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/>
  <xr:revisionPtr revIDLastSave="0" documentId="8_{2D4B49F5-1355-430D-B2EF-11DE7621DEF1}" xr6:coauthVersionLast="47" xr6:coauthVersionMax="47" xr10:uidLastSave="{00000000-0000-0000-0000-000000000000}"/>
  <bookViews>
    <workbookView xWindow="-120" yWindow="-120" windowWidth="20730" windowHeight="11160" tabRatio="784" xr2:uid="{00000000-000D-0000-FFFF-FFFF00000000}"/>
  </bookViews>
  <sheets>
    <sheet name="PO" sheetId="17" r:id="rId1"/>
    <sheet name="BDI" sheetId="18" r:id="rId2"/>
    <sheet name="CRO" sheetId="19" r:id="rId3"/>
    <sheet name="QCI" sheetId="20" r:id="rId4"/>
    <sheet name="T.ABC" sheetId="21" r:id="rId5"/>
    <sheet name="CRO INFRA" sheetId="22" r:id="rId6"/>
  </sheets>
  <definedNames>
    <definedName name="_xlnm._FilterDatabase" localSheetId="0" hidden="1">PO!$A$14:$J$14</definedName>
    <definedName name="_xlnm._FilterDatabase" localSheetId="4" hidden="1">T.ABC!$A$14:$C$723</definedName>
    <definedName name="_xlnm.Print_Area" localSheetId="1">BDI!$A$1:$L$44</definedName>
    <definedName name="_xlnm.Print_Area" localSheetId="2">CRO!$A$1:$N$54</definedName>
    <definedName name="_xlnm.Print_Area" localSheetId="5">'CRO INFRA'!$A$1:$K$25</definedName>
    <definedName name="_xlnm.Print_Area" localSheetId="0">PO!$A$1:$J$729</definedName>
    <definedName name="_xlnm.Print_Area" localSheetId="3">QCI!$A$1:$K$26</definedName>
    <definedName name="_xlnm.Print_Area" localSheetId="4">T.ABC!$A$1:$J$725</definedName>
    <definedName name="JR_PAGE_ANCHOR_0_1" localSheetId="5">#REF!</definedName>
    <definedName name="JR_PAGE_ANCHOR_0_1">#REF!</definedName>
    <definedName name="_xlnm.Print_Titles" localSheetId="2">CRO!$10:$14</definedName>
    <definedName name="_xlnm.Print_Titles" localSheetId="5">'CRO INFRA'!$10:$11</definedName>
    <definedName name="_xlnm.Print_Titles" localSheetId="0">PO!$1:$13</definedName>
    <definedName name="_xlnm.Print_Titles" localSheetId="3">QCI!$9:$14</definedName>
    <definedName name="_xlnm.Print_Titles" localSheetId="4">T.ABC!$1:$13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9" i="19" l="1"/>
  <c r="C48" i="19"/>
  <c r="C47" i="19"/>
  <c r="C46" i="19"/>
  <c r="C45" i="19"/>
  <c r="C44" i="19"/>
  <c r="C43" i="19"/>
  <c r="C42" i="19"/>
  <c r="C41" i="19"/>
  <c r="C40" i="19"/>
  <c r="C39" i="19"/>
  <c r="C38" i="19"/>
  <c r="C37" i="19"/>
  <c r="C36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5" i="19"/>
  <c r="C52" i="19" l="1"/>
  <c r="N46" i="19" l="1"/>
  <c r="N49" i="19"/>
  <c r="H28" i="19"/>
  <c r="N48" i="19"/>
  <c r="H47" i="19"/>
  <c r="N45" i="19"/>
  <c r="N27" i="19"/>
  <c r="L44" i="19"/>
  <c r="N26" i="19"/>
  <c r="N25" i="19"/>
  <c r="N24" i="19"/>
  <c r="L43" i="19"/>
  <c r="N23" i="19"/>
  <c r="N22" i="19"/>
  <c r="N21" i="19"/>
  <c r="L42" i="19"/>
  <c r="L51" i="19" s="1"/>
  <c r="H41" i="19"/>
  <c r="F41" i="19"/>
  <c r="H40" i="19"/>
  <c r="F40" i="19"/>
  <c r="N20" i="19"/>
  <c r="H39" i="19"/>
  <c r="F39" i="19"/>
  <c r="J38" i="19"/>
  <c r="J51" i="19" s="1"/>
  <c r="N37" i="19"/>
  <c r="N19" i="19"/>
  <c r="L19" i="19"/>
  <c r="J19" i="19"/>
  <c r="N18" i="19"/>
  <c r="L18" i="19"/>
  <c r="I18" i="19"/>
  <c r="J18" i="19" s="1"/>
  <c r="H17" i="19"/>
  <c r="F16" i="19"/>
  <c r="M36" i="19"/>
  <c r="K36" i="19"/>
  <c r="I36" i="19"/>
  <c r="G36" i="19"/>
  <c r="E36" i="19"/>
  <c r="M15" i="19"/>
  <c r="K15" i="19"/>
  <c r="I15" i="19"/>
  <c r="G15" i="19"/>
  <c r="F15" i="19"/>
  <c r="H31" i="19" l="1"/>
  <c r="F51" i="19"/>
  <c r="H51" i="19"/>
  <c r="L31" i="19"/>
  <c r="N51" i="19"/>
  <c r="N31" i="19"/>
  <c r="E15" i="19"/>
  <c r="F31" i="19"/>
  <c r="J31" i="19"/>
  <c r="J18" i="21" l="1"/>
  <c r="E16" i="21"/>
  <c r="D16" i="21" s="1"/>
  <c r="H16" i="21" s="1"/>
  <c r="D20" i="21"/>
  <c r="E20" i="21" s="1"/>
  <c r="F10" i="21"/>
  <c r="E10" i="21"/>
  <c r="D10" i="21"/>
  <c r="H20" i="21" l="1"/>
  <c r="J723" i="17" l="1"/>
  <c r="A54" i="19" l="1"/>
  <c r="D27" i="18"/>
  <c r="A26" i="20"/>
  <c r="D24" i="18" l="1"/>
  <c r="D32" i="18" s="1"/>
  <c r="J10" i="17" s="1"/>
  <c r="G20" i="21" l="1"/>
  <c r="I170" i="17"/>
  <c r="J170" i="17" s="1"/>
  <c r="G16" i="21"/>
  <c r="F18" i="21"/>
  <c r="D18" i="21" s="1"/>
  <c r="I720" i="17"/>
  <c r="J720" i="17" s="1"/>
  <c r="I714" i="17"/>
  <c r="J714" i="17" s="1"/>
  <c r="I710" i="17"/>
  <c r="J710" i="17" s="1"/>
  <c r="I703" i="17"/>
  <c r="J703" i="17" s="1"/>
  <c r="I699" i="17"/>
  <c r="J699" i="17" s="1"/>
  <c r="I694" i="17"/>
  <c r="J694" i="17" s="1"/>
  <c r="I690" i="17"/>
  <c r="J690" i="17" s="1"/>
  <c r="I684" i="17"/>
  <c r="J684" i="17" s="1"/>
  <c r="I680" i="17"/>
  <c r="J680" i="17" s="1"/>
  <c r="I673" i="17"/>
  <c r="J673" i="17" s="1"/>
  <c r="I669" i="17"/>
  <c r="J669" i="17" s="1"/>
  <c r="I665" i="17"/>
  <c r="J665" i="17" s="1"/>
  <c r="I661" i="17"/>
  <c r="J661" i="17" s="1"/>
  <c r="I656" i="17"/>
  <c r="J656" i="17" s="1"/>
  <c r="I651" i="17"/>
  <c r="J651" i="17" s="1"/>
  <c r="I645" i="17"/>
  <c r="J645" i="17" s="1"/>
  <c r="I641" i="17"/>
  <c r="J641" i="17" s="1"/>
  <c r="I637" i="17"/>
  <c r="J637" i="17" s="1"/>
  <c r="I631" i="17"/>
  <c r="J631" i="17" s="1"/>
  <c r="I626" i="17"/>
  <c r="J626" i="17" s="1"/>
  <c r="I622" i="17"/>
  <c r="J622" i="17" s="1"/>
  <c r="I617" i="17"/>
  <c r="J617" i="17" s="1"/>
  <c r="I613" i="17"/>
  <c r="J613" i="17" s="1"/>
  <c r="I607" i="17"/>
  <c r="J607" i="17" s="1"/>
  <c r="I602" i="17"/>
  <c r="J602" i="17" s="1"/>
  <c r="I596" i="17"/>
  <c r="J596" i="17" s="1"/>
  <c r="I591" i="17"/>
  <c r="J591" i="17" s="1"/>
  <c r="I587" i="17"/>
  <c r="J587" i="17" s="1"/>
  <c r="I582" i="17"/>
  <c r="J582" i="17" s="1"/>
  <c r="I577" i="17"/>
  <c r="J577" i="17" s="1"/>
  <c r="I573" i="17"/>
  <c r="J573" i="17" s="1"/>
  <c r="I568" i="17"/>
  <c r="J568" i="17" s="1"/>
  <c r="I564" i="17"/>
  <c r="J564" i="17" s="1"/>
  <c r="I559" i="17"/>
  <c r="J559" i="17" s="1"/>
  <c r="I555" i="17"/>
  <c r="J555" i="17" s="1"/>
  <c r="I551" i="17"/>
  <c r="J551" i="17" s="1"/>
  <c r="I547" i="17"/>
  <c r="J547" i="17" s="1"/>
  <c r="I542" i="17"/>
  <c r="J542" i="17" s="1"/>
  <c r="I538" i="17"/>
  <c r="J538" i="17" s="1"/>
  <c r="I534" i="17"/>
  <c r="J534" i="17" s="1"/>
  <c r="I529" i="17"/>
  <c r="J529" i="17" s="1"/>
  <c r="I524" i="17"/>
  <c r="J524" i="17" s="1"/>
  <c r="I520" i="17"/>
  <c r="J520" i="17" s="1"/>
  <c r="I515" i="17"/>
  <c r="J515" i="17" s="1"/>
  <c r="I511" i="17"/>
  <c r="J511" i="17" s="1"/>
  <c r="I507" i="17"/>
  <c r="J507" i="17" s="1"/>
  <c r="I503" i="17"/>
  <c r="J503" i="17" s="1"/>
  <c r="I499" i="17"/>
  <c r="J499" i="17" s="1"/>
  <c r="I494" i="17"/>
  <c r="J494" i="17" s="1"/>
  <c r="I490" i="17"/>
  <c r="J490" i="17" s="1"/>
  <c r="I485" i="17"/>
  <c r="J485" i="17" s="1"/>
  <c r="I478" i="17"/>
  <c r="J478" i="17" s="1"/>
  <c r="I474" i="17"/>
  <c r="J474" i="17" s="1"/>
  <c r="I719" i="17"/>
  <c r="J719" i="17" s="1"/>
  <c r="I713" i="17"/>
  <c r="J713" i="17" s="1"/>
  <c r="I708" i="17"/>
  <c r="J708" i="17" s="1"/>
  <c r="I702" i="17"/>
  <c r="J702" i="17" s="1"/>
  <c r="I698" i="17"/>
  <c r="J698" i="17" s="1"/>
  <c r="I693" i="17"/>
  <c r="J693" i="17" s="1"/>
  <c r="I687" i="17"/>
  <c r="J687" i="17" s="1"/>
  <c r="I683" i="17"/>
  <c r="J683" i="17" s="1"/>
  <c r="I678" i="17"/>
  <c r="J678" i="17" s="1"/>
  <c r="I672" i="17"/>
  <c r="J672" i="17" s="1"/>
  <c r="I668" i="17"/>
  <c r="J668" i="17" s="1"/>
  <c r="I664" i="17"/>
  <c r="J664" i="17" s="1"/>
  <c r="I659" i="17"/>
  <c r="J659" i="17" s="1"/>
  <c r="I655" i="17"/>
  <c r="J655" i="17" s="1"/>
  <c r="I650" i="17"/>
  <c r="J650" i="17" s="1"/>
  <c r="I644" i="17"/>
  <c r="J644" i="17" s="1"/>
  <c r="I640" i="17"/>
  <c r="J640" i="17" s="1"/>
  <c r="I636" i="17"/>
  <c r="J636" i="17" s="1"/>
  <c r="I630" i="17"/>
  <c r="J630" i="17" s="1"/>
  <c r="I625" i="17"/>
  <c r="J625" i="17" s="1"/>
  <c r="I621" i="17"/>
  <c r="J621" i="17" s="1"/>
  <c r="I616" i="17"/>
  <c r="J616" i="17" s="1"/>
  <c r="I612" i="17"/>
  <c r="J612" i="17" s="1"/>
  <c r="I606" i="17"/>
  <c r="J606" i="17" s="1"/>
  <c r="I601" i="17"/>
  <c r="J601" i="17" s="1"/>
  <c r="I595" i="17"/>
  <c r="J595" i="17" s="1"/>
  <c r="I590" i="17"/>
  <c r="J590" i="17" s="1"/>
  <c r="I586" i="17"/>
  <c r="J586" i="17" s="1"/>
  <c r="I580" i="17"/>
  <c r="J580" i="17" s="1"/>
  <c r="I576" i="17"/>
  <c r="J576" i="17" s="1"/>
  <c r="I571" i="17"/>
  <c r="J571" i="17" s="1"/>
  <c r="I567" i="17"/>
  <c r="J567" i="17" s="1"/>
  <c r="I563" i="17"/>
  <c r="J563" i="17" s="1"/>
  <c r="I558" i="17"/>
  <c r="J558" i="17" s="1"/>
  <c r="I554" i="17"/>
  <c r="J554" i="17" s="1"/>
  <c r="I550" i="17"/>
  <c r="J550" i="17" s="1"/>
  <c r="I546" i="17"/>
  <c r="J546" i="17" s="1"/>
  <c r="I541" i="17"/>
  <c r="J541" i="17" s="1"/>
  <c r="I537" i="17"/>
  <c r="J537" i="17" s="1"/>
  <c r="I533" i="17"/>
  <c r="J533" i="17" s="1"/>
  <c r="I527" i="17"/>
  <c r="J527" i="17" s="1"/>
  <c r="I523" i="17"/>
  <c r="J523" i="17" s="1"/>
  <c r="I519" i="17"/>
  <c r="J519" i="17" s="1"/>
  <c r="I514" i="17"/>
  <c r="J514" i="17" s="1"/>
  <c r="I510" i="17"/>
  <c r="J510" i="17" s="1"/>
  <c r="I506" i="17"/>
  <c r="J506" i="17" s="1"/>
  <c r="I502" i="17"/>
  <c r="J502" i="17" s="1"/>
  <c r="I497" i="17"/>
  <c r="J497" i="17" s="1"/>
  <c r="I493" i="17"/>
  <c r="J493" i="17" s="1"/>
  <c r="I489" i="17"/>
  <c r="J489" i="17" s="1"/>
  <c r="I482" i="17"/>
  <c r="J482" i="17" s="1"/>
  <c r="I477" i="17"/>
  <c r="J477" i="17" s="1"/>
  <c r="I473" i="17"/>
  <c r="J473" i="17" s="1"/>
  <c r="I469" i="17"/>
  <c r="J469" i="17" s="1"/>
  <c r="I465" i="17"/>
  <c r="J465" i="17" s="1"/>
  <c r="I461" i="17"/>
  <c r="J461" i="17" s="1"/>
  <c r="I457" i="17"/>
  <c r="J457" i="17" s="1"/>
  <c r="I453" i="17"/>
  <c r="J453" i="17" s="1"/>
  <c r="I449" i="17"/>
  <c r="J449" i="17" s="1"/>
  <c r="I445" i="17"/>
  <c r="J445" i="17" s="1"/>
  <c r="I440" i="17"/>
  <c r="J440" i="17" s="1"/>
  <c r="I436" i="17"/>
  <c r="J436" i="17" s="1"/>
  <c r="I432" i="17"/>
  <c r="J432" i="17" s="1"/>
  <c r="I427" i="17"/>
  <c r="J427" i="17" s="1"/>
  <c r="I420" i="17"/>
  <c r="J420" i="17" s="1"/>
  <c r="I416" i="17"/>
  <c r="J416" i="17" s="1"/>
  <c r="I412" i="17"/>
  <c r="J412" i="17" s="1"/>
  <c r="I407" i="17"/>
  <c r="J407" i="17" s="1"/>
  <c r="I403" i="17"/>
  <c r="J403" i="17" s="1"/>
  <c r="I399" i="17"/>
  <c r="J399" i="17" s="1"/>
  <c r="I395" i="17"/>
  <c r="J395" i="17" s="1"/>
  <c r="I391" i="17"/>
  <c r="J391" i="17" s="1"/>
  <c r="I387" i="17"/>
  <c r="J387" i="17" s="1"/>
  <c r="I383" i="17"/>
  <c r="J383" i="17" s="1"/>
  <c r="I379" i="17"/>
  <c r="J379" i="17" s="1"/>
  <c r="I375" i="17"/>
  <c r="J375" i="17" s="1"/>
  <c r="I370" i="17"/>
  <c r="J370" i="17" s="1"/>
  <c r="I366" i="17"/>
  <c r="J366" i="17" s="1"/>
  <c r="I362" i="17"/>
  <c r="J362" i="17" s="1"/>
  <c r="I357" i="17"/>
  <c r="J357" i="17" s="1"/>
  <c r="I352" i="17"/>
  <c r="J352" i="17" s="1"/>
  <c r="I348" i="17"/>
  <c r="J348" i="17" s="1"/>
  <c r="I717" i="17"/>
  <c r="J717" i="17" s="1"/>
  <c r="I712" i="17"/>
  <c r="J712" i="17" s="1"/>
  <c r="I707" i="17"/>
  <c r="J707" i="17" s="1"/>
  <c r="I701" i="17"/>
  <c r="J701" i="17" s="1"/>
  <c r="I697" i="17"/>
  <c r="J697" i="17" s="1"/>
  <c r="I692" i="17"/>
  <c r="J692" i="17" s="1"/>
  <c r="I686" i="17"/>
  <c r="J686" i="17" s="1"/>
  <c r="I682" i="17"/>
  <c r="J682" i="17" s="1"/>
  <c r="I677" i="17"/>
  <c r="J677" i="17" s="1"/>
  <c r="I671" i="17"/>
  <c r="J671" i="17" s="1"/>
  <c r="I667" i="17"/>
  <c r="J667" i="17" s="1"/>
  <c r="I663" i="17"/>
  <c r="J663" i="17" s="1"/>
  <c r="I658" i="17"/>
  <c r="J658" i="17" s="1"/>
  <c r="I654" i="17"/>
  <c r="J654" i="17" s="1"/>
  <c r="I649" i="17"/>
  <c r="J649" i="17" s="1"/>
  <c r="I643" i="17"/>
  <c r="J643" i="17" s="1"/>
  <c r="I639" i="17"/>
  <c r="J639" i="17" s="1"/>
  <c r="I634" i="17"/>
  <c r="J634" i="17" s="1"/>
  <c r="I629" i="17"/>
  <c r="J629" i="17" s="1"/>
  <c r="I624" i="17"/>
  <c r="J624" i="17" s="1"/>
  <c r="I619" i="17"/>
  <c r="J619" i="17" s="1"/>
  <c r="I615" i="17"/>
  <c r="J615" i="17" s="1"/>
  <c r="I611" i="17"/>
  <c r="J611" i="17" s="1"/>
  <c r="I605" i="17"/>
  <c r="J605" i="17" s="1"/>
  <c r="I600" i="17"/>
  <c r="J600" i="17" s="1"/>
  <c r="I593" i="17"/>
  <c r="J593" i="17" s="1"/>
  <c r="I589" i="17"/>
  <c r="J589" i="17" s="1"/>
  <c r="I584" i="17"/>
  <c r="J584" i="17" s="1"/>
  <c r="I579" i="17"/>
  <c r="J579" i="17" s="1"/>
  <c r="I575" i="17"/>
  <c r="J575" i="17" s="1"/>
  <c r="I570" i="17"/>
  <c r="J570" i="17" s="1"/>
  <c r="I566" i="17"/>
  <c r="J566" i="17" s="1"/>
  <c r="I561" i="17"/>
  <c r="J561" i="17" s="1"/>
  <c r="I557" i="17"/>
  <c r="J557" i="17" s="1"/>
  <c r="I553" i="17"/>
  <c r="J553" i="17" s="1"/>
  <c r="I549" i="17"/>
  <c r="J549" i="17" s="1"/>
  <c r="I544" i="17"/>
  <c r="J544" i="17" s="1"/>
  <c r="I540" i="17"/>
  <c r="J540" i="17" s="1"/>
  <c r="I536" i="17"/>
  <c r="J536" i="17" s="1"/>
  <c r="I531" i="17"/>
  <c r="J531" i="17" s="1"/>
  <c r="I526" i="17"/>
  <c r="J526" i="17" s="1"/>
  <c r="I522" i="17"/>
  <c r="J522" i="17" s="1"/>
  <c r="I518" i="17"/>
  <c r="J518" i="17" s="1"/>
  <c r="I513" i="17"/>
  <c r="J513" i="17" s="1"/>
  <c r="I509" i="17"/>
  <c r="J509" i="17" s="1"/>
  <c r="I505" i="17"/>
  <c r="J505" i="17" s="1"/>
  <c r="I501" i="17"/>
  <c r="J501" i="17" s="1"/>
  <c r="I496" i="17"/>
  <c r="J496" i="17" s="1"/>
  <c r="I492" i="17"/>
  <c r="J492" i="17" s="1"/>
  <c r="I488" i="17"/>
  <c r="J488" i="17" s="1"/>
  <c r="I481" i="17"/>
  <c r="J481" i="17" s="1"/>
  <c r="I476" i="17"/>
  <c r="J476" i="17" s="1"/>
  <c r="I472" i="17"/>
  <c r="J472" i="17" s="1"/>
  <c r="I468" i="17"/>
  <c r="J468" i="17" s="1"/>
  <c r="I464" i="17"/>
  <c r="J464" i="17" s="1"/>
  <c r="I460" i="17"/>
  <c r="J460" i="17" s="1"/>
  <c r="I456" i="17"/>
  <c r="J456" i="17" s="1"/>
  <c r="I452" i="17"/>
  <c r="J452" i="17" s="1"/>
  <c r="I448" i="17"/>
  <c r="J448" i="17" s="1"/>
  <c r="I444" i="17"/>
  <c r="J444" i="17" s="1"/>
  <c r="I439" i="17"/>
  <c r="J439" i="17" s="1"/>
  <c r="I435" i="17"/>
  <c r="J435" i="17" s="1"/>
  <c r="I431" i="17"/>
  <c r="J431" i="17" s="1"/>
  <c r="I426" i="17"/>
  <c r="J426" i="17" s="1"/>
  <c r="I419" i="17"/>
  <c r="J419" i="17" s="1"/>
  <c r="I415" i="17"/>
  <c r="J415" i="17" s="1"/>
  <c r="I411" i="17"/>
  <c r="J411" i="17" s="1"/>
  <c r="I406" i="17"/>
  <c r="J406" i="17" s="1"/>
  <c r="I402" i="17"/>
  <c r="J402" i="17" s="1"/>
  <c r="I398" i="17"/>
  <c r="J398" i="17" s="1"/>
  <c r="I394" i="17"/>
  <c r="J394" i="17" s="1"/>
  <c r="I390" i="17"/>
  <c r="J390" i="17" s="1"/>
  <c r="I386" i="17"/>
  <c r="J386" i="17" s="1"/>
  <c r="I382" i="17"/>
  <c r="J382" i="17" s="1"/>
  <c r="I378" i="17"/>
  <c r="J378" i="17" s="1"/>
  <c r="I374" i="17"/>
  <c r="J374" i="17" s="1"/>
  <c r="I369" i="17"/>
  <c r="J369" i="17" s="1"/>
  <c r="I365" i="17"/>
  <c r="J365" i="17" s="1"/>
  <c r="I361" i="17"/>
  <c r="J361" i="17" s="1"/>
  <c r="I356" i="17"/>
  <c r="J356" i="17" s="1"/>
  <c r="I351" i="17"/>
  <c r="J351" i="17" s="1"/>
  <c r="I347" i="17"/>
  <c r="J347" i="17" s="1"/>
  <c r="I716" i="17"/>
  <c r="J716" i="17" s="1"/>
  <c r="I711" i="17"/>
  <c r="J711" i="17" s="1"/>
  <c r="I705" i="17"/>
  <c r="J705" i="17" s="1"/>
  <c r="I700" i="17"/>
  <c r="J700" i="17" s="1"/>
  <c r="I696" i="17"/>
  <c r="J696" i="17" s="1"/>
  <c r="I691" i="17"/>
  <c r="J691" i="17" s="1"/>
  <c r="I685" i="17"/>
  <c r="J685" i="17" s="1"/>
  <c r="I681" i="17"/>
  <c r="J681" i="17" s="1"/>
  <c r="I676" i="17"/>
  <c r="J676" i="17" s="1"/>
  <c r="I670" i="17"/>
  <c r="J670" i="17" s="1"/>
  <c r="I666" i="17"/>
  <c r="J666" i="17" s="1"/>
  <c r="I662" i="17"/>
  <c r="J662" i="17" s="1"/>
  <c r="I657" i="17"/>
  <c r="J657" i="17" s="1"/>
  <c r="I653" i="17"/>
  <c r="J653" i="17" s="1"/>
  <c r="I647" i="17"/>
  <c r="J647" i="17" s="1"/>
  <c r="I642" i="17"/>
  <c r="J642" i="17" s="1"/>
  <c r="I638" i="17"/>
  <c r="J638" i="17" s="1"/>
  <c r="I633" i="17"/>
  <c r="J633" i="17" s="1"/>
  <c r="I627" i="17"/>
  <c r="J627" i="17" s="1"/>
  <c r="I623" i="17"/>
  <c r="J623" i="17" s="1"/>
  <c r="I618" i="17"/>
  <c r="J618" i="17" s="1"/>
  <c r="I614" i="17"/>
  <c r="J614" i="17" s="1"/>
  <c r="I608" i="17"/>
  <c r="J608" i="17" s="1"/>
  <c r="I603" i="17"/>
  <c r="J603" i="17" s="1"/>
  <c r="I599" i="17"/>
  <c r="J599" i="17" s="1"/>
  <c r="I592" i="17"/>
  <c r="J592" i="17" s="1"/>
  <c r="I588" i="17"/>
  <c r="J588" i="17" s="1"/>
  <c r="I583" i="17"/>
  <c r="J583" i="17" s="1"/>
  <c r="I578" i="17"/>
  <c r="J578" i="17" s="1"/>
  <c r="I574" i="17"/>
  <c r="J574" i="17" s="1"/>
  <c r="I569" i="17"/>
  <c r="J569" i="17" s="1"/>
  <c r="I565" i="17"/>
  <c r="J565" i="17" s="1"/>
  <c r="I560" i="17"/>
  <c r="J560" i="17" s="1"/>
  <c r="I556" i="17"/>
  <c r="J556" i="17" s="1"/>
  <c r="I552" i="17"/>
  <c r="J552" i="17" s="1"/>
  <c r="I548" i="17"/>
  <c r="J548" i="17" s="1"/>
  <c r="I543" i="17"/>
  <c r="J543" i="17" s="1"/>
  <c r="I539" i="17"/>
  <c r="J539" i="17" s="1"/>
  <c r="I535" i="17"/>
  <c r="J535" i="17" s="1"/>
  <c r="I530" i="17"/>
  <c r="J530" i="17" s="1"/>
  <c r="I525" i="17"/>
  <c r="J525" i="17" s="1"/>
  <c r="I521" i="17"/>
  <c r="J521" i="17" s="1"/>
  <c r="I517" i="17"/>
  <c r="J517" i="17" s="1"/>
  <c r="I512" i="17"/>
  <c r="J512" i="17" s="1"/>
  <c r="I508" i="17"/>
  <c r="J508" i="17" s="1"/>
  <c r="I504" i="17"/>
  <c r="J504" i="17" s="1"/>
  <c r="I500" i="17"/>
  <c r="J500" i="17" s="1"/>
  <c r="I495" i="17"/>
  <c r="J495" i="17" s="1"/>
  <c r="I491" i="17"/>
  <c r="J491" i="17" s="1"/>
  <c r="I486" i="17"/>
  <c r="J486" i="17" s="1"/>
  <c r="I480" i="17"/>
  <c r="J480" i="17" s="1"/>
  <c r="I475" i="17"/>
  <c r="J475" i="17" s="1"/>
  <c r="I471" i="17"/>
  <c r="J471" i="17" s="1"/>
  <c r="I467" i="17"/>
  <c r="J467" i="17" s="1"/>
  <c r="I463" i="17"/>
  <c r="J463" i="17" s="1"/>
  <c r="I459" i="17"/>
  <c r="J459" i="17" s="1"/>
  <c r="I455" i="17"/>
  <c r="J455" i="17" s="1"/>
  <c r="I451" i="17"/>
  <c r="J451" i="17" s="1"/>
  <c r="I447" i="17"/>
  <c r="J447" i="17" s="1"/>
  <c r="I442" i="17"/>
  <c r="J442" i="17" s="1"/>
  <c r="I438" i="17"/>
  <c r="J438" i="17" s="1"/>
  <c r="I434" i="17"/>
  <c r="J434" i="17" s="1"/>
  <c r="I430" i="17"/>
  <c r="J430" i="17" s="1"/>
  <c r="I424" i="17"/>
  <c r="J424" i="17" s="1"/>
  <c r="I418" i="17"/>
  <c r="J418" i="17" s="1"/>
  <c r="I414" i="17"/>
  <c r="J414" i="17" s="1"/>
  <c r="I410" i="17"/>
  <c r="J410" i="17" s="1"/>
  <c r="I405" i="17"/>
  <c r="J405" i="17" s="1"/>
  <c r="I401" i="17"/>
  <c r="J401" i="17" s="1"/>
  <c r="I397" i="17"/>
  <c r="J397" i="17" s="1"/>
  <c r="I393" i="17"/>
  <c r="J393" i="17" s="1"/>
  <c r="I389" i="17"/>
  <c r="J389" i="17" s="1"/>
  <c r="I385" i="17"/>
  <c r="J385" i="17" s="1"/>
  <c r="I381" i="17"/>
  <c r="J381" i="17" s="1"/>
  <c r="I377" i="17"/>
  <c r="J377" i="17" s="1"/>
  <c r="I373" i="17"/>
  <c r="J373" i="17" s="1"/>
  <c r="I368" i="17"/>
  <c r="J368" i="17" s="1"/>
  <c r="I364" i="17"/>
  <c r="J364" i="17" s="1"/>
  <c r="I360" i="17"/>
  <c r="J360" i="17" s="1"/>
  <c r="I354" i="17"/>
  <c r="J354" i="17" s="1"/>
  <c r="I350" i="17"/>
  <c r="J350" i="17" s="1"/>
  <c r="I346" i="17"/>
  <c r="J346" i="17" s="1"/>
  <c r="I470" i="17"/>
  <c r="J470" i="17" s="1"/>
  <c r="I454" i="17"/>
  <c r="J454" i="17" s="1"/>
  <c r="I437" i="17"/>
  <c r="J437" i="17" s="1"/>
  <c r="I417" i="17"/>
  <c r="J417" i="17" s="1"/>
  <c r="I400" i="17"/>
  <c r="J400" i="17" s="1"/>
  <c r="I384" i="17"/>
  <c r="J384" i="17" s="1"/>
  <c r="I367" i="17"/>
  <c r="J367" i="17" s="1"/>
  <c r="I349" i="17"/>
  <c r="J349" i="17" s="1"/>
  <c r="I342" i="17"/>
  <c r="J342" i="17" s="1"/>
  <c r="I338" i="17"/>
  <c r="J338" i="17" s="1"/>
  <c r="I334" i="17"/>
  <c r="J334" i="17" s="1"/>
  <c r="I330" i="17"/>
  <c r="J330" i="17" s="1"/>
  <c r="I326" i="17"/>
  <c r="J326" i="17" s="1"/>
  <c r="I319" i="17"/>
  <c r="J319" i="17" s="1"/>
  <c r="I315" i="17"/>
  <c r="J315" i="17" s="1"/>
  <c r="I311" i="17"/>
  <c r="J311" i="17" s="1"/>
  <c r="I307" i="17"/>
  <c r="J307" i="17" s="1"/>
  <c r="I301" i="17"/>
  <c r="J301" i="17" s="1"/>
  <c r="I295" i="17"/>
  <c r="J295" i="17" s="1"/>
  <c r="I291" i="17"/>
  <c r="J291" i="17" s="1"/>
  <c r="I286" i="17"/>
  <c r="J286" i="17" s="1"/>
  <c r="I282" i="17"/>
  <c r="J282" i="17" s="1"/>
  <c r="I278" i="17"/>
  <c r="J278" i="17" s="1"/>
  <c r="I274" i="17"/>
  <c r="J274" i="17" s="1"/>
  <c r="I270" i="17"/>
  <c r="J270" i="17" s="1"/>
  <c r="I266" i="17"/>
  <c r="J266" i="17" s="1"/>
  <c r="I262" i="17"/>
  <c r="J262" i="17" s="1"/>
  <c r="I258" i="17"/>
  <c r="J258" i="17" s="1"/>
  <c r="I254" i="17"/>
  <c r="J254" i="17" s="1"/>
  <c r="I246" i="17"/>
  <c r="J246" i="17" s="1"/>
  <c r="I242" i="17"/>
  <c r="J242" i="17" s="1"/>
  <c r="I237" i="17"/>
  <c r="J237" i="17" s="1"/>
  <c r="I231" i="17"/>
  <c r="J231" i="17" s="1"/>
  <c r="I227" i="17"/>
  <c r="J227" i="17" s="1"/>
  <c r="I221" i="17"/>
  <c r="J221" i="17" s="1"/>
  <c r="I217" i="17"/>
  <c r="J217" i="17" s="1"/>
  <c r="I212" i="17"/>
  <c r="J212" i="17" s="1"/>
  <c r="I208" i="17"/>
  <c r="J208" i="17" s="1"/>
  <c r="I204" i="17"/>
  <c r="J204" i="17" s="1"/>
  <c r="I198" i="17"/>
  <c r="J198" i="17" s="1"/>
  <c r="I194" i="17"/>
  <c r="J194" i="17" s="1"/>
  <c r="I190" i="17"/>
  <c r="J190" i="17" s="1"/>
  <c r="I186" i="17"/>
  <c r="J186" i="17" s="1"/>
  <c r="I180" i="17"/>
  <c r="J180" i="17" s="1"/>
  <c r="I175" i="17"/>
  <c r="J175" i="17" s="1"/>
  <c r="I171" i="17"/>
  <c r="J171" i="17" s="1"/>
  <c r="I165" i="17"/>
  <c r="J165" i="17" s="1"/>
  <c r="I161" i="17"/>
  <c r="J161" i="17" s="1"/>
  <c r="I157" i="17"/>
  <c r="J157" i="17" s="1"/>
  <c r="I151" i="17"/>
  <c r="J151" i="17" s="1"/>
  <c r="I147" i="17"/>
  <c r="J147" i="17" s="1"/>
  <c r="I143" i="17"/>
  <c r="J143" i="17" s="1"/>
  <c r="I139" i="17"/>
  <c r="J139" i="17" s="1"/>
  <c r="I135" i="17"/>
  <c r="J135" i="17" s="1"/>
  <c r="I130" i="17"/>
  <c r="J130" i="17" s="1"/>
  <c r="I125" i="17"/>
  <c r="J125" i="17" s="1"/>
  <c r="I120" i="17"/>
  <c r="J120" i="17" s="1"/>
  <c r="I116" i="17"/>
  <c r="J116" i="17" s="1"/>
  <c r="I110" i="17"/>
  <c r="J110" i="17" s="1"/>
  <c r="I105" i="17"/>
  <c r="J105" i="17" s="1"/>
  <c r="I98" i="17"/>
  <c r="J98" i="17" s="1"/>
  <c r="I93" i="17"/>
  <c r="J93" i="17" s="1"/>
  <c r="I87" i="17"/>
  <c r="J87" i="17" s="1"/>
  <c r="I82" i="17"/>
  <c r="J82" i="17" s="1"/>
  <c r="I77" i="17"/>
  <c r="J77" i="17" s="1"/>
  <c r="I73" i="17"/>
  <c r="J73" i="17" s="1"/>
  <c r="I68" i="17"/>
  <c r="J68" i="17" s="1"/>
  <c r="I64" i="17"/>
  <c r="J64" i="17" s="1"/>
  <c r="I59" i="17"/>
  <c r="J59" i="17" s="1"/>
  <c r="I55" i="17"/>
  <c r="J55" i="17" s="1"/>
  <c r="I49" i="17"/>
  <c r="J49" i="17" s="1"/>
  <c r="I45" i="17"/>
  <c r="J45" i="17" s="1"/>
  <c r="I40" i="17"/>
  <c r="J40" i="17" s="1"/>
  <c r="I35" i="17"/>
  <c r="J35" i="17" s="1"/>
  <c r="I29" i="17"/>
  <c r="J29" i="17" s="1"/>
  <c r="I25" i="17"/>
  <c r="J25" i="17" s="1"/>
  <c r="I19" i="17"/>
  <c r="J19" i="17" s="1"/>
  <c r="I23" i="17"/>
  <c r="J23" i="17" s="1"/>
  <c r="I466" i="17"/>
  <c r="J466" i="17" s="1"/>
  <c r="I450" i="17"/>
  <c r="J450" i="17" s="1"/>
  <c r="I433" i="17"/>
  <c r="J433" i="17" s="1"/>
  <c r="I413" i="17"/>
  <c r="J413" i="17" s="1"/>
  <c r="I396" i="17"/>
  <c r="J396" i="17" s="1"/>
  <c r="I380" i="17"/>
  <c r="J380" i="17" s="1"/>
  <c r="I363" i="17"/>
  <c r="J363" i="17" s="1"/>
  <c r="I345" i="17"/>
  <c r="J345" i="17" s="1"/>
  <c r="I341" i="17"/>
  <c r="J341" i="17" s="1"/>
  <c r="I337" i="17"/>
  <c r="J337" i="17" s="1"/>
  <c r="I333" i="17"/>
  <c r="J333" i="17" s="1"/>
  <c r="I329" i="17"/>
  <c r="J329" i="17" s="1"/>
  <c r="I323" i="17"/>
  <c r="J323" i="17" s="1"/>
  <c r="I318" i="17"/>
  <c r="J318" i="17" s="1"/>
  <c r="I314" i="17"/>
  <c r="J314" i="17" s="1"/>
  <c r="I310" i="17"/>
  <c r="J310" i="17" s="1"/>
  <c r="I306" i="17"/>
  <c r="J306" i="17" s="1"/>
  <c r="I300" i="17"/>
  <c r="J300" i="17" s="1"/>
  <c r="I294" i="17"/>
  <c r="J294" i="17" s="1"/>
  <c r="I290" i="17"/>
  <c r="J290" i="17" s="1"/>
  <c r="I285" i="17"/>
  <c r="J285" i="17" s="1"/>
  <c r="I281" i="17"/>
  <c r="J281" i="17" s="1"/>
  <c r="I277" i="17"/>
  <c r="J277" i="17" s="1"/>
  <c r="I273" i="17"/>
  <c r="J273" i="17" s="1"/>
  <c r="I269" i="17"/>
  <c r="J269" i="17" s="1"/>
  <c r="I265" i="17"/>
  <c r="J265" i="17" s="1"/>
  <c r="I261" i="17"/>
  <c r="J261" i="17" s="1"/>
  <c r="I257" i="17"/>
  <c r="J257" i="17" s="1"/>
  <c r="I253" i="17"/>
  <c r="J253" i="17" s="1"/>
  <c r="I245" i="17"/>
  <c r="J245" i="17" s="1"/>
  <c r="I241" i="17"/>
  <c r="J241" i="17" s="1"/>
  <c r="I236" i="17"/>
  <c r="J236" i="17" s="1"/>
  <c r="I230" i="17"/>
  <c r="J230" i="17" s="1"/>
  <c r="I226" i="17"/>
  <c r="J226" i="17" s="1"/>
  <c r="I220" i="17"/>
  <c r="J220" i="17" s="1"/>
  <c r="I216" i="17"/>
  <c r="J216" i="17" s="1"/>
  <c r="I211" i="17"/>
  <c r="J211" i="17" s="1"/>
  <c r="I207" i="17"/>
  <c r="J207" i="17" s="1"/>
  <c r="I203" i="17"/>
  <c r="J203" i="17" s="1"/>
  <c r="I197" i="17"/>
  <c r="J197" i="17" s="1"/>
  <c r="I193" i="17"/>
  <c r="J193" i="17" s="1"/>
  <c r="I189" i="17"/>
  <c r="J189" i="17" s="1"/>
  <c r="I185" i="17"/>
  <c r="J185" i="17" s="1"/>
  <c r="I179" i="17"/>
  <c r="J179" i="17" s="1"/>
  <c r="I174" i="17"/>
  <c r="J174" i="17" s="1"/>
  <c r="I168" i="17"/>
  <c r="J168" i="17" s="1"/>
  <c r="I164" i="17"/>
  <c r="J164" i="17" s="1"/>
  <c r="I160" i="17"/>
  <c r="J160" i="17" s="1"/>
  <c r="I156" i="17"/>
  <c r="J156" i="17" s="1"/>
  <c r="I150" i="17"/>
  <c r="J150" i="17" s="1"/>
  <c r="I146" i="17"/>
  <c r="J146" i="17" s="1"/>
  <c r="I142" i="17"/>
  <c r="J142" i="17" s="1"/>
  <c r="I138" i="17"/>
  <c r="J138" i="17" s="1"/>
  <c r="I133" i="17"/>
  <c r="J133" i="17" s="1"/>
  <c r="I129" i="17"/>
  <c r="J129" i="17" s="1"/>
  <c r="I124" i="17"/>
  <c r="J124" i="17" s="1"/>
  <c r="I119" i="17"/>
  <c r="J119" i="17" s="1"/>
  <c r="I115" i="17"/>
  <c r="J115" i="17" s="1"/>
  <c r="I108" i="17"/>
  <c r="J108" i="17" s="1"/>
  <c r="I104" i="17"/>
  <c r="J104" i="17" s="1"/>
  <c r="I97" i="17"/>
  <c r="J97" i="17" s="1"/>
  <c r="I92" i="17"/>
  <c r="J92" i="17" s="1"/>
  <c r="I85" i="17"/>
  <c r="J85" i="17" s="1"/>
  <c r="I81" i="17"/>
  <c r="J81" i="17" s="1"/>
  <c r="I76" i="17"/>
  <c r="J76" i="17" s="1"/>
  <c r="I72" i="17"/>
  <c r="J72" i="17" s="1"/>
  <c r="I67" i="17"/>
  <c r="J67" i="17" s="1"/>
  <c r="I63" i="17"/>
  <c r="J63" i="17" s="1"/>
  <c r="I58" i="17"/>
  <c r="J58" i="17" s="1"/>
  <c r="I52" i="17"/>
  <c r="J52" i="17" s="1"/>
  <c r="I48" i="17"/>
  <c r="J48" i="17" s="1"/>
  <c r="I44" i="17"/>
  <c r="J44" i="17" s="1"/>
  <c r="I39" i="17"/>
  <c r="J39" i="17" s="1"/>
  <c r="I34" i="17"/>
  <c r="J34" i="17" s="1"/>
  <c r="I28" i="17"/>
  <c r="J28" i="17" s="1"/>
  <c r="I16" i="17"/>
  <c r="J16" i="17" s="1"/>
  <c r="I20" i="17"/>
  <c r="J20" i="17" s="1"/>
  <c r="I15" i="17"/>
  <c r="J15" i="17" s="1"/>
  <c r="I462" i="17"/>
  <c r="J462" i="17" s="1"/>
  <c r="I446" i="17"/>
  <c r="J446" i="17" s="1"/>
  <c r="I429" i="17"/>
  <c r="J429" i="17" s="1"/>
  <c r="I409" i="17"/>
  <c r="J409" i="17" s="1"/>
  <c r="I392" i="17"/>
  <c r="J392" i="17" s="1"/>
  <c r="I376" i="17"/>
  <c r="J376" i="17" s="1"/>
  <c r="I358" i="17"/>
  <c r="J358" i="17" s="1"/>
  <c r="I344" i="17"/>
  <c r="J344" i="17" s="1"/>
  <c r="I340" i="17"/>
  <c r="J340" i="17" s="1"/>
  <c r="I336" i="17"/>
  <c r="J336" i="17" s="1"/>
  <c r="I332" i="17"/>
  <c r="J332" i="17" s="1"/>
  <c r="I328" i="17"/>
  <c r="J328" i="17" s="1"/>
  <c r="I322" i="17"/>
  <c r="J322" i="17" s="1"/>
  <c r="I317" i="17"/>
  <c r="J317" i="17" s="1"/>
  <c r="I313" i="17"/>
  <c r="J313" i="17" s="1"/>
  <c r="I309" i="17"/>
  <c r="J309" i="17" s="1"/>
  <c r="I303" i="17"/>
  <c r="J303" i="17" s="1"/>
  <c r="I298" i="17"/>
  <c r="J298" i="17" s="1"/>
  <c r="I293" i="17"/>
  <c r="J293" i="17" s="1"/>
  <c r="I288" i="17"/>
  <c r="J288" i="17" s="1"/>
  <c r="I284" i="17"/>
  <c r="J284" i="17" s="1"/>
  <c r="I280" i="17"/>
  <c r="J280" i="17" s="1"/>
  <c r="I276" i="17"/>
  <c r="J276" i="17" s="1"/>
  <c r="I272" i="17"/>
  <c r="J272" i="17" s="1"/>
  <c r="I268" i="17"/>
  <c r="J268" i="17" s="1"/>
  <c r="I264" i="17"/>
  <c r="J264" i="17" s="1"/>
  <c r="I260" i="17"/>
  <c r="J260" i="17" s="1"/>
  <c r="I256" i="17"/>
  <c r="J256" i="17" s="1"/>
  <c r="I252" i="17"/>
  <c r="J252" i="17" s="1"/>
  <c r="I244" i="17"/>
  <c r="J244" i="17" s="1"/>
  <c r="I240" i="17"/>
  <c r="J240" i="17" s="1"/>
  <c r="I234" i="17"/>
  <c r="J234" i="17" s="1"/>
  <c r="I229" i="17"/>
  <c r="J229" i="17" s="1"/>
  <c r="I225" i="17"/>
  <c r="J225" i="17" s="1"/>
  <c r="I219" i="17"/>
  <c r="J219" i="17" s="1"/>
  <c r="I215" i="17"/>
  <c r="J215" i="17" s="1"/>
  <c r="I210" i="17"/>
  <c r="J210" i="17" s="1"/>
  <c r="I206" i="17"/>
  <c r="J206" i="17" s="1"/>
  <c r="I202" i="17"/>
  <c r="J202" i="17" s="1"/>
  <c r="I196" i="17"/>
  <c r="J196" i="17" s="1"/>
  <c r="I192" i="17"/>
  <c r="J192" i="17" s="1"/>
  <c r="I188" i="17"/>
  <c r="J188" i="17" s="1"/>
  <c r="I182" i="17"/>
  <c r="J182" i="17" s="1"/>
  <c r="I178" i="17"/>
  <c r="J178" i="17" s="1"/>
  <c r="I173" i="17"/>
  <c r="J173" i="17" s="1"/>
  <c r="I167" i="17"/>
  <c r="J167" i="17" s="1"/>
  <c r="I163" i="17"/>
  <c r="J163" i="17" s="1"/>
  <c r="I159" i="17"/>
  <c r="J159" i="17" s="1"/>
  <c r="I154" i="17"/>
  <c r="J154" i="17" s="1"/>
  <c r="I149" i="17"/>
  <c r="J149" i="17" s="1"/>
  <c r="I145" i="17"/>
  <c r="J145" i="17" s="1"/>
  <c r="I141" i="17"/>
  <c r="J141" i="17" s="1"/>
  <c r="I137" i="17"/>
  <c r="J137" i="17" s="1"/>
  <c r="I132" i="17"/>
  <c r="J132" i="17" s="1"/>
  <c r="I128" i="17"/>
  <c r="J128" i="17" s="1"/>
  <c r="I123" i="17"/>
  <c r="J123" i="17" s="1"/>
  <c r="I118" i="17"/>
  <c r="J118" i="17" s="1"/>
  <c r="I112" i="17"/>
  <c r="J112" i="17" s="1"/>
  <c r="I107" i="17"/>
  <c r="J107" i="17" s="1"/>
  <c r="I103" i="17"/>
  <c r="J103" i="17" s="1"/>
  <c r="I96" i="17"/>
  <c r="J96" i="17" s="1"/>
  <c r="I91" i="17"/>
  <c r="J91" i="17" s="1"/>
  <c r="I84" i="17"/>
  <c r="J84" i="17" s="1"/>
  <c r="I80" i="17"/>
  <c r="J80" i="17" s="1"/>
  <c r="I75" i="17"/>
  <c r="J75" i="17" s="1"/>
  <c r="I70" i="17"/>
  <c r="J70" i="17" s="1"/>
  <c r="I66" i="17"/>
  <c r="J66" i="17" s="1"/>
  <c r="I62" i="17"/>
  <c r="J62" i="17" s="1"/>
  <c r="I57" i="17"/>
  <c r="J57" i="17" s="1"/>
  <c r="I51" i="17"/>
  <c r="J51" i="17" s="1"/>
  <c r="I47" i="17"/>
  <c r="J47" i="17" s="1"/>
  <c r="I42" i="17"/>
  <c r="J42" i="17" s="1"/>
  <c r="I38" i="17"/>
  <c r="J38" i="17" s="1"/>
  <c r="I31" i="17"/>
  <c r="J31" i="17" s="1"/>
  <c r="I27" i="17"/>
  <c r="J27" i="17" s="1"/>
  <c r="I17" i="17"/>
  <c r="J17" i="17" s="1"/>
  <c r="I21" i="17"/>
  <c r="J21" i="17" s="1"/>
  <c r="I458" i="17"/>
  <c r="J458" i="17" s="1"/>
  <c r="I441" i="17"/>
  <c r="J441" i="17" s="1"/>
  <c r="I423" i="17"/>
  <c r="J423" i="17" s="1"/>
  <c r="I404" i="17"/>
  <c r="J404" i="17" s="1"/>
  <c r="I388" i="17"/>
  <c r="J388" i="17" s="1"/>
  <c r="I372" i="17"/>
  <c r="J372" i="17" s="1"/>
  <c r="I353" i="17"/>
  <c r="J353" i="17" s="1"/>
  <c r="I343" i="17"/>
  <c r="J343" i="17" s="1"/>
  <c r="I339" i="17"/>
  <c r="J339" i="17" s="1"/>
  <c r="I335" i="17"/>
  <c r="J335" i="17" s="1"/>
  <c r="I331" i="17"/>
  <c r="J331" i="17" s="1"/>
  <c r="I327" i="17"/>
  <c r="J327" i="17" s="1"/>
  <c r="I320" i="17"/>
  <c r="J320" i="17" s="1"/>
  <c r="I316" i="17"/>
  <c r="J316" i="17" s="1"/>
  <c r="I312" i="17"/>
  <c r="J312" i="17" s="1"/>
  <c r="I308" i="17"/>
  <c r="J308" i="17" s="1"/>
  <c r="I302" i="17"/>
  <c r="J302" i="17" s="1"/>
  <c r="I296" i="17"/>
  <c r="J296" i="17" s="1"/>
  <c r="I292" i="17"/>
  <c r="J292" i="17" s="1"/>
  <c r="I287" i="17"/>
  <c r="J287" i="17" s="1"/>
  <c r="I283" i="17"/>
  <c r="J283" i="17" s="1"/>
  <c r="I279" i="17"/>
  <c r="J279" i="17" s="1"/>
  <c r="I275" i="17"/>
  <c r="J275" i="17" s="1"/>
  <c r="I271" i="17"/>
  <c r="J271" i="17" s="1"/>
  <c r="I267" i="17"/>
  <c r="J267" i="17" s="1"/>
  <c r="I263" i="17"/>
  <c r="J263" i="17" s="1"/>
  <c r="I259" i="17"/>
  <c r="J259" i="17" s="1"/>
  <c r="I255" i="17"/>
  <c r="J255" i="17" s="1"/>
  <c r="I249" i="17"/>
  <c r="J249" i="17" s="1"/>
  <c r="I243" i="17"/>
  <c r="J243" i="17" s="1"/>
  <c r="I238" i="17"/>
  <c r="J238" i="17" s="1"/>
  <c r="I233" i="17"/>
  <c r="J233" i="17" s="1"/>
  <c r="I228" i="17"/>
  <c r="J228" i="17" s="1"/>
  <c r="I224" i="17"/>
  <c r="J224" i="17" s="1"/>
  <c r="I218" i="17"/>
  <c r="J218" i="17" s="1"/>
  <c r="I214" i="17"/>
  <c r="J214" i="17" s="1"/>
  <c r="I209" i="17"/>
  <c r="J209" i="17" s="1"/>
  <c r="I205" i="17"/>
  <c r="J205" i="17" s="1"/>
  <c r="I201" i="17"/>
  <c r="J201" i="17" s="1"/>
  <c r="I195" i="17"/>
  <c r="J195" i="17" s="1"/>
  <c r="I191" i="17"/>
  <c r="J191" i="17" s="1"/>
  <c r="I187" i="17"/>
  <c r="J187" i="17" s="1"/>
  <c r="I181" i="17"/>
  <c r="J181" i="17" s="1"/>
  <c r="I177" i="17"/>
  <c r="J177" i="17" s="1"/>
  <c r="I172" i="17"/>
  <c r="J172" i="17" s="1"/>
  <c r="I166" i="17"/>
  <c r="J166" i="17" s="1"/>
  <c r="I162" i="17"/>
  <c r="J162" i="17" s="1"/>
  <c r="I158" i="17"/>
  <c r="J158" i="17" s="1"/>
  <c r="I153" i="17"/>
  <c r="J153" i="17" s="1"/>
  <c r="I148" i="17"/>
  <c r="J148" i="17" s="1"/>
  <c r="I144" i="17"/>
  <c r="J144" i="17" s="1"/>
  <c r="I140" i="17"/>
  <c r="J140" i="17" s="1"/>
  <c r="I136" i="17"/>
  <c r="J136" i="17" s="1"/>
  <c r="I131" i="17"/>
  <c r="J131" i="17" s="1"/>
  <c r="I127" i="17"/>
  <c r="J127" i="17" s="1"/>
  <c r="I122" i="17"/>
  <c r="J122" i="17" s="1"/>
  <c r="I117" i="17"/>
  <c r="J117" i="17" s="1"/>
  <c r="I111" i="17"/>
  <c r="J111" i="17" s="1"/>
  <c r="I106" i="17"/>
  <c r="J106" i="17" s="1"/>
  <c r="I101" i="17"/>
  <c r="J101" i="17" s="1"/>
  <c r="I95" i="17"/>
  <c r="J95" i="17" s="1"/>
  <c r="I90" i="17"/>
  <c r="J90" i="17" s="1"/>
  <c r="I83" i="17"/>
  <c r="J83" i="17" s="1"/>
  <c r="I79" i="17"/>
  <c r="J79" i="17" s="1"/>
  <c r="I74" i="17"/>
  <c r="J74" i="17" s="1"/>
  <c r="I69" i="17"/>
  <c r="J69" i="17" s="1"/>
  <c r="I65" i="17"/>
  <c r="J65" i="17" s="1"/>
  <c r="I61" i="17"/>
  <c r="J61" i="17" s="1"/>
  <c r="I56" i="17"/>
  <c r="J56" i="17" s="1"/>
  <c r="I50" i="17"/>
  <c r="J50" i="17" s="1"/>
  <c r="I46" i="17"/>
  <c r="J46" i="17" s="1"/>
  <c r="I41" i="17"/>
  <c r="J41" i="17" s="1"/>
  <c r="I37" i="17"/>
  <c r="J37" i="17" s="1"/>
  <c r="I30" i="17"/>
  <c r="J30" i="17" s="1"/>
  <c r="I26" i="17"/>
  <c r="J26" i="17" s="1"/>
  <c r="I18" i="17"/>
  <c r="J18" i="17" s="1"/>
  <c r="I22" i="17"/>
  <c r="J22" i="17" s="1"/>
  <c r="J718" i="17" l="1"/>
  <c r="J199" i="17"/>
  <c r="J421" i="17"/>
  <c r="J408" i="17"/>
  <c r="J371" i="17"/>
  <c r="J597" i="17"/>
  <c r="J674" i="17"/>
  <c r="J648" i="17"/>
  <c r="J99" i="17"/>
  <c r="J176" i="17"/>
  <c r="J250" i="17"/>
  <c r="J183" i="17"/>
  <c r="J324" i="17"/>
  <c r="H18" i="21"/>
  <c r="E18" i="21"/>
  <c r="J14" i="17"/>
  <c r="J32" i="17"/>
  <c r="J113" i="17"/>
  <c r="J24" i="17"/>
  <c r="J652" i="17"/>
  <c r="J483" i="17"/>
  <c r="J222" i="17"/>
  <c r="J304" i="17"/>
  <c r="J609" i="17"/>
  <c r="J169" i="17"/>
  <c r="J53" i="17"/>
  <c r="J660" i="17"/>
  <c r="J722" i="17" l="1"/>
  <c r="E570" i="17" s="1"/>
  <c r="E558" i="17"/>
  <c r="E626" i="17"/>
  <c r="E279" i="17"/>
  <c r="E41" i="17"/>
  <c r="E204" i="17"/>
  <c r="E435" i="17"/>
  <c r="E543" i="17"/>
  <c r="E431" i="17"/>
  <c r="E207" i="17"/>
  <c r="E403" i="17"/>
  <c r="E663" i="17"/>
  <c r="E198" i="17"/>
  <c r="E346" i="17"/>
  <c r="E671" i="17"/>
  <c r="E589" i="17"/>
  <c r="E123" i="17"/>
  <c r="E463" i="17"/>
  <c r="E441" i="17"/>
  <c r="E398" i="17"/>
  <c r="E328" i="17"/>
  <c r="E396" i="17"/>
  <c r="E593" i="17"/>
  <c r="E203" i="17"/>
  <c r="E664" i="17"/>
  <c r="E439" i="17"/>
  <c r="E485" i="17"/>
  <c r="E464" i="17"/>
  <c r="E351" i="17"/>
  <c r="E708" i="17"/>
  <c r="E210" i="17"/>
  <c r="E257" i="17"/>
  <c r="E209" i="17"/>
  <c r="E525" i="17"/>
  <c r="E527" i="17"/>
  <c r="E615" i="17"/>
  <c r="E220" i="17"/>
  <c r="E438" i="17"/>
  <c r="E612" i="17"/>
  <c r="E302" i="17"/>
  <c r="E669" i="17"/>
  <c r="E262" i="17"/>
  <c r="E137" i="17"/>
  <c r="E658" i="17"/>
  <c r="E400" i="17"/>
  <c r="E182" i="17"/>
  <c r="E633" i="17"/>
  <c r="E466" i="17"/>
  <c r="E542" i="17"/>
  <c r="E258" i="17"/>
  <c r="E236" i="17"/>
  <c r="E211" i="17"/>
  <c r="E263" i="17"/>
  <c r="E260" i="17"/>
  <c r="E523" i="17"/>
  <c r="E430" i="17"/>
  <c r="E290" i="17"/>
  <c r="E420" i="17"/>
  <c r="E315" i="17"/>
  <c r="E153" i="17"/>
  <c r="E651" i="17"/>
  <c r="E254" i="17"/>
  <c r="E179" i="17"/>
  <c r="E414" i="17"/>
  <c r="E256" i="17"/>
  <c r="E354" i="17"/>
  <c r="E411" i="17"/>
  <c r="E168" i="17"/>
  <c r="E160" i="17"/>
  <c r="E416" i="17"/>
  <c r="E353" i="17"/>
  <c r="E327" i="17"/>
  <c r="E163" i="17"/>
  <c r="E278" i="17"/>
  <c r="E442" i="17"/>
  <c r="E668" i="17"/>
  <c r="E180" i="17"/>
  <c r="E212" i="17"/>
  <c r="E407" i="17"/>
  <c r="E591" i="17"/>
  <c r="E177" i="17"/>
  <c r="E670" i="17"/>
  <c r="E348" i="17"/>
  <c r="E436" i="17"/>
  <c r="E189" i="17"/>
  <c r="E613" i="17"/>
  <c r="E553" i="17"/>
  <c r="E112" i="17"/>
  <c r="E171" i="17"/>
  <c r="E440" i="17"/>
  <c r="E96" i="17"/>
  <c r="E306" i="17"/>
  <c r="E417" i="17"/>
  <c r="E173" i="17"/>
  <c r="E393" i="17"/>
  <c r="E395" i="17"/>
  <c r="E48" i="17"/>
  <c r="E402" i="17"/>
  <c r="E85" i="17"/>
  <c r="E433" i="17"/>
  <c r="E283" i="17"/>
  <c r="E659" i="17"/>
  <c r="E224" i="17"/>
  <c r="E404" i="17"/>
  <c r="E206" i="17"/>
  <c r="E531" i="17"/>
  <c r="E524" i="17"/>
  <c r="E344" i="17"/>
  <c r="E418" i="17"/>
  <c r="E665" i="17"/>
  <c r="E122" i="17"/>
  <c r="E434" i="17"/>
  <c r="E690" i="17"/>
  <c r="E284" i="17"/>
  <c r="E286" i="17"/>
  <c r="E301" i="17"/>
  <c r="E329" i="17"/>
  <c r="E347" i="17"/>
  <c r="E563" i="17"/>
  <c r="E662" i="17"/>
  <c r="E195" i="17"/>
  <c r="E116" i="17"/>
  <c r="E413" i="17"/>
  <c r="E208" i="17"/>
  <c r="E657" i="17"/>
  <c r="E592" i="17"/>
  <c r="E165" i="17"/>
  <c r="E465" i="17"/>
  <c r="E522" i="17"/>
  <c r="E419" i="17"/>
  <c r="E412" i="17"/>
  <c r="E437" i="17"/>
  <c r="E391" i="17"/>
  <c r="E588" i="17"/>
  <c r="E316" i="17"/>
  <c r="E345" i="17"/>
  <c r="E282" i="17"/>
  <c r="E214" i="17"/>
  <c r="E415" i="17"/>
  <c r="E253" i="17"/>
  <c r="E392" i="17"/>
  <c r="E174" i="17"/>
  <c r="E175" i="17"/>
  <c r="E399" i="17"/>
  <c r="E705" i="17"/>
  <c r="E672" i="17"/>
  <c r="E215" i="17"/>
  <c r="E142" i="17"/>
  <c r="E288" i="17"/>
  <c r="E554" i="17"/>
  <c r="E161" i="17"/>
  <c r="E654" i="17"/>
  <c r="E261" i="17"/>
  <c r="E655" i="17"/>
  <c r="E291" i="17"/>
  <c r="E172" i="17"/>
  <c r="E394" i="17"/>
  <c r="E264" i="17"/>
  <c r="E397" i="17"/>
  <c r="E405" i="17"/>
  <c r="E674" i="17"/>
  <c r="E521" i="17"/>
  <c r="E132" i="17"/>
  <c r="E617" i="17"/>
  <c r="E205" i="17"/>
  <c r="E616" i="17"/>
  <c r="E432" i="17"/>
  <c r="E47" i="17"/>
  <c r="E167" i="17"/>
  <c r="E667" i="17"/>
  <c r="E401" i="17"/>
  <c r="E352" i="17"/>
  <c r="E197" i="17"/>
  <c r="E467" i="17"/>
  <c r="E614" i="17"/>
  <c r="E103" i="17"/>
  <c r="E587" i="17"/>
  <c r="E520" i="17"/>
  <c r="E673" i="17"/>
  <c r="E544" i="17"/>
  <c r="E164" i="17"/>
  <c r="E526" i="17"/>
  <c r="E350" i="17"/>
  <c r="E64" i="17"/>
  <c r="E285" i="17"/>
  <c r="E349" i="17"/>
  <c r="E410" i="17"/>
  <c r="E468" i="17"/>
  <c r="E326" i="17"/>
  <c r="E194" i="17"/>
  <c r="E590" i="17"/>
  <c r="E656" i="17"/>
  <c r="E255" i="17"/>
  <c r="E196" i="17"/>
  <c r="E343" i="17"/>
  <c r="E666" i="17"/>
  <c r="E469" i="17"/>
  <c r="E406" i="17"/>
  <c r="E530" i="17"/>
  <c r="E32" i="17"/>
  <c r="E259" i="17"/>
  <c r="E677" i="17"/>
  <c r="E72" i="17"/>
  <c r="E652" i="17"/>
  <c r="E53" i="17"/>
  <c r="E14" i="17"/>
  <c r="E183" i="17"/>
  <c r="E181" i="17"/>
  <c r="E162" i="17"/>
  <c r="E25" i="17"/>
  <c r="E26" i="17"/>
  <c r="J724" i="17"/>
  <c r="E19" i="20"/>
  <c r="E51" i="17"/>
  <c r="E245" i="17"/>
  <c r="E361" i="17"/>
  <c r="E427" i="17"/>
  <c r="E462" i="17"/>
  <c r="E497" i="17"/>
  <c r="E571" i="17"/>
  <c r="E639" i="17"/>
  <c r="E678" i="17"/>
  <c r="E714" i="17"/>
  <c r="E23" i="17"/>
  <c r="E57" i="17"/>
  <c r="E93" i="17"/>
  <c r="E131" i="17"/>
  <c r="E170" i="17"/>
  <c r="E250" i="17"/>
  <c r="E362" i="17"/>
  <c r="E455" i="17"/>
  <c r="E473" i="17"/>
  <c r="E490" i="17"/>
  <c r="E506" i="17"/>
  <c r="E561" i="17"/>
  <c r="E580" i="17"/>
  <c r="E597" i="17"/>
  <c r="E622" i="17"/>
  <c r="E45" i="17"/>
  <c r="E83" i="17"/>
  <c r="E120" i="17"/>
  <c r="E158" i="17"/>
  <c r="E202" i="17"/>
  <c r="E241" i="17"/>
  <c r="E277" i="17"/>
  <c r="E317" i="17"/>
  <c r="E357" i="17"/>
  <c r="E389" i="17"/>
  <c r="E501" i="17"/>
  <c r="E537" i="17"/>
  <c r="E575" i="17"/>
  <c r="E608" i="17"/>
  <c r="E643" i="17"/>
  <c r="E682" i="17"/>
  <c r="E718" i="17"/>
  <c r="E31" i="17"/>
  <c r="E70" i="17"/>
  <c r="E107" i="17"/>
  <c r="E146" i="17"/>
  <c r="E187" i="17"/>
  <c r="E229" i="17"/>
  <c r="E266" i="17"/>
  <c r="E303" i="17"/>
  <c r="E382" i="17"/>
  <c r="E631" i="17"/>
  <c r="E701" i="17"/>
  <c r="E28" i="17"/>
  <c r="E49" i="17"/>
  <c r="E67" i="17"/>
  <c r="E104" i="17"/>
  <c r="E124" i="17"/>
  <c r="E143" i="17"/>
  <c r="E226" i="17"/>
  <c r="E243" i="17"/>
  <c r="E280" i="17"/>
  <c r="E319" i="17"/>
  <c r="E337" i="17"/>
  <c r="E375" i="17"/>
  <c r="E429" i="17"/>
  <c r="E448" i="17"/>
  <c r="E482" i="17"/>
  <c r="E499" i="17"/>
  <c r="E515" i="17"/>
  <c r="E535" i="17"/>
  <c r="E552" i="17"/>
  <c r="E573" i="17"/>
  <c r="E606" i="17"/>
  <c r="E623" i="17"/>
  <c r="E641" i="17"/>
  <c r="E660" i="17"/>
  <c r="E680" i="17"/>
  <c r="E698" i="17"/>
  <c r="E716" i="17"/>
  <c r="E644" i="17"/>
  <c r="E683" i="17"/>
  <c r="E22" i="17"/>
  <c r="E29" i="17"/>
  <c r="E50" i="17"/>
  <c r="E68" i="17"/>
  <c r="E87" i="17"/>
  <c r="E105" i="17"/>
  <c r="E125" i="17"/>
  <c r="E144" i="17"/>
  <c r="E185" i="17"/>
  <c r="E227" i="17"/>
  <c r="E244" i="17"/>
  <c r="E281" i="17"/>
  <c r="E300" i="17"/>
  <c r="E320" i="17"/>
  <c r="E338" i="17"/>
  <c r="E360" i="17"/>
  <c r="E376" i="17"/>
  <c r="E449" i="17"/>
  <c r="E483" i="17"/>
  <c r="E500" i="17"/>
  <c r="E536" i="17"/>
  <c r="E574" i="17"/>
  <c r="E607" i="17"/>
  <c r="E624" i="17"/>
  <c r="E642" i="17"/>
  <c r="E661" i="17"/>
  <c r="E681" i="17"/>
  <c r="E699" i="17"/>
  <c r="E717" i="17"/>
  <c r="E510" i="17"/>
  <c r="E304" i="17"/>
  <c r="E557" i="17"/>
  <c r="E645" i="17"/>
  <c r="E702" i="17"/>
  <c r="E720" i="17"/>
  <c r="E692" i="17"/>
  <c r="E34" i="17"/>
  <c r="E55" i="17"/>
  <c r="E20" i="17"/>
  <c r="E97" i="17"/>
  <c r="E135" i="17"/>
  <c r="E218" i="17"/>
  <c r="E293" i="17"/>
  <c r="E331" i="17"/>
  <c r="E369" i="17"/>
  <c r="E472" i="17"/>
  <c r="E505" i="17"/>
  <c r="E541" i="17"/>
  <c r="E579" i="17"/>
  <c r="E647" i="17"/>
  <c r="E686" i="17"/>
  <c r="E27" i="17"/>
  <c r="E66" i="17"/>
  <c r="E141" i="17"/>
  <c r="E225" i="17"/>
  <c r="E298" i="17"/>
  <c r="E332" i="17"/>
  <c r="E370" i="17"/>
  <c r="E459" i="17"/>
  <c r="E477" i="17"/>
  <c r="E494" i="17"/>
  <c r="E547" i="17"/>
  <c r="E567" i="17"/>
  <c r="E584" i="17"/>
  <c r="E601" i="17"/>
  <c r="E24" i="17"/>
  <c r="E56" i="17"/>
  <c r="E92" i="17"/>
  <c r="E130" i="17"/>
  <c r="E169" i="17"/>
  <c r="E249" i="17"/>
  <c r="E365" i="17"/>
  <c r="E476" i="17"/>
  <c r="E509" i="17"/>
  <c r="E546" i="17"/>
  <c r="E583" i="17"/>
  <c r="E653" i="17"/>
  <c r="E691" i="17"/>
  <c r="E42" i="17"/>
  <c r="E80" i="17"/>
  <c r="E117" i="17"/>
  <c r="E199" i="17"/>
  <c r="E238" i="17"/>
  <c r="E274" i="17"/>
  <c r="E313" i="17"/>
  <c r="E358" i="17"/>
  <c r="E390" i="17"/>
  <c r="E640" i="17"/>
  <c r="E711" i="17"/>
  <c r="E90" i="17"/>
  <c r="E108" i="17"/>
  <c r="E128" i="17"/>
  <c r="E147" i="17"/>
  <c r="E188" i="17"/>
  <c r="E230" i="17"/>
  <c r="E267" i="17"/>
  <c r="E323" i="17"/>
  <c r="E341" i="17"/>
  <c r="E363" i="17"/>
  <c r="E379" i="17"/>
  <c r="E452" i="17"/>
  <c r="E470" i="17"/>
  <c r="E503" i="17"/>
  <c r="E519" i="17"/>
  <c r="E539" i="17"/>
  <c r="E577" i="17"/>
  <c r="E684" i="17"/>
  <c r="E15" i="17"/>
  <c r="E73" i="17"/>
  <c r="E30" i="17"/>
  <c r="E106" i="17"/>
  <c r="E186" i="17"/>
  <c r="E265" i="17"/>
  <c r="E339" i="17"/>
  <c r="E408" i="17"/>
  <c r="E480" i="17"/>
  <c r="E550" i="17"/>
  <c r="E621" i="17"/>
  <c r="E696" i="17"/>
  <c r="E111" i="17"/>
  <c r="E192" i="17"/>
  <c r="E270" i="17"/>
  <c r="E340" i="17"/>
  <c r="E533" i="17"/>
  <c r="E605" i="17"/>
  <c r="E65" i="17"/>
  <c r="E140" i="17"/>
  <c r="E373" i="17"/>
  <c r="E450" i="17"/>
  <c r="E517" i="17"/>
  <c r="E246" i="17"/>
  <c r="E322" i="17"/>
  <c r="E648" i="17"/>
  <c r="E719" i="17"/>
  <c r="E38" i="17"/>
  <c r="E76" i="17"/>
  <c r="E113" i="17"/>
  <c r="E151" i="17"/>
  <c r="E193" i="17"/>
  <c r="E234" i="17"/>
  <c r="E271" i="17"/>
  <c r="E310" i="17"/>
  <c r="E383" i="17"/>
  <c r="E421" i="17"/>
  <c r="E456" i="17"/>
  <c r="E491" i="17"/>
  <c r="E564" i="17"/>
  <c r="E707" i="17"/>
  <c r="E627" i="17"/>
  <c r="E39" i="17"/>
  <c r="E77" i="17"/>
  <c r="E129" i="17"/>
  <c r="E178" i="17"/>
  <c r="E311" i="17"/>
  <c r="E334" i="17"/>
  <c r="E364" i="17"/>
  <c r="E384" i="17"/>
  <c r="E457" i="17"/>
  <c r="E504" i="17"/>
  <c r="E549" i="17"/>
  <c r="E578" i="17"/>
  <c r="E599" i="17"/>
  <c r="E694" i="17"/>
  <c r="E150" i="17"/>
  <c r="E685" i="17"/>
  <c r="E79" i="17"/>
  <c r="E237" i="17"/>
  <c r="E385" i="17"/>
  <c r="E84" i="17"/>
  <c r="E242" i="17"/>
  <c r="E386" i="17"/>
  <c r="E486" i="17"/>
  <c r="E556" i="17"/>
  <c r="E35" i="17"/>
  <c r="E191" i="17"/>
  <c r="E493" i="17"/>
  <c r="E61" i="17"/>
  <c r="E219" i="17"/>
  <c r="E374" i="17"/>
  <c r="E697" i="17"/>
  <c r="E62" i="17"/>
  <c r="E138" i="17"/>
  <c r="E221" i="17"/>
  <c r="E295" i="17"/>
  <c r="E371" i="17"/>
  <c r="E444" i="17"/>
  <c r="E511" i="17"/>
  <c r="E17" i="17"/>
  <c r="E95" i="17"/>
  <c r="E148" i="17"/>
  <c r="E201" i="17"/>
  <c r="E252" i="17"/>
  <c r="E307" i="17"/>
  <c r="E356" i="17"/>
  <c r="E453" i="17"/>
  <c r="E496" i="17"/>
  <c r="E569" i="17"/>
  <c r="E713" i="17"/>
  <c r="E40" i="17"/>
  <c r="E115" i="17"/>
  <c r="E273" i="17"/>
  <c r="E489" i="17"/>
  <c r="E560" i="17"/>
  <c r="E630" i="17"/>
  <c r="E46" i="17"/>
  <c r="E424" i="17"/>
  <c r="E502" i="17"/>
  <c r="E538" i="17"/>
  <c r="E576" i="17"/>
  <c r="E609" i="17"/>
  <c r="E74" i="17"/>
  <c r="E149" i="17"/>
  <c r="E308" i="17"/>
  <c r="E381" i="17"/>
  <c r="E458" i="17"/>
  <c r="E600" i="17"/>
  <c r="E19" i="17"/>
  <c r="E98" i="17"/>
  <c r="E336" i="17"/>
  <c r="E409" i="17"/>
  <c r="E81" i="17"/>
  <c r="E118" i="17"/>
  <c r="E156" i="17"/>
  <c r="E275" i="17"/>
  <c r="E314" i="17"/>
  <c r="E387" i="17"/>
  <c r="E460" i="17"/>
  <c r="E495" i="17"/>
  <c r="E568" i="17"/>
  <c r="E602" i="17"/>
  <c r="E637" i="17"/>
  <c r="E712" i="17"/>
  <c r="E636" i="17"/>
  <c r="E44" i="17"/>
  <c r="E82" i="17"/>
  <c r="E157" i="17"/>
  <c r="E190" i="17"/>
  <c r="E217" i="17"/>
  <c r="E240" i="17"/>
  <c r="E268" i="17"/>
  <c r="E292" i="17"/>
  <c r="E342" i="17"/>
  <c r="E368" i="17"/>
  <c r="E388" i="17"/>
  <c r="E461" i="17"/>
  <c r="E488" i="17"/>
  <c r="E508" i="17"/>
  <c r="E529" i="17"/>
  <c r="E559" i="17"/>
  <c r="E582" i="17"/>
  <c r="E603" i="17"/>
  <c r="E629" i="17"/>
  <c r="E650" i="17"/>
  <c r="E676" i="17"/>
  <c r="E703" i="17"/>
  <c r="E69" i="17"/>
  <c r="E145" i="17"/>
  <c r="E228" i="17"/>
  <c r="E377" i="17"/>
  <c r="E446" i="17"/>
  <c r="E513" i="17"/>
  <c r="E75" i="17"/>
  <c r="E233" i="17"/>
  <c r="E309" i="17"/>
  <c r="E378" i="17"/>
  <c r="E481" i="17"/>
  <c r="E514" i="17"/>
  <c r="E551" i="17"/>
  <c r="E16" i="17"/>
  <c r="E101" i="17"/>
  <c r="E335" i="17"/>
  <c r="E555" i="17"/>
  <c r="E625" i="17"/>
  <c r="E700" i="17"/>
  <c r="E52" i="17"/>
  <c r="E127" i="17"/>
  <c r="E366" i="17"/>
  <c r="E451" i="17"/>
  <c r="E687" i="17"/>
  <c r="E58" i="17"/>
  <c r="E133" i="17"/>
  <c r="E216" i="17"/>
  <c r="E367" i="17"/>
  <c r="E474" i="17"/>
  <c r="E507" i="17"/>
  <c r="E649" i="17"/>
  <c r="E21" i="17"/>
  <c r="E59" i="17"/>
  <c r="E91" i="17"/>
  <c r="E139" i="17"/>
  <c r="E222" i="17"/>
  <c r="E272" i="17"/>
  <c r="E296" i="17"/>
  <c r="E324" i="17"/>
  <c r="E372" i="17"/>
  <c r="E445" i="17"/>
  <c r="E471" i="17"/>
  <c r="E492" i="17"/>
  <c r="E512" i="17"/>
  <c r="E540" i="17"/>
  <c r="E565" i="17"/>
  <c r="E586" i="17"/>
  <c r="E611" i="17"/>
  <c r="E634" i="17"/>
  <c r="E154" i="17"/>
  <c r="E312" i="17"/>
  <c r="E454" i="17"/>
  <c r="E596" i="17"/>
  <c r="E159" i="17"/>
  <c r="E318" i="17"/>
  <c r="E447" i="17"/>
  <c r="E518" i="17"/>
  <c r="E110" i="17"/>
  <c r="E269" i="17"/>
  <c r="E423" i="17"/>
  <c r="E566" i="17"/>
  <c r="E710" i="17"/>
  <c r="E136" i="17"/>
  <c r="E294" i="17"/>
  <c r="E618" i="17"/>
  <c r="E18" i="17"/>
  <c r="E99" i="17"/>
  <c r="E176" i="17"/>
  <c r="E333" i="17"/>
  <c r="E478" i="17"/>
  <c r="E548" i="17"/>
  <c r="E619" i="17"/>
  <c r="E693" i="17"/>
  <c r="E63" i="17"/>
  <c r="E119" i="17"/>
  <c r="E231" i="17"/>
  <c r="E276" i="17"/>
  <c r="E330" i="17"/>
  <c r="E380" i="17"/>
  <c r="E426" i="17"/>
  <c r="E475" i="17"/>
  <c r="E595" i="17"/>
  <c r="E638" i="17"/>
  <c r="E287" i="17" l="1"/>
  <c r="E166" i="17"/>
  <c r="M51" i="19"/>
  <c r="M31" i="19"/>
  <c r="G51" i="19"/>
  <c r="K51" i="19"/>
  <c r="E51" i="19"/>
  <c r="K31" i="19"/>
  <c r="E31" i="19"/>
  <c r="I51" i="19"/>
  <c r="I31" i="19"/>
  <c r="G31" i="19"/>
  <c r="E17" i="20"/>
  <c r="F17" i="20" s="1"/>
  <c r="F15" i="20"/>
  <c r="F19" i="20" l="1"/>
</calcChain>
</file>

<file path=xl/sharedStrings.xml><?xml version="1.0" encoding="utf-8"?>
<sst xmlns="http://schemas.openxmlformats.org/spreadsheetml/2006/main" count="4733" uniqueCount="1892">
  <si>
    <t xml:space="preserve">
</t>
  </si>
  <si>
    <t>ITEM</t>
  </si>
  <si>
    <t>CÓDIGO</t>
  </si>
  <si>
    <t>DESCRIÇÃO</t>
  </si>
  <si>
    <t>FONTE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</si>
  <si>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</si>
  <si>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</si>
  <si>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</si>
  <si>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</si>
  <si>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</si>
  <si>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</si>
  <si>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</si>
  <si>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</si>
  <si>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</si>
  <si>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</si>
  <si>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</si>
  <si>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AF_07/2020_PS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</si>
  <si>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</si>
  <si>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</si>
  <si>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</si>
  <si>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</si>
  <si>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</si>
  <si>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</si>
  <si>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</si>
  <si>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</si>
  <si>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</si>
  <si>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</si>
  <si>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98525</t>
  </si>
  <si>
    <t>LIMPEZA MECANIZADA DE CAMADA VEGETAL, VEGETAÇÃO E PEQUENAS ÁRVORES (DIÂMETRO DE TRONCO MENOR QUE 0,20 M), COM TRATOR DE ESTEIRAS. AF_03/2024</t>
  </si>
  <si>
    <t>1.7</t>
  </si>
  <si>
    <t>1.8</t>
  </si>
  <si>
    <t>FNDE 230</t>
  </si>
  <si>
    <t>LOCACAO DE CONTAINER 2,30 X 6,00 M, ALT. 2,50 M, PARA ESCRITORIO, SEM DIVISORIAS INTERNAS E SEM SANITARIO (NAO INCLUI MOBILIZACAO/DESMOBILIZACAO)</t>
  </si>
  <si>
    <t>MÊS</t>
  </si>
  <si>
    <t>1.9</t>
  </si>
  <si>
    <t>FNDE 231</t>
  </si>
  <si>
    <t>LOCACAO DE CONTAINER 2,30 X 6,00 M, ALT. 2,50 M, COM 1 SANITARIO, PARA ESCRITORIO, COMPLETO, SEM DIVISORIAS INTERNAS (NAO INCLUI MOBILIZACAO/DESMOBILIZACAO)</t>
  </si>
  <si>
    <t>FNDE 232</t>
  </si>
  <si>
    <t>LOCACAO DE CONTAINER 2,30 X 6,00 M, ALT. 2,50 M, PARA SANITARIO, COM 4 BACIAS, 8 CHUVEIROS,1 LAVATORIO E 1 MICTORIO (NAO INCLUI MOBILIZACAO/DESMOBILIZACAO)</t>
  </si>
  <si>
    <t>MOVIMENTO DE TERRA PARA FUNDAÇÕES</t>
  </si>
  <si>
    <t>EDIFICAÇÃO</t>
  </si>
  <si>
    <t>96521</t>
  </si>
  <si>
    <t>ESCAVAÇÃO MECANIZADA PARA BLOCO DE COROAMENTO OU SAPATA COM RETROESCAVADEIRA (INCLUINDO ESCAVAÇÃO PARA COLOCAÇÃO DE FÔRMAS). AF_01/2024</t>
  </si>
  <si>
    <t>M3</t>
  </si>
  <si>
    <t>96525</t>
  </si>
  <si>
    <t>ESCAVAÇÃO MECANIZADA PARA VIGA BALDRAME OU SAPATA CORRIDA COM MINI-ESCAVADEIRA (INCLUINDO ESCAVAÇÃO PARA COLOCAÇÃO DE FÔRMAS). AF_01/2024</t>
  </si>
  <si>
    <t>101617</t>
  </si>
  <si>
    <t>PREPARO DE FUNDO DE VALA COM LARGURA MAIOR OU IGUAL A 1,5 M E MENOR QUE 2,5 M (ACERTO DO SOLO NATURAL). AF_08/2020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</si>
  <si>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</si>
  <si>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</si>
  <si>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FUNDAÇÕES</t>
  </si>
  <si>
    <t>CONCRETO ARMADO PARA BLOCOS</t>
  </si>
  <si>
    <t>96619</t>
  </si>
  <si>
    <t>LASTRO DE CONCRETO MAGRO, APLICADO EM BLOCOS DE COROAMENTO OU SAPATAS, ESPESSURA DE 5 CM. AF_01/2024</t>
  </si>
  <si>
    <t>96534</t>
  </si>
  <si>
    <t>FABRICAÇÃO, MONTAGEM E DESMONTAGEM DE FÔRMA PARA BLOCO DE COROAMENTO, EM MADEIRA SERRADA, E=25 MM, 4 UTILIZAÇÕES. AF_01/2024</t>
  </si>
  <si>
    <t>96544</t>
  </si>
  <si>
    <t>ARMAÇÃO DE BLOCO UTILIZANDO AÇO CA-50 DE 6,3 MM - MONTAGEM. AF_01/2024</t>
  </si>
  <si>
    <t>KG</t>
  </si>
  <si>
    <t>96545</t>
  </si>
  <si>
    <t>ARMAÇÃO DE BLOCO UTILIZANDO AÇO CA-50 DE 8 MM - MONTAGEM. AF_01/2024</t>
  </si>
  <si>
    <t>96546</t>
  </si>
  <si>
    <t>ARMAÇÃO DE BLOCO UTILIZANDO AÇO CA-50 DE 10 MM - MONTAGEM. AF_01/2024</t>
  </si>
  <si>
    <t>104920</t>
  </si>
  <si>
    <t>ARMAÇÃO DE BLOCO, SAPATA ISOLADA, VIGA BALDRAME E SAPATA CORRIDA UTILIZANDO AÇO CA-50 DE 12,5 MM - MONTAGEM. AF_01/2024</t>
  </si>
  <si>
    <t>104921</t>
  </si>
  <si>
    <t>ARMAÇÃO DE BLOCO, SAPATA ISOLADA, VIGA BALDRAME E SAPATA CORRIDA UTILIZANDO AÇO CA-50 DE 16 MM - MONTAGEM. AF_01/2024</t>
  </si>
  <si>
    <t>ARMAÇÃO DE BLOCO, SAPATA ISOLADA E SAPATA CORRIDA UTILIZANDO AÇO CA-50 DE 20 MM - MONTAGEM. AF_01/2024</t>
  </si>
  <si>
    <t>92915</t>
  </si>
  <si>
    <t>ARMAÇÃO DE ESTRUTURAS DIVERSAS DE CONCRETO ARMADO, EXCETO VIGAS, PILARES, LAJES E FUNDAÇÕES, UTILIZANDO AÇO CA-60 DE 5,0 MM - MONTAGEM. AF_06/2022</t>
  </si>
  <si>
    <t>96557</t>
  </si>
  <si>
    <t>CONCRETAGEM DE BLOCO DE COROAMENTO OU VIGA BALDRAME, FCK 30 MPA, COM USO DE BOMBA - LANÇAMENTO, ADENSAMENTO E ACABAMENTO. AF_01/2024</t>
  </si>
  <si>
    <t>SUPERESTRUTURA</t>
  </si>
  <si>
    <t>CONCRETO ARMADO - PILARES</t>
  </si>
  <si>
    <t>92443</t>
  </si>
  <si>
    <t>MONTAGEM E DESMONTAGEM DE FÔRMA DE PILARES RETANGULARES E ESTRUTURAS SIMILARES, PÉ-DIREITO SIMPLES, EM CHAPA DE MADEIRA COMPENSADA PLASTIFICADA, 18 UTILIZAÇÕES. AF_09/2020</t>
  </si>
  <si>
    <t>92760</t>
  </si>
  <si>
    <t>ARMAÇÃO DE PILAR OU VIGA DE ESTRUTURA CONVENCIONAL DE CONCRETO ARMADO UTILIZANDO AÇO CA-50 DE 6,3 MM - MONTAGEM. AF_06/2022</t>
  </si>
  <si>
    <t>92762</t>
  </si>
  <si>
    <t>ARMAÇÃO DE PILAR OU VIGA DE ESTRUTURA CONVENCIONAL DE CONCRETO ARMADO UTILIZANDO AÇO CA-50 DE 10,0 MM - MONTAGEM. AF_06/2022</t>
  </si>
  <si>
    <t>92763</t>
  </si>
  <si>
    <t>ARMAÇÃO DE PILAR OU VIGA DE ESTRUTURA CONVENCIONAL DE CONCRETO ARMADO UTILIZANDO AÇO CA-50 DE 12,5 MM - MONTAGEM. AF_06/2022</t>
  </si>
  <si>
    <t>92764</t>
  </si>
  <si>
    <t>ARMAÇÃO DE PILAR OU VIGA DE ESTRUTURA CONVENCIONAL DE CONCRETO ARMADO UTILIZANDO AÇO CA-50 DE 16,0 MM - MONTAGEM. AF_06/2022</t>
  </si>
  <si>
    <t>92765</t>
  </si>
  <si>
    <t>ARMAÇÃO DE PILAR OU VIGA DE ESTRUTURA CONVENCIONAL DE CONCRETO ARMADO UTILIZANDO AÇO CA-50 DE 20,0 MM - MONTAGEM. AF_06/2022</t>
  </si>
  <si>
    <t>92759</t>
  </si>
  <si>
    <t>ARMAÇÃO DE PILAR OU VIGA DE ESTRUTURA CONVENCIONAL DE CONCRETO ARMADO UTILIZANDO AÇO CA-60 DE 5,0 MM - MONTAGEM. AF_06/2022</t>
  </si>
  <si>
    <t>92761</t>
  </si>
  <si>
    <t>ARMAÇÃO DE PILAR OU VIGA DE ESTRUTURA CONVENCIONAL DE CONCRETO ARMADO UTILIZANDO AÇO CA-50 DE 8,0 MM - MONTAGEM. AF_06/2022</t>
  </si>
  <si>
    <t>CONCRETO ARMADO PARA VERGAS</t>
  </si>
  <si>
    <t>VERGA PRÉ-MOLDADA COM ATÉ 1,5 M DE VÃO, ESPESSURA DE *20* CM. AF_03/2024</t>
  </si>
  <si>
    <t>CONCRETO ARMADO - LAJE</t>
  </si>
  <si>
    <t>92514</t>
  </si>
  <si>
    <t>MONTAGEM E DESMONTAGEM DE FÔRMA DE LAJE MACIÇA, PÉ-DIREITO SIMPLES, EM CHAPA DE MADEIRA COMPENSADA RESINADA, 4 UTILIZAÇÕES. AF_09/2020</t>
  </si>
  <si>
    <t>ARMAÇÃO DE LAJE DE ESTRUTURA CONVENCIONAL DE CONCRETO ARMADO UTILIZANDO AÇO CA-50 DE 6,3 MM - MONTAGEM. AF_06/2022</t>
  </si>
  <si>
    <t>92768</t>
  </si>
  <si>
    <t>ARMAÇÃO DE LAJE DE ESTRUTURA CONVENCIONAL DE CONCRETO ARMADO UTILIZANDO AÇO CA-60 DE 5,0 MM - MONTAGEM. AF_06/2022</t>
  </si>
  <si>
    <t>ARMAÇÃO DE LAJE DE ESTRUTURA CONVENCIONAL DE CONCRETO ARMADO UTILIZANDO AÇO CA-50 DE 8,0 MM - MONTAGEM. AF_06/2022</t>
  </si>
  <si>
    <t>ESTRUTURA METÁLICA</t>
  </si>
  <si>
    <t>ESTRUTURA TRELIÇADA DE COBERTURA, TIPO FINK, COM LIGAÇÕES SOLDADAS, INCLUSOS PERFIS METÁLICOS, CHAPAS METÁLICAS, MÃO DE OBRA E TRANSPORTE COM GUINDASTE - FORNECIMENTO E INSTALAÇÃO. AF_01/2020_PSA</t>
  </si>
  <si>
    <t>PISO DE CONCRETO</t>
  </si>
  <si>
    <t>COMPACTAÇÃO MECÂNICA DE SOLO PARA EXECUÇÃO DE RADIER, PISO DE CONCRETO OU LAJE SOBRE SOLO, COM COMPACTADOR DE SOLOS A PERCUSSÃO. AF_09/2021</t>
  </si>
  <si>
    <t>96622</t>
  </si>
  <si>
    <t>LASTRO COM MATERIAL GRANULAR, APLICADO EM PISOS OU LAJES SOBRE SOLO, ESPESSURA DE *5 CM*. AF_01/2024</t>
  </si>
  <si>
    <t>CAMADA SEPARADORA PARA EXECUÇÃO DE RADIER, PISO DE CONCRETO OU LAJE SOBRE SOLO, EM LONA PLÁSTICA. AF_09/2021</t>
  </si>
  <si>
    <t>EXECUÇÃO DE PASSEIO (CALÇADA) OU PISO DE CONCRETO COM CONCRETO MOLDADO IN LOCO, USINADO C20, ACABAMENTO CONVENCIONAL, NÃO ARMADO. AF_08/2022</t>
  </si>
  <si>
    <t>SISTEMA DE VEDAÇÃO VERTICAL</t>
  </si>
  <si>
    <t>ELEMENTOS VAZADOS</t>
  </si>
  <si>
    <t>101161</t>
  </si>
  <si>
    <t>ALVENARIA DE VEDAÇÃO COM ELEMENTO VAZADO DE CONCRETO (COBOGÓ) DE 7X50X50CM E ARGAMASSA DE ASSENTAMENTO COM PREPARO EM BETONEIRA. AF_05/2020</t>
  </si>
  <si>
    <t>ALVENARIA DE VEDAÇÃO</t>
  </si>
  <si>
    <t>103324</t>
  </si>
  <si>
    <t>ALVENARIA DE VEDAÇÃO DE BLOCOS CERÂMICOS FURADOS NA VERTICAL DE 14X19X39 CM (ESPESSURA 14 CM) E ARGAMASSA DE ASSENTAMENTO COM PREPARO EM BETONEIRA. AF_12/2021</t>
  </si>
  <si>
    <t>103322</t>
  </si>
  <si>
    <t>ALVENARIA DE VEDAÇÃO DE BLOCOS CERÂMICOS FURADOS NA VERTICAL DE 9X19X39 CM (ESPESSURA 9 CM) E ARGAMASSA DE ASSENTAMENTO COM PREPARO EM BETONEIRA. AF_12/2021</t>
  </si>
  <si>
    <t>103328</t>
  </si>
  <si>
    <t>ALVENARIA DE VEDAÇÃO DE BLOCOS CERÂMICOS FURADOS NA HORIZONTAL DE 9X19X19 CM (ESPESSURA 9 CM) E ARGAMASSA DE ASSENTAMENTO COM PREPARO EM BETONEIRA. AF_12/2021</t>
  </si>
  <si>
    <t>FIXAÇÃO (ENCUNHAMENTO) DE ALVENARIA DE VEDAÇÃO COM ARGAMASSA APLICADA COM COLHER. AF_03/2016</t>
  </si>
  <si>
    <t>DIVISÓRIAS</t>
  </si>
  <si>
    <t>102253</t>
  </si>
  <si>
    <t>DIVISORIA SANITÁRIA, TIPO CABINE, EM GRANITO CINZA POLIDO, ESP = 3CM, ASSENTADO COM ARGAMASSA COLANTE AC III-E, EXCLUSIVE FERRAGENS. AF_01/2021</t>
  </si>
  <si>
    <t>ALVENARIA DE VEDAÇÃO - MURO</t>
  </si>
  <si>
    <t>ESQUADRIAS</t>
  </si>
  <si>
    <t>PORTAS DE MADEIRA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</si>
  <si>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</si>
  <si>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FERRAGENS E ACESSÓRIOS</t>
  </si>
  <si>
    <t>100705</t>
  </si>
  <si>
    <t>TARJETA TIPO LIVRE/OCUPADO PARA PORTA DE BANHEIRO. AF_12/2019</t>
  </si>
  <si>
    <t>BARRA DE APOIO RETA, EM ACO INOX POLIDO, COMPRIMENTO 60CM, FIXADA NA PAREDE - FORNECIMENTO E INSTALAÇÃO. AF_01/2020</t>
  </si>
  <si>
    <t>FNDE 04</t>
  </si>
  <si>
    <t>CHAPA METÁLICA (ALUMÍNIO) 0,90 M X 0,40 M, ESPESSURA 1 MM PARA AS PORTAS</t>
  </si>
  <si>
    <t>PORTAS EM ALUMÍNIO</t>
  </si>
  <si>
    <t>FNDE 05</t>
  </si>
  <si>
    <t>TELA TIPO MOSQUITEIRO - FIXADA NA ESQUADRIA - CONFORME PROJETO DE ESQUADRIAS</t>
  </si>
  <si>
    <t>FNDE 12</t>
  </si>
  <si>
    <t>ESPELHO CRISTAL, ESPESSURA 4MM, COM PARAFUSOS DE FIXAÇÃO, SEM MOLDURA</t>
  </si>
  <si>
    <t>SISTEMAS DE COBERTURA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</si>
  <si>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</si>
  <si>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</si>
  <si>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FNDE 65</t>
  </si>
  <si>
    <t>CUMEEIRA NORMAL PARA TELHA TRAPEZOIDAL DE AÇO, E = 0,5 MM, INCLUSO ACESSÓRIOS DE FIXAÇÃO E IÇAMENTO</t>
  </si>
  <si>
    <t>IMPERMEABILIZAÇÃO</t>
  </si>
  <si>
    <t>8.1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</si>
  <si>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</si>
  <si>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</si>
  <si>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</si>
  <si>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</si>
  <si>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</si>
  <si>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</si>
  <si>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</si>
  <si>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</si>
  <si>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</si>
  <si>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</si>
  <si>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</si>
  <si>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</si>
  <si>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</si>
  <si>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</si>
  <si>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</si>
  <si>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98565</t>
  </si>
  <si>
    <t>PROTEÇÃO MECÂNICA DE SUPERFICIE HORIZONTAL COM ARGAMASSA DE CIMENTO E AREIA, TRAÇO 1:3, E=3CM. AF_09/2023</t>
  </si>
  <si>
    <t>REVESTIMENTOS INTERNO E EXTERNO</t>
  </si>
  <si>
    <t>FNDE 176</t>
  </si>
  <si>
    <t>CHAPISCO APLICADO EM ALVENARIAS E ESTRUTURAS DE CONCRETO EXTERNAS, COM COLHER DE PEDREIRO. ARGAMASSA TRAÇO 1:3 COM PREPARO EM BETONEIRA 400L. - EXTERNO</t>
  </si>
  <si>
    <t>FNDE 177</t>
  </si>
  <si>
    <t>CHAPISCO APLICADO EM ALVENARIAS E ESTRUTURAS DE CONCRETO EXTERNAS, COM COLHER DE PEDREIRO. ARGAMASSA TRAÇO 1:3 COM PREPARO EM BETONEIRA 400L. - INTERNO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</si>
  <si>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</si>
  <si>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</si>
  <si>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</si>
  <si>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</si>
  <si>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87273</t>
  </si>
  <si>
    <t>REVESTIMENTO CERÂMICO PARA PAREDES INTERNAS COM PLACAS TIPO ESMALTADA EXTRA  DE DIMENSÕES 33X45 CM APLICADAS NA ALTURA INTEIRA DAS PAREDES. AF_02/2023_PE</t>
  </si>
  <si>
    <t>FNDE 245</t>
  </si>
  <si>
    <t>RODA MEIO EM MADEIRA, ALTURA 7CM, FIXADO COM COLA</t>
  </si>
  <si>
    <t>96114</t>
  </si>
  <si>
    <t>FORRO EM DRYWALL, PARA AMBIENTES COMERCIAIS, INCLUSIVE ESTRUTURA BIRECIONAL DE FIXAÇÃO. AF_08/2023_PS</t>
  </si>
  <si>
    <t>FNDE 18</t>
  </si>
  <si>
    <t>FORRO DE FIBRA MINERAL EM PLACAS DE 625 X 625 MM, E = 15 MM, BORDA RETA, COM PINTURA ANTIMOFO, APOIADO EM PERFIL DE ACO GALVANIZADO COM 24 MM DE BASE - INSTALADO</t>
  </si>
  <si>
    <t>SISTEMAS DE PISOS</t>
  </si>
  <si>
    <t>PAVIMENTAÇÃO INTERNA</t>
  </si>
  <si>
    <t>FNDE 182</t>
  </si>
  <si>
    <t>CONTRAPISO DE CONCRETO NÃO-ESTRUTURAL, ESPESSURA 3 CM E PREPARO MECÂNICO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</si>
  <si>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</si>
  <si>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</si>
  <si>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87251</t>
  </si>
  <si>
    <t>REVESTIMENTO CERÂMICO PARA PISO COM PLACAS TIPO ESMALTADA EXTRA DE DIMENSÕES 45X45 CM APLICADA EM AMBIENTES DE ÁREA MAIOR QUE 10 M2. AF_02/2023_PE</t>
  </si>
  <si>
    <t>98689</t>
  </si>
  <si>
    <t>SOLEIRA EM GRANITO, LARGURA 15 CM, ESPESSURA 2,0 CM. AF_09/2020</t>
  </si>
  <si>
    <t>PAVIMENTAÇÃO EXTERNA</t>
  </si>
  <si>
    <t>98682</t>
  </si>
  <si>
    <t>PISO CIMENTADO, TRAÇO 1:3 (CIMENTO E AREIA), ACABAMENTO RÚSTICO, ESPESSURA 3,0 CM, PREPARO MECÂNICO DA ARGAMASSA. AF_09/2020</t>
  </si>
  <si>
    <t>92396</t>
  </si>
  <si>
    <t>EXECUÇÃO DE PASSEIO EM PISO INTERTRAVADO, COM BLOCO RETANGULAR COR NATURAL DE 20 X 10 CM, ESPESSURA 6 CM. AF_10/2022</t>
  </si>
  <si>
    <t>FNDE 190</t>
  </si>
  <si>
    <t>PISO PODOTÁTIL DE ALERTA, COR VERMELHA, DE CONCRETO, ASSENTADO SOBRE ARGAMASSA</t>
  </si>
  <si>
    <t>FNDE 10</t>
  </si>
  <si>
    <t>COLCHÃO DRENANTE DE AREIA H= 30 CM</t>
  </si>
  <si>
    <t>PLANTIO DE GRAMA BATATAIS EM PLACAS. AF_05/2018</t>
  </si>
  <si>
    <t>PINTURAS E ACABAMENTOS</t>
  </si>
  <si>
    <t>EMASSAMENTO COM MASSA LÁTEX, APLICAÇÃO EM PAREDE, DUAS DEMÃOS, LIXAMENTO MANUAL. AF_04/2023</t>
  </si>
  <si>
    <t>88488</t>
  </si>
  <si>
    <t>FNDE 196</t>
  </si>
  <si>
    <t>PINTURA LÁTEX ACRÍLICA, SOBRE REBOCO LISO, COR CINZA CLARO, APLICAÇÃO MANUAL EM PAREDES, DUAS DEMÃOS</t>
  </si>
  <si>
    <t>FNDE 201</t>
  </si>
  <si>
    <t>PINTURA EM ESMALTE SINTÉTICO EM RODAMEIO DE MADEIRA, 2 DEMÃOS - COR BRANCO</t>
  </si>
  <si>
    <t>PINTURA COM TINTA ALQUÍDICA DE FUNDO E ACABAMENTO (ESMALTE SINTÉTICO GRAFITE) APLICADA A ROLO OU PINCEL SOBRE PERFIL METÁLICO EXECUTADO EM FÁBRICA (POR DEMÃO). AF_01/2020</t>
  </si>
  <si>
    <t>INSTALAÇÃO HIDRÁULICA</t>
  </si>
  <si>
    <t>TUBULAÇÕES E CONEXÕES DE PVC RÍGIDO</t>
  </si>
  <si>
    <t>89356</t>
  </si>
  <si>
    <t>TUBO, PVC, SOLDÁVEL, DN 25MM, INSTALADO EM RAMAL OU SUB-RAMAL DE ÁGUA - FORNECIMENTO E INSTALAÇÃO. AF_06/2022</t>
  </si>
  <si>
    <t>103979</t>
  </si>
  <si>
    <t>TUBO, PVC, SOLDÁVEL, DN 50MM, INSTALADO EM RAMAL DE DISTRIBUIÇÃO DE ÁGUA - FORNECIMENTO E INSTALAÇÃO. AF_06/2022</t>
  </si>
  <si>
    <t>89450</t>
  </si>
  <si>
    <t>TUBO, PVC, SOLDÁVEL, DN 60MM, INSTALADO EM PRUMADA DE ÁGUA - FORNECIMENTO E INSTALAÇÃO. AF_06/2022</t>
  </si>
  <si>
    <t>ADAPTADOR CURTO COM BOLSA E ROSCA PARA REGISTRO, PVC, SOLDÁVEL, DN 25MM X 3/4 , INSTALADO EM RAMAL DE DISTRIBUIÇÃO DE ÁGUA - FORNECIMENTO E INSTALAÇÃO. AF_06/2022</t>
  </si>
  <si>
    <t>ADAPTADOR CURTO COM BOLSA E ROSCA PARA REGISTRO, PVC, SOLDÁVEL, DN 50MM X 1.1/2", INSTALADO EM RAMAL DE DISTRIBUIÇÃO DE ÁGUA - FORNECIMENTO E INSTALAÇÃO. AF_06/2022</t>
  </si>
  <si>
    <t>103959</t>
  </si>
  <si>
    <t>BUCHA DE REDUÇÃO, CURTA, PVC, SOLDÁVEL, DN 60 X 50 MM, INSTALADO EM PRUMADA DE ÁGUA - FORNECIMENTO E INSTALAÇÃO. AF_06/2022</t>
  </si>
  <si>
    <t>BUCHA DE REDUÇÃO, LONGA, PVC, SOLDÁVEL, DN 60 X 25 MM, INSTALADO EM PRUMADA DE ÁGUA - FORNECIMENTO E INSTALAÇÃO. AF_06/2022</t>
  </si>
  <si>
    <t>JOELHO 90 GRAUS, PVC, SOLDÁVEL, DN 60MM, INSTALADO EM PRUMADA DE ÁGUA - FORNECIMENTO E INSTALAÇÃO. AF_06/2022</t>
  </si>
  <si>
    <t>JOELHO 90 GRAUS COM BUCHA DE LATÃO, PVC, SOLDÁVEL, DN 25MM, X 3/4  INSTALADO EM RAMAL OU SUB-RAMAL DE ÁGUA - FORNECIMENTO E INSTALAÇÃO. AF_06/2022</t>
  </si>
  <si>
    <t>JOELHO 90 GRAUS COM BUCHA DE LATÃO, PVC, SOLDÁVEL, DN 25MM, X 1/2  INSTALADO EM RAMAL OU SUB-RAMAL DE ÁGUA - FORNECIMENTO E INSTALAÇÃO. AF_06/2022</t>
  </si>
  <si>
    <t>TE, PVC, SOLDÁVEL, DN 25MM, INSTALADO EM RAMAL DE DISTRIBUIÇÃO DE ÁGUA - FORNECIMENTO E INSTALAÇÃO. AF_06/2022</t>
  </si>
  <si>
    <t>89628</t>
  </si>
  <si>
    <t>TE, PVC, SOLDÁVEL, DN 60MM, INSTALADO EM PRUMADA DE ÁGUA - FORNECIMENTO E INSTALAÇÃO. AF_06/2022</t>
  </si>
  <si>
    <t>89627</t>
  </si>
  <si>
    <t>TÊ DE REDUÇÃO, PVC, SOLDÁVEL, DN 50MM X 25MM, INSTALADO EM PRUMADA DE ÁGUA - FORNECIMENTO E INSTALAÇÃO. AF_06/2022</t>
  </si>
  <si>
    <t>89396</t>
  </si>
  <si>
    <t>TÊ COM BUCHA DE LATÃO NA BOLSA CENTRAL, PVC, SOLDÁVEL, DN 25MM X 1/2 , INSTALADO EM RAMAL OU SUB-RAMAL DE ÁGUA - FORNECIMENTO E INSTALAÇÃO. AF_06/2022</t>
  </si>
  <si>
    <t>TUBULAÇÕES E CONEXÕES - METAIS</t>
  </si>
  <si>
    <t>94499</t>
  </si>
  <si>
    <t>REGISTRO DE GAVETA BRUTO, LATÃO, ROSCÁVEL, 2 1/2" - FORNECIMENTO E INSTALAÇÃO. AF_08/2021</t>
  </si>
  <si>
    <t>REGISTRO DE GAVETA BRUTO, LATÃO, ROSCÁVEL, 1 1/2", COM ACABAMENTO E CANOPLA CROMADOS - FORNECIMENTO E INSTALAÇÃO. AF_08/2021</t>
  </si>
  <si>
    <t>89987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</si>
  <si>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</si>
  <si>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</si>
  <si>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VÁLVULA DE RETENÇÃO HORIZONTAL, DE BRONZE, ROSCÁVEL, 1 1/2"  - FORNECIMENTO E INSTALAÇÃO. AF_08/2021</t>
  </si>
  <si>
    <t>SISTEMA DE REUSO DE ÁGUA</t>
  </si>
  <si>
    <t>FNDE 78</t>
  </si>
  <si>
    <t>CISTERNA MODULAR 600 Litros</t>
  </si>
  <si>
    <t>FNDE 79</t>
  </si>
  <si>
    <t>SMART FILTRO</t>
  </si>
  <si>
    <t>NIPLE, EM FERRO GALVANIZADO, CONEXÃO ROSQUEADA, DN 15 (1/2"), INSTALADO EM RAMAIS E SUB-RAMAIS DE GÁS - FORNECIMENTO E INSTALAÇÃO. AF_10/2020</t>
  </si>
  <si>
    <t>ENGATE FLEXÍVEL EM PLÁSTICO BRANCO, 1/2" X 30CM - FORNECIMENTO E INSTALAÇÃO. AF_01/2020</t>
  </si>
  <si>
    <t>DRENAGEM DE ÁGUAS PLUVIAIS</t>
  </si>
  <si>
    <t>TUBULAÇÕES E CONEXÕES DE PVC</t>
  </si>
  <si>
    <t>89578</t>
  </si>
  <si>
    <t>TUBO PVC, SÉRIE R, ÁGUA PLUVIAL, DN 100 MM, FORNECIDO E INSTALADO EM CONDUTORES VERTICAIS DE ÁGUAS PLUVIAIS. AF_06/2022</t>
  </si>
  <si>
    <t>TUBO PVC, SÉRIE R, ÁGUA PLUVIAL, DN 150 MM, FORNECIDO E INSTALADO EM CONDUTORES VERTICAIS DE ÁGUAS PLUVIAIS. AF_06/2022</t>
  </si>
  <si>
    <t>90702</t>
  </si>
  <si>
    <t>TUBO DE PVC CORRUGADO DE DUPLA PAREDE PARA REDE COLETORA DE ESGOTO, DN 200 MM, JUNTA ELÁSTICA - FORNECIMENTO E ASSENTAMENTO. AF_01/2021</t>
  </si>
  <si>
    <t>90703</t>
  </si>
  <si>
    <t>TUBO DE PVC CORRUGADO DE DUPLA PAREDE PARA REDE COLETORA DE ESGOTO, DN 250 MM, JUNTA ELÁSTICA - FORNECIMENTO E ASSENTAMENTO. AF_01/2021</t>
  </si>
  <si>
    <t>89585</t>
  </si>
  <si>
    <t>JOELHO 45 GRAUS, PVC, SERIE R, ÁGUA PLUVIAL, DN 100 MM, JUNTA ELÁSTICA, FORNECIDO E INSTALADO EM CONDUTORES VERTICAIS DE ÁGUAS PLUVIAIS. AF_06/2022</t>
  </si>
  <si>
    <t>89584</t>
  </si>
  <si>
    <t>JOELHO 90 GRAUS, PVC, SERIE R, ÁGUA PLUVIAL, DN 100 MM, JUNTA ELÁSTICA, FORNECIDO E INSTALADO EM CONDUTORES VERTICAIS DE ÁGUAS PLUVIAIS. AF_06/2022</t>
  </si>
  <si>
    <t>ACESSÓRIOS</t>
  </si>
  <si>
    <t>99253</t>
  </si>
  <si>
    <t>CAIXA ENTERRADA HIDRÁULICA RETANGULAR EM ALVENARIA COM TIJOLOS CERÂMICOS MACIÇOS, DIMENSÕES INTERNAS: 0,6X0,6X0,6 M PARA REDE DE DRENAGEM. AF_12/2020</t>
  </si>
  <si>
    <t>INSTALAÇÃO SANITÁRIA</t>
  </si>
  <si>
    <t>TUBULAÇÕES E CONEXÕES</t>
  </si>
  <si>
    <t>89711</t>
  </si>
  <si>
    <t>TUBO PVC, SERIE NORMAL, ESGOTO PREDIAL, DN 40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</si>
  <si>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</si>
  <si>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</si>
  <si>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89713</t>
  </si>
  <si>
    <t>TUBO PVC, SERIE NORMAL, ESGOTO PREDIAL, DN 75 MM, FORNECIDO E INSTALADO EM RAMAL DE DESCARGA OU RAMAL DE ESGOTO SANITÁRIO. AF_08/2022</t>
  </si>
  <si>
    <t>89714</t>
  </si>
  <si>
    <t>TUBO PVC, SERIE NORMAL, ESGOTO PREDIAL, DN 100 MM, FORNECIDO E INSTALADO EM RAMAL DE DESCARGA OU RAMAL DE ESGOTO SANITÁRIO. AF_08/2022</t>
  </si>
  <si>
    <t>89849</t>
  </si>
  <si>
    <t>TUBO PVC, SERIE NORMAL, ESGOTO PREDIAL, DN 150 MM, FORNECIDO E INSTALADO EM SUBCOLETOR AÉREO DE ESGOTO SANITÁRIO. AF_08/2022</t>
  </si>
  <si>
    <t>89726</t>
  </si>
  <si>
    <t>JOELHO 45 GRAUS, PVC, SERIE NORMAL, ESGOTO PREDIAL, DN 40 MM, JUNTA SOLDÁVEL, FORNECIDO E INSTALADO EM RAMAL DE DESCARGA OU RAMAL DE ESGOTO SANITÁRIO. AF_08/2022</t>
  </si>
  <si>
    <t>89732</t>
  </si>
  <si>
    <t>JOELHO 45 GRAUS, PVC, SERIE NORMAL, ESGOTO PREDIAL, DN 50 MM, JUNTA ELÁSTICA, FORNECIDO E INSTALADO EM RAMAL DE DESCARGA OU RAMAL DE ESGOTO SANITÁRIO. AF_08/2022</t>
  </si>
  <si>
    <t>89739</t>
  </si>
  <si>
    <t>JOELHO 45 GRAUS, PVC, SERIE NORMAL, ESGOTO PREDIAL, DN 75 MM, JUNTA ELÁSTICA,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</si>
  <si>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</si>
  <si>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</si>
  <si>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89724</t>
  </si>
  <si>
    <t>JOELHO 90 GRAUS, PVC, SERIE NORMAL, ESGOTO PREDIAL, DN 40 MM, JUNTA SOLDÁVEL, FORNECIDO E INSTALADO EM RAMAL DE DESCARGA OU RAMAL DE ESGOTO SANITÁRIO. AF_08/2022</t>
  </si>
  <si>
    <t>89731</t>
  </si>
  <si>
    <t>JOELHO 90 GRAUS, PVC, SERIE NORMAL, ESGOTO PREDIAL, DN 50 MM, JUNTA ELÁSTICA, FORNECIDO E INSTALADO EM RAMAL DE DESCARGA OU RAMAL DE ESGOTO SANITÁRIO. AF_08/2022</t>
  </si>
  <si>
    <t>89744</t>
  </si>
  <si>
    <t>JOELHO 90 GRAUS, PVC, SERIE NORMAL, ESGOTO PREDIAL, DN 100 MM, JUNTA ELÁSTICA, FORNECIDO E INSTALADO EM RAMAL DE DESCARGA OU RAMAL DE ESGOTO SANITÁRIO. AF_08/2022</t>
  </si>
  <si>
    <t>89834</t>
  </si>
  <si>
    <t>JUNÇÃO SIMPLES, PVC, SERIE NORMAL, ESGOTO PREDIAL, DN 100 X 100 MM, JUNTA ELÁSTICA, FORNECIDO E INSTALADO EM PRUMADA DE ESGOTO SANITÁRIO OU VENTILAÇÃO. AF_08/2022</t>
  </si>
  <si>
    <t>89827</t>
  </si>
  <si>
    <t>JUNÇÃO SIMPLES, PVC, SERIE NORMAL, ESGOTO PREDIAL, DN 50 X 50 MM, JUNTA ELÁSTICA, FORNECIDO E INSTALADO EM PRUMADA DE ESGOTO SANITÁRIO OU VENTILAÇÃO. AF_08/2022</t>
  </si>
  <si>
    <t>104341</t>
  </si>
  <si>
    <t>BUCHA DE REDUÇÃO LONGA, PVC, SÉRIE NORMAL, ESGOTO PREDIAL, DN 50 X 40 MM, JUNTA SOLDÁVEL E ELÁSTICA, FORNECIDO E INSTALADO EM RAMAL DE DESCARGA OU RAMAL DE ESGOTO SANITÁRIO. AF_08/2022</t>
  </si>
  <si>
    <t>89728</t>
  </si>
  <si>
    <t>CURVA CURTA 90 GRAUS, PVC, SERIE NORMAL, ESGOTO PREDIAL, DN 40 MM, JUNTA SOLDÁVEL, FORNECIDO E INSTALADO EM RAMAL DE DESCARGA OU RAMAL DE ESGOTO SANITÁRIO. AF_08/2022</t>
  </si>
  <si>
    <t>89549</t>
  </si>
  <si>
    <t>REDUÇÃO EXCÊNTRICA, PVC, SERIE R, ÁGUA PLUVIAL, DN 75 X 50 MM, JUNTA ELÁSTICA, FORNECIDO E INSTALADO EM RAMAL DE ENCAMINHAMENTO. AF_06/2022</t>
  </si>
  <si>
    <t>104328</t>
  </si>
  <si>
    <t>CAIXA SIFONADA, COM GRELHA QUADRADA, PVC, DN 150 X 150 X 50 MM, JUNTA SOLDÁVEL, FORNECIDA E INSTALADA EM RAMAL DE DESCARGA OU EM RAMAL DE ESGOTO SANITÁRIO. AF_08/2022</t>
  </si>
  <si>
    <t>UNIDADE DE TRATAMENTO</t>
  </si>
  <si>
    <t>98087</t>
  </si>
  <si>
    <t>TANQUE SÉPTICO RETANGULAR, EM ALVENARIA COM BLOCOS DE CONCRETO, DIMENSÕES INTERNAS: 1,6 X 4,6 X H=2,4 M, VOLUME ÚTIL: 14720 L (PARA 105 CONTRIBUINTES). AF_12/2020</t>
  </si>
  <si>
    <t>98065</t>
  </si>
  <si>
    <t>SUMIDOURO CIRCULAR, EM CONCRETO PRÉ-MOLDADO, DIÂMETRO INTERNO = 2,88 M, ALTURA INTERNA = 3,0 M, ÁREA DE INFILTRAÇÃO: 31,4 M² (PARA 12 CONTRIBUINTES). AF_12/2020_PA</t>
  </si>
  <si>
    <t>98090</t>
  </si>
  <si>
    <t>FILTRO ANAERÓBIO RETANGULAR, EM ALVENARIA COM BLOCOS DE CONCRETO, DIMENSÕES INTERNAS: 1,4 X 3,0 X H=1,67 M, VOLUME ÚTIL: 5040 L (PARA 32 CONTRIBUINTES). AF_12/2020</t>
  </si>
  <si>
    <t>VENTILAÇÃO</t>
  </si>
  <si>
    <t>104348</t>
  </si>
  <si>
    <t>TERMINAL DE VENTILAÇÃO, PVC, SÉRIE NORMAL, ESGOTO PREDIAL, DN 50 MM, JUNTA SOLDÁVEL, FORNECIDO E INSTALADO EM PRUMADA DE ESGOTO SANITÁRIO OU VENTILAÇÃO. AF_08/2022</t>
  </si>
  <si>
    <t>89696</t>
  </si>
  <si>
    <t>TÊ, PVC, SERIE R, ÁGUA PLUVIAL, DN 100 X 75 MM, JUNTA ELÁSTICA, FORNECIDO E INSTALADO EM CONDUTORES VERTICAIS DE ÁGUAS PLUVIAIS. AF_06/2022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</si>
  <si>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</si>
  <si>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</si>
  <si>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</si>
  <si>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AF_10/2016</t>
  </si>
  <si>
    <t>15.2</t>
  </si>
  <si>
    <t>FNDE 215</t>
  </si>
  <si>
    <t>VÁLVULA DE DESCARGA METÁLICA, DUPLO ACIONAMENTO ECO, BASE 1 1/2", ACABAMENTO METALICO CROMADO - FORNECIMENTO E INSTALAÇÃO</t>
  </si>
  <si>
    <t>15.3</t>
  </si>
  <si>
    <t>100849</t>
  </si>
  <si>
    <t>ASSENTO SANITÁRIO CONVENCIONAL - FORNECIMENTO E INSTALACAO. AF_01/2020</t>
  </si>
  <si>
    <t>15.4</t>
  </si>
  <si>
    <t>15.5</t>
  </si>
  <si>
    <t>15.6</t>
  </si>
  <si>
    <t>15.7</t>
  </si>
  <si>
    <t>15.8</t>
  </si>
  <si>
    <t>FNDE 217</t>
  </si>
  <si>
    <t>CUBA DE EMBUTIR RETANGULAR DE AÇO INOXIDÁVEL, 50 X 40 X 20 CM - FORNECIMENTO E INSTALAÇÃO</t>
  </si>
  <si>
    <t>15.9</t>
  </si>
  <si>
    <t>15.10</t>
  </si>
  <si>
    <t>FNDE 219</t>
  </si>
  <si>
    <t>LAVATÓRIO DE CANTO, LOUÇA BRANCA SUSPENSO, 29,5 X 39CM OU EQUIVALENTE, PADRÃO POPULAR - FORNECIMENTO E INSTALAÇÃO</t>
  </si>
  <si>
    <t>15.11</t>
  </si>
  <si>
    <t>15.12</t>
  </si>
  <si>
    <t>15.13</t>
  </si>
  <si>
    <t>15.14</t>
  </si>
  <si>
    <t>100860</t>
  </si>
  <si>
    <t>CHUVEIRO ELÉTRICO COMUM CORPO PLÁSTICO, TIPO DUCHA - FORNECIMENTO E INSTALAÇÃO. AF_01/2020</t>
  </si>
  <si>
    <t>15.15</t>
  </si>
  <si>
    <t>15.16</t>
  </si>
  <si>
    <t>FNDE 16</t>
  </si>
  <si>
    <t>PAPELEIRA PLASTICA TIPO DISPENSER PARA PAPEL HIGIENICO ROLAO</t>
  </si>
  <si>
    <t>15.17</t>
  </si>
  <si>
    <t>FNDE 17</t>
  </si>
  <si>
    <t>DUCHA / CHUVEIRO METALICO, DE PAREDE, ARTICULAVEL, COM DESVIADOR E DUCHA MANUAL</t>
  </si>
  <si>
    <t>15.18</t>
  </si>
  <si>
    <t>FNDE 14</t>
  </si>
  <si>
    <t>TORNEIRA ELETRICA DE PAREDE, BICA ALTA, PARA COZINHA, 5500 W (110/220 V)</t>
  </si>
  <si>
    <t>15.19</t>
  </si>
  <si>
    <t>15.20</t>
  </si>
  <si>
    <t>15.21</t>
  </si>
  <si>
    <t>FNDE 224</t>
  </si>
  <si>
    <t>TORNEIRA CROMADA DE MESA, 1/2? OU 3/4?, PARA LAVATÓRIO, COM TEMPORIZADOR - FORNECIMENTO E INSTALAÇÃO.</t>
  </si>
  <si>
    <t>15.22</t>
  </si>
  <si>
    <t>FNDE 225</t>
  </si>
  <si>
    <t>TORNEIRA CROMADA DE MESA PARA LAVATORIO, TIPO MONOCOMANDO - ACIONAMENTO TIPO ALAVANCA</t>
  </si>
  <si>
    <t>15.23</t>
  </si>
  <si>
    <t>95547</t>
  </si>
  <si>
    <t>SABONETEIRA PLASTICA TIPO DISPENSER PARA SABONETE LIQUIDO COM RESERVATORIO 800 A 1500 ML, INCLUSO FIXAÇÃO. AF_01/2020</t>
  </si>
  <si>
    <t>15.24</t>
  </si>
  <si>
    <t>FNDE 15</t>
  </si>
  <si>
    <t>TOALHEIRO PLASTICO TIPO DISPENSER PARA PAPEL TOALHA INTERFOLHADO</t>
  </si>
  <si>
    <t>15.25</t>
  </si>
  <si>
    <t>FNDE 34</t>
  </si>
  <si>
    <t>CABIDE/GANCHO DE BANHEIRO SIMPLES EM METAL CROMADO</t>
  </si>
  <si>
    <t>15.26</t>
  </si>
  <si>
    <t>VÁLVULA EM METAL CROMADO 1.1/2" X 1.1/2" PARA TANQUE OU LAVATÓRIO, COM OU SEM LADRÃO - FORNECIMENTO E INSTALAÇÃO. AF_01/2020</t>
  </si>
  <si>
    <t>15.27</t>
  </si>
  <si>
    <t>VÁLVULA EM METAL CROMADO TIPO AMERICANA 3.1/2" X 1.1/2" PARA PIA - FORNECIMENTO E INSTALAÇÃO. AF_01/2020</t>
  </si>
  <si>
    <t>15.28</t>
  </si>
  <si>
    <t>SIFÃO DO TIPO FLEXÍVEL EM PVC 1  X 1.1/2  - FORNECIMENTO E INSTALAÇÃO. AF_01/2020</t>
  </si>
  <si>
    <t>15.29</t>
  </si>
  <si>
    <t>86887</t>
  </si>
  <si>
    <t>ENGATE FLEXÍVEL EM INOX, 1/2  X 40CM - FORNECIMENTO E INSTALAÇÃO. AF_01/2020</t>
  </si>
  <si>
    <t>15.30</t>
  </si>
  <si>
    <t>100868</t>
  </si>
  <si>
    <t>BARRA DE APOIO RETA, EM ACO INOX POLIDO, COMPRIMENTO 80 CM,  FIXADA NA PAREDE - FORNECIMENTO E INSTALAÇÃO. AF_01/2020</t>
  </si>
  <si>
    <t>15.31</t>
  </si>
  <si>
    <t>100867</t>
  </si>
  <si>
    <t>BARRA DE APOIO RETA, EM ACO INOX POLIDO, COMPRIMENTO 70 CM,  FIXADA NA PAREDE - FORNECIMENTO E INSTALAÇÃO. AF_01/2020</t>
  </si>
  <si>
    <t>15.32</t>
  </si>
  <si>
    <t>FNDE 226</t>
  </si>
  <si>
    <t>BARRA DE APOIO RETA, EM ACO INOX POLIDO, COMPRIMENTO 40CM, FIXADA NA PAREDE - FORNECIMENTO E INSTALAÇÃO</t>
  </si>
  <si>
    <t>15.33</t>
  </si>
  <si>
    <t>15.34</t>
  </si>
  <si>
    <t>100875</t>
  </si>
  <si>
    <t>BANCO ARTICULADO, EM ACO INOX, PARA PCD, FIXADO NA PAREDE - FORNECIMENTO E INSTALAÇÃO. AF_01/2020</t>
  </si>
  <si>
    <t>INSTALAÇÃO DE GÁS COMBUSTÍVEL</t>
  </si>
  <si>
    <t>16.1</t>
  </si>
  <si>
    <t>92688</t>
  </si>
  <si>
    <t>TUBO DE AÇO GALVANIZADO COM COSTURA, CLASSE MÉDIA, CONEXÃO ROSQUEADA, DN 20 (3/4"), INSTALADO EM RAMAIS E SUB-RAMAIS DE GÁS - FORNECIMENTO E INSTALAÇÃO. AF_10/2020</t>
  </si>
  <si>
    <t>16.2</t>
  </si>
  <si>
    <t>97549</t>
  </si>
  <si>
    <t>CURVA 90 GRAUS, EM AÇO, CONEXÃO SOLDADA, DN 20 (3/4"), INSTALADO EM RAMAIS E SUB-RAMAIS DE GÁS - FORNECIMENTO E INSTALAÇÃO. AF_10/2020</t>
  </si>
  <si>
    <t>16.3</t>
  </si>
  <si>
    <t>92705</t>
  </si>
  <si>
    <t>TÊ, EM FERRO GALVANIZADO, CONEXÃO ROSQUEADA, DN 20 (3/4"), INSTALADO EM RAMAIS E SUB-RAMAIS DE GÁS - FORNECIMENTO E INSTALAÇÃO. AF_10/2020</t>
  </si>
  <si>
    <t>16.4</t>
  </si>
  <si>
    <t>16.5</t>
  </si>
  <si>
    <t>FNDE 29</t>
  </si>
  <si>
    <t>REGULADOR DE ALTA PRESSÃO GLP</t>
  </si>
  <si>
    <t>16.6</t>
  </si>
  <si>
    <t>103029</t>
  </si>
  <si>
    <t>REGISTRO OU REGULADOR DE GÁS DE COZINHA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</si>
  <si>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</si>
  <si>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</si>
  <si>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</si>
  <si>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</si>
  <si>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FNDE 301</t>
  </si>
  <si>
    <t>CAP OU TAMPAO DE FERRO GALVANIZADO, COM ROSCA BSP, DE 3/4"</t>
  </si>
  <si>
    <t>16.9</t>
  </si>
  <si>
    <t>SISTEMA DE PROTEÇÃO CONTRA INCÊNDIO</t>
  </si>
  <si>
    <t>EXTINTORES</t>
  </si>
  <si>
    <t>101909</t>
  </si>
  <si>
    <t>EXTINTOR DE INCÊNDIO PORTÁTIL COM CARGA DE PQS DE 6 KG, CLASSE BC - FORNECIMENTO E INSTALAÇÃO. AF_10/2020_PE</t>
  </si>
  <si>
    <t>94473</t>
  </si>
  <si>
    <t>COTOVELO 90 GRAUS, EM FERRO GALVANIZADO, CONEXÃO ROSQUEADA, DN 65 (2 1/2"), INSTALADO EM RESERVAÇÃO DE ÁGUA DE EDIFICAÇÃO QUE POSSUA RESERVATÓRIO DE FIBRA/FIBROCIMENTO - FORNECIMENTO E INSTALAÇÃO. AF_06/2016</t>
  </si>
  <si>
    <t>92367</t>
  </si>
  <si>
    <t>TUBO DE AÇO GALVANIZADO COM COSTURA, CLASSE MÉDIA, DN 65 (2 1/2"), CONEXÃO ROSQUEADA, INSTALADO EM REDE DE ALIMENTAÇÃO PARA HIDRANTE - FORNECIMENTO E INSTALAÇÃO. AF_10/2020</t>
  </si>
  <si>
    <t>99624</t>
  </si>
  <si>
    <t>VÁLVULA DE RETENÇÃO HORIZONTAL, DE BRONZE, ROSCÁVEL, 2 1/2" - FORNECIMENTO E INSTALAÇÃO. AF_08/2021</t>
  </si>
  <si>
    <t>91924</t>
  </si>
  <si>
    <t>CABO DE COBRE FLEXÍVEL ISOLADO, 1,5 MM², ANTI-CHAMA 450/750 V, PARA CIRCUITOS TERMINAIS - FORNECIMENTO E INSTALAÇÃO. AF_03/2023</t>
  </si>
  <si>
    <t>101917</t>
  </si>
  <si>
    <t>MANÔMETRO 0 A 200 PSI (0 A 14 KGF/CM2), D = 50MM - FORNECIMENTO E INSTALAÇÃO. AF_10/2020</t>
  </si>
  <si>
    <t>91926</t>
  </si>
  <si>
    <t>CABO DE COBRE FLEXÍVEL ISOLADO, 2,5 MM², ANTI-CHAMA 450/750 V, PARA CIRCUITOS TERMINAIS - FORNECIMENTO E INSTALAÇÃO. AF_03/2023</t>
  </si>
  <si>
    <t>HIDRANTES</t>
  </si>
  <si>
    <t>HIDRANTE SUBTERRÂNEO PREDIAL (COM CURVA LONGA E CAIXA), DN 75 MM - FORNECIMENTO E INSTALAÇÃO. AF_10/2020</t>
  </si>
  <si>
    <t>SINALIZAÇÕES</t>
  </si>
  <si>
    <t>97599</t>
  </si>
  <si>
    <t>LUMINÁRIA DE EMERGÊNCIA, COM 30 LÂMPADAS LED DE 2 W, SEM REATOR - FORNECIMENTO E INSTALAÇÃO. AF_02/2020</t>
  </si>
  <si>
    <t>PINTURA DE SINALIZAÇÃO VERTICAL DE SEGURANÇA, FAIXAS AMARELA E PRETA, APLICAÇÃO MANUAL, 2 DEMÃOS. AF_05/2021</t>
  </si>
  <si>
    <t>FNDE 303</t>
  </si>
  <si>
    <t>SINALIZAÇÃO COM PLACA INDICATIVA FIXADA NA ESTRUTURA.</t>
  </si>
  <si>
    <t>INSTALAÇÃO ELÉTRICA - 220V</t>
  </si>
  <si>
    <t>QUADROS</t>
  </si>
  <si>
    <t>101946</t>
  </si>
  <si>
    <t>QUADRO DE MEDIÇÃO GERAL DE ENERGIA PARA 1 MEDIDOR DE SOBREPOR - FORNECIMENTO E INSTALAÇÃO. AF_10/2020</t>
  </si>
  <si>
    <t>18.2</t>
  </si>
  <si>
    <t>93653</t>
  </si>
  <si>
    <t>DISJUNTOR MONOPOLAR TIPO DIN, CORRENTE NOMINAL DE 10A - FORNECIMENTO E INSTALAÇÃO. AF_10/2020</t>
  </si>
  <si>
    <t>93654</t>
  </si>
  <si>
    <t>DISJUNTOR MONOPOLAR TIPO DIN, CORRENTE NOMINAL DE 16A - FORNECIMENTO E INSTALAÇÃO. AF_10/2020</t>
  </si>
  <si>
    <t>93656</t>
  </si>
  <si>
    <t>DISJUNTOR MONOPOLAR TIPO DIN, CORRENTE NOMINAL DE 25A - FORNECIMENTO E INSTALAÇÃO. AF_10/2020</t>
  </si>
  <si>
    <t>93667</t>
  </si>
  <si>
    <t>DISJUNTOR TRIPOLAR TIPO DIN, CORRENTE NOMINAL DE 10A - FORNECIMENTO E INSTALAÇÃO. AF_10/2020</t>
  </si>
  <si>
    <t>93668</t>
  </si>
  <si>
    <t>DISJUNTOR TRIPOLAR TIPO DIN, CORRENTE NOMINAL DE 16A - FORNECIMENTO E INSTALAÇÃO. AF_10/2020</t>
  </si>
  <si>
    <t>DISJUNTOR TETRAPOLAR TIPO DR, CORRENTE NOMINAL DE 25A - 30mA</t>
  </si>
  <si>
    <t>101894</t>
  </si>
  <si>
    <t>DISJUNTOR TRIPOLAR TIPO NEMA, CORRENTE NOMINAL DE 60 ATÉ 100A - FORNECIMENTO E INSTALAÇÃO. AF_10/2020</t>
  </si>
  <si>
    <t>101896</t>
  </si>
  <si>
    <t>DISJUNTOR TERMOMAGNÉTICO TRIPOLAR , CORRENTE NOMINAL DE 200A - FORNECIMENTO E INSTALAÇÃO. AF_10/2020</t>
  </si>
  <si>
    <t>91928</t>
  </si>
  <si>
    <t>CABO DE COBRE FLEXÍVEL ISOLADO, 4 MM², ANTI-CHAMA 450/750 V, PARA CIRCUITOS TERMINAIS - FORNECIMENTO E INSTALAÇÃO. AF_03/2023</t>
  </si>
  <si>
    <t>91930</t>
  </si>
  <si>
    <t>CABO DE COBRE FLEXÍVEL ISOLADO, 6 MM², ANTI-CHAMA 450/750 V, PARA CIRCUITOS TERMINAIS - FORNECIMENTO E INSTALAÇÃO. AF_03/2023</t>
  </si>
  <si>
    <t>91932</t>
  </si>
  <si>
    <t>CABO DE COBRE FLEXÍVEL ISOLADO, 10 MM², ANTI-CHAMA 450/750 V, PARA CIRCUITOS TERMINAIS - FORNECIMENTO E INSTALAÇÃO. AF_03/2023</t>
  </si>
  <si>
    <t>91929</t>
  </si>
  <si>
    <t>CABO DE COBRE FLEXÍVEL ISOLADO, 4 MM², ANTI-CHAMA 0,6/1,0 KV, PARA CIRCUITOS TERMINAIS - FORNECIMENTO E INSTALAÇÃO. AF_03/2023</t>
  </si>
  <si>
    <t>92982</t>
  </si>
  <si>
    <t>CABO DE COBRE FLEXÍVEL ISOLADO, 16 MM², ANTI-CHAMA 0,6/1,0 KV, PARA DISTRIBUIÇÃO - FORNECIMENTO E INSTALAÇÃO. AF_10/2020</t>
  </si>
  <si>
    <t>92986</t>
  </si>
  <si>
    <t>CABO DE COBRE FLEXÍVEL ISOLADO, 35 MM², ANTI-CHAMA 0,6/1,0 KV, PARA REDE ENTERRADA DE DISTRIBUIÇÃO DE ENERGIA ELÉTRICA - FORNECIMENTO E INSTALAÇÃO. AF_12/2021</t>
  </si>
  <si>
    <t>92996</t>
  </si>
  <si>
    <t>CABO DE COBRE FLEXÍVEL ISOLADO, 150 MM², ANTI-CHAMA 0,6/1,0 KV, PARA REDE ENTERRADA DE DISTRIBUIÇÃO DE ENERGIA ELÉTRICA - FORNECIMENTO E INSTALAÇÃO. AF_12/2021</t>
  </si>
  <si>
    <t>ELETROCALHAS</t>
  </si>
  <si>
    <t>FNDE 25</t>
  </si>
  <si>
    <t>ELETROCALHA LISA OU PERFURADA EM AÇO GALVANIZADO, LARGURA  50MM E ALTURA 50MM, INCLUSIVE EMENDA E FIXAÇÃO - FORNECIMENTO E INSTALAÇÃO.</t>
  </si>
  <si>
    <t>104764</t>
  </si>
  <si>
    <t>SUPORTE PARA 2 ELETRODUTOS, ESPAÇADO A CADA 80 CM, EM PERFILADO COM COMPRIMENTO DE 25 CM FIXADO EM LAJE, POR METRO DE ELETRODUTO FIXADO. AF_09/2023</t>
  </si>
  <si>
    <t>FNDE 312</t>
  </si>
  <si>
    <t>ELETROCALHA LISA OU PERFURADA EM AÇO GALVANIZADO, LARGURA  100MM E ALTURA 50MM, INCLUSIVE EMENDA E FIXAÇÃO - FORNECIMENTO E INSTALAÇÃO.</t>
  </si>
  <si>
    <t>91955</t>
  </si>
  <si>
    <t>INTERRUPTOR PARALELO (1 MÓDULO), 10A/250V, INCLUINDO SUPORTE E PLACA - FORNECIMENTO E INSTALAÇÃO. AF_03/2023</t>
  </si>
  <si>
    <t>91953</t>
  </si>
  <si>
    <t>INTERRUPTOR SIMPLES (1 MÓDULO), 10A/250V, INCLUINDO SUPORTE E PLACA - FORNECIMENTO E INSTALAÇÃO. AF_03/2023</t>
  </si>
  <si>
    <t>91959</t>
  </si>
  <si>
    <t>INTERRUPTOR SIMPLES (2 MÓDULOS), 10A/250V, INCLUINDO SUPORTE E PLACA - FORNECIMENTO E INSTALAÇÃO. AF_03/2023</t>
  </si>
  <si>
    <t>91967</t>
  </si>
  <si>
    <t>INTERRUPTOR SIMPLES (3 MÓDULOS), 10A/250V, INCLUINDO SUPORTE E PLACA - FORNECIMENTO E INSTALAÇÃO. AF_03/2023</t>
  </si>
  <si>
    <t>FNDE 309</t>
  </si>
  <si>
    <t>ESPELHO / PLACA CEGA 4" X 2", PARA INSTALACAO DE TOMADAS E INTERRUPTORES</t>
  </si>
  <si>
    <t>INSTALAÇÕES DE CLIMATIZAÇÃO</t>
  </si>
  <si>
    <t>DUTOS</t>
  </si>
  <si>
    <t>97328</t>
  </si>
  <si>
    <t>TUBO EM COBRE FLEXÍVEL, DN 3/8", COM ISOLAMENTO, INSTALADO EM RAMAL DE ALIMENTAÇÃO DE AR CONDICIONADO COM CONDENSADORA INDIVIDUAL - FORNECIMENTO E INSTALAÇÃO. AF_12/2015</t>
  </si>
  <si>
    <t>97327</t>
  </si>
  <si>
    <t>TUBO EM COBRE FLEXÍVEL, DN 1/4", COM ISOLAMENTO, INSTALADO EM RAMAL DE ALIMENTAÇÃO DE AR CONDICIONADO COM CONDENSADORA INDIVIDUAL   FORNECIMENTO E INSTALAÇÃO. AF_12/2015</t>
  </si>
  <si>
    <t>DRENO</t>
  </si>
  <si>
    <t>INSTALAÇÕES DE CABEAMENTO ESTRUTURADO</t>
  </si>
  <si>
    <t>FNDE 122</t>
  </si>
  <si>
    <t>BANDEJA MÓVEL, PADRÃO 19"</t>
  </si>
  <si>
    <t>FNDE 123</t>
  </si>
  <si>
    <t>GUIA DE CABOS FECHADO 1U</t>
  </si>
  <si>
    <t>un</t>
  </si>
  <si>
    <t>CABOS</t>
  </si>
  <si>
    <t>98297</t>
  </si>
  <si>
    <t>CABO ELETRÔNICO CATEGORIA 6, INSTALADO EM EDIFICAÇÃO INSTITUCIONAL - FORNECIMENTO E INSTALAÇÃO. AF_11/2019</t>
  </si>
  <si>
    <t>98307</t>
  </si>
  <si>
    <t>TOMADA DE REDE RJ45 - FORNECIMENTO E INSTALAÇÃO. AF_11/2019</t>
  </si>
  <si>
    <t>FNDE 42</t>
  </si>
  <si>
    <t>INSTALAÇÃO DE EXAUSTOR ELÉTRICO TIPO DOMICILIAR</t>
  </si>
  <si>
    <t>CAIXAS E QUADROS</t>
  </si>
  <si>
    <t>FNDE 31</t>
  </si>
  <si>
    <t>CAIXA DE CONCRETO ARMADO PRE-MOLDADO, COM FUNDO E TAMPA, DIMENSOES DE 0,30 X 0,30 X 0,30 M</t>
  </si>
  <si>
    <t>100557</t>
  </si>
  <si>
    <t>CAIXA DE PASSAGEM PARA TELEFONE 80X80X15CM (SOBREPOR) FORNECIMENTO E INSTALACAO. AF_11/2019</t>
  </si>
  <si>
    <t>100556</t>
  </si>
  <si>
    <t>CAIXA DE PASSAGEM PARA TELEFONE 15X15X10CM (SOBREPOR), FORNECIMENTO E INSTALACAO. AF_11/2019</t>
  </si>
  <si>
    <t>ELETROCALHA E ELETRODUTOS</t>
  </si>
  <si>
    <t>SISTEMA DE EXAUSTÃO MECÂNICA</t>
  </si>
  <si>
    <t>21.1</t>
  </si>
  <si>
    <t>FNDE 44</t>
  </si>
  <si>
    <t>DUTO DE ALONGAMENTO PARA EXAUSTOR</t>
  </si>
  <si>
    <t>21.2</t>
  </si>
  <si>
    <t>FNDE 45</t>
  </si>
  <si>
    <t>COIFA EM AÇO INOX 100CM X 150CM</t>
  </si>
  <si>
    <t>SISTEMA DE PROTEÇÃO CONTRA DESCARGAS ATMOSFÉRICAS (SPDA)</t>
  </si>
  <si>
    <t>22.1</t>
  </si>
  <si>
    <t>22.2</t>
  </si>
  <si>
    <t>104753</t>
  </si>
  <si>
    <t>CONECTOR SPLIT-BOLT, PARA SPDA, PARA CABOS ATÉ 50 MM2 - FORNECIMENTO E INSTALAÇÃO. AF_08/2023</t>
  </si>
  <si>
    <t>22.3</t>
  </si>
  <si>
    <t>22.4</t>
  </si>
  <si>
    <t>22.5</t>
  </si>
  <si>
    <t>22.6</t>
  </si>
  <si>
    <t>22.7</t>
  </si>
  <si>
    <t>96985</t>
  </si>
  <si>
    <t>HASTE DE ATERRAMENTO, DIÂMETRO 5/8", COM 3 METROS - FORNECIMENTO E INSTALAÇÃO. AF_08/2023</t>
  </si>
  <si>
    <t>96977</t>
  </si>
  <si>
    <t>CORDOALHA DE COBRE NU 50 MM², ENTERRADA - FORNECIMENTO E INSTALAÇÃO. AF_08/2023</t>
  </si>
  <si>
    <t>98111</t>
  </si>
  <si>
    <t>CAIXA DE INSPEÇÃO PARA ATERRAMENTO, CIRCULAR, EM POLIETILENO, DIÂMETRO INTERNO = 0,3 M. AF_12/2020</t>
  </si>
  <si>
    <t>FNDE 70</t>
  </si>
  <si>
    <t>TERMINAL A COMPRESSÃO</t>
  </si>
  <si>
    <t>FNDE 71</t>
  </si>
  <si>
    <t>SOLDA EXOTÉRMICA PARA SPDA - FORNECIMENTO E INSTALAÇÃO.</t>
  </si>
  <si>
    <t>92884</t>
  </si>
  <si>
    <t>ARMAÇÃO UTILIZANDO AÇO CA-25 DE 10,0 MM - MONTAGEM. AF_06/2022</t>
  </si>
  <si>
    <t>98463</t>
  </si>
  <si>
    <t>SUPORTE ISOLADOR PARA FIXAÇÃO DA CORDOALHA DE COBRE EM ALVENARIA OU CONCRETO - FORNECIMENTO E INSTALAÇÃO. AF_08/2023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</si>
  <si>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</si>
  <si>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</si>
  <si>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</si>
  <si>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</si>
  <si>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</si>
  <si>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</si>
  <si>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</si>
  <si>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</si>
  <si>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</si>
  <si>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 CM - FORNECIMENTO E INSTALAÇÃO</t>
  </si>
  <si>
    <t>23.4</t>
  </si>
  <si>
    <t>FNDE 48</t>
  </si>
  <si>
    <t>ESCANINHOS EM MDF, REVESTIDOS EM LAMINADO MELAMÍNICO</t>
  </si>
  <si>
    <t>23.5</t>
  </si>
  <si>
    <t>23.6</t>
  </si>
  <si>
    <t>23.7</t>
  </si>
  <si>
    <t>23.8</t>
  </si>
  <si>
    <t>23.9</t>
  </si>
  <si>
    <t>23.10</t>
  </si>
  <si>
    <t>100861</t>
  </si>
  <si>
    <t>SUPORTE MÃO FRANCESA EM AÇO, ABAS IGUAIS 30 CM, CAPACIDADE MINIMA 60 KG, BRANCO - FORNECIMENTO E INSTALAÇÃO. AF_01/2020</t>
  </si>
  <si>
    <t>23.11</t>
  </si>
  <si>
    <t>FNDE 325</t>
  </si>
  <si>
    <t>POSTE OFICIAL COMPLETO PARA REDE DE VOLEI</t>
  </si>
  <si>
    <t>CJ</t>
  </si>
  <si>
    <t>23.12</t>
  </si>
  <si>
    <t>FNDE 327</t>
  </si>
  <si>
    <t>TRAVE OFICIAL COMPLETA PARA FUTEBOL DE SALÃO</t>
  </si>
  <si>
    <t>23.13</t>
  </si>
  <si>
    <t>FNDE 326</t>
  </si>
  <si>
    <t>TABELA DE BASQUETE OFICIAL COMPLETA</t>
  </si>
  <si>
    <t>SERVIÇOS FINAIS</t>
  </si>
  <si>
    <t>24.1</t>
  </si>
  <si>
    <t>99803</t>
  </si>
  <si>
    <t>LIMPEZA DE PISO CERÂMICO OU PORCELANATO COM PANO ÚMIDO. AF_04/2019</t>
  </si>
  <si>
    <t>24.2</t>
  </si>
  <si>
    <t>VALOR TOTAL:</t>
  </si>
  <si>
    <t>FNDE 83</t>
  </si>
  <si>
    <t>MINISTÉRIO DA EDUCAÇÃO</t>
  </si>
  <si>
    <t>PREÇO TOTAL</t>
  </si>
  <si>
    <t>QUANT.</t>
  </si>
  <si>
    <t>UND.</t>
  </si>
  <si>
    <t>BDI =</t>
  </si>
  <si>
    <t>1.0</t>
  </si>
  <si>
    <t>2.0</t>
  </si>
  <si>
    <t>3.0</t>
  </si>
  <si>
    <t>4.0</t>
  </si>
  <si>
    <t>5.0</t>
  </si>
  <si>
    <t>6.0</t>
  </si>
  <si>
    <t>7.0</t>
  </si>
  <si>
    <t>8.0</t>
  </si>
  <si>
    <t>9.0</t>
  </si>
  <si>
    <t>10.0</t>
  </si>
  <si>
    <t>11.0</t>
  </si>
  <si>
    <t>12.0</t>
  </si>
  <si>
    <t>13.0</t>
  </si>
  <si>
    <t>14.0</t>
  </si>
  <si>
    <t>15.0</t>
  </si>
  <si>
    <t>16.0</t>
  </si>
  <si>
    <t>17.0</t>
  </si>
  <si>
    <t>18.0</t>
  </si>
  <si>
    <t>19.0</t>
  </si>
  <si>
    <t>20.0</t>
  </si>
  <si>
    <t>21.0</t>
  </si>
  <si>
    <t>22.0</t>
  </si>
  <si>
    <t>23.0</t>
  </si>
  <si>
    <t>24.0</t>
  </si>
  <si>
    <t>PREFEITURA MUNICIPAL DE IPUBI/PE</t>
  </si>
  <si>
    <t>CAIXA ECONÔMICA FEDERAL</t>
  </si>
  <si>
    <t xml:space="preserve">COMPOSIÇÃO DE BDI PARA EDIFICAÇÕES
</t>
  </si>
  <si>
    <t>COMPONENTES DO BDI</t>
  </si>
  <si>
    <t xml:space="preserve">
DETERMINAÇÃO</t>
  </si>
  <si>
    <t>(%)</t>
  </si>
  <si>
    <t>DESPESAS INDIRETAS DA SEDE</t>
  </si>
  <si>
    <t>AC</t>
  </si>
  <si>
    <t>TAXA DA ADMINISTRAÇÃO CENTRAL</t>
  </si>
  <si>
    <t>ACÓRDÃO TCU N.º 2622.2013</t>
  </si>
  <si>
    <t>R</t>
  </si>
  <si>
    <t>TAXA DE RISCOS</t>
  </si>
  <si>
    <t>SG</t>
  </si>
  <si>
    <t>TAXA DE SEGURO E GARANTIA DO EMPREENDIMENTO</t>
  </si>
  <si>
    <t>DF</t>
  </si>
  <si>
    <t>TAXA DE DESPESAS FINANCEIRAS</t>
  </si>
  <si>
    <t>BENEFÍCIOS</t>
  </si>
  <si>
    <t>T</t>
  </si>
  <si>
    <t>TRIBUTOS = PIS+COFINS+ISS</t>
  </si>
  <si>
    <t>PIS</t>
  </si>
  <si>
    <t>PROGRAMA DE INTEGRAÇÃO SOCIAL</t>
  </si>
  <si>
    <t>LEI FEDERAL 9.718/1998</t>
  </si>
  <si>
    <t>COFINS</t>
  </si>
  <si>
    <t>CONTRIBUIÇÃO PARA FINANCIAMENTO DA SEGURIDADE SOCIAL</t>
  </si>
  <si>
    <t>ISS</t>
  </si>
  <si>
    <t>LEI FEDERAL: ALÍQUOTA MÍNIMA(EMENDA CONSTITUCIONAL 37/2002) E ALÍQUOTA MÁXIMA(LC 116/2003)</t>
  </si>
  <si>
    <t>CÓDIGO TRIBUTÁRIO MUNICIPAL</t>
  </si>
  <si>
    <t>CPRB</t>
  </si>
  <si>
    <t>CONTRIB. PREV. SOBRE REC. BRUTA - CPRB</t>
  </si>
  <si>
    <t>LEI FEDERAL 12.546/2011</t>
  </si>
  <si>
    <t>L</t>
  </si>
  <si>
    <t>LUCRO BRUTO</t>
  </si>
  <si>
    <t xml:space="preserve">BDI = </t>
  </si>
  <si>
    <t>FÓRMULA DO BDI:</t>
  </si>
  <si>
    <t xml:space="preserve">DECLARO SEREM VERDADEIRAS AS INFORMAÇÕES REFERENTES AO PERCENTUAL DO ISS PRATICADO PELO MUNICÍPIO DE IPUBI/PE, CONFORME LEGISLAÇÃO TRIBUTÁRIA MUNICIPAL. </t>
  </si>
  <si>
    <t>CRONOGRAMA FÍSICO E FINANCEIRO</t>
  </si>
  <si>
    <t>P.TOTAL</t>
  </si>
  <si>
    <t>mês 01</t>
  </si>
  <si>
    <t>mês 02</t>
  </si>
  <si>
    <t>mês 03</t>
  </si>
  <si>
    <t>mês 04</t>
  </si>
  <si>
    <t>mês 05</t>
  </si>
  <si>
    <t>mês 06</t>
  </si>
  <si>
    <t>%</t>
  </si>
  <si>
    <t>R$</t>
  </si>
  <si>
    <t>TOTAL GERAL</t>
  </si>
  <si>
    <t>QUADRO DE COMPOSIÇÃO DO INVESTIMENTO</t>
  </si>
  <si>
    <t>ORIGEM DO RECURSO</t>
  </si>
  <si>
    <t>VALOR</t>
  </si>
  <si>
    <t>RECURSO DA UNIÃO</t>
  </si>
  <si>
    <t>CONTRAPARTIDA MUNICIPAL</t>
  </si>
  <si>
    <t>VALOR TOTAL DO INVESTIMENTO</t>
  </si>
  <si>
    <t>SP OBRAS: 193 SEM DESONERAÇÃO</t>
  </si>
  <si>
    <t>SINAPI: MARÇO DE 2024 / NÃO DESONERADA</t>
  </si>
  <si>
    <t>TABELAS DE REFERÊNCIA UTILIZADAS</t>
  </si>
  <si>
    <t>COMPOSIÇÃO PRÓPRIA</t>
  </si>
  <si>
    <t>P.UNIT
SEM BDI</t>
  </si>
  <si>
    <t>P.UNIT
COM BDI</t>
  </si>
  <si>
    <t>Observações:
1 - Foi considerado nas composições de fonte "SPOBRAS",  apenas o fornecimento de material/equipamento, sendo que a mão de obra de instalação é retirada do SINAPI. Sendo considerado portanto os encargos sociais da fonte SINAPI.
2 - Foi considerado nas composições em que foi referenciado como fonte "PRÓPRIAS",  apenas o fornecimento de material/equipamento, sendo que a mão de obra de instalação foi considerada do bando SINAPI. Sendo considerado portanto os encargos sociais da fonte SINAPI.
3 -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4 - A utilização de referências com legenda (AS) é decisão do orçamentista, que deve verificar se o preço é adequado para a localidade a que se destina o orçamento, considerando inclusive a relevância do insumo no custo total do orçamento.
5 - A utilização de referências de preço é decisão do orçamentista, que deve verificar se o preço é adequado para a localidade a que se destina o orçamento, considerando inclusive a relevância do insumo no custo total do orçamento.</t>
  </si>
  <si>
    <t>PLANILHA ORÇAMENTÁRIA</t>
  </si>
  <si>
    <t>TABELA ABC</t>
  </si>
  <si>
    <r>
      <t xml:space="preserve">BDI = </t>
    </r>
    <r>
      <rPr>
        <b/>
        <u/>
        <sz val="12"/>
        <rFont val="Arial"/>
        <family val="2"/>
      </rPr>
      <t>(1+AC+SG+R)*(1+DF)*(1+L)</t>
    </r>
    <r>
      <rPr>
        <b/>
        <sz val="12"/>
        <rFont val="Arial"/>
        <family val="2"/>
      </rPr>
      <t xml:space="preserve">  -1
(1-T)</t>
    </r>
  </si>
  <si>
    <r>
      <rPr>
        <b/>
        <sz val="12"/>
        <rFont val="Arial"/>
        <family val="2"/>
      </rPr>
      <t xml:space="preserve">RESPONSÁVEL TÉCNICO </t>
    </r>
    <r>
      <rPr>
        <sz val="12"/>
        <rFont val="Arial"/>
        <family val="2"/>
      </rPr>
      <t xml:space="preserve">
ENG°. CIVIL MOISÉS MIRANDA
RN: CREA: 53724 D/PE</t>
    </r>
  </si>
  <si>
    <t>mês 07</t>
  </si>
  <si>
    <t>mês 08</t>
  </si>
  <si>
    <t>mês 09</t>
  </si>
  <si>
    <t>mês 10</t>
  </si>
  <si>
    <t xml:space="preserve">FÍSICO/FINANCEIRO </t>
  </si>
  <si>
    <t>DESCRIÇÃO DOS SERVIÇOS</t>
  </si>
  <si>
    <t>IMPOSTO SOBRE SERVIÇO DE QUALQUER NATUREZA
DEDUÇÕES ESTIMADAS COM MATERIAIS=60%</t>
  </si>
  <si>
    <t xml:space="preserve">DECLARO SEREM VERDADEIRAS AS INFORMAÇÕES REFERENTES AOS DEMAIS PERCENTUAIS PRATICADOS PELO MUNICÍPIO DE IPUBI/PE, NA COMPOSIÇÃO DO BDI, EM CONFORMIDADE COM O ACÓRDÃO 2622.2013 DO TRIBUNAL DE CONTAS DA UNIÃO - TCU. </t>
  </si>
  <si>
    <t>7.1</t>
  </si>
  <si>
    <t>7.2</t>
  </si>
  <si>
    <t>7.3</t>
  </si>
  <si>
    <t>7.4</t>
  </si>
  <si>
    <t>7.5</t>
  </si>
  <si>
    <t>7.6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</si>
  <si>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</si>
  <si>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</si>
  <si>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</si>
  <si>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</si>
  <si>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</si>
  <si>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</si>
  <si>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</si>
  <si>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</si>
  <si>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</si>
  <si>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</si>
  <si>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4.1</t>
  </si>
  <si>
    <t>4.2</t>
  </si>
  <si>
    <t>4.3</t>
  </si>
  <si>
    <t>4.4</t>
  </si>
  <si>
    <t>4.5</t>
  </si>
  <si>
    <t>4.6</t>
  </si>
  <si>
    <t>6.1</t>
  </si>
  <si>
    <t>6.2</t>
  </si>
  <si>
    <t>6.3</t>
  </si>
  <si>
    <t>6.4</t>
  </si>
  <si>
    <t>6.5</t>
  </si>
  <si>
    <t>6.6</t>
  </si>
  <si>
    <t>9.1</t>
  </si>
  <si>
    <t>10.1</t>
  </si>
  <si>
    <t>10.2</t>
  </si>
  <si>
    <t>11.1</t>
  </si>
  <si>
    <t>11.2</t>
  </si>
  <si>
    <t>11.3</t>
  </si>
  <si>
    <t>11.4</t>
  </si>
  <si>
    <t>11.5</t>
  </si>
  <si>
    <t>12.1</t>
  </si>
  <si>
    <t>12.2</t>
  </si>
  <si>
    <t>12.3</t>
  </si>
  <si>
    <t>12.4</t>
  </si>
  <si>
    <t>13.1</t>
  </si>
  <si>
    <t>13.2</t>
  </si>
  <si>
    <t>14.1</t>
  </si>
  <si>
    <t>14.2</t>
  </si>
  <si>
    <t>14.3</t>
  </si>
  <si>
    <t>17.1</t>
  </si>
  <si>
    <t>17.2</t>
  </si>
  <si>
    <t>17.3</t>
  </si>
  <si>
    <t>17.4</t>
  </si>
  <si>
    <t>17.5</t>
  </si>
  <si>
    <t>18.1</t>
  </si>
  <si>
    <t>18.3</t>
  </si>
  <si>
    <t>18.4</t>
  </si>
  <si>
    <t>18.5</t>
  </si>
  <si>
    <t>18.6</t>
  </si>
  <si>
    <t>18.7</t>
  </si>
  <si>
    <t>18.8</t>
  </si>
  <si>
    <t>18.9</t>
  </si>
  <si>
    <t>18.10</t>
  </si>
  <si>
    <t>18.11</t>
  </si>
  <si>
    <t>18.12</t>
  </si>
  <si>
    <t>19.1</t>
  </si>
  <si>
    <t>19.2</t>
  </si>
  <si>
    <t>20.1</t>
  </si>
  <si>
    <t>20.2</t>
  </si>
  <si>
    <t>20.3</t>
  </si>
  <si>
    <t>20.4</t>
  </si>
  <si>
    <t>20.5</t>
  </si>
  <si>
    <t>20.6</t>
  </si>
  <si>
    <t>ÁREA DE INTERVENÇÃO(M²):</t>
  </si>
  <si>
    <t>CUSTO(R$/M²):</t>
  </si>
  <si>
    <t>15.35</t>
  </si>
  <si>
    <t>15.36</t>
  </si>
  <si>
    <t>16.10</t>
  </si>
  <si>
    <t>16.11</t>
  </si>
  <si>
    <t>16.12</t>
  </si>
  <si>
    <t>21.3</t>
  </si>
  <si>
    <t>24.3</t>
  </si>
  <si>
    <t>24.4</t>
  </si>
  <si>
    <t>24.5</t>
  </si>
  <si>
    <t>24.6</t>
  </si>
  <si>
    <t>24.7</t>
  </si>
  <si>
    <t>25.1</t>
  </si>
  <si>
    <t>25.2</t>
  </si>
  <si>
    <t>25.0</t>
  </si>
  <si>
    <t>ADMINISTRAÇÃO LOCAL TIPO 1</t>
  </si>
  <si>
    <t>ATERRO MECANIZADO DE VALA COM ESCAVADEIRA HIDRÁULICA (CAPACIDADE DA CAÇAMBA: 0,8 M³ / POTÊNCIA: 111 HP), LARGURA ATÉ 2,5 M, PROFUNDIDADE DE 1,5 A 3,0 M, COM SOLO ARGILO-ARENOSO. AF_08/2023</t>
  </si>
  <si>
    <t>ATERRO MECANIZADO DE VALA COM RETROESCAVADEIRA (CAPACIDADE DA CAÇAMBA DA RETRO: 0,26 M³ / POTÊNCIA: 88 HP), LARGURA ATÉ 1,5 M, PROFUNDIDADE ATÉ 1,5 M, COM SOLO ARGILO-ARENOSO. AF_08/2023</t>
  </si>
  <si>
    <t>CONCRETO ARMADO PARA FUNDAÇÕES - TUBULÕES</t>
  </si>
  <si>
    <t>TUBULÃO A CÉU ABERTO, DIÂMETRO DO FUSTE DE 70CM, ESCAVAÇÃO MANUAL, SEM ALARGAMENTO DE BASE, CONCRETO FEITO EM OBRA E LANÇADO COM JERICA. AF_05/2020_PA</t>
  </si>
  <si>
    <t>ALARGAMENTO DE BASE DE TUBULÃO A CÉU ABERTO, ESCAVAÇÃO MANUAL, CONCRETO FEITO EM OBRA E LANÇADO COM JERICA. AF_05/2020</t>
  </si>
  <si>
    <t>CONCRETO ARMADO PARA SAPATAS</t>
  </si>
  <si>
    <t>ARMAÇÃO DE BLOCO UTILIZANDO AÇO CA-60 DE 5 MM - MONTAGEM. AF_01/2024</t>
  </si>
  <si>
    <t>CONCRETAGEM DE PILARES, FCK = 25 MPA, COM USO DE BOMBA - LANÇAMENTO, ADENSAMENTO E ACABAMENTO. AF_02/2022_PS</t>
  </si>
  <si>
    <t>CONCRETO ARMADO - VIGAS INCLUINDO BALDRAME</t>
  </si>
  <si>
    <t>CONCRETAGEM DE VIGAS E LAJES, FCK=25 MPA, PARA LAJES MACIÇAS OU NERVURADAS COM USO DE BOMBA - LANÇAMENTO, ADENSAMENTO E ACABAMENTO. AF_02/2022_PS</t>
  </si>
  <si>
    <t>VERGA PRÉ-MOLDADA PARA PORTAS COM MAIS DE 1,5 M DE VÃO. AF_03/2016</t>
  </si>
  <si>
    <t>VERGA PRÉ-MOLDADA PARA JANELAS COM MAIS DE 1,5 M DE VÃO. AF_03/2016</t>
  </si>
  <si>
    <t>VERGA PRÉ-MOLDADA PARA JANELAS COM ATÉ 1,5 M DE VÃO. AF_03/2016</t>
  </si>
  <si>
    <t>CONTRAVERGA PRÉ-MOLDADA PARA VÃOS DE MAIS DE 1,5 M DE COMPRIMENTO. AF_03/2016</t>
  </si>
  <si>
    <t>CONTRAVERGA PRÉ-MOLDADA, ESPESSURA DE *20* CM. AF_03/2024</t>
  </si>
  <si>
    <t>ARMAÇÃO DE LAJE DE ESTRUTURA CONVENCIONAL DE CONCRETO ARMADO UTILIZANDO AÇO CA-50 DE 16,0 MM - MONTAGEM. AF_06/2022</t>
  </si>
  <si>
    <t>ARMAÇÃO DE LAJE DE ESTRUTURA CONVENCIONAL DE CONCRETO ARMADO UTILIZANDO AÇO CA-50 DE 20,0 MM - MONTAGEM. AF_06/2022</t>
  </si>
  <si>
    <t>PAVIMENTAÇÃO INTERNA DE PISO DE CONCRETO 8 CM</t>
  </si>
  <si>
    <t>PAVIMENTAÇÃO EXTERNA - CALÇADA DE PISO DE CONCRETO 7 CM</t>
  </si>
  <si>
    <t>ALVENARIA DE VEDAÇÃO DE BLOCOS CERÂMICOS MACIÇOS DE 5X10X20CM (ESPESSURA 10CM) E ARGAMASSA DE ASSENTAMENTO COM PREPARO EM BETONEIRA. AF_05/2020</t>
  </si>
  <si>
    <t>ALVENARIA DE VEDAÇÃO DE BLOCOS VAZADOS DE CONCRETO DE 14X19X39 CM (ESPESSURA 14 CM)  E ARGAMASSA DE ASSENTAMENTO COM PREPARO EM BETONEIRA. AF_12/2021</t>
  </si>
  <si>
    <t>INSTALAÇÃO DE BOX DE VIDRO TEMPERADO, E = 10 MM, ENCAIXADO EM PERFIL U. AF_01/2021_PS</t>
  </si>
  <si>
    <t>DIVISÓRIA FIXA EM VIDRO TEMPERADO 10 MM, SEM ABERTURA. AF_01/2021_PS</t>
  </si>
  <si>
    <t>PM 2 - KIT DE PORTA DE MADEIRA COM VENEZIANA, 80X210CM (ESPESSURA DE 3CM), PADRÃO MÉDIO, ITENS INCLUSOS: DOBRADIÇAS, MONTAGEM E INSTALAÇÃO DE BATENTE, FECHADURA COM EXECUÇÃO DO FURO - FORNECIMENTO E INSTALAÇÃO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</si>
  <si>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</si>
  <si>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PM4 - KIT DE PORTA DE MADEIRA COM VISOR DE VIDRO, 80X210CM (ESPESSURA DE 3CM), PADRÃO POPULAR, ITENS INCLUSOS: DOBRADIÇAS, MONTAGEM E INSTALAÇÃO DE BATENTE, FECHADURA COM EXECUÇÃO DO FURO - FORNECIMENTO E INSTALAÇÃO. AF_12/2019</t>
  </si>
  <si>
    <t>PM5 -PORTA EM COMPENSADO DE MADEIRA E=2cm REVESTIDA COM LAMINADO MELAMÍNICO NAS CORES: AMARELA, VERDE, LARANJA E AZUL</t>
  </si>
  <si>
    <t>INSTALAÇÃO DE VIDRO LISO INCOLOR ESQUADRIA PM4 , E = 6 MM, EM ESQUADRIA DE MADEIRA, FIXADO COM BAGUETE</t>
  </si>
  <si>
    <t>PINTURA TINTA DE ACABAMENTO (PIGMENTADA) ESMALTE SINTÉTICO ACETINADO EM MADEIRA, 2 DEMÃOS. AF_01/2021</t>
  </si>
  <si>
    <t>PORTA DE ABRIR - PA1 - 100 X 210 CM EM CHAPA DE ALUMÍNIO, COM VENEZIANA E VIDRO MINIBOREAL 6 MM, INCLUSO FECHADURA E PUXADOR - CONFORME PROJETO DE ESQUADRIAS</t>
  </si>
  <si>
    <t>PORTA DE ABRIR - PA2 - 80 X 210 CM EM CHAPA DE ALUMÍNIO, TIPO VENEZIANA COM GUARNIÇÃO, FIXAÇÃO COM PARAFUSOS - FORNECIMENTO E INSTALAÇÃO - CONFORME PROJETO DE ESQUADRIAS</t>
  </si>
  <si>
    <t>PORTA DE ABRIR 2 FOLHAS - PA3 - 160 X 210 CM EM CHAPA DE ALUMÍNIO, TIPO VENEZIANA COM GUARNIÇÃO, FIXAÇÃO COM PARAFUSOS - FORNECIMENTO E INSTALAÇÃO - CONFORME PROJETO DE ESQUADRIAS</t>
  </si>
  <si>
    <t>PORTA DE CORRER - PA4- 450 X 265 CM, DE ALUMÍNIO, COM DUAS FOLHAS FIXAS E DUAS FOLHAS DE CORRER PARA VIDRO, INCLUSO VIDRO LISO INCOLOR 8 MM, FECHADURA E PUXADOR, SEM ALIZAR - CONFORME PROJETO DE ESQUADRIAS</t>
  </si>
  <si>
    <t>PORTA DE CORRER - PA5- 240 X 210 CM, DE ALUMÍNIO, COM DUAS FOLHAS DE CORRER PARA VIDRO, INCLUSO VIDRO LISO INCOLOR 8 MM, FECHADURA E PUXADOR, SEM ALIZAR - CONFORME PROJETO DE ESQUADRIAS</t>
  </si>
  <si>
    <t>PORTA DE ABRIR 2 FOLHAS - PA6 - 110 X 170 CM EM CHAPA DE ALUMÍNIO, TIPO VENEZIANA COM GUARNIÇÃO, FIXAÇÃO COM PARAFUSOS - FORNECIMENTO E INSTALAÇÃO - CONFORME PROJETO DE ESQUADRIAS</t>
  </si>
  <si>
    <t>PORTA DE ABRIR 2 FOLHAS - PA7 - 250 X 210 CM EM CHAPA DE ALUMÍNIO, COM DUAS FOLHAS DE ABRIR E BANDEIRA LATERAL FIXA, TIPO VENEZIANA COM GUARNIÇÃO, FIXAÇÃO COM PARAFUSOS - FORNECIMENTO E INSTALAÇÃO - CONFORME PROJETO DE ESQUADRIAS</t>
  </si>
  <si>
    <t>JANELAS EM ALUMÍNIO</t>
  </si>
  <si>
    <t>JANELA DE ALUMÍNIO - JA-1 - 70 X 125 CM, TIPO GUILHOTINA COMPLETA, COM VIDROS, BATENTE E FERRAGENS. EXCLUSIVE ALIZAR, ACABAMENTO E CONTRAMARCO, CONFORME PROJETO DE ESQUADRIAS</t>
  </si>
  <si>
    <t>JANELA DE ALUMÍNIO - JA-2 - 110 X 145 CM, TIPO GUILHOTINACOMPLETA, COM VIDROS, BATENTE E FERRAGENS. EXCLUSIVE ALIZAR, ACABAMENTO E CONTRAMARCO, CONFORME PROJETO DE ESQUADRIAS</t>
  </si>
  <si>
    <t>JANELA DE ALUMÍNIO JA-3 - 140 X 115, TIPO FIXA, PARA VIDRO, COM VIDRO, BATENTE E FERRAGENS. EXCLUSIVE ACABAMENTO, ALIZAR E CONTRAMARCO, CONFORME PROJETO DE ESQUADRIAS</t>
  </si>
  <si>
    <t>JANELA DE ALUMÍNIO - JA-4 - 140 X 145 CM, TIPO GUILHOTINA COMPLETA, COM VIDROS, BATENTE E FERRAGENS. EXCLUSIVE ALIZAR, ACABAMENTO E CONTRAMARCO, CONFORME PROJETO DE ESQUADRIAS</t>
  </si>
  <si>
    <t>JANELA DE ALUMÍNIO JA-5 - 200 X 128 CM, TIPO FIXA, PARA VIDRO, COM VIDRO, BATENTE E FERRAGENS. EXCLUSIVE ACABAMENTO, ALIZAR E CONTRAMARCO, CONFORME PROJETO DE ESQUADRIAS</t>
  </si>
  <si>
    <t>JANELA DE ALUMÍNIO - JA-6 - 210 X 150 CM, TIPO MAXIM-AR, COM VIDROS, BATENTE E FERRAGENS. EXCLUSIVE ALIZAR, ACABAMENTO E CONTRAMARCO, CONFORME PROJETO DE ESQUADRIAS</t>
  </si>
  <si>
    <t>JANELA DE ALUMÍNIO - JA-7 - 210 X 75 CM, TIPO MAXIM-AR, COM VIDROS, BATENTE E FERRAGENS. EXCLUSIVE ALIZAR, ACABAMENTO E CONTRAMARCO, CONFORME PROJETO DE ESQUADRIAS</t>
  </si>
  <si>
    <t>JANELA DE ALUMÍNIO - JA-8 - 210 X 100 CM, TIPO MAXIM-AR, COM VIDROS, BATENTE E FERRAGENS. EXCLUSIVE ALIZAR, ACABAMENTO E CONTRAMARCO, CONFORME PROJETO DE ESQUADRIAS</t>
  </si>
  <si>
    <t>JANELA DE ALUMÍNIO - JA-9 - 210 X 150 CM, TIPO MAXIM-AR, COM VIDROS, BATENTE E FERRAGENS. EXCLUSIVE ALIZAR, ACABAMENTO E CONTRAMARCO, CONFORME PROJETO DE ESQUADRIAS</t>
  </si>
  <si>
    <t>JANELA DE ALUMÍNIO - JA-10 - 140 X 150 CM, TIPO MAXIM-AR, COM VIDROS, BATENTE E FERRAGENS. EXCLUSIVE ALIZAR, ACABAMENTO E CONTRAMARCO, CONFORME PROJETO DE ESQUADRIAS</t>
  </si>
  <si>
    <t>JANELA DE ALUMÍNIO - JA-11 - 140 X 75 CM, TIPO MAXIM-AR, COM VIDROS, BATENTE E FERRAGENS. EXCLUSIVE ALIZAR, ACABAMENTO E CONTRAMARCO, CONFORME PROJETO DE ESQUADRIAS</t>
  </si>
  <si>
    <t>JANELA DE ALUMÍNIO - JA-12 - 420 X 50 CM, TIPO MAXIM-AR, COM VIDROS, BATENTE E FERRAGENS. EXCLUSIVE ALIZAR, ACABAMENTO E CONTRAMARCO, CONFORME PROJETO DE ESQUADRIAS</t>
  </si>
  <si>
    <t>JANELA DE ALUMÍNIO - JA-13 - 420 X 150 CM, TIPO MAXIM-AR, COM VIDROS, BATENTE E FERRAGENS. EXCLUSIVE ALIZAR, ACABAMENTO E CONTRAMARCO, CONFORME PROJETO DE ESQUADRIAS</t>
  </si>
  <si>
    <t>JANELA DE ALUMÍNIO - JA-14 - 560 X 100 CM, TIPO MAXIM-AR, COM VIDROS, BATENTE E FERRAGENS. EXCLUSIVE ALIZAR, ACABAMENTO E CONTRAMARCO, CONFORME PROJETO DE ESQUADRIAS</t>
  </si>
  <si>
    <t>JANELA DE ALUMÍNIO - JA-15 - 560 X 150 CM, TIPO MAXIM-AR, COM VIDROS, BATENTE E FERRAGENS. EXCLUSIVE ALIZAR, ACABAMENTO E CONTRAMARCO, CONFORME PROJETO DE ESQUADRIAS</t>
  </si>
  <si>
    <t>JANELA DE ALUMÍNIO JA-16 - 160 X 85, TIPO FIXA, PARA VIDRO, COM VIDRO, BATENTE E FERRAGENS. EXCLUSIVE ACABAMENTO, ALIZAR E CONTRAMARCO, CONFORME PROJETO DE ESQUADRIAS</t>
  </si>
  <si>
    <t>PORTAS DE VIDRO</t>
  </si>
  <si>
    <t>PORTA DE VIDRO - PV1 - 185 X 230 CM, DE ABRIR DUAS FOLHAS TEMPERADO INCOLOR 10 MM, CONFORME PROJETO</t>
  </si>
  <si>
    <t>PORTA DE VIDRO - PV2 - 285 X 265CM, DE ABRIR DUAS FOLHAS COM BANDEIRA SUPERIOR E LATERAL, VIDRO TEMPERADO INCOLOR 10 MM, CONFORME PROJETO</t>
  </si>
  <si>
    <t>ESQUADRIA GERAL</t>
  </si>
  <si>
    <t>PF1 - PORTÃO METÁLICO DE ABRIR, 1,40 X 2,20 M, COM CHAPA METÁLICA, INCLUSO PINTURA, CONFORME PROJETO DE ESQUADRIAS</t>
  </si>
  <si>
    <t>PF2 - PORTÃO METÁLICO DE ABRIR,  1,40 X 1,05 M, COM CHAPA METÁLICA, INCLUSO PINTURA, CONFORME PROJETO DE ESQUADRIAS</t>
  </si>
  <si>
    <t>FECHAMENTO EM CHAPA METÁLICA PERFURADA, INCLUSO PINTURA, CONFORME PROJETO</t>
  </si>
  <si>
    <t>GUARDA-CORPO CONFECCIONADO COM CHAPA METÁLICA PERFURADA, INCLUSO PINTURA, CONFORME PROJETO</t>
  </si>
  <si>
    <t>FECHAMENTO DE PLATIBANDA EM CHAPA METÁLICA PERFURADA, INCLUSO PINTURA, CONFORME PROJETO</t>
  </si>
  <si>
    <t>CERCA/GRADIL H=1,58M, MALHA 5 X 15CM -  GALVANIZADO</t>
  </si>
  <si>
    <t>P01 - PORTÃO METÁLICO 1,85 x 2,10 M , MALHA 5 X 20CM - FIO 5,00MM, REVESTIDOS EM POLIESTER POR PROCESSO DE PINTURA ELETROSTÁTICA (GRADIL), NA COR BRANCA - FORNECIMENTO E INSTALAÇÃO</t>
  </si>
  <si>
    <t>P02 - PORTÃO METÁLICO 1,40 X 2,00 M , MALHA 5 X 20CM - FIO 5,00MM, REVESTIDOS EM POLIESTER POR PROCESSO DE PINTURA ELETROSTÁTICA (GRADIL), NA COR BRANCA - FORNECIMENTO E INSTALAÇÃO</t>
  </si>
  <si>
    <t>P03 - PORTÃO METÁLICO 1,20 X 2,00 M , MALHA 5 X 20CM - FIO 5,00MM, REVESTIDOS EM POLIESTER POR PROCESSO DE PINTURA ELETROSTÁTICA (GRADIL), NA COR BRANCA - FORNECIMENTO E INSTALAÇÃO</t>
  </si>
  <si>
    <t>P04 - PORTÃO METÁLICO NYLOFOR 1,20 X 2,04 M , MALHA 5 X 20CM - FIO 5,00MM, REVESTIDOS EM POLIESTER POR PROCESSO DE PINTURA ELETROSTÁTICA (GRADIL), NA COR BRANCA - FORNECIMENTO E INSTALAÇÃO</t>
  </si>
  <si>
    <t>ESQUADRIA, 0,60 X 0,20 M DE ALUMÍNIO P/ VENTILAÇÃO COM MALHA DE 3 A 7 MM - CENTRAL DE GÁS</t>
  </si>
  <si>
    <t>ESQUADRIA, 1,20 X 0,20 M DE ALUMÍNIO P/ VENTILAÇÃO COM MALHA DE 3 A 7 MM - CENTRAL DE GÁS</t>
  </si>
  <si>
    <t>GUARDA-CORPO E PORTÃO (1,10 X 1,05)  CONFECCIONADO COM CHAPA METÁLICA PERFURADA, H=1,05, INCLUSO PINTURA, CONFORME PROJETO - CASA DE BOMBAS</t>
  </si>
  <si>
    <t>CALHA EM CHAPA DE AÇO GALVANIZADO NÚMERO 24, DESENVOLVIMENTO DE 50 CM, INCLUSO TRANSPORTE VERTICAL. AF_07/2019</t>
  </si>
  <si>
    <t>CALHA EM CHAPA DE AÇO GALVANIZADO NÚMERO 24, DESENVOLVIMENTO DE 100 CM, INCLUSO TRANSPORTE VERTICAL. AF_07/2019</t>
  </si>
  <si>
    <t>RUFO EXTERNO/INTERNO EM CHAPA DE AÇO GALVANIZADO NÚMERO 26, CORTE DE 33 CM, INCLUSO IÇAMENTO. AF_07/2019</t>
  </si>
  <si>
    <t>CHAPIM (RUFO CAPA) EM AÇO GALVANIZADO, CORTE 33. AF_11/2020</t>
  </si>
  <si>
    <t>CHAPISCO APLICADO EM ALVENARIAS E ESTRUTURAS DE CONCRETO INTERNAS, COM COLHER DE PEDREIRO. ARGAMASSA TRAÇO 1:3 COM PREPARO EM BETONEIRA 400L</t>
  </si>
  <si>
    <t>EMBOÇO OU MASSA ÚNICA, APLICAÇÃO EXTERNA, EM ARGAMASSA TRAÇO 1:2:8, PREPARO MECÂNICO COM BETONEIRA 400 L, APLICADA MANUALMENTE EM PANOS CEGOS DE FACHADA (SEM PRESENÇA DE VÃOS), ESPESSURA DE 25 MM</t>
  </si>
  <si>
    <t>EMBOÇO OU MASSA ÚNICA, PARA RECEBIMENTO EM CERÂMICA, EM ARGAMASSA TRAÇO 1:2:8, PREPARO MECÂNICO COM BETONEIRA 400 L, APLICADA MANUALMENTE EM PANOS CEGOS DE FACHADA (SEM PRESENÇA DE VÃOS), ESPESSURA DE 25 MM</t>
  </si>
  <si>
    <t>EMBOÇO OU MASSA ÚNICA, PARA RECEBIMENTO EM PINTURA, EM ARGAMASSA TRAÇO 1:2:8, PREPARO MECÂNICO COM BETONEIRA 400 L, APLICADA MANUALMENTE EM PANOS CEGOS DE FACHADA (SEM PRESENÇA DE VÃOS), ESPESSURA DE 25 MM</t>
  </si>
  <si>
    <t>REVESTIMENTO CERÂMICO PARA PAREDES INTERNAS COM PLACAS TIPO ESMALTADA EXTRA DE DIMENSÕES 10X10 CM COR AMARELA APLICADAS NA ALTURA INTEIRA DAS PAREDES</t>
  </si>
  <si>
    <t>REVESTIMENTO CERÂMICO PARA PAREDES INTERNAS COM PLACAS TIPO ESMALTADA EXTRA DE DIMENSÕES 10X10 CM COR AZUL APLICADAS NA ALTURA INTEIRA DAS PAREDES</t>
  </si>
  <si>
    <t>REVESTIMENTO CERÂMICO PARA PAREDES INTERNAS COM PLACAS TIPO ESMALTADA EXTRA DE DIMENSÕES 10X10 CM COR BRANCA APLICADAS NA ALTURA INTEIRA DAS PAREDES</t>
  </si>
  <si>
    <t>REVESTIMENTO CERÂMICO PARA PAREDES INTERNAS COM PLACAS TIPO ESMALTADA EXTRA DE DIMENSÕES 10X10 CM COR VERMELHA APLICADAS NA ALTURA INTEIRA DAS PAREDES</t>
  </si>
  <si>
    <t>CANTONEIRA DE BORRACHA - AMBIENTE SOLÁRIO</t>
  </si>
  <si>
    <t>REVESTIMENTO CERÂMICO PARA PISO COM PLACAS TIPO ESMALTADA EXTRA DE DIMENSÕES 60X60 CM APLICADA EM AMBIENTES DE ÁREA MAIOR QUE 10 M2. AF_02/2023_PE</t>
  </si>
  <si>
    <t>NATA DE CIMENTO COM COLA PVA, PARA NIVELAMENTO  DE CONTRAPISO PARA ASSENTAMENTO DE PISO VINÍLICO</t>
  </si>
  <si>
    <t>PISO VINÍLICO, PADRÃO LISO, AMARELO, ESPESSURA 3,2 MM, FIXADO COM COLA.</t>
  </si>
  <si>
    <t>PISO VINÍLICO, PADRÃO LISO, CINZA ESCURO, ESPESSURA 3,2 MM, FIXADO COM COLA</t>
  </si>
  <si>
    <t>PISO VINÍLICO, PADRÃO LISO, AZUL, ESPESSURA 3,2 MM, FIXADO COM COLA</t>
  </si>
  <si>
    <t>PISO VINÍLICO, PADRÃO LISO, CINZA CLARO, ESPESSURA 3,2 MM, FIXADO COM COLA</t>
  </si>
  <si>
    <t>RODAPÉ CERÂMICO DE 7CM DE ALTURA COM PLACAS TIPO ESMALTADA EXTRA DE DIMENSÕES 60X60CM. AF_02/2023</t>
  </si>
  <si>
    <t>RODAPÉ EM POLIESTIRENO, ALTURA 5 CM. AF_09/2020</t>
  </si>
  <si>
    <t>PISO PODOTÁTIL DE ALERTA, COR AMARELA, DE BORRACHA, ASSENTADO SOBRE ARGAMASSA</t>
  </si>
  <si>
    <t>PISO PODOTÁTIL DE ALERTA, COR AMARELA, DE AZUL, ASSENTADO SOBRE ARGAMASSA</t>
  </si>
  <si>
    <t>FITA 3M COLANTE ANTIDERRAPANTE PARA PISO</t>
  </si>
  <si>
    <t>PINTURA PAREDES</t>
  </si>
  <si>
    <t>PINTURA LÁTEX ACRÍLICA, COR BRANCO GELO, APLICAÇÃO MANUAL EM PAREDES, DUAS DEMÃOS</t>
  </si>
  <si>
    <t>PINTURA LÁTEX ACRÍLICA, COR VERMELHO, APLICAÇÃO MANUAL EM PAREDES, DUAS DEMÃOS</t>
  </si>
  <si>
    <t>PINTURA LÁTEX ACRÍLICA, COR CINZA, APLICAÇÃO MANUAL EM PAREDES, DUAS DEMÃOS</t>
  </si>
  <si>
    <t>PINTURA LÁTEX ACRÍLICA, COR AZUL, APLICAÇÃO MANUAL EM PAREDES, DUAS DEMÃOS</t>
  </si>
  <si>
    <t>PINTURA COM TINTA EPÓXI EM PAREDES, COR VERDE,  APLICAÇÃO MANUAL, 2 DEMÃOS, INCLUSO PRIMER EPÓXI</t>
  </si>
  <si>
    <t>PINTURA COM TINTA EPÓXI EM PAREDES, COR LARANJA,  APLICAÇÃO MANUAL, 2 DEMÃOS, INCLUSO PRIMER EPÓXI</t>
  </si>
  <si>
    <t>PINTURA DE FORROS</t>
  </si>
  <si>
    <t>EMASSAMENTO COM MASSA LÁTEX, APLICAÇÃO EM TETO, UMA DEMÃO, LIXAMENTO MANUAL. AF_04/2023</t>
  </si>
  <si>
    <t>PINTURA LÁTEX ACRÍLICA PREMIUM, APLICAÇÃO MANUAL EM TETO, DUAS DEMÃOS. AF_04/2023</t>
  </si>
  <si>
    <t>PISO - ESTACIONAMENTO</t>
  </si>
  <si>
    <t>PINTURA DE PISO COM TINTA EPÓXI, COR AMARELO, APLICAÇÃO MANUAL, 2 DEMÃOS, INCLUSO PRIMER EPÓXI</t>
  </si>
  <si>
    <t>PINTURA DE PISO COM TINTA EPÓXI, COR AZUL, APLICAÇÃO MANUAL, 2 DEMÃOS, INCLUSO PRIMER EPÓXI</t>
  </si>
  <si>
    <t>PINTURA DE PISO COM TINTA EPÓXI, COR BRANCO, APLICAÇÃO MANUAL, 2 DEMÃOS, INCLUSO PRIMER EPÓXI</t>
  </si>
  <si>
    <t>PISO PLAYGROUND</t>
  </si>
  <si>
    <t>PINTURA DE PISO COM TINTA EPÓXI, COR CINZA, APLICAÇÃO MANUAL, 2 DEMÃOS, INCLUSO PRIMER EPÓXI</t>
  </si>
  <si>
    <t>PINTURA DE PISO COM TINTA EPÓXI, COR LARANJA, APLICAÇÃO MANUAL, 2 DEMÃOS, INCLUSO PRIMER EPÓXI</t>
  </si>
  <si>
    <t>PINTURA DE PISO COM TINTA EPÓXI, COR VERDE, APLICAÇÃO MANUAL, 2 DEMÃOS, INCLUSO PRIMER EPÓXI</t>
  </si>
  <si>
    <t>PINTURA DE PISO COM TINTA EPÓXI, COR VERMELHO, APLICAÇÃO MANUAL, 2 DEMÃOS, INCLUSO PRIMER EPÓXI</t>
  </si>
  <si>
    <t>PINTURA - DIVERSOS</t>
  </si>
  <si>
    <t>TUBO, PVC, SOLDÁVEL, DN 40MM, INSTALADO EM RAMAL DE DISTRIBUIÇÃO DE ÁGUA - FORNECIMENTO E INSTALAÇÃO. AF_06/2022</t>
  </si>
  <si>
    <t>TUBO, PVC, SOLDÁVEL, DN 85MM, INSTALADO EM PRUMADA DE ÁGUA - FORNECIMENTO E INSTALAÇÃO. AF_06/2022</t>
  </si>
  <si>
    <t>ADAPTADOR CURTO COM BOLSA E ROSCA PARA REGISTRO, PVC, SOLDÁVEL, DN 40 MM X 1 1/4 , INSTALADO EM RESERVAÇÃO DE ÁGUA DE EDIFICAÇÃO QUE POSSUA RESERVATÓRIO DE FIBRA/FIBROCIMENTO   FORNECIMENTO E INSTALAÇÃO. AF_06/2016</t>
  </si>
  <si>
    <t>ADAPTADOR CURTO COM BOLSA E ROSCA PARA REGISTRO, PVC, SOLDÁVEL, DN 85MM X 3 , INSTALADO EM PRUMADA DE ÁGUA - FORNECIMENTO E INSTALAÇÃO. AF_06/2022</t>
  </si>
  <si>
    <t>BUCHA DE REDUÇÃO, LONGA, PVC, SOLDÁVEL, DN 85 X 60 MM, INSTALADO EM PRUMADA DE ÁGUA - FORNECIMENTO E INSTALAÇÃO</t>
  </si>
  <si>
    <t>CURVA 90 GRAUS, PVC, SOLDÁVEL, DN 50MM, INSTALADO EM RAMAL DE DISTRIBUIÇÃO DE ÁGUA - FORNECIMENTO E INSTALAÇÃO. AF_06/2022</t>
  </si>
  <si>
    <t>CURVA DE TRANSPOSIÇÃO, PVC, SOLDÁVEL, DN 25MM, INSTALADO EM RAMAL DE DISTRIBUIÇÃO DE ÁGUA   FORNECIMENTO E INSTALAÇÃO. AF_06/2022</t>
  </si>
  <si>
    <t>JOELHO 90 GRAUS, PVC, SOLDÁVEL, DN 25MM, INSTALADO EM RAMAL DE DISTRIBUIÇÃO DE ÁGUA - FORNECIMENTO E INSTALAÇÃO. AF_06/2022</t>
  </si>
  <si>
    <t>JOELHO 90 GRAUS, PVC, SOLDÁVEL, DN 40MM, INSTALADO EM RAMAL DE DISTRIBUIÇÃO DE ÁGUA - FORNECIMENTO E INSTALAÇÃO. AF_06/2022</t>
  </si>
  <si>
    <t>JOELHO 90 GRAUS, PVC, SOLDÁVEL, DN 50MM, INSTALADO EM RAMAL DE DISTRIBUIÇÃO DE ÁGUA - FORNECIMENTO E INSTALAÇÃO. AF_06/2022</t>
  </si>
  <si>
    <t>JOELHO 90 GRAUS, PVC, SOLDÁVEL, DN 85MM, INSTALADO EM PRUMADA DE ÁGUA - FORNECIMENTO E INSTALAÇÃO. AF_06/2022</t>
  </si>
  <si>
    <t>JOELHO 45 GRAUS, PVC, SOLDÁVEL, DN 40MM, INSTALADO EM RAMAL DE DISTRIBUIÇÃO DE ÁGUA - FORNECIMENTO E INSTALAÇÃO. AF_06/2022</t>
  </si>
  <si>
    <t>JOELHO 45 GRAUS, PVC, SOLDÁVEL, DN 25MM, INSTALADO EM RAMAL DE DISTRIBUIÇÃO DE ÁGUA - FORNECIMENTO E INSTALAÇÃO. AF_06/2022</t>
  </si>
  <si>
    <t>LUVA, PVC, SOLDÁVEL, DN 25MM, INSTALADO EM RAMAL DE DISTRIBUIÇÃO DE ÁGUA - FORNECIMENTO E INSTALAÇÃO. AF_06/2022</t>
  </si>
  <si>
    <t>LUVA, PVC, SOLDÁVEL, DN 50MM, INSTALADO EM RAMAL DE DISTRIBUIÇÃO DE ÁGUA - FORNECIMENTO E INSTALAÇÃO. AF_06/2022</t>
  </si>
  <si>
    <t>TE, PVC, SOLDÁVEL, DN 50MM, INSTALADO EM RAMAL DE DISTRIBUIÇÃO DE ÁGUA - FORNECIMENTO E INSTALAÇÃO. AF_06/2022</t>
  </si>
  <si>
    <t>TE, PVC, SOLDÁVEL, DN 85MM, INSTALADO EM PRUMADA DE ÁGUA - FORNECIMENTO E INSTALAÇÃO. AF_06/2022</t>
  </si>
  <si>
    <t>TE DE REDUÇÃO, PVC, SOLDÁVEL, DN 85MM X 60MM, INSTALADO EM PRUMADA DE ÁGUA - FORNECIMENTO E INSTALAÇÃO. AF_06/2022</t>
  </si>
  <si>
    <t>TE, PVC, SOLDÁVEL, DN 40MM, INSTALADO EM RAMAL DE DISTRIBUIÇÃO DE ÁGUA - FORNECIMENTO E INSTALAÇÃO. AF_06/2022</t>
  </si>
  <si>
    <t>LUVA, PVC, SOLDÁVEL, DN 25MM, INSTALADO EM RAMAL DE DISTRIBUIÇÃO DE ÁGUA - FORNECIMENTO E INSTALAÇÃO</t>
  </si>
  <si>
    <t>COLAR DE TOMADA, PVC, COM TRAVAS, DE 110 MM X 1/2" OU 110 MM X 3/4", PARA LIGAÇÃO PREDIAL DE ÁGUA. AF_06/2022</t>
  </si>
  <si>
    <t>TUBO DE DESCARGA, TIPO BENGALA, PARA LIGACAO CAIXA DE DESCARGA - EMBUTIR, PVC, 40 MM X 150 CM</t>
  </si>
  <si>
    <t>JOELHO 90 GRAUS, PVC, SOLDÁVEL, COM ROSCA, DN 25MM x 3/4 - FORNECIMENTO E INSTALAÇÃO. AF_06/2022</t>
  </si>
  <si>
    <t>REGISTRO DE GAVETA BRUTO, LATÃO, ROSCÁVEL, 3" - FORNECIMENTO E INSTALAÇÃO. AF_08/2021</t>
  </si>
  <si>
    <t>REGISTRO DE ESFERA, PVC, ROSCÁVEL, COM BORBOLETA, 3/4" - FORNECIMENTO E INSTALAÇÃO. AF_08/2021</t>
  </si>
  <si>
    <t>REGISTRO DE ESFERA, PVC, ROSCÁVEL, COM VOLANTE, 3/4" - FORNECIMENTO E INSTALAÇÃO. AF_08/2021</t>
  </si>
  <si>
    <t>REGISTRO DE GAVETA BRUTO, LATÃO, ROSCÁVEL, 1 1/4" - FORNECIMENTO E INSTALAÇÃO. AF_08/2021</t>
  </si>
  <si>
    <t>RESERVATÓRIO 10.000 L</t>
  </si>
  <si>
    <t>RESERVATÓRIO CILINDRICO CAP. 10.000 LITROS</t>
  </si>
  <si>
    <t>TUBO PVC, SÉRIE R, ÁGUA PLUVIAL, DN 50 MM, FORNECIDO E INSTALADO EM RAMAL DE ENCAMINHAMENTO. AF_06/2022</t>
  </si>
  <si>
    <t>TÊ, PVC, SERIE R, ÁGUA PLUVIAL, DN 100 X 100 MM, JUNTA ELÁSTICA, FORNECIDO E INSTALADO EM RAMAL DE ENCAMINHAMENTO. AF_06/2022</t>
  </si>
  <si>
    <t>JOELHO 45 GRAUS, PVC, SERIE R, ÁGUA PLUVIAL, DN 50 MM, JUNTA ELÁSTICA, FORNECIDO E INSTALADO EM RAMAL DE ENCAMINHAMENTO. AF_06/2022</t>
  </si>
  <si>
    <t>JUNÇÃO DE REDUÇÃO INVERTIDA, PVC, SÉRIE NORMAL, ESGOTO PREDIAL, DN 100 X 50 MM, JUNTA ELÁSTICA, FORNECIDO E INSTALADO EM RAMAL DE DESCARGA OU RAMAL DE ESGOTO SANITÁRIO. AF_08/2022</t>
  </si>
  <si>
    <t>JUNÇÃO SIMPLES, PVC, SERIE R, ÁGUA PLUVIAL, DN 100 X 50 MM, JUNTA ELÁSTICA, FORNECIDO E INSTALADO EM CONDUTORES VERTICAIS DE ÁGUAS PLUVIAIS</t>
  </si>
  <si>
    <t>JUNÇÃO SIMPLES, PVC, SERIE R, ÁGUA PLUVIAL, DN 150 X 75 MM, JUNTA ELÁSTICA, FORNECIDO E INSTALADO EM CONDUTORES VERTICAIS DE ÁGUAS PLUVIAIS</t>
  </si>
  <si>
    <t>CURVA 45 GRAUS, PVC, SERIE R, ÁGUA PLUVIAL, DN 200 MM,  VINILFORT, JUNTA ELÁSTICA, FORNECIDO E INSTALADO EM RAMAL DE ENCAMINHAMENTO</t>
  </si>
  <si>
    <t>CAP, PVC, SERIE R, ÁGUA PLUVIAL, DN 100 MM, JUNTA ELÁSTICA, FORNECIDO E INSTALADO EM RAMAL DE ENCAMINHAMENTO. AF_06/2022</t>
  </si>
  <si>
    <t>CAIXA SIFONADA, PVC, DN 100 X 100 X 50 MM, FORNECIDA E INSTALADA EM RAMAIS DE ENCAMINHAMENTO DE ÁGUA PLUVIAL. AF_06/2022</t>
  </si>
  <si>
    <t>JOELHO 45 GRAUS, PVC, SERIE NORMAL, ESGOTO PREDIAL, DN 150 MM, JUNTA ELÁSTICA, FORNECIDO E INSTALADO EM SUBCOLETOR AÉREO DE ESGOTO SANITÁRIO. AF_08/2022</t>
  </si>
  <si>
    <t>CURVA CURTA 90 GRAUS, PVC, SERIE NORMAL, ESGOTO PREDIAL, DN 100 MM, JUNTA ELÁSTICA, FORNECIDO E INSTALADO EM RAMAL DE DESCARGA OU RAMAL DE ESGOTO SANITÁRIO. AF_08/2022</t>
  </si>
  <si>
    <t>CURVA CURTA 90 GRAUS, PVC, SERIE NORMAL, ESGOTO PREDIAL, DN 50 MM, JUNTA ELÁSTICA, FORNECIDO E INSTALADO EM PRUMADA DE ESGOTO SANITÁRIO OU VENTILAÇÃO. AF_08/2022</t>
  </si>
  <si>
    <t>CURVA LONGA, 45 GRAUS, PVC OCRE, JUNTA ELÁSTICA, DN 100 MM, PARA COLETOR PREDIAL DE ESGOTO. AF_06/2022</t>
  </si>
  <si>
    <t>CURVA LONGA 45 GRAUS, PVC, SERIE NORMAL, ESGOTO PREDIAL, DN 75 MM, JUNTA ELÁSTICA, FORNECIDO E INSTALADO EM PRUMADA DE ESGOTO SANITÁRIO OU VENTILAÇÃO</t>
  </si>
  <si>
    <t>JUNÇÃO SIMPLES, PVC, SERIE NORMAL, ESGOTO PREDIAL, DN 40 MM, JUNTA SOLDÁVEL, FORNECIDO E INSTALADO EM RAMAL DE DESCARGA OU RAMAL DE ESGOTO SANITÁRIO. AF_08/2022</t>
  </si>
  <si>
    <t>JUNÇÃO SIMPLES, PVC, SERIE R, ÁGUA PLUVIAL, DN 100 X 75 MM, JUNTA ELÁSTICA, FORNECIDO E INSTALADO EM RAMAL DE ENCAMINHAMENTO. AF_06/2022</t>
  </si>
  <si>
    <t>JUNÇÃO SIMPLES, PVC, SERIE R, ÁGUA PLUVIAL, DN 100 x 50 MM, JUNTA ELÁSTICA, FORNECIDO E INSTALADO EM RAMAL DE ENCAMINHAMENTO</t>
  </si>
  <si>
    <t>JUNÇÃO SIMPLES, PVC, SERIE R, ÁGUA PLUVIAL, DN 75 x 50 MM, JUNTA ELÁSTICA, FORNECIDO E INSTALADO EM RAMAL DE ENCAMINHAMENTO</t>
  </si>
  <si>
    <t>CURVA CURTA 45 GRAUS, PVC, SERIE NORMAL, ESGOTO PREDIAL, DN 100 MM, JUNTA ELÁSTICA, FORNECIDO E INSTALADO EM RAMAL DE DESCARGA OU RAMAL DE ESGOTO SANITÁRIO.</t>
  </si>
  <si>
    <t>RALO SIFONADO, PVC, DN 100 X 40 MM, JUNTA SOLDÁVEL, FORNECIDO E INSTALADO EM RAMAIS DE ENCAMINHAMENTO DE ÁGUA PLUVIAL. AF_06/2022</t>
  </si>
  <si>
    <t>JOELHO 90 GRAUS, PVC, SERIE NORMAL, ESGOTO PREDIAL, DN 50 MM, JUNTA ELÁSTICA, FORNECIDO E INSTALADO EM PRUMADA DE ESGOTO SANITÁRIO OU VENTILAÇÃO. AF_08/2022</t>
  </si>
  <si>
    <t>JOELHO 90 GRAUS, PVC, SERIE NORMAL, ESGOTO PREDIAL, DN 75 MM, JUNTA ELÁSTICA, FORNECIDO E INSTALADO EM PRUMADA DE ESGOTO SANITÁRIO OU VENTILAÇÃO. AF_08/2022</t>
  </si>
  <si>
    <t>LUVA SIMPLES, PVC, SERIE NORMAL, ESGOTO PREDIAL, DN 50 MM, JUNTA ELÁSTICA, FORNECIDO E INSTALADO EM PRUMADA DE ESGOTO SANITÁRIO OU VENTILAÇÃO. AF_08/2022</t>
  </si>
  <si>
    <t>TE, PVC, SÉRIE NORMAL, ESGOTO PREDIAL, DN 100 X 50 MM, JUNTA ELÁSTICA, FORNECIDO E INSTALADO EM PRUMADA DE ESGOTO SANITÁRIO OU VENTILAÇÃO. AF_08/2022</t>
  </si>
  <si>
    <t>TE, PVC, SERIE NORMAL, ESGOTO PREDIAL, DN 50 X 50 MM, JUNTA ELÁSTICA, FORNECIDO E INSTALADO EM PRUMADA DE ESGOTO SANITÁRIO OU VENTILAÇÃO. AF_08/2022</t>
  </si>
  <si>
    <t>TE DE REDUÇÃO, PVC, SOLDÁVEL, DN 75MM X 50MM, INSTALADO EM PRUMADA DE ÁGUA - FORNECIMENTO E INSTALAÇÃO. AF_06/2022</t>
  </si>
  <si>
    <t>VASO SANITÁRIO INFANTIL LOUÇA BRANCA - FORNECIMENTO E INSTALACAO. AF_01/2020</t>
  </si>
  <si>
    <t>ASSENTO SANITÁRIO INFANTIL - FORNECIMENTO E INSTALACAO. AF_01/2020</t>
  </si>
  <si>
    <t>BANHEIRA PLÁSTICA RÍGIDA, 77x45x20cm DE EMBUTIR, CONFORME DETALHE DE PROJETO</t>
  </si>
  <si>
    <t>CUBA DE EMBUTIR OVAL EM LOUÇA BRANCA, 35 X 50CM OU EQUIVALENTE - FORNECIMENTO E INSTALAÇÃO. AF_01/2020</t>
  </si>
  <si>
    <t>LAVATÓRIO LOUÇA BRANCA COM COLUNA, *44 X 35,5* CM, PADRÃO POPULAR - FORNECIMENTO E INSTALAÇÃO. AF_01/2020</t>
  </si>
  <si>
    <t>TANQUE DE LOUÇA BRANCA COM COLUNA, 30L OU EQUIVALENTE - FORNECIMENTO E INSTALAÇÃO. AF_01/2020</t>
  </si>
  <si>
    <t>CUBA DE EMBUTIR RETANGULAR DE AÇO INOXIDÁVEL, 46 X 30 X 12 CM - FORNECIMENTO E INSTALAÇÃO. AF_01/2020</t>
  </si>
  <si>
    <t>CUBA DE EMBUTIR RETANGULAR DE AÇO INOXIDÁVEL, 56 X 33 X 12 CM - FORNECIMENTO E INSTALAÇÃO. AF_01/2020</t>
  </si>
  <si>
    <t>TORNEIRA CROMADA LONGA, DE PAREDE, 1/2" OU 3/4", PARA PIA DE COZINHA, PADRÃO POPULAR - FORNECIMENTO E INSTALAÇÃO. AF_01/2020</t>
  </si>
  <si>
    <t>TORNEIRA CROMADA 1/2" OU 3/4" PARA TANQUE, PADRÃO POPULAR - FORNECIMENTO E INSTALAÇÃO. AF_01/2020</t>
  </si>
  <si>
    <t>TORNEIRA ELÉTRICA COM MANGUEIRA PLÁSTICA FORTTI MAXI, LORENZETTIOU EQUIVALENTE</t>
  </si>
  <si>
    <t>CAIXA SIFONADA, PVC, DN 150 X 185 X 75 MM, JUNTA ELÁSTICA, FORNECIDA E INSTALADA EM RAMAL DE DESCARGA OU EM RAMAL DE ESGOTO SANITÁRIO. AF_08/2022</t>
  </si>
  <si>
    <t>VÁLVULA DE ESFERA BRUTA, BRONZE, ROSCÁVEL, 1/2" - FORNECIMENTO E INSTALAÇÃO. AF_08/2021</t>
  </si>
  <si>
    <t>LUVA, EM FERRO GALVANIZADO, CONEXÃO ROSQUEADA, DN 20 (3/4"), INSTALADO EM RAMAIS E SUB-RAMAIS DE GÁS - FORNECIMENTO E INSTALAÇÃO. AF_10/2020</t>
  </si>
  <si>
    <t>MANGUEIRA PARA GAS - GLP</t>
  </si>
  <si>
    <t>CURVA 45 GRAUS, EM AÇO, CONEXÃO SOLDADA, DN 20 (3/4"), INSTALADO EM RAMAIS E SUB-RAMAIS DE GÁS - FORNECIMENTO E INSTALAÇÃO. AF_10/2020</t>
  </si>
  <si>
    <t>CURVA 90 GRAUS, EM AÇO, CONEXÃO SOLDADA, DN 15 (1/2"), INSTALADO EM RAMAIS E SUB-RAMAIS DE GÁS - FORNECIMENTO E INSTALAÇÃO. AF_10/2020</t>
  </si>
  <si>
    <t>EXTINTOR DE INCÊNDIO PORTÁTIL COM CARGA DE PQS DE 4 KG, CLASSE BC - FORNECIMENTO E INSTALAÇÃO. AF_10/2020_PE</t>
  </si>
  <si>
    <t>ABRIGO PARA HIDRANTE, 75X45X17CM, COM REGISTRO GLOBO ANGULAR 45 GRAUS 2 1/2", ADAPTADOR STORZ 2 1/2", MANGUEIRA DE INCÊNDIO 15M 2 1/2" E ESGUICHO EM LATÃO 2 1/2" - FORNECIMENTO E INSTALAÇÃO. AF_10/2020</t>
  </si>
  <si>
    <t>VÁLVULA DE RETENÇÃO HORIZONTAL, DE BRONZE, ROSCÁVEL, 3" - FORNECIMENTO E INSTALAÇÃO. AF_08/2021</t>
  </si>
  <si>
    <t>REGISTRO OU VÁLVULA GLOBO ANGULAR EM LATÃO, PARA HIDRANTES EM INSTALAÇÃO PREDIAL DE INCÊNDIO, 45 GRAUS, 1 1/2" - FORNECIMENTO E INSTALAÇÃO. AF_08/2021</t>
  </si>
  <si>
    <t>MOTOBOMBA CENTRIFUGA</t>
  </si>
  <si>
    <t>PRESSOSTATO</t>
  </si>
  <si>
    <t>TANQUE DE PRESSÃO</t>
  </si>
  <si>
    <t>VÁLVULA DE ALÍVIO</t>
  </si>
  <si>
    <t>BOMBA CENTRÍFUGA, MONOFÁSICA, 0,5 CV OU 0,49 HP, HM 6 A 20 M, Q 1,2 A 8,3 M3/H - FORNECIMENTO E INSTALAÇÃO. AF_12/2020</t>
  </si>
  <si>
    <t>CONDULETE DE PVC, TIPO B, PARA ELETRODUTO DE PVC SOLDÁVEL DN 25 MM (3/4''), APARENTE - FORNECIMENTO E INSTALAÇÃO. AF_10/2022</t>
  </si>
  <si>
    <t>COTOVELO 90 GRAUS, EM FERRO GALVANIZADO, CONEXÃO ROSQUEADA, DN 40, INSTALADO EM RESERVAÇÃO DE ÁGUA DE EDIFICAÇÃO QUE POSSUA RESERVATÓRIO DE FIBRA/FIBROCIMENTO - FORNECIMENTO E INSTALAÇÃO.</t>
  </si>
  <si>
    <t>COTOVELO 90 GRAUS, EM FERRO GALVANIZADO, CONEXÃO ROSQUEADA, DN 80 (3"), INSTALADO EM RESERVAÇÃO DE ÁGUA DE EDIFICAÇÃO QUE POSSUA RESERVATÓRIO DE FIBRA/FIBROCIMENTO - FORNECIMENTO E INSTALAÇÃO. AF_06/2016</t>
  </si>
  <si>
    <t>COTOVELO 90 GRAUS, EM FERRO GALVANIZADO, CONEXÃO ROSQUEADA, DN 25, INSTALADO EM RESERVAÇÃO DE ÁGUA DE EDIFICAÇÃO QUE POSSUA RESERVATÓRIO DE FIBRA/FIBROCIMENTO - FORNECIMENTO E INSTALAÇÃO.</t>
  </si>
  <si>
    <t>TUBO DE AÇO GALVANIZADO COM COSTURA, CLASSE MÉDIA, DN 25 (1"), CONEXÃO ROSQUEADA, INSTALADO EM REDE DE ALIMENTAÇÃO PARA HIDRANTE - FORNECIMENTO E INSTALAÇÃO. AF_10/2020</t>
  </si>
  <si>
    <t>TUBO DE AÇO GALVANIZADO COM COSTURA, CLASSE MÉDIA, DN 32 (1 1/4"), CONEXÃO ROSQUEADA, INSTALADO EM REDE DE ALIMENTAÇÃO PARA HIDRANTE - FORNECIMENTO E INSTALAÇÃO. AF_10/2020</t>
  </si>
  <si>
    <t>TUBO DE AÇO GALVANIZADO COM COSTURA, CLASSE MÉDIA, DN 40 (1 1/2"), CONEXÃO ROSQUEADA, INSTALADO EM REDE DE ALIMENTAÇÃO PARA HIDRANTE - FORNECIMENTO E INSTALAÇÃO. AF_10/2020</t>
  </si>
  <si>
    <t>TUBO DE AÇO GALVANIZADO COM COSTURA, CLASSE MÉDIA, DN 50 (2"), CONEXÃO ROSQUEADA, INSTALADO EM REDE DE ALIMENTAÇÃO PARA HIDRANTE - FORNECIMENTO E INSTALAÇÃO. AF_10/2020</t>
  </si>
  <si>
    <t>TUBO DE AÇO GALVANIZADO COM COSTURA, CLASSE MÉDIA, DN 80 (3"), CONEXÃO ROSQUEADA, INSTALADO EM REDE DE ALIMENTAÇÃO PARA HIDRANTE - FORNECIMENTO E INSTALAÇÃO. AF_10/2020</t>
  </si>
  <si>
    <t>CONDULETE DE PVC, TIPO X, PARA ELETRODUTO DE PVC SOLDÁVEL DN 32 MM (1''), APARENTE - FORNECIMENTO E INSTALAÇÃO. AF_10/2022</t>
  </si>
  <si>
    <t>ADAPTADOR COM FLANGES LIVRES, CPVC, ROSCÁVEL, DN 35 MM, INSTALADO EM RESERVAÇÃO DE ÁGUA DE EDIFICAÇÃO QUE POSSUA RESERVATÓRIO DE FIBRA/FIBROCIMENTO - FORNECIMENTO E INSTALAÇÃO. AF_06/2016</t>
  </si>
  <si>
    <t>CURVA 90 GRAUS PARA ELETRODUTO, PVC, ROSCÁVEL, DN 32 MM (1"), PARA CIRCUITOS TERMINAIS, INSTALADA EM PAREDE - FORNECIMENTO E INSTALAÇÃO. AF_03/2023</t>
  </si>
  <si>
    <t>TÊ, CPVC, SOLDÁVEL, DN 35MM, INSTALADO EM PRUMADA DE ÁGUA   FORNECIMENTO E INSTALAÇÃO. AF_06/2022</t>
  </si>
  <si>
    <t>TAMPA CEGA EM PVC PARA CONDULETE 4 X 2"</t>
  </si>
  <si>
    <t>LUVA COM REDUÇÃO, EM AÇO, CONEXÃO SOLDADA, DN 32 X 25 MM (1 1/4"  X 1"), INSTALADO EM REDE DE ALIMENTAÇÃO PARA SPRINKLER - FORNECIMENTO E INSTALAÇÃO. AF_10/2020</t>
  </si>
  <si>
    <t>LUVA COM REDUÇÃO, EM AÇO, CONEXÃO SOLDADA, DN 40  X 25 MM (1 1/2" X 1"), INSTALADO EM REDE DE ALIMENTAÇÃO PARA HIDRANTE - FORNECIMENTO E INSTALAÇÃO.</t>
  </si>
  <si>
    <t>LUVA COM REDUÇÃO, EM AÇO, CONEXÃO SOLDADA, DN 65 X 50 MM (2 1/2" X 2"), INSTALADO EM PRUMADAS - FORNECIMENTO E INSTALAÇÃO. AF_10/2020</t>
  </si>
  <si>
    <t>LUVA COM REDUÇÃO, EM AÇO, CONEXÃO SOLDADA, DN 75 X 65 MM, INSTALADO EM PRUMADAS - FORNECIMENTO E INSTALAÇÃO.</t>
  </si>
  <si>
    <t>LUVA COM REDUÇÃO, EM AÇO, CONEXÃO SOLDADA, DN 80 X 38 MM (3" X 2 1/2"), INSTALADO EM PRUMADAS - FORNECIMENTO E INSTALAÇÃO.</t>
  </si>
  <si>
    <t>LUVA COM REDUÇÃO, EM AÇO, CONEXÃO SOLDADA, DN 80 X 40 MM , INSTALADO EM PRUMADAS - FORNECIMENTO E INSTALAÇÃO</t>
  </si>
  <si>
    <t>LUVA COM REDUÇÃO, EM AÇO, CONEXÃO SOLDADA, DN 80 X 50 MM, INSTALADO EM PRUMADAS - FORNECIMENTO E INSTALAÇÃO.</t>
  </si>
  <si>
    <t>LUVA COM REDUÇÃO, EM AÇO, CONEXÃO SOLDADA, DN 80 X 65 MM (3" X 2 1/2"), INSTALADO EM PRUMADAS - FORNECIMENTO E INSTALAÇÃO. AF_10/2020</t>
  </si>
  <si>
    <t>TE DE REDUCAO DE FERRO GALVANIZADO, COM ROSCA BSP, DE 1" X 3/4"</t>
  </si>
  <si>
    <t>TE DE REDUCAO DE FERRO GALVANIZADO, COM ROSCA BSP, DE 2 1/2" X 1"</t>
  </si>
  <si>
    <t>TE DE REDUCAO DE FERRO GALVANIZADO, COM ROSCA BSP, DE 2 1/2" X 1 1/2</t>
  </si>
  <si>
    <t>TE DE REDUCAO DE FERRO GALVANIZADO, COM ROSCA BSP, DE 2 1/2" X 2"</t>
  </si>
  <si>
    <t>TE DE REDUCAO DE FERRO GALVANIZADO, COM ROSCA BSP, DE 3" X 2 1/2"</t>
  </si>
  <si>
    <t>ADAPTADOR PARA MANÔMETRO</t>
  </si>
  <si>
    <t>LUVA DE REDUÇÃO, EM FERRO GALVANIZADO, 1" X 3/4", CONEXÃO ROSQUEADA, INSTALADO EM REDE DE ALIMENTAÇÃO PARA HIDRANTE - FORNECIMENTO E INSTALAÇÃO. AF_10/2020</t>
  </si>
  <si>
    <t>LUVA DE REDUCAO DE FERRO GALVANIZADO, COM ROSCA BSP MACHO/FEMEA, DE 3/4" X 1/2"</t>
  </si>
  <si>
    <t>LUVA DE REDUÇÃO, EM FERRO GALVANIZADO, 1 1/2" X 3/4", CONEXÃO ROSQUEADA, INSTALADO EM REDE DE ALIMENTAÇÃO PARA SPRINKLER - FORNECIMENTO E INSTALAÇÃO. AF_10/2020</t>
  </si>
  <si>
    <t>BUCHA DE REDUCAO DE FERRO GALVANIZADO, COM ROSCA BSP, DE 3/4" X 1/2"</t>
  </si>
  <si>
    <t>ACESSÓRIOS PERFILADOS PERFURADOS</t>
  </si>
  <si>
    <t>TERMINAL METALICO A PRESSAO PARA 1 CABO DE 35 MM2</t>
  </si>
  <si>
    <t>CABECOTE PARA ENTRADA DE LINHA DE ALIMENTACAO PARA ELETRODUTO</t>
  </si>
  <si>
    <t>ACESSÓRIOS PARA ELETRODUTOS</t>
  </si>
  <si>
    <t>ARRUELA EM ALUMINIO, COM ROSCA, DE 1 1/2", PARA ELETRODUTO</t>
  </si>
  <si>
    <t>ARRUELA EM ALUMINIO</t>
  </si>
  <si>
    <t>CAIXA RETANGULAR 4" X 2" BAIXA (0,30 M DO PISO), PVC, INSTALADA EM PAREDE - FORNECIMENTO E INSTALAÇÃO. AF_03/2023</t>
  </si>
  <si>
    <t>CAIXA OCTOGONAL 4" X 4", PVC, INSTALADA EM LAJE - FORNECIMENTO E INSTALAÇÃO. AF_03/2023</t>
  </si>
  <si>
    <t>CAIXA RETANGULAR 4" X 2" ALTA (2,00 M DO PISO), METÁLICA, INSTALADA EM PAREDE - FORNECIMENTO E INSTALAÇÃO. AF_03/2023</t>
  </si>
  <si>
    <t>CAIXA DE LUZ "4 X 2" EM ACO ESMALTADA</t>
  </si>
  <si>
    <t>CURVA 90 GRAUS PARA ELETRODUTO, PVC, ROSCÁVEL, DN 20 MM (1/2"), PARA CIRCUITOS TERMINAIS, INSTALADA EM LAJE - FORNECIMENTO E INSTALAÇÃO. AF_03/2023</t>
  </si>
  <si>
    <t>CURVA 135 GRAUS PARA ELETRODUTO, PVC, ROSCÁVEL, DN 38 MM (1 1/2"), PARA CIRCUITOS TERMINAIS, INSTALADA EM PAREDE - FORNECIMENTO E INSTALAÇÃO.</t>
  </si>
  <si>
    <t>LUVA PARA ELETRODUTO, PVC, ROSCÁVEL, DN 20 MM (1/2"), PARA CIRCUITOS TERMINAIS, INSTALADA EM LAJE - FORNECIMENTO E INSTALAÇÃO. AF_03/2023</t>
  </si>
  <si>
    <t>LUVA PARA ELETRODUTO, PVC, ROSCÁVEL, DN 50 MM (1 1/2"), PARA REDE ENTERRADA DE DISTRIBUIÇÃO DE ENERGIA ELÉTRICA - FORNECIMENTO E INSTALAÇÃO. AF_12/2021</t>
  </si>
  <si>
    <t>ACESSÓRIOS GERAL</t>
  </si>
  <si>
    <t>BUCHA DE NYLON</t>
  </si>
  <si>
    <t>PARAFUSO DE ACO ZINCADO COM ROSCA SOBERBA, CABECA CHATA E FENDA SIMPLES, DIAMETRO 4,2 MM, COMPRIMENTO * 32 * MM</t>
  </si>
  <si>
    <t>PORCA ZINCADA, SEXTAVADA, DIAMETRO 1/4"</t>
  </si>
  <si>
    <t>SUPORTE PARA 2 TUBOS HORIZONTAIS, ESPAÇADO A CADA 56 CM, EM PERFILADO COM COMPRIMENTO DE 25 CM FIXADO EM LAJE, POR METRO DE TUBULAÇÃO FIXADA. AF_09/2023</t>
  </si>
  <si>
    <t>VERGALHAO ZINCADO ROSCA TOTAL, 1/4 " (6,3 MM)</t>
  </si>
  <si>
    <t>ALÇA PREFORMADA DE DISTRIBUIÇÃO, EM  AÇO GALVANIZADO, AWG 1 - FORNECIMENTO E INSTALAÇÃO. AF_07/2020</t>
  </si>
  <si>
    <t>ARMACAO VERTICAL COM HASTE E CONTRA-PINO, EM CHAPA DE ACO GALVANIZADO 3/16", COM 1 ESTRIBO E 1 ISOLADOR</t>
  </si>
  <si>
    <t>BLOCO DE ENGATE RÁPIDO PARA BASTIDOR TIPO M10 - FORNECIMENTO E INSTALAÇÃO. AF_11/2019</t>
  </si>
  <si>
    <t>CABO DE COBRE NU 6 MM2 MEIO-DURO</t>
  </si>
  <si>
    <t>CAIXA DE INSPECAO PARA ATERRAMENTO OU OUTRO USO, EM PVC, DN = 250 X 250 MM</t>
  </si>
  <si>
    <t>CHUMBADOR DE ACO TIPO PARABOLT, * 5/8" X 200* MM, COM PORCA E ARRUELA</t>
  </si>
  <si>
    <t>CONECTOR DE ALUMINIO TIPO PRENSA CABO, BITOLA 3/8", PARA CABOS DE DIAMETRO DE 9 A 10 MM</t>
  </si>
  <si>
    <t>HASTE DE ATERRAMENTO, DIÂMETRO 3/4", COM 3 METROS - FORNECIMENTO E INSTALAÇÃO. AF_08/2023</t>
  </si>
  <si>
    <t>ISOLADOR, TIPO ROLDANA, PARA BAIXA TENSÃO - FORNECIMENTO E INSTALAÇÃO. AF_07/2020</t>
  </si>
  <si>
    <t>PARAFUSO DE LATAO COM ROSCA SOBERBA, CABECA CHATA E FENDA SIMPLES, DIAMETRO 3,2 MM, COMPRIMENTO 16 MM</t>
  </si>
  <si>
    <t>CONECTOR DE ALUMINIO TIPO PRENSA CABO, BITOLA 1", PARA CABOS DE DIAMETRO DE 22,5 A 25 MM</t>
  </si>
  <si>
    <t>CABO DE COBRE FLEXÍVEL ISOLADO, 95 MM², 0,6/1,0 KV, PARA REDE AÉREA DE DISTRIBUIÇÃO DE ENERGIA ELÉTRICA DE BAIXA TENSÃO - FORNECIMENTO E INSTALAÇÃO. AF_07/2020</t>
  </si>
  <si>
    <t>CABO DE COBRE FLEXÍVEL ISOLADO, 16 MM², ANTI-CHAMA 450/750 V, PARA CIRCUITOS TERMINAIS - FORNECIMENTO E INSTALAÇÃO. AF_03/2023</t>
  </si>
  <si>
    <t>CABO DE COBRE FLEXÍVEL ISOLADO, 35 MM², 0,6/1,0 KV, PARA REDE AÉREA DE DISTRIBUIÇÃO DE ENERGIA ELÉTRICA DE BAIXA TENSÃO - FORNECIMENTO E INSTALAÇÃO. AF_07/2020</t>
  </si>
  <si>
    <t>CAIXAS DE PASSAGEM</t>
  </si>
  <si>
    <t>CAIXA DE PASSAGEM ELETRICA DE PAREDE, DE SOBREPOR, EM TERMOPLASTICO / PVC, COM TAMPA APARAFUSADA, DIMENSOES, 150 X 150 X *100* MM</t>
  </si>
  <si>
    <t>CAIXA ENTERRADA ELÉTRICA RETANGULAR, EM ALVENARIA COM BLOCOS DE CONCRETO, FUNDO COM BRITA, DIMENSÕES INTERNAS: 0,4X0,4X0,4 M. AF_12/2020</t>
  </si>
  <si>
    <t>DISPOSITIVOS ELÉTRICOS</t>
  </si>
  <si>
    <t>SUPORTE PARAFUSADO COM PLACA DE ENCAIXE 4" X 2" MÉDIO (1,30 M DO PISO) PARA PONTO ELÉTRICO - FORNECIMENTO E INSTALAÇÃO. AF_03/2023</t>
  </si>
  <si>
    <t>INTERRUPTOR SIMPLES (1 MÓDULO) COM 1 TOMADA DE EMBUTIR 2P+T 10 A, SEM SUPORTE E SEM PLACA - FORNECIMENTO E INSTALAÇÃO. AF_03/2023</t>
  </si>
  <si>
    <t>INTERRUPTOR PARALELO (1 MÓDULO) COM 1 TOMADA DE EMBUTIR 2P+T 10 A, SEM SUPORTE E SEM PLACA - FORNECIMENTO E INSTALAÇÃO. AF_03/2023</t>
  </si>
  <si>
    <t>INTERRUPTOR SIMPLES (2 MÓDULOS) COM INTERRUPTOR PARALELO (1 MÓDULO), 10A/250V, SEM SUPORTE E SEM PLACA - FORNECIMENTO E INSTALAÇÃO. AF_03/2023</t>
  </si>
  <si>
    <t>INTERRUPTOR SIMPLES (2 MÓDULOS) COM 1 TOMADA DE EMBUTIR 2P+T 10 A, SEM SUPORTE E SEM PLACA - FORNECIMENTO E INSTALAÇÃO. AF_03/2023</t>
  </si>
  <si>
    <t>TOMADA BAIXA DE EMBUTIR (1 MÓDULO), 2P+T 10 A, SEM SUPORTE E SEM PLACA - FORNECIMENTO E INSTALAÇÃO. AF_03/2023</t>
  </si>
  <si>
    <t>TOMADA BAIXA DE EMBUTIR (1 MÓDULO), 2P+T 20 A, SEM SUPORTE E SEM PLACA - FORNECIMENTO E INSTALAÇÃO. AF_03/2023</t>
  </si>
  <si>
    <t>DISPOSITIVOS DE PROTEÇÃO</t>
  </si>
  <si>
    <t>DISJUNTOR MONOPOLAR TIPO DIN, CORRENTE NOMINAL DE 32A - FORNECIMENTO E INSTALAÇÃO. AF_10/2020</t>
  </si>
  <si>
    <t>DISJUNTOR TERMOMAGNÉTICO TRIPOLAR , CORRENTE NOMINAL DE 125A - FORNECIMENTO E INSTALAÇÃO. AF_10/2020</t>
  </si>
  <si>
    <t>DISJUNTOR TRIPOLAR TIPO DIN, CORRENTE NOMINAL DE 25A - FORNECIMENTO E INSTALAÇÃO. AF_10/2020</t>
  </si>
  <si>
    <t>DISJUNTOR TRIPOLAR TIPO DIN, CORRENTE NOMINAL DE 32A - FORNECIMENTO E INSTALAÇÃO. AF_10/2020</t>
  </si>
  <si>
    <t>DISPOSITIVO CONTRA SURTO - DPS 8 kA</t>
  </si>
  <si>
    <t>DISJUNTOR TETRAPOLAR TIPO DR, CORRENTE NOMINAL DE 40A - 30mA</t>
  </si>
  <si>
    <t>DISJUNTOR TETRAPOLAR TIPO DR, CORRENTE NOMINAL DE 63A - 30mA</t>
  </si>
  <si>
    <t>DISJUNTOR TETRAPOLAR TIPO DR, CORRENTE NOMINAL DE 80A - 30mA</t>
  </si>
  <si>
    <t>ELETROCALHA LISA OU PERFURADA EM AÇO GALVANIZADO, LARGURA  200MM E ALTURA 75MM, INCLUSIVE EMENDA E FIXAÇÃO - FORNECIMENTO E INSTALAÇÃO</t>
  </si>
  <si>
    <t>TÊ HORIZONTAL 90º, PARA ELETROCALHA, LISA OU PERFURADA EM AÇO GALVANIZADO, LARGURA DE 200MM E ALTURA DE 50MM - FORNECIMENTO E INSTALAÇÃO.</t>
  </si>
  <si>
    <t>TÊ HORIZONTAL 90º, PARA ELETROCALHA, LISA OU PERFURADA EM AÇO GALVANIZADO, LARGURA DE 50MM E ALTURA DE 50MM - FORNECIMENTO E INSTALAÇÃO.</t>
  </si>
  <si>
    <t>TÊ HORIZONTAL 90º, PARA ELETROCALHA, LISA OU PERFURADA EM AÇO GALVANIZADO, LARGURA DE 200MM E ALTURA DE 75MM - FORNECIMENTO E INSTALAÇÃO.</t>
  </si>
  <si>
    <t>CRUZETA DE FERRO GALVANIZADO, COM ROSCA BSP, DE 2"</t>
  </si>
  <si>
    <t>TAMPAO / TERMINAL / PLUG, D = 4" , PARA DUTO CORRUGADO PEAD</t>
  </si>
  <si>
    <t>TAMPAO / TERMINAL / PLUG, D = 2" , PARA DUTO CORRUGADO PEAD</t>
  </si>
  <si>
    <t>ELETRODUTOS</t>
  </si>
  <si>
    <t>ELETRODUTO FLEXÍVEL CORRUGADO REFORÇADO, PVC, DN 32 MM (1"), PARA CIRCUITOS TERMINAIS, INSTALADO EM FORRO - FORNECIMENTO E INSTALAÇÃO. AF_03/2023</t>
  </si>
  <si>
    <t>ELETRODUTO FLEXÍVEL CORRUGADO REFORÇADO, PVC, DN 25 MM (3/4"), PARA CIRCUITOS TERMINAIS, INSTALADO EM PAREDE - FORNECIMENTO E INSTALAÇÃO. AF_03/2023</t>
  </si>
  <si>
    <t>ELETRODUTO FLEXÍVEL CORRUGADO, PEAD, DN 50 (1 1/2"), PARA REDE ENTERRADA DE DISTRIBUIÇÃO DE ENERGIA ELÉTRICA - FORNECIMENTO E INSTALAÇÃO. AF_12/2021</t>
  </si>
  <si>
    <t>ELETRODUTO FLEXÍVEL CORRUGADO, PEAD, DN 90 (3"), PARA REDE ENTERRADA DE DISTRIBUIÇÃO DE ENERGIA ELÉTRICA - FORNECIMENTO E INSTALAÇÃO. AF_12/2021</t>
  </si>
  <si>
    <t>ELETRODUTO FLEXÍVEL CORRUGADO, PEAD, DN 100 (5"), PARA REDE ENTERRADA DE DISTRIBUIÇÃO DE ENERGIA ELÉTRICA - FORNECIMENTO E INSTALAÇÃO.</t>
  </si>
  <si>
    <t>ELETRODUTO RÍGIDO ROSCÁVEL, PVC, DN 20 MM (1/2"), PARA CIRCUITOS TERMINAIS, INSTALADO EM PAREDE - FORNECIMENTO E INSTALAÇÃO. AF_03/2023</t>
  </si>
  <si>
    <t>ELETRODUTO RÍGIDO ROSCÁVEL, PVC, DN 20 MM (1 1/2"), PARA CIRCUITOS TERMINAIS, INSTALADO EM PAREDE - FORNECIMENTO E INSTALAÇÃO. AF_03/2023</t>
  </si>
  <si>
    <t>ELETRODUTO RIGIDO, EM ACO ZINCADO OU GALVANIZADO, TIPO LEVE, DN=3/4”, APARENTE - FORNECIMENTO E INSTALAÇÃO. AF_10/2022</t>
  </si>
  <si>
    <t>PERFILADOS</t>
  </si>
  <si>
    <t>GANCHO PARA PERFILADO 44X32 MM</t>
  </si>
  <si>
    <t>PERFILADO PERFURADO 38X38 MM</t>
  </si>
  <si>
    <t>ILUMINAÇÃO</t>
  </si>
  <si>
    <t>LUMINÁRIA ARANDELA TIPO TARTARUGA, COM GRADE, DE SOBREPOR, COM 1 LÂMPADA FLUORESCENTE DE 27 W, SEM REATOR - FORNECIMENTO E INSTALAÇÃO.</t>
  </si>
  <si>
    <t>LUMINÁRIA DUPLA TIPO CALHA, DE SOBREPOR, COM 4 LÂMPADAS TUBULARES FLUORESCENTES DE 36 W, COM REATORES DE PARTIDA RÁPIDA -FORNECIMENTO E INSTALAÇÃO. AF_02/2020</t>
  </si>
  <si>
    <t>LUMINÁRIA DE EMBUTIR COMPLETA EM FORRO DE GESSO OU MODULADO COM PERFIL "T", PARA 2 LAMPADAS T8 16/18W.</t>
  </si>
  <si>
    <t>LUMINÁRIA TIPO CALHA, DE EMBUTIR, COM 2 LÂMPADAS FLUORESCENTES DE 14 W, COM REATOR DE PARTIDA RÁPIDA - FORNECIMENTO E INSTALAÇÃO. AF_02/2020</t>
  </si>
  <si>
    <t>LUMINÁRIA DE EMBUTIR COMPLETA EM FORRO DE GESSO OU MODULADO COM PERFIL "T", PARA 2 LAMPADAS T8 32/36W.</t>
  </si>
  <si>
    <t>REFLETOR EM ALUMÍNIO, DE SUPORTE E ALÇA, COM 1 LÂMPADA VAPOR DE MERCÚRIO DE 70 W, COM REATOR ALTO FATOR DE POTÊNCIA - FORNECIMENTO E INSTALAÇÃO.</t>
  </si>
  <si>
    <t>REFLETOR EM ALUMÍNIO, DE SUPORTE E ALÇA, COM 1 LÂMPADA VAPOR DE MERCÚRIO DE 150 W, COM REATOR ALTO FATOR DE POTÊNCIA - FORNECIMENTO E INSTALAÇÃO.</t>
  </si>
  <si>
    <t>REFLETOR EM ALUMÍNIO, DE SUPORTE E ALÇA, COM LÂMPADA VAPOR DE MERCÚRIO DE 250 W, COM REATOR ALTO FATOR DE POTÊNCIA - FORNECIMENTO E INSTALAÇÃO. AF_02/2020</t>
  </si>
  <si>
    <t>QUADRO DE DISTRIBUIÇÃO DE ENERGIA EM CHAPA DE AÇO GALVANIZADO, DE EMBUTIR, COM BARRAMENTO TRIFÁSICO, PARA 46 DISJUNTORES DIN 100A - FORNECIMENTO E INSTALAÇÃO.</t>
  </si>
  <si>
    <t>CABO DE COBRE FLEXÍVEL ISOLADO, 2,5 MM², ANTI-CHAMA 0,6/1,0 KV, PARA CIRCUITOS TERMINAIS - FORNECIMENTO E INSTALAÇÃO. AF_03/2023</t>
  </si>
  <si>
    <t>TUBO EM COBRE FLEXÍVEL, DN 5/8", COM ISOLAMENTO, INSTALADO EM RAMAL DE ALIMENTAÇÃO DE AR CONDICIONADO COM CONDENSADORA INDIVIDUAL ? FORNECIMENTO E INSTALAÇÃO. AF_12/2015</t>
  </si>
  <si>
    <t>ACESSÓRIOS CABEAMENTO</t>
  </si>
  <si>
    <t>SWITCH TIPO 48 PORTAS</t>
  </si>
  <si>
    <t>PATCH CORD, CATEGORIA 6 UTP, 4 PARES.</t>
  </si>
  <si>
    <t>PATCH PANEL 24 PORTAS, CATEGORIA 6 - FORNECIMENTO E INSTALAÇÃO. AF_11/2019</t>
  </si>
  <si>
    <t>RÉGUA DE TOMADAS ELÉTRICAS, COM 10 TOMADAS, PADRÃO RACK 19"</t>
  </si>
  <si>
    <t>RACK ABERTO EM COLUNA 44U PARA SERVIDOR - FORNECIMENTO E INSTALAÇÃO. AF_11/2019</t>
  </si>
  <si>
    <t>GUIA VERTICAL 200 MM PARA CABOS</t>
  </si>
  <si>
    <t>PARAFUSO EM ACO GALVANIZADO, TIPO MAQUINA, SEXTAVADO, SEM PORCA</t>
  </si>
  <si>
    <t>DISPOSITIVOS</t>
  </si>
  <si>
    <t>TOMADA PARA ANTENA DE TV, CABO COAXIAL DE 9 MM FORNECIMENTO E INSTALAÇÃO</t>
  </si>
  <si>
    <t>ELETRODUTO FLEXÍVEL CORRUGADO REFORÇADO, PVC, DN 25 MM (3/4"), PARA CIRCUITOS TERMINAIS, INSTALADO EM FORRO - FORNECIMENTO E INSTALAÇÃO. AF_03/2023</t>
  </si>
  <si>
    <t>ELETRODUTO RÍGIDO ROSCÁVEL, PVC, DN 40 MM (1 1/4"), PARA CIRCUITOS TERMINAIS, INSTALADO EM FORRO - FORNECIMENTO E INSTALAÇÃO. AF_03/2023</t>
  </si>
  <si>
    <t>ELETRODUTO RÍGIDO ROSCÁVEL, PVC, DN 85 MM (3"), PARA REDE ENTERRADA DE DISTRIBUIÇÃO DE ENERGIA ELÉTRICA - FORNECIMENTO E INSTALAÇÃO. AF_12/2021</t>
  </si>
  <si>
    <t>CRUZETA DE FERRO GALVANIZADO, COM ROSCA BSP, DE 3"</t>
  </si>
  <si>
    <t>TÊ HORIZONTAL 90º, PARA ELETROCALHA, LISA OU PERFURADA EM AÇO GALVANIZADO, LARGURA DE 100MM E ALTURA DE 50MM - FORNECIMENTO E INSTALAÇÃO.</t>
  </si>
  <si>
    <t>CABEAMENTO</t>
  </si>
  <si>
    <t>VERGALHÃO</t>
  </si>
  <si>
    <t>BARRA CHATA EM ALUMINIO</t>
  </si>
  <si>
    <t>BANCO DE GRANITO CINZA ANDORINHA, ESPESSURA 2 CM - FORNECIMENTO E INSTALAÇÃO</t>
  </si>
  <si>
    <t>PEITORIL LINEAR EM GRANITO OU MÁRMORE, L = 15CM, COMPRIMENTO DE ATÉ 2M, ASSENTADO COM ARGAMASSA 1:6 COM ADITIVO. AF_11/2020</t>
  </si>
  <si>
    <t>PEITORIL EM GRANITO CINZA ANDORINHA, L = 15CM, COMPRIMENTO DE ATÉ 2M, ASSENTADO COM ARGAMASSA 1:6 COM ADITIVO - CHUVEIRO.</t>
  </si>
  <si>
    <t>BARRA DE APOIO EM INOX, DIAMETRO MINIMO 3 CM, EM AÇO INOX</t>
  </si>
  <si>
    <t>BANCO DE CONCRETO SEM ENCOSTO, DIM. 2,50 X 0,60 M</t>
  </si>
  <si>
    <t>FECHAMENTO - MURO</t>
  </si>
  <si>
    <t>CONCRETO ARMADO PARA SAPATAS E BLOCOS</t>
  </si>
  <si>
    <t>REVESTIMENTO</t>
  </si>
  <si>
    <t>PINTURA</t>
  </si>
  <si>
    <t>PINTURA LÁTEX ACRÍLICA, SOBRE REBOCO LISO, COR CINZA CLARO, APLICAÇÃO MANUAL EM PAREDES, DUAS DEMÃOS - FACE EXTERNA MURO</t>
  </si>
  <si>
    <t>FNDE 244</t>
  </si>
  <si>
    <t>94306</t>
  </si>
  <si>
    <t>94316</t>
  </si>
  <si>
    <t>101096</t>
  </si>
  <si>
    <t>101112</t>
  </si>
  <si>
    <t>96543</t>
  </si>
  <si>
    <t>103672</t>
  </si>
  <si>
    <t>103675</t>
  </si>
  <si>
    <t>93185</t>
  </si>
  <si>
    <t>93183</t>
  </si>
  <si>
    <t>93182</t>
  </si>
  <si>
    <t>93195</t>
  </si>
  <si>
    <t>93194</t>
  </si>
  <si>
    <t>92769</t>
  </si>
  <si>
    <t>92770</t>
  </si>
  <si>
    <t>92773</t>
  </si>
  <si>
    <t>92774</t>
  </si>
  <si>
    <t>100775</t>
  </si>
  <si>
    <t>97083</t>
  </si>
  <si>
    <t>97087</t>
  </si>
  <si>
    <t>94991</t>
  </si>
  <si>
    <t>93201</t>
  </si>
  <si>
    <t>101159</t>
  </si>
  <si>
    <t>103318</t>
  </si>
  <si>
    <t>102181</t>
  </si>
  <si>
    <t>102235</t>
  </si>
  <si>
    <t>FNDE 243</t>
  </si>
  <si>
    <t>FNDE 247</t>
  </si>
  <si>
    <t>FNDE 246</t>
  </si>
  <si>
    <t>FNDE 248</t>
  </si>
  <si>
    <t>FNDE 249</t>
  </si>
  <si>
    <t>FNDE 250</t>
  </si>
  <si>
    <t>100866</t>
  </si>
  <si>
    <t>102219</t>
  </si>
  <si>
    <t>FNDE 251</t>
  </si>
  <si>
    <t>FNDE 252</t>
  </si>
  <si>
    <t>FNDE 253</t>
  </si>
  <si>
    <t>FNDE 254</t>
  </si>
  <si>
    <t>FNDE 255</t>
  </si>
  <si>
    <t>FNDE 256</t>
  </si>
  <si>
    <t>FNDE 257</t>
  </si>
  <si>
    <t>FNDE 258</t>
  </si>
  <si>
    <t>FNDE 259</t>
  </si>
  <si>
    <t>FNDE 275</t>
  </si>
  <si>
    <t>FNDE 262</t>
  </si>
  <si>
    <t>FNDE 276</t>
  </si>
  <si>
    <t>FNDE 263</t>
  </si>
  <si>
    <t>FNDE 264</t>
  </si>
  <si>
    <t>FNDE 268</t>
  </si>
  <si>
    <t>FNDE 265</t>
  </si>
  <si>
    <t>FNDE 269</t>
  </si>
  <si>
    <t>FNDE 270</t>
  </si>
  <si>
    <t>FNDE 271</t>
  </si>
  <si>
    <t>FNDE 272</t>
  </si>
  <si>
    <t>FNDE 273</t>
  </si>
  <si>
    <t>FNDE 274</t>
  </si>
  <si>
    <t>FNDE 277</t>
  </si>
  <si>
    <t>FNDE 279</t>
  </si>
  <si>
    <t>FNDE 278</t>
  </si>
  <si>
    <t>FNDE 280</t>
  </si>
  <si>
    <t>FNDE 08</t>
  </si>
  <si>
    <t>FNDE 281</t>
  </si>
  <si>
    <t>FNDE 282</t>
  </si>
  <si>
    <t>FNDE 60</t>
  </si>
  <si>
    <t>FNDE 283</t>
  </si>
  <si>
    <t>FNDE 284</t>
  </si>
  <si>
    <t>FNDE 285</t>
  </si>
  <si>
    <t>FNDE 286</t>
  </si>
  <si>
    <t>FNDE 287</t>
  </si>
  <si>
    <t>FNDE 108</t>
  </si>
  <si>
    <t>FNDE 109</t>
  </si>
  <si>
    <t>FNDE 120</t>
  </si>
  <si>
    <t>94228</t>
  </si>
  <si>
    <t>94229</t>
  </si>
  <si>
    <t>100327</t>
  </si>
  <si>
    <t>101979</t>
  </si>
  <si>
    <t>FNDE 289</t>
  </si>
  <si>
    <t>FNDE 290</t>
  </si>
  <si>
    <t>FNDE 291</t>
  </si>
  <si>
    <t>FNDE 292</t>
  </si>
  <si>
    <t>FNDE 293</t>
  </si>
  <si>
    <t>FNDE 294</t>
  </si>
  <si>
    <t>FNDE 295</t>
  </si>
  <si>
    <t>FNDE 296</t>
  </si>
  <si>
    <t>FNDE 37</t>
  </si>
  <si>
    <t>87257</t>
  </si>
  <si>
    <t>FNDE 09</t>
  </si>
  <si>
    <t>FNDE 298</t>
  </si>
  <si>
    <t>FNDE 297</t>
  </si>
  <si>
    <t>FNDE 299</t>
  </si>
  <si>
    <t>FNDE 300</t>
  </si>
  <si>
    <t>88650</t>
  </si>
  <si>
    <t>98688</t>
  </si>
  <si>
    <t>FNDE 400</t>
  </si>
  <si>
    <t>FNDE 401</t>
  </si>
  <si>
    <t>98504</t>
  </si>
  <si>
    <t>FNDE 38</t>
  </si>
  <si>
    <t>88497</t>
  </si>
  <si>
    <t>FNDE 402</t>
  </si>
  <si>
    <t>FNDE 403</t>
  </si>
  <si>
    <t>FNDE 404</t>
  </si>
  <si>
    <t>FNDE 405</t>
  </si>
  <si>
    <t>FNDE 35</t>
  </si>
  <si>
    <t>FNDE 36</t>
  </si>
  <si>
    <t>88494</t>
  </si>
  <si>
    <t>FNDE 406</t>
  </si>
  <si>
    <t>FNDE 407</t>
  </si>
  <si>
    <t>FNDE 409</t>
  </si>
  <si>
    <t>FNDE 410</t>
  </si>
  <si>
    <t>FNDE 411</t>
  </si>
  <si>
    <t>FNDE 412</t>
  </si>
  <si>
    <t>100724</t>
  </si>
  <si>
    <t>103978</t>
  </si>
  <si>
    <t>89452</t>
  </si>
  <si>
    <t>89429</t>
  </si>
  <si>
    <t>94660</t>
  </si>
  <si>
    <t>104001</t>
  </si>
  <si>
    <t>89616</t>
  </si>
  <si>
    <t>103968</t>
  </si>
  <si>
    <t>FNDE 413</t>
  </si>
  <si>
    <t>103986</t>
  </si>
  <si>
    <t>89430</t>
  </si>
  <si>
    <t>89408</t>
  </si>
  <si>
    <t>103980</t>
  </si>
  <si>
    <t>89505</t>
  </si>
  <si>
    <t>103981</t>
  </si>
  <si>
    <t>89409</t>
  </si>
  <si>
    <t>89440</t>
  </si>
  <si>
    <t>104004</t>
  </si>
  <si>
    <t>89631</t>
  </si>
  <si>
    <t>89632</t>
  </si>
  <si>
    <t>104011</t>
  </si>
  <si>
    <t>89366</t>
  </si>
  <si>
    <t>90373</t>
  </si>
  <si>
    <t>FNDE 414</t>
  </si>
  <si>
    <t>104034</t>
  </si>
  <si>
    <t>FNDE 119</t>
  </si>
  <si>
    <t>FNDE 415</t>
  </si>
  <si>
    <t>94500</t>
  </si>
  <si>
    <t>94794</t>
  </si>
  <si>
    <t>103042</t>
  </si>
  <si>
    <t>94496</t>
  </si>
  <si>
    <t>FNDE 21</t>
  </si>
  <si>
    <t>92692</t>
  </si>
  <si>
    <t>86884</t>
  </si>
  <si>
    <t>89509</t>
  </si>
  <si>
    <t>89520</t>
  </si>
  <si>
    <t>104345</t>
  </si>
  <si>
    <t>FNDE 416</t>
  </si>
  <si>
    <t>FNDE 421</t>
  </si>
  <si>
    <t>FNDE 30</t>
  </si>
  <si>
    <t>104178</t>
  </si>
  <si>
    <t>89482</t>
  </si>
  <si>
    <t>89855</t>
  </si>
  <si>
    <t>89748</t>
  </si>
  <si>
    <t>89803</t>
  </si>
  <si>
    <t>104063</t>
  </si>
  <si>
    <t>FNDE 417</t>
  </si>
  <si>
    <t>89783</t>
  </si>
  <si>
    <t>89569</t>
  </si>
  <si>
    <t>FNDE 418</t>
  </si>
  <si>
    <t>FNDE 419</t>
  </si>
  <si>
    <t>FNDE 420</t>
  </si>
  <si>
    <t>89495</t>
  </si>
  <si>
    <t>89805</t>
  </si>
  <si>
    <t>104352</t>
  </si>
  <si>
    <t>89825</t>
  </si>
  <si>
    <t>89630</t>
  </si>
  <si>
    <t>100848</t>
  </si>
  <si>
    <t>100851</t>
  </si>
  <si>
    <t>FNDE 11</t>
  </si>
  <si>
    <t>86901</t>
  </si>
  <si>
    <t>86902</t>
  </si>
  <si>
    <t>86872</t>
  </si>
  <si>
    <t>86900</t>
  </si>
  <si>
    <t>100852</t>
  </si>
  <si>
    <t>86911</t>
  </si>
  <si>
    <t>86913</t>
  </si>
  <si>
    <t>FNDE 13</t>
  </si>
  <si>
    <t>89708</t>
  </si>
  <si>
    <t>95248</t>
  </si>
  <si>
    <t>92695</t>
  </si>
  <si>
    <t>FNDE 260</t>
  </si>
  <si>
    <t>97548</t>
  </si>
  <si>
    <t>97547</t>
  </si>
  <si>
    <t>101908</t>
  </si>
  <si>
    <t>101912</t>
  </si>
  <si>
    <t>101916</t>
  </si>
  <si>
    <t>99622</t>
  </si>
  <si>
    <t>99625</t>
  </si>
  <si>
    <t>FNDE 261</t>
  </si>
  <si>
    <t>FNDE 332</t>
  </si>
  <si>
    <t>FNDE 112</t>
  </si>
  <si>
    <t>FNDE 113</t>
  </si>
  <si>
    <t>FNDE 114</t>
  </si>
  <si>
    <t>102111</t>
  </si>
  <si>
    <t>95805</t>
  </si>
  <si>
    <t>FNDE 328</t>
  </si>
  <si>
    <t>94475</t>
  </si>
  <si>
    <t>FNDE 329</t>
  </si>
  <si>
    <t>97498</t>
  </si>
  <si>
    <t>92366</t>
  </si>
  <si>
    <t>92368</t>
  </si>
  <si>
    <t>95818</t>
  </si>
  <si>
    <t>94773</t>
  </si>
  <si>
    <t>91917</t>
  </si>
  <si>
    <t>89842</t>
  </si>
  <si>
    <t>FNDE 330</t>
  </si>
  <si>
    <t>97503</t>
  </si>
  <si>
    <t>FNDE 333</t>
  </si>
  <si>
    <t>97447</t>
  </si>
  <si>
    <t>FNDE 331</t>
  </si>
  <si>
    <t>FNDE 334</t>
  </si>
  <si>
    <t>FNDE 335</t>
  </si>
  <si>
    <t>FNDE 336</t>
  </si>
  <si>
    <t>97450</t>
  </si>
  <si>
    <t>FNDE 337</t>
  </si>
  <si>
    <t>FNDE 338</t>
  </si>
  <si>
    <t>FNDE 339</t>
  </si>
  <si>
    <t>FNDE 340</t>
  </si>
  <si>
    <t>FNDE 341</t>
  </si>
  <si>
    <t>FNDE 342</t>
  </si>
  <si>
    <t>FNDE 343</t>
  </si>
  <si>
    <t>92920</t>
  </si>
  <si>
    <t>FNDE 344</t>
  </si>
  <si>
    <t>92945</t>
  </si>
  <si>
    <t>FNDE 345</t>
  </si>
  <si>
    <t>FNDE 350</t>
  </si>
  <si>
    <t>FNDE 346</t>
  </si>
  <si>
    <t>FNDE 347</t>
  </si>
  <si>
    <t>FNDE 353</t>
  </si>
  <si>
    <t>91941</t>
  </si>
  <si>
    <t>91936</t>
  </si>
  <si>
    <t>92867</t>
  </si>
  <si>
    <t>FNDE 349</t>
  </si>
  <si>
    <t>91899</t>
  </si>
  <si>
    <t>FNDE 150</t>
  </si>
  <si>
    <t>93013</t>
  </si>
  <si>
    <t>FNDE 354</t>
  </si>
  <si>
    <t>FNDE 355</t>
  </si>
  <si>
    <t>FNDE 356</t>
  </si>
  <si>
    <t>90460</t>
  </si>
  <si>
    <t>FNDE 357</t>
  </si>
  <si>
    <t>101553</t>
  </si>
  <si>
    <t>FNDE 358</t>
  </si>
  <si>
    <t>98306</t>
  </si>
  <si>
    <t>FNDE 359</t>
  </si>
  <si>
    <t>FNDE 360</t>
  </si>
  <si>
    <t>FNDE 362</t>
  </si>
  <si>
    <t>FNDE 361</t>
  </si>
  <si>
    <t>96986</t>
  </si>
  <si>
    <t>101548</t>
  </si>
  <si>
    <t>FNDE 364</t>
  </si>
  <si>
    <t>FNDE 363</t>
  </si>
  <si>
    <t>101567</t>
  </si>
  <si>
    <t>91934</t>
  </si>
  <si>
    <t>101563</t>
  </si>
  <si>
    <t>97891</t>
  </si>
  <si>
    <t>92028</t>
  </si>
  <si>
    <t>91964</t>
  </si>
  <si>
    <t>92026</t>
  </si>
  <si>
    <t>91998</t>
  </si>
  <si>
    <t>91999</t>
  </si>
  <si>
    <t>93657</t>
  </si>
  <si>
    <t>101895</t>
  </si>
  <si>
    <t>93670</t>
  </si>
  <si>
    <t>93671</t>
  </si>
  <si>
    <t>FNDE 22</t>
  </si>
  <si>
    <t>FNDE 365</t>
  </si>
  <si>
    <t>FNDE 84</t>
  </si>
  <si>
    <t>FNDE 85</t>
  </si>
  <si>
    <t>FNDE 24</t>
  </si>
  <si>
    <t>FNDE 366</t>
  </si>
  <si>
    <t>FNDE 367</t>
  </si>
  <si>
    <t>FNDE 368</t>
  </si>
  <si>
    <t>FNDE 369</t>
  </si>
  <si>
    <t>FNDE 371</t>
  </si>
  <si>
    <t>FNDE 370</t>
  </si>
  <si>
    <t>91837</t>
  </si>
  <si>
    <t>91855</t>
  </si>
  <si>
    <t>97667</t>
  </si>
  <si>
    <t>97669</t>
  </si>
  <si>
    <t>FNDE 372</t>
  </si>
  <si>
    <t>91870</t>
  </si>
  <si>
    <t>FNDE 26</t>
  </si>
  <si>
    <t>FNDE 27</t>
  </si>
  <si>
    <t>FNDE 373</t>
  </si>
  <si>
    <t>FNDE 32</t>
  </si>
  <si>
    <t>FNDE 378</t>
  </si>
  <si>
    <t>100906</t>
  </si>
  <si>
    <t>FNDE 379</t>
  </si>
  <si>
    <t>97587</t>
  </si>
  <si>
    <t>FNDE 380</t>
  </si>
  <si>
    <t>FNDE 381</t>
  </si>
  <si>
    <t>FNDE 382</t>
  </si>
  <si>
    <t>97601</t>
  </si>
  <si>
    <t>FNDE 383</t>
  </si>
  <si>
    <t>91927</t>
  </si>
  <si>
    <t>FNDE 384</t>
  </si>
  <si>
    <t>FNDE 385</t>
  </si>
  <si>
    <t>98302</t>
  </si>
  <si>
    <t>FNDE 388</t>
  </si>
  <si>
    <t>100555</t>
  </si>
  <si>
    <t>FNDE 125</t>
  </si>
  <si>
    <t>FNDE 389</t>
  </si>
  <si>
    <t>FNDE 375</t>
  </si>
  <si>
    <t>91835</t>
  </si>
  <si>
    <t>91865</t>
  </si>
  <si>
    <t>93011</t>
  </si>
  <si>
    <t>FNDE 374</t>
  </si>
  <si>
    <t>FNDE 116</t>
  </si>
  <si>
    <t>FNDE 74</t>
  </si>
  <si>
    <t>FNDE 75</t>
  </si>
  <si>
    <t>FNDE 46</t>
  </si>
  <si>
    <t>101965</t>
  </si>
  <si>
    <t>FNDE 351</t>
  </si>
  <si>
    <t>FNDE 49</t>
  </si>
  <si>
    <t>FNDE 51</t>
  </si>
  <si>
    <t>FNDE 352</t>
  </si>
  <si>
    <t>UND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</si>
  <si>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</si>
  <si>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</si>
  <si>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</si>
  <si>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</si>
  <si>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</si>
  <si>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</si>
  <si>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</si>
  <si>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</si>
  <si>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</si>
  <si>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</si>
  <si>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</si>
  <si>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</si>
  <si>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</si>
  <si>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</si>
  <si>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</si>
  <si>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</si>
  <si>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</si>
  <si>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</si>
  <si>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</si>
  <si>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</si>
  <si>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</si>
  <si>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</si>
  <si>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</si>
  <si>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</si>
  <si>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</si>
  <si>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</si>
  <si>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</si>
  <si>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</si>
  <si>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</si>
  <si>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</si>
  <si>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</si>
  <si>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</si>
  <si>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</si>
  <si>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</si>
  <si>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</si>
  <si>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</si>
  <si>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</si>
  <si>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</si>
  <si>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</si>
  <si>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</si>
  <si>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</si>
  <si>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</si>
  <si>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</si>
  <si>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</si>
  <si>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</si>
  <si>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5;1</t>
  </si>
  <si>
    <t>5;2</t>
  </si>
  <si>
    <t>5;3</t>
  </si>
  <si>
    <t>5;4</t>
  </si>
  <si>
    <t>5;5</t>
  </si>
  <si>
    <t>5;6</t>
  </si>
  <si>
    <t>5;7</t>
  </si>
  <si>
    <t>5.8</t>
  </si>
  <si>
    <t>5.9</t>
  </si>
  <si>
    <t>5.10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</si>
  <si>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</si>
  <si>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</si>
  <si>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</si>
  <si>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</si>
  <si>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</si>
  <si>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</si>
  <si>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</si>
  <si>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</si>
  <si>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</si>
  <si>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</si>
  <si>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</si>
  <si>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</si>
  <si>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6.29</t>
  </si>
  <si>
    <t>6.42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</si>
  <si>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</si>
  <si>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</si>
  <si>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</si>
  <si>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</si>
  <si>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</si>
  <si>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</si>
  <si>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</si>
  <si>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</si>
  <si>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</si>
  <si>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</si>
  <si>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</si>
  <si>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</si>
  <si>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</si>
  <si>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</si>
  <si>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</si>
  <si>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</si>
  <si>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</si>
  <si>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</si>
  <si>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</si>
  <si>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</si>
  <si>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6.40</t>
  </si>
  <si>
    <t>6.41</t>
  </si>
  <si>
    <t>6.43</t>
  </si>
  <si>
    <t>6.44</t>
  </si>
  <si>
    <t>6.45</t>
  </si>
  <si>
    <t>6.46</t>
  </si>
  <si>
    <t>6.47</t>
  </si>
  <si>
    <t>6.48</t>
  </si>
  <si>
    <t>6.49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</si>
  <si>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</si>
  <si>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</si>
  <si>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</si>
  <si>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</si>
  <si>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</si>
  <si>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</si>
  <si>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</si>
  <si>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</si>
  <si>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</si>
  <si>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</si>
  <si>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</si>
  <si>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</si>
  <si>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</si>
  <si>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10.8</t>
  </si>
  <si>
    <t>10.3</t>
  </si>
  <si>
    <t>10.9</t>
  </si>
  <si>
    <t>10.4</t>
  </si>
  <si>
    <t>10.5</t>
  </si>
  <si>
    <t>10.6</t>
  </si>
  <si>
    <t>10.7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</si>
  <si>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</si>
  <si>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</si>
  <si>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</si>
  <si>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</si>
  <si>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</si>
  <si>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</si>
  <si>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</si>
  <si>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</si>
  <si>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</si>
  <si>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</si>
  <si>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</si>
  <si>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</si>
  <si>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</si>
  <si>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</si>
  <si>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</si>
  <si>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</si>
  <si>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</si>
  <si>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</si>
  <si>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</si>
  <si>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</si>
  <si>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</si>
  <si>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</si>
  <si>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</si>
  <si>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</si>
  <si>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</si>
  <si>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</si>
  <si>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</si>
  <si>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</si>
  <si>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</si>
  <si>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</si>
  <si>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</si>
  <si>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</si>
  <si>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</si>
  <si>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</si>
  <si>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</si>
  <si>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</si>
  <si>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</si>
  <si>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</si>
  <si>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</si>
  <si>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</si>
  <si>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</si>
  <si>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</si>
  <si>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</si>
  <si>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</si>
  <si>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</si>
  <si>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</si>
  <si>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</si>
  <si>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12.25</t>
  </si>
  <si>
    <t>12.26</t>
  </si>
  <si>
    <t>12.27</t>
  </si>
  <si>
    <t>12.28</t>
  </si>
  <si>
    <t>12.29</t>
  </si>
  <si>
    <t>12.30</t>
  </si>
  <si>
    <t>12.31</t>
  </si>
  <si>
    <t>12.32</t>
  </si>
  <si>
    <t>12.33</t>
  </si>
  <si>
    <t>12.34</t>
  </si>
  <si>
    <t>12.35</t>
  </si>
  <si>
    <t>12.36</t>
  </si>
  <si>
    <t>12.37</t>
  </si>
  <si>
    <t>12.38</t>
  </si>
  <si>
    <t>12.39</t>
  </si>
  <si>
    <t>12.40</t>
  </si>
  <si>
    <t>12.41</t>
  </si>
  <si>
    <t>12.42</t>
  </si>
  <si>
    <t>12.43</t>
  </si>
  <si>
    <t>12.44</t>
  </si>
  <si>
    <t>12.45</t>
  </si>
  <si>
    <t>12.46</t>
  </si>
  <si>
    <t>12.47</t>
  </si>
  <si>
    <t>12.48</t>
  </si>
  <si>
    <t>12.49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</si>
  <si>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</si>
  <si>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</si>
  <si>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</si>
  <si>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</si>
  <si>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</si>
  <si>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</si>
  <si>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</si>
  <si>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</si>
  <si>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</si>
  <si>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</si>
  <si>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</si>
  <si>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</si>
  <si>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</si>
  <si>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</si>
  <si>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</si>
  <si>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</si>
  <si>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</si>
  <si>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</si>
  <si>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</si>
  <si>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</si>
  <si>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</si>
  <si>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</si>
  <si>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</si>
  <si>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</si>
  <si>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</si>
  <si>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</si>
  <si>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</si>
  <si>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</si>
  <si>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</si>
  <si>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</si>
  <si>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</si>
  <si>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</si>
  <si>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</si>
  <si>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</si>
  <si>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</si>
  <si>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</si>
  <si>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14.25</t>
  </si>
  <si>
    <t>14.26</t>
  </si>
  <si>
    <t>14.27</t>
  </si>
  <si>
    <t>14.28</t>
  </si>
  <si>
    <t>14.29</t>
  </si>
  <si>
    <t>14.30</t>
  </si>
  <si>
    <t>14.31</t>
  </si>
  <si>
    <t>14.32</t>
  </si>
  <si>
    <t>14.33</t>
  </si>
  <si>
    <t>14.34</t>
  </si>
  <si>
    <t>14.35</t>
  </si>
  <si>
    <t>14.36</t>
  </si>
  <si>
    <t>14.37</t>
  </si>
  <si>
    <t>14.38</t>
  </si>
  <si>
    <t>14.39</t>
  </si>
  <si>
    <t>14.40</t>
  </si>
  <si>
    <t>14.41</t>
  </si>
  <si>
    <t>14.42</t>
  </si>
  <si>
    <t>14.43</t>
  </si>
  <si>
    <t>17.9</t>
  </si>
  <si>
    <t>17.6</t>
  </si>
  <si>
    <t>17.7</t>
  </si>
  <si>
    <t>17.8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</si>
  <si>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</si>
  <si>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</si>
  <si>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</si>
  <si>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</si>
  <si>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</si>
  <si>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</si>
  <si>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</si>
  <si>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</si>
  <si>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</si>
  <si>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</si>
  <si>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</si>
  <si>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</si>
  <si>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</si>
  <si>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</si>
  <si>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17.24</t>
  </si>
  <si>
    <t>17.25</t>
  </si>
  <si>
    <t>17.26</t>
  </si>
  <si>
    <t>17.27</t>
  </si>
  <si>
    <t>17.28</t>
  </si>
  <si>
    <t>17.29</t>
  </si>
  <si>
    <t>17.30</t>
  </si>
  <si>
    <t>17.31</t>
  </si>
  <si>
    <t>17.32</t>
  </si>
  <si>
    <t>17.33</t>
  </si>
  <si>
    <t>17.34</t>
  </si>
  <si>
    <t>17.35</t>
  </si>
  <si>
    <t>17.36</t>
  </si>
  <si>
    <t>17.37</t>
  </si>
  <si>
    <t>17.38</t>
  </si>
  <si>
    <t>17.39</t>
  </si>
  <si>
    <t>17.40</t>
  </si>
  <si>
    <t>17.41</t>
  </si>
  <si>
    <t>17.42</t>
  </si>
  <si>
    <t>17.43</t>
  </si>
  <si>
    <t>17.44</t>
  </si>
  <si>
    <t>17.45</t>
  </si>
  <si>
    <t>17.46</t>
  </si>
  <si>
    <t>17.47</t>
  </si>
  <si>
    <t>17.48</t>
  </si>
  <si>
    <t>17.49</t>
  </si>
  <si>
    <t>17.50</t>
  </si>
  <si>
    <t>17.51</t>
  </si>
  <si>
    <t>17.52</t>
  </si>
  <si>
    <t>17.53</t>
  </si>
  <si>
    <t>17.54</t>
  </si>
  <si>
    <t>17.55</t>
  </si>
  <si>
    <t>17.56</t>
  </si>
  <si>
    <t>18.13</t>
  </si>
  <si>
    <t>18.14</t>
  </si>
  <si>
    <t>18.15</t>
  </si>
  <si>
    <t>18.16</t>
  </si>
  <si>
    <t>18.17</t>
  </si>
  <si>
    <t>18.18</t>
  </si>
  <si>
    <t>18.19</t>
  </si>
  <si>
    <t>18.20</t>
  </si>
  <si>
    <t>18.21</t>
  </si>
  <si>
    <t>18.22</t>
  </si>
  <si>
    <t>18.23</t>
  </si>
  <si>
    <t>18.24</t>
  </si>
  <si>
    <t>18.25</t>
  </si>
  <si>
    <t>18.26</t>
  </si>
  <si>
    <t>18.27</t>
  </si>
  <si>
    <t>18.28</t>
  </si>
  <si>
    <t>18.29</t>
  </si>
  <si>
    <t>18.30</t>
  </si>
  <si>
    <t>18.31</t>
  </si>
  <si>
    <t>18.32</t>
  </si>
  <si>
    <t>18.33</t>
  </si>
  <si>
    <t>18.34</t>
  </si>
  <si>
    <t>18.35</t>
  </si>
  <si>
    <t>18.36</t>
  </si>
  <si>
    <t>18.37</t>
  </si>
  <si>
    <t>18.38</t>
  </si>
  <si>
    <t>18.39</t>
  </si>
  <si>
    <t>18.40</t>
  </si>
  <si>
    <t>18.41</t>
  </si>
  <si>
    <t>18.42</t>
  </si>
  <si>
    <t>18.43</t>
  </si>
  <si>
    <t>18.44</t>
  </si>
  <si>
    <t>18.55</t>
  </si>
  <si>
    <t>18.75</t>
  </si>
  <si>
    <t>18.48</t>
  </si>
  <si>
    <t>18.56</t>
  </si>
  <si>
    <t>18.69</t>
  </si>
  <si>
    <t>18.67</t>
  </si>
  <si>
    <t>18.45</t>
  </si>
  <si>
    <t>18.46</t>
  </si>
  <si>
    <t>18.47</t>
  </si>
  <si>
    <t>18.49</t>
  </si>
  <si>
    <t>18.50</t>
  </si>
  <si>
    <t>18.51</t>
  </si>
  <si>
    <t>18.52</t>
  </si>
  <si>
    <t>18.53</t>
  </si>
  <si>
    <t>18.54</t>
  </si>
  <si>
    <t>18.57</t>
  </si>
  <si>
    <t>18.58</t>
  </si>
  <si>
    <t>18.59</t>
  </si>
  <si>
    <t>18.60</t>
  </si>
  <si>
    <t>18.61</t>
  </si>
  <si>
    <t>18.62</t>
  </si>
  <si>
    <t>18.63</t>
  </si>
  <si>
    <t>18.64</t>
  </si>
  <si>
    <t>18.65</t>
  </si>
  <si>
    <t>18.66</t>
  </si>
  <si>
    <t>18.68</t>
  </si>
  <si>
    <t>18.70</t>
  </si>
  <si>
    <t>18.71</t>
  </si>
  <si>
    <t>18.72</t>
  </si>
  <si>
    <t>18.73</t>
  </si>
  <si>
    <t>18.74</t>
  </si>
  <si>
    <t>18.76</t>
  </si>
  <si>
    <t>18.77</t>
  </si>
  <si>
    <t>18.78</t>
  </si>
  <si>
    <t>18.79</t>
  </si>
  <si>
    <t>18.80</t>
  </si>
  <si>
    <t>18.81</t>
  </si>
  <si>
    <t>18.82</t>
  </si>
  <si>
    <t>18.83</t>
  </si>
  <si>
    <t>18.84</t>
  </si>
  <si>
    <t>18.85</t>
  </si>
  <si>
    <t>18.86</t>
  </si>
  <si>
    <t>18.87</t>
  </si>
  <si>
    <t>18.88</t>
  </si>
  <si>
    <t>18.89</t>
  </si>
  <si>
    <t>18.90</t>
  </si>
  <si>
    <t>18.91</t>
  </si>
  <si>
    <t>18.92</t>
  </si>
  <si>
    <t>18.93</t>
  </si>
  <si>
    <t>18.94</t>
  </si>
  <si>
    <t>18.95</t>
  </si>
  <si>
    <t>18.96</t>
  </si>
  <si>
    <t>18.97</t>
  </si>
  <si>
    <t>18.98</t>
  </si>
  <si>
    <t>18.99</t>
  </si>
  <si>
    <t>19.3</t>
  </si>
  <si>
    <t>19.4</t>
  </si>
  <si>
    <t>19.5</t>
  </si>
  <si>
    <t>19.6</t>
  </si>
  <si>
    <t>19.7</t>
  </si>
  <si>
    <t>19.8</t>
  </si>
  <si>
    <t>19.9</t>
  </si>
  <si>
    <t>20.7</t>
  </si>
  <si>
    <t>20.8</t>
  </si>
  <si>
    <t>20.9</t>
  </si>
  <si>
    <t>20.10</t>
  </si>
  <si>
    <t>20.20</t>
  </si>
  <si>
    <t>20.11</t>
  </si>
  <si>
    <t>20.12</t>
  </si>
  <si>
    <t>20.13</t>
  </si>
  <si>
    <t>20.14</t>
  </si>
  <si>
    <t>20.15</t>
  </si>
  <si>
    <t>20.16</t>
  </si>
  <si>
    <t>20.17</t>
  </si>
  <si>
    <t>20.18</t>
  </si>
  <si>
    <t>20.19</t>
  </si>
  <si>
    <t>20.21</t>
  </si>
  <si>
    <t>20.22</t>
  </si>
  <si>
    <t>20.23</t>
  </si>
  <si>
    <t>20.24</t>
  </si>
  <si>
    <t>20.25</t>
  </si>
  <si>
    <t>20.26</t>
  </si>
  <si>
    <t>20.27</t>
  </si>
  <si>
    <t>20.28</t>
  </si>
  <si>
    <t>20.29</t>
  </si>
  <si>
    <t>20.30</t>
  </si>
  <si>
    <t>20.31</t>
  </si>
  <si>
    <t>20.32</t>
  </si>
  <si>
    <t>24.8</t>
  </si>
  <si>
    <t>24.9</t>
  </si>
  <si>
    <t>24.10</t>
  </si>
  <si>
    <t>24.11</t>
  </si>
  <si>
    <t>24.12</t>
  </si>
  <si>
    <t>24.13</t>
  </si>
  <si>
    <t>24.14</t>
  </si>
  <si>
    <t>24.15</t>
  </si>
  <si>
    <t>24.16</t>
  </si>
  <si>
    <t>24.17</t>
  </si>
  <si>
    <t>24.18</t>
  </si>
  <si>
    <t>24.19</t>
  </si>
  <si>
    <t>24.20</t>
  </si>
  <si>
    <t>24.21</t>
  </si>
  <si>
    <t>24.22</t>
  </si>
  <si>
    <t>24.23</t>
  </si>
  <si>
    <t>24.24</t>
  </si>
  <si>
    <t>24.25</t>
  </si>
  <si>
    <t>24.26</t>
  </si>
  <si>
    <t>24.27</t>
  </si>
  <si>
    <t>24.28</t>
  </si>
  <si>
    <t>24.29</t>
  </si>
  <si>
    <t>24.30</t>
  </si>
  <si>
    <t>24.31</t>
  </si>
  <si>
    <t>24.32</t>
  </si>
  <si>
    <t>24.33</t>
  </si>
  <si>
    <t>24.34</t>
  </si>
  <si>
    <t>24.35</t>
  </si>
  <si>
    <r>
      <t xml:space="preserve">DATA BASE DO ORÇAMENTO: </t>
    </r>
    <r>
      <rPr>
        <sz val="11"/>
        <rFont val="Arial"/>
        <family val="2"/>
      </rPr>
      <t>31/07/2024</t>
    </r>
  </si>
  <si>
    <t xml:space="preserve">ENDEREÇO: RUA PROJETADA/COMUNIDADE B13, DISTRITO SERROLÂNDIA IPUBI/PE </t>
  </si>
  <si>
    <t>TERMO DE COMPROMISSO Nº 959087/2024/FNDE/CAIXA - OPERAÇÃO 1.093.498-25 - PROPOSTA 3164/2024</t>
  </si>
  <si>
    <t>REFERÊNCIA: CRECHE TIPO 1 FNDE - PERNAMBUCO - TIPO1-PLN-AT1-B220-R03</t>
  </si>
  <si>
    <t>RECURSOS DA UNIÃO: CINCO MILHÕES, TREZENTOS E QUATORZE MIL, CENTO E VINTE E OITO REAIS E NOVE CENTAVOS</t>
  </si>
  <si>
    <t>SÓ O MATERIAL</t>
  </si>
  <si>
    <t>P.UNIT COM BDI</t>
  </si>
  <si>
    <t>P.UNIT SEM BDI</t>
  </si>
  <si>
    <t>REF DA ESCOLA 13 SALAS</t>
  </si>
  <si>
    <t>COTAÇÃO</t>
  </si>
  <si>
    <t>FUNDO NACIONAL DE DESENVOLVIMENTO DA EDUCAÇÃO</t>
  </si>
  <si>
    <t>DIFERENÇA</t>
  </si>
  <si>
    <t>OBRA: CONSTRUÇÃO DE CRECHE E ESCOLA DE EDUCAÇÃO INFANTIL</t>
  </si>
  <si>
    <t xml:space="preserve">CRONOGRAMA DA EXECUÇÃO DOS ITENS NÃO FINANCIÁVEIS </t>
  </si>
  <si>
    <t>FORNECIMENTO DE ENERGIA ELÉTRICA E ILUMINAÇÃO</t>
  </si>
  <si>
    <t>CONSTRUÇÃO DE CRECHE TIPO 1</t>
  </si>
  <si>
    <t>PROLONGAMENTO DA PAVIMENTAÇÃO EM 55M PARA ATENDER O ACESSO PRINCIPAL DA CRECHE</t>
  </si>
  <si>
    <t>MÊS 01 AO 10</t>
  </si>
  <si>
    <t>VALOR TOTAL POR EXTENSO: CINCO MILHÕES, QUINHENTOS E SETENTA E SETE MIL E VINTE E QUATRO CENTAVOS</t>
  </si>
  <si>
    <t>CONTRAPARTIDA MUNICIPAL: DUZENTOS E SESSENTA E DOIS MIL, OITOCENTOS E SETENTA E DOIS REAIS E QUINZE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</si>
</sst>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&quot;R$&quot;#,##0.00"/>
    <numFmt numFmtId="167" formatCode="_(&quot;R$ &quot;* #,##0.00_);_(&quot;R$ &quot;* \(#,##0.00\);_(&quot;R$ &quot;* &quot;-&quot;??_);_(@_)"/>
    <numFmt numFmtId="168" formatCode="_-* #,##0.0000000_-;\-* #,##0.000000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2"/>
      <name val="Arial"/>
      <family val="2"/>
    </font>
    <font>
      <sz val="8"/>
      <name val="Aptos Narrow"/>
      <family val="2"/>
      <scheme val="minor"/>
    </font>
    <font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7">
    <xf numFmtId="0" fontId="0" fillId="0" borderId="0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164" fontId="3" fillId="2" borderId="1" applyFont="0" applyFill="0" applyBorder="0" applyAlignment="0" applyProtection="0"/>
    <xf numFmtId="164" fontId="3" fillId="2" borderId="1" applyFont="0" applyFill="0" applyBorder="0" applyAlignment="0" applyProtection="0"/>
    <xf numFmtId="9" fontId="2" fillId="2" borderId="1" applyFont="0" applyFill="0" applyBorder="0" applyAlignment="0" applyProtection="0"/>
    <xf numFmtId="164" fontId="2" fillId="2" borderId="1" applyFont="0" applyFill="0" applyBorder="0" applyAlignment="0" applyProtection="0"/>
    <xf numFmtId="43" fontId="1" fillId="0" borderId="0" applyFont="0" applyFill="0" applyBorder="0" applyAlignment="0" applyProtection="0"/>
    <xf numFmtId="0" fontId="2" fillId="2" borderId="1"/>
    <xf numFmtId="0" fontId="2" fillId="2" borderId="1"/>
    <xf numFmtId="0" fontId="2" fillId="2" borderId="1"/>
    <xf numFmtId="164" fontId="2" fillId="2" borderId="1" applyFont="0" applyFill="0" applyBorder="0" applyAlignment="0" applyProtection="0"/>
  </cellStyleXfs>
  <cellXfs count="290">
    <xf numFmtId="0" fontId="0" fillId="0" borderId="0" xfId="0"/>
    <xf numFmtId="0" fontId="5" fillId="2" borderId="1" xfId="1" applyFont="1" applyAlignment="1">
      <alignment vertical="center"/>
    </xf>
    <xf numFmtId="0" fontId="5" fillId="2" borderId="6" xfId="1" applyFont="1" applyBorder="1" applyAlignment="1">
      <alignment vertical="center"/>
    </xf>
    <xf numFmtId="0" fontId="5" fillId="0" borderId="0" xfId="0" applyFont="1" applyAlignment="1">
      <alignment horizontal="center"/>
    </xf>
    <xf numFmtId="164" fontId="4" fillId="2" borderId="8" xfId="29" applyFont="1" applyFill="1" applyBorder="1" applyAlignment="1">
      <alignment horizontal="left" vertical="center"/>
    </xf>
    <xf numFmtId="0" fontId="4" fillId="2" borderId="3" xfId="1" applyFont="1" applyBorder="1" applyAlignment="1">
      <alignment horizontal="center" vertical="center"/>
    </xf>
    <xf numFmtId="0" fontId="4" fillId="2" borderId="3" xfId="1" applyFont="1" applyBorder="1" applyAlignment="1">
      <alignment horizontal="center"/>
    </xf>
    <xf numFmtId="164" fontId="4" fillId="2" borderId="3" xfId="28" applyFont="1" applyFill="1" applyBorder="1" applyAlignment="1">
      <alignment horizontal="center" vertical="center"/>
    </xf>
    <xf numFmtId="0" fontId="4" fillId="2" borderId="4" xfId="1" applyFont="1" applyBorder="1" applyAlignment="1">
      <alignment horizontal="center" vertical="center"/>
    </xf>
    <xf numFmtId="164" fontId="6" fillId="2" borderId="1" xfId="28" applyFont="1" applyFill="1" applyBorder="1" applyAlignment="1">
      <alignment horizontal="center" vertical="center"/>
    </xf>
    <xf numFmtId="164" fontId="4" fillId="2" borderId="1" xfId="31" applyFont="1" applyFill="1" applyBorder="1" applyAlignment="1">
      <alignment horizontal="right" vertical="center"/>
    </xf>
    <xf numFmtId="10" fontId="4" fillId="3" borderId="2" xfId="30" applyNumberFormat="1" applyFont="1" applyFill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vertical="center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Protection="1">
      <protection locked="0"/>
    </xf>
    <xf numFmtId="0" fontId="4" fillId="2" borderId="1" xfId="1" applyFont="1" applyAlignment="1">
      <alignment horizontal="center"/>
    </xf>
    <xf numFmtId="0" fontId="4" fillId="2" borderId="1" xfId="1" applyFont="1" applyAlignment="1">
      <alignment horizontal="center" vertical="center"/>
    </xf>
    <xf numFmtId="164" fontId="4" fillId="2" borderId="1" xfId="28" applyFont="1" applyFill="1" applyBorder="1" applyAlignment="1">
      <alignment horizontal="center" vertical="center"/>
    </xf>
    <xf numFmtId="0" fontId="6" fillId="2" borderId="1" xfId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justify" vertical="center"/>
    </xf>
    <xf numFmtId="165" fontId="8" fillId="2" borderId="1" xfId="0" applyNumberFormat="1" applyFont="1" applyFill="1" applyBorder="1" applyAlignment="1">
      <alignment horizontal="right" vertical="center"/>
    </xf>
    <xf numFmtId="165" fontId="7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  <xf numFmtId="165" fontId="5" fillId="0" borderId="0" xfId="0" applyNumberFormat="1" applyFont="1"/>
    <xf numFmtId="164" fontId="4" fillId="2" borderId="7" xfId="29" applyFont="1" applyFill="1" applyBorder="1" applyAlignment="1">
      <alignment horizontal="left" vertical="center"/>
    </xf>
    <xf numFmtId="0" fontId="4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vertical="center"/>
    </xf>
    <xf numFmtId="164" fontId="4" fillId="2" borderId="9" xfId="29" applyFont="1" applyFill="1" applyBorder="1" applyAlignment="1">
      <alignment horizontal="left" vertical="center"/>
    </xf>
    <xf numFmtId="0" fontId="4" fillId="2" borderId="5" xfId="1" applyFont="1" applyBorder="1" applyAlignment="1">
      <alignment horizontal="left" vertical="center"/>
    </xf>
    <xf numFmtId="0" fontId="4" fillId="2" borderId="5" xfId="1" applyFont="1" applyBorder="1" applyAlignment="1">
      <alignment horizontal="center" vertical="center"/>
    </xf>
    <xf numFmtId="164" fontId="4" fillId="2" borderId="5" xfId="28" applyFont="1" applyFill="1" applyBorder="1" applyAlignment="1">
      <alignment horizontal="center" vertical="center"/>
    </xf>
    <xf numFmtId="164" fontId="4" fillId="2" borderId="5" xfId="28" applyFont="1" applyFill="1" applyBorder="1" applyAlignment="1">
      <alignment vertical="center"/>
    </xf>
    <xf numFmtId="43" fontId="9" fillId="0" borderId="1" xfId="0" applyNumberFormat="1" applyFont="1" applyBorder="1" applyAlignment="1">
      <alignment vertical="center"/>
    </xf>
    <xf numFmtId="43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vertical="center" wrapText="1"/>
    </xf>
    <xf numFmtId="43" fontId="9" fillId="0" borderId="1" xfId="0" applyNumberFormat="1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64" fontId="4" fillId="2" borderId="1" xfId="29" applyFont="1" applyFill="1" applyBorder="1" applyAlignment="1">
      <alignment horizontal="left" vertical="center"/>
    </xf>
    <xf numFmtId="10" fontId="4" fillId="3" borderId="1" xfId="30" applyNumberFormat="1" applyFont="1" applyFill="1" applyBorder="1" applyAlignment="1">
      <alignment horizontal="center" vertical="center"/>
    </xf>
    <xf numFmtId="0" fontId="4" fillId="2" borderId="1" xfId="1" applyFont="1" applyAlignment="1">
      <alignment horizontal="left" vertical="center"/>
    </xf>
    <xf numFmtId="0" fontId="4" fillId="2" borderId="10" xfId="1" applyFont="1" applyBorder="1" applyAlignment="1">
      <alignment horizontal="center" vertical="center"/>
    </xf>
    <xf numFmtId="0" fontId="4" fillId="2" borderId="10" xfId="1" applyFont="1" applyBorder="1" applyAlignment="1">
      <alignment horizontal="center"/>
    </xf>
    <xf numFmtId="164" fontId="4" fillId="2" borderId="10" xfId="28" applyFont="1" applyFill="1" applyBorder="1" applyAlignment="1">
      <alignment horizontal="center" vertical="center"/>
    </xf>
    <xf numFmtId="0" fontId="4" fillId="2" borderId="17" xfId="1" applyFont="1" applyBorder="1" applyAlignment="1">
      <alignment horizontal="left" vertical="center"/>
    </xf>
    <xf numFmtId="0" fontId="4" fillId="2" borderId="17" xfId="1" applyFont="1" applyBorder="1" applyAlignment="1">
      <alignment horizontal="center" vertical="center"/>
    </xf>
    <xf numFmtId="164" fontId="4" fillId="2" borderId="17" xfId="28" applyFont="1" applyFill="1" applyBorder="1" applyAlignment="1">
      <alignment horizontal="center" vertical="center"/>
    </xf>
    <xf numFmtId="164" fontId="4" fillId="2" borderId="17" xfId="28" applyFont="1" applyFill="1" applyBorder="1" applyAlignment="1">
      <alignment vertical="center"/>
    </xf>
    <xf numFmtId="0" fontId="6" fillId="2" borderId="1" xfId="34" applyFont="1"/>
    <xf numFmtId="0" fontId="6" fillId="2" borderId="1" xfId="35" applyFont="1"/>
    <xf numFmtId="0" fontId="6" fillId="2" borderId="1" xfId="33" applyFont="1"/>
    <xf numFmtId="0" fontId="11" fillId="2" borderId="1" xfId="34" applyFont="1" applyAlignment="1">
      <alignment horizontal="center"/>
    </xf>
    <xf numFmtId="0" fontId="4" fillId="3" borderId="19" xfId="34" applyFont="1" applyFill="1" applyBorder="1" applyAlignment="1">
      <alignment horizontal="center" vertical="center"/>
    </xf>
    <xf numFmtId="0" fontId="4" fillId="2" borderId="1" xfId="34" applyFont="1" applyAlignment="1">
      <alignment horizontal="center"/>
    </xf>
    <xf numFmtId="0" fontId="4" fillId="2" borderId="1" xfId="34" applyFont="1" applyAlignment="1">
      <alignment horizontal="center" vertical="center"/>
    </xf>
    <xf numFmtId="0" fontId="6" fillId="2" borderId="11" xfId="34" applyFont="1" applyBorder="1" applyAlignment="1">
      <alignment horizontal="center" vertical="center"/>
    </xf>
    <xf numFmtId="0" fontId="6" fillId="2" borderId="11" xfId="34" applyFont="1" applyBorder="1" applyAlignment="1">
      <alignment vertical="center"/>
    </xf>
    <xf numFmtId="0" fontId="6" fillId="2" borderId="11" xfId="34" applyFont="1" applyBorder="1" applyAlignment="1">
      <alignment horizontal="left" vertical="center"/>
    </xf>
    <xf numFmtId="10" fontId="6" fillId="3" borderId="11" xfId="36" applyNumberFormat="1" applyFont="1" applyFill="1" applyBorder="1" applyAlignment="1">
      <alignment horizontal="right" vertical="center"/>
    </xf>
    <xf numFmtId="164" fontId="6" fillId="3" borderId="11" xfId="36" applyFont="1" applyFill="1" applyBorder="1" applyAlignment="1">
      <alignment horizontal="right" vertical="center"/>
    </xf>
    <xf numFmtId="0" fontId="6" fillId="2" borderId="1" xfId="34" applyFont="1" applyAlignment="1">
      <alignment horizontal="center" vertical="center"/>
    </xf>
    <xf numFmtId="0" fontId="6" fillId="2" borderId="1" xfId="34" applyFont="1" applyAlignment="1">
      <alignment vertical="center"/>
    </xf>
    <xf numFmtId="0" fontId="6" fillId="2" borderId="1" xfId="34" applyFont="1" applyAlignment="1">
      <alignment horizontal="left" vertical="center"/>
    </xf>
    <xf numFmtId="164" fontId="6" fillId="3" borderId="1" xfId="36" applyFont="1" applyFill="1" applyBorder="1" applyAlignment="1">
      <alignment horizontal="right" vertical="center"/>
    </xf>
    <xf numFmtId="0" fontId="6" fillId="2" borderId="11" xfId="34" applyFont="1" applyBorder="1" applyAlignment="1">
      <alignment horizontal="left" vertical="center" wrapText="1"/>
    </xf>
    <xf numFmtId="0" fontId="6" fillId="2" borderId="11" xfId="34" applyFont="1" applyBorder="1" applyAlignment="1">
      <alignment vertical="center" wrapText="1"/>
    </xf>
    <xf numFmtId="0" fontId="6" fillId="2" borderId="1" xfId="34" applyFont="1" applyAlignment="1">
      <alignment horizontal="right"/>
    </xf>
    <xf numFmtId="0" fontId="4" fillId="2" borderId="1" xfId="34" applyFont="1" applyAlignment="1">
      <alignment horizontal="right" vertical="center"/>
    </xf>
    <xf numFmtId="10" fontId="6" fillId="2" borderId="1" xfId="34" applyNumberFormat="1" applyFont="1"/>
    <xf numFmtId="0" fontId="6" fillId="2" borderId="1" xfId="34" applyFont="1" applyAlignment="1">
      <alignment horizontal="left"/>
    </xf>
    <xf numFmtId="0" fontId="6" fillId="2" borderId="1" xfId="34" applyFont="1" applyAlignment="1">
      <alignment horizontal="center"/>
    </xf>
    <xf numFmtId="0" fontId="4" fillId="2" borderId="1" xfId="34" applyFont="1" applyAlignment="1">
      <alignment horizontal="left" vertical="center"/>
    </xf>
    <xf numFmtId="0" fontId="6" fillId="2" borderId="1" xfId="34" applyFont="1" applyAlignment="1">
      <alignment vertical="center" wrapText="1"/>
    </xf>
    <xf numFmtId="0" fontId="4" fillId="2" borderId="1" xfId="34" applyFont="1"/>
    <xf numFmtId="0" fontId="6" fillId="2" borderId="1" xfId="35" applyFont="1" applyAlignment="1">
      <alignment horizontal="center" vertical="center"/>
    </xf>
    <xf numFmtId="0" fontId="6" fillId="2" borderId="1" xfId="35" applyFont="1" applyAlignment="1">
      <alignment vertical="center" wrapText="1"/>
    </xf>
    <xf numFmtId="0" fontId="4" fillId="2" borderId="1" xfId="34" applyFont="1" applyAlignment="1">
      <alignment horizontal="center" wrapText="1"/>
    </xf>
    <xf numFmtId="0" fontId="4" fillId="2" borderId="1" xfId="34" applyFont="1" applyAlignment="1">
      <alignment horizontal="center" vertical="center" wrapText="1"/>
    </xf>
    <xf numFmtId="0" fontId="4" fillId="2" borderId="1" xfId="34" applyFont="1" applyAlignment="1">
      <alignment horizontal="left"/>
    </xf>
    <xf numFmtId="0" fontId="4" fillId="2" borderId="1" xfId="35" applyFont="1" applyAlignment="1">
      <alignment vertical="center"/>
    </xf>
    <xf numFmtId="0" fontId="4" fillId="2" borderId="1" xfId="35" applyFont="1" applyAlignment="1">
      <alignment horizontal="center" vertical="center" wrapText="1"/>
    </xf>
    <xf numFmtId="39" fontId="4" fillId="4" borderId="1" xfId="35" applyNumberFormat="1" applyFont="1" applyFill="1" applyAlignment="1">
      <alignment horizontal="center" vertical="center"/>
    </xf>
    <xf numFmtId="17" fontId="4" fillId="2" borderId="1" xfId="35" applyNumberFormat="1" applyFont="1" applyAlignment="1">
      <alignment horizontal="center" vertical="center"/>
    </xf>
    <xf numFmtId="0" fontId="4" fillId="3" borderId="19" xfId="35" applyFont="1" applyFill="1" applyBorder="1" applyAlignment="1">
      <alignment horizontal="center" vertical="center"/>
    </xf>
    <xf numFmtId="0" fontId="4" fillId="3" borderId="19" xfId="35" applyFont="1" applyFill="1" applyBorder="1" applyAlignment="1">
      <alignment horizontal="center" vertical="center" wrapText="1"/>
    </xf>
    <xf numFmtId="0" fontId="4" fillId="3" borderId="1" xfId="35" applyFont="1" applyFill="1" applyAlignment="1">
      <alignment horizontal="center" vertical="center"/>
    </xf>
    <xf numFmtId="0" fontId="4" fillId="3" borderId="1" xfId="35" applyFont="1" applyFill="1" applyAlignment="1">
      <alignment horizontal="center" vertical="center" wrapText="1"/>
    </xf>
    <xf numFmtId="10" fontId="4" fillId="3" borderId="1" xfId="35" applyNumberFormat="1" applyFont="1" applyFill="1" applyAlignment="1">
      <alignment horizontal="center" vertical="center"/>
    </xf>
    <xf numFmtId="165" fontId="4" fillId="3" borderId="1" xfId="35" applyNumberFormat="1" applyFont="1" applyFill="1" applyAlignment="1">
      <alignment horizontal="right" vertical="center"/>
    </xf>
    <xf numFmtId="0" fontId="6" fillId="3" borderId="1" xfId="35" applyFont="1" applyFill="1" applyAlignment="1">
      <alignment horizontal="center" vertical="center"/>
    </xf>
    <xf numFmtId="166" fontId="4" fillId="3" borderId="1" xfId="35" applyNumberFormat="1" applyFont="1" applyFill="1" applyAlignment="1">
      <alignment horizontal="right" vertical="center"/>
    </xf>
    <xf numFmtId="165" fontId="4" fillId="3" borderId="1" xfId="35" applyNumberFormat="1" applyFont="1" applyFill="1" applyAlignment="1">
      <alignment vertical="center"/>
    </xf>
    <xf numFmtId="0" fontId="6" fillId="2" borderId="1" xfId="35" applyFont="1" applyAlignment="1">
      <alignment vertical="center"/>
    </xf>
    <xf numFmtId="165" fontId="6" fillId="2" borderId="1" xfId="35" applyNumberFormat="1" applyFont="1" applyAlignment="1">
      <alignment vertical="center"/>
    </xf>
    <xf numFmtId="0" fontId="6" fillId="3" borderId="1" xfId="35" applyFont="1" applyFill="1" applyAlignment="1">
      <alignment vertical="center"/>
    </xf>
    <xf numFmtId="2" fontId="6" fillId="3" borderId="1" xfId="35" applyNumberFormat="1" applyFont="1" applyFill="1" applyAlignment="1">
      <alignment vertical="center"/>
    </xf>
    <xf numFmtId="167" fontId="4" fillId="3" borderId="1" xfId="35" applyNumberFormat="1" applyFont="1" applyFill="1" applyAlignment="1">
      <alignment horizontal="right" vertical="center"/>
    </xf>
    <xf numFmtId="167" fontId="4" fillId="3" borderId="1" xfId="35" applyNumberFormat="1" applyFont="1" applyFill="1" applyAlignment="1">
      <alignment horizontal="center" vertical="center"/>
    </xf>
    <xf numFmtId="165" fontId="6" fillId="2" borderId="1" xfId="35" applyNumberFormat="1" applyFont="1" applyAlignment="1">
      <alignment horizontal="center" vertical="center"/>
    </xf>
    <xf numFmtId="167" fontId="4" fillId="3" borderId="1" xfId="35" applyNumberFormat="1" applyFont="1" applyFill="1" applyAlignment="1">
      <alignment horizontal="left" vertical="center"/>
    </xf>
    <xf numFmtId="167" fontId="4" fillId="3" borderId="1" xfId="35" applyNumberFormat="1" applyFont="1" applyFill="1" applyAlignment="1">
      <alignment horizontal="center" vertical="center" wrapText="1"/>
    </xf>
    <xf numFmtId="0" fontId="6" fillId="2" borderId="1" xfId="35" applyFont="1" applyAlignment="1">
      <alignment horizontal="center" vertical="center" wrapText="1"/>
    </xf>
    <xf numFmtId="4" fontId="6" fillId="2" borderId="1" xfId="35" applyNumberFormat="1" applyFont="1" applyAlignment="1">
      <alignment horizontal="center" vertical="center"/>
    </xf>
    <xf numFmtId="164" fontId="6" fillId="2" borderId="1" xfId="35" applyNumberFormat="1" applyFont="1" applyAlignment="1">
      <alignment vertical="center" wrapText="1"/>
    </xf>
    <xf numFmtId="0" fontId="6" fillId="2" borderId="1" xfId="35" applyFont="1" applyAlignment="1">
      <alignment horizontal="right" vertical="center"/>
    </xf>
    <xf numFmtId="10" fontId="4" fillId="6" borderId="1" xfId="35" applyNumberFormat="1" applyFont="1" applyFill="1" applyAlignment="1">
      <alignment horizontal="center" vertical="center"/>
    </xf>
    <xf numFmtId="165" fontId="4" fillId="6" borderId="1" xfId="35" applyNumberFormat="1" applyFont="1" applyFill="1" applyAlignment="1">
      <alignment horizontal="right" vertical="center"/>
    </xf>
    <xf numFmtId="0" fontId="4" fillId="2" borderId="1" xfId="34" applyFont="1" applyAlignment="1">
      <alignment vertical="center"/>
    </xf>
    <xf numFmtId="0" fontId="4" fillId="2" borderId="1" xfId="35" applyFont="1" applyAlignment="1">
      <alignment horizontal="center" vertical="center"/>
    </xf>
    <xf numFmtId="0" fontId="6" fillId="2" borderId="10" xfId="1" applyFont="1" applyBorder="1" applyAlignment="1">
      <alignment vertical="center"/>
    </xf>
    <xf numFmtId="0" fontId="6" fillId="2" borderId="13" xfId="1" applyFont="1" applyBorder="1" applyAlignment="1">
      <alignment vertical="center"/>
    </xf>
    <xf numFmtId="0" fontId="6" fillId="2" borderId="1" xfId="1" applyFont="1" applyAlignment="1">
      <alignment vertical="center"/>
    </xf>
    <xf numFmtId="0" fontId="6" fillId="2" borderId="15" xfId="1" applyFont="1" applyBorder="1" applyAlignment="1">
      <alignment vertical="center"/>
    </xf>
    <xf numFmtId="0" fontId="6" fillId="2" borderId="1" xfId="1" applyFont="1" applyAlignment="1">
      <alignment horizontal="left" vertical="center"/>
    </xf>
    <xf numFmtId="0" fontId="6" fillId="0" borderId="1" xfId="0" applyFont="1" applyBorder="1"/>
    <xf numFmtId="0" fontId="6" fillId="2" borderId="15" xfId="1" applyFont="1" applyBorder="1" applyAlignment="1">
      <alignment horizontal="center" vertical="center"/>
    </xf>
    <xf numFmtId="0" fontId="6" fillId="2" borderId="17" xfId="1" applyFont="1" applyBorder="1" applyAlignment="1">
      <alignment vertical="center"/>
    </xf>
    <xf numFmtId="0" fontId="6" fillId="2" borderId="18" xfId="1" applyFont="1" applyBorder="1" applyAlignment="1">
      <alignment vertic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vertical="center"/>
    </xf>
    <xf numFmtId="0" fontId="6" fillId="2" borderId="1" xfId="0" applyFont="1" applyFill="1" applyBorder="1" applyProtection="1">
      <protection locked="0"/>
    </xf>
    <xf numFmtId="0" fontId="6" fillId="0" borderId="0" xfId="0" applyFont="1"/>
    <xf numFmtId="10" fontId="4" fillId="2" borderId="1" xfId="34" applyNumberFormat="1" applyFont="1" applyAlignment="1">
      <alignment horizontal="left" vertical="center"/>
    </xf>
    <xf numFmtId="0" fontId="4" fillId="2" borderId="1" xfId="34" applyFont="1" applyAlignment="1">
      <alignment horizontal="left" wrapText="1"/>
    </xf>
    <xf numFmtId="10" fontId="4" fillId="3" borderId="1" xfId="30" applyNumberFormat="1" applyFont="1" applyFill="1" applyBorder="1" applyAlignment="1">
      <alignment horizontal="left" vertical="center"/>
    </xf>
    <xf numFmtId="0" fontId="6" fillId="2" borderId="2" xfId="1" applyFont="1" applyBorder="1" applyAlignment="1">
      <alignment vertical="center"/>
    </xf>
    <xf numFmtId="0" fontId="6" fillId="2" borderId="5" xfId="1" applyFont="1" applyBorder="1" applyAlignment="1">
      <alignment vertical="center"/>
    </xf>
    <xf numFmtId="0" fontId="6" fillId="2" borderId="6" xfId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justify" vertical="center"/>
    </xf>
    <xf numFmtId="4" fontId="6" fillId="2" borderId="1" xfId="0" applyNumberFormat="1" applyFont="1" applyFill="1" applyBorder="1" applyAlignment="1">
      <alignment horizontal="right" vertical="center"/>
    </xf>
    <xf numFmtId="165" fontId="6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right" vertical="center"/>
    </xf>
    <xf numFmtId="0" fontId="4" fillId="3" borderId="1" xfId="35" applyFont="1" applyFill="1" applyAlignment="1">
      <alignment horizontal="right" vertical="center"/>
    </xf>
    <xf numFmtId="166" fontId="4" fillId="3" borderId="1" xfId="35" applyNumberFormat="1" applyFont="1" applyFill="1" applyAlignment="1">
      <alignment vertical="center"/>
    </xf>
    <xf numFmtId="165" fontId="4" fillId="2" borderId="11" xfId="0" applyNumberFormat="1" applyFont="1" applyFill="1" applyBorder="1" applyAlignment="1">
      <alignment horizontal="right" vertical="center"/>
    </xf>
    <xf numFmtId="165" fontId="6" fillId="2" borderId="1" xfId="35" applyNumberFormat="1" applyFont="1" applyAlignment="1">
      <alignment horizontal="center" vertical="center" wrapText="1"/>
    </xf>
    <xf numFmtId="165" fontId="6" fillId="0" borderId="0" xfId="0" applyNumberFormat="1" applyFont="1"/>
    <xf numFmtId="0" fontId="6" fillId="3" borderId="11" xfId="0" applyFont="1" applyFill="1" applyBorder="1" applyAlignment="1">
      <alignment vertical="center" wrapText="1"/>
    </xf>
    <xf numFmtId="165" fontId="6" fillId="3" borderId="11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justify" vertical="center" wrapText="1"/>
    </xf>
    <xf numFmtId="0" fontId="4" fillId="3" borderId="11" xfId="0" applyFont="1" applyFill="1" applyBorder="1" applyAlignment="1">
      <alignment vertical="center" wrapText="1"/>
    </xf>
    <xf numFmtId="165" fontId="4" fillId="3" borderId="11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justify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vertical="center" wrapText="1"/>
    </xf>
    <xf numFmtId="165" fontId="4" fillId="7" borderId="11" xfId="0" applyNumberFormat="1" applyFont="1" applyFill="1" applyBorder="1" applyAlignment="1">
      <alignment horizontal="right" vertical="center"/>
    </xf>
    <xf numFmtId="0" fontId="4" fillId="7" borderId="11" xfId="0" applyFont="1" applyFill="1" applyBorder="1" applyAlignment="1">
      <alignment horizontal="justify" vertical="center" wrapText="1"/>
    </xf>
    <xf numFmtId="3" fontId="6" fillId="3" borderId="1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165" fontId="4" fillId="2" borderId="1" xfId="0" applyNumberFormat="1" applyFont="1" applyFill="1" applyBorder="1" applyAlignment="1">
      <alignment horizontal="right" vertical="center"/>
    </xf>
    <xf numFmtId="43" fontId="4" fillId="2" borderId="1" xfId="32" applyFont="1" applyFill="1" applyBorder="1" applyAlignment="1">
      <alignment horizontal="right" vertical="center"/>
    </xf>
    <xf numFmtId="10" fontId="5" fillId="0" borderId="0" xfId="0" applyNumberFormat="1" applyFont="1" applyAlignment="1">
      <alignment horizontal="center"/>
    </xf>
    <xf numFmtId="0" fontId="8" fillId="2" borderId="1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right" vertical="center"/>
    </xf>
    <xf numFmtId="165" fontId="13" fillId="2" borderId="26" xfId="0" applyNumberFormat="1" applyFont="1" applyFill="1" applyBorder="1" applyAlignment="1">
      <alignment horizontal="right" vertical="center"/>
    </xf>
    <xf numFmtId="165" fontId="13" fillId="2" borderId="11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5" fontId="13" fillId="0" borderId="11" xfId="0" applyNumberFormat="1" applyFont="1" applyBorder="1" applyAlignment="1">
      <alignment horizontal="right"/>
    </xf>
    <xf numFmtId="165" fontId="8" fillId="2" borderId="1" xfId="0" applyNumberFormat="1" applyFont="1" applyFill="1" applyBorder="1" applyAlignment="1">
      <alignment horizontal="right" vertical="center" wrapText="1"/>
    </xf>
    <xf numFmtId="165" fontId="13" fillId="0" borderId="11" xfId="0" applyNumberFormat="1" applyFont="1" applyBorder="1" applyAlignment="1">
      <alignment horizontal="right" vertical="center"/>
    </xf>
    <xf numFmtId="165" fontId="13" fillId="0" borderId="1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5" fontId="5" fillId="0" borderId="0" xfId="0" applyNumberFormat="1" applyFont="1" applyAlignment="1">
      <alignment horizontal="right" vertical="center" wrapText="1"/>
    </xf>
    <xf numFmtId="0" fontId="4" fillId="3" borderId="11" xfId="35" applyFont="1" applyFill="1" applyBorder="1" applyAlignment="1">
      <alignment horizontal="center" vertical="center"/>
    </xf>
    <xf numFmtId="165" fontId="4" fillId="3" borderId="11" xfId="35" applyNumberFormat="1" applyFont="1" applyFill="1" applyBorder="1" applyAlignment="1">
      <alignment horizontal="right" vertical="center" wrapText="1"/>
    </xf>
    <xf numFmtId="165" fontId="4" fillId="3" borderId="11" xfId="35" applyNumberFormat="1" applyFont="1" applyFill="1" applyBorder="1" applyAlignment="1">
      <alignment horizontal="right" vertical="center"/>
    </xf>
    <xf numFmtId="10" fontId="4" fillId="3" borderId="11" xfId="35" applyNumberFormat="1" applyFont="1" applyFill="1" applyBorder="1" applyAlignment="1">
      <alignment horizontal="center" vertical="center"/>
    </xf>
    <xf numFmtId="165" fontId="4" fillId="3" borderId="11" xfId="35" applyNumberFormat="1" applyFont="1" applyFill="1" applyBorder="1" applyAlignment="1">
      <alignment horizontal="center" vertical="center"/>
    </xf>
    <xf numFmtId="164" fontId="4" fillId="2" borderId="12" xfId="29" applyFont="1" applyFill="1" applyBorder="1" applyAlignment="1">
      <alignment horizontal="left" vertical="center"/>
    </xf>
    <xf numFmtId="164" fontId="4" fillId="2" borderId="14" xfId="29" applyFont="1" applyFill="1" applyBorder="1" applyAlignment="1">
      <alignment horizontal="left" vertical="center"/>
    </xf>
    <xf numFmtId="164" fontId="4" fillId="2" borderId="16" xfId="29" applyFont="1" applyFill="1" applyBorder="1" applyAlignment="1">
      <alignment horizontal="left" vertical="center"/>
    </xf>
    <xf numFmtId="0" fontId="4" fillId="2" borderId="1" xfId="35" applyFont="1" applyAlignment="1">
      <alignment horizontal="left" vertical="center"/>
    </xf>
    <xf numFmtId="0" fontId="4" fillId="5" borderId="1" xfId="35" applyFont="1" applyFill="1" applyAlignment="1">
      <alignment horizontal="center" vertical="center"/>
    </xf>
    <xf numFmtId="0" fontId="4" fillId="5" borderId="11" xfId="35" applyFont="1" applyFill="1" applyBorder="1" applyAlignment="1">
      <alignment horizontal="left" vertical="center"/>
    </xf>
    <xf numFmtId="0" fontId="4" fillId="5" borderId="11" xfId="35" applyFont="1" applyFill="1" applyBorder="1" applyAlignment="1">
      <alignment horizontal="center" vertical="center"/>
    </xf>
    <xf numFmtId="0" fontId="4" fillId="3" borderId="11" xfId="35" applyFont="1" applyFill="1" applyBorder="1" applyAlignment="1">
      <alignment horizontal="center" vertical="center" wrapText="1"/>
    </xf>
    <xf numFmtId="165" fontId="4" fillId="2" borderId="1" xfId="35" applyNumberFormat="1" applyFont="1" applyAlignment="1">
      <alignment horizontal="center" vertical="center"/>
    </xf>
    <xf numFmtId="0" fontId="6" fillId="5" borderId="1" xfId="35" applyFont="1" applyFill="1" applyAlignment="1">
      <alignment horizontal="center" vertical="center"/>
    </xf>
    <xf numFmtId="0" fontId="6" fillId="3" borderId="1" xfId="35" applyFont="1" applyFill="1" applyAlignment="1">
      <alignment horizontal="center" vertical="center" wrapText="1"/>
    </xf>
    <xf numFmtId="166" fontId="6" fillId="3" borderId="1" xfId="35" applyNumberFormat="1" applyFont="1" applyFill="1" applyAlignment="1">
      <alignment horizontal="right" vertical="center" wrapText="1"/>
    </xf>
    <xf numFmtId="0" fontId="4" fillId="3" borderId="11" xfId="35" applyFont="1" applyFill="1" applyBorder="1" applyAlignment="1">
      <alignment horizontal="left" vertical="center"/>
    </xf>
    <xf numFmtId="0" fontId="6" fillId="3" borderId="11" xfId="35" applyFont="1" applyFill="1" applyBorder="1" applyAlignment="1">
      <alignment horizontal="center" vertical="center"/>
    </xf>
    <xf numFmtId="165" fontId="4" fillId="3" borderId="1" xfId="35" applyNumberFormat="1" applyFont="1" applyFill="1" applyAlignment="1">
      <alignment horizontal="left" vertical="center"/>
    </xf>
    <xf numFmtId="165" fontId="4" fillId="2" borderId="1" xfId="35" applyNumberFormat="1" applyFont="1" applyAlignment="1">
      <alignment vertical="center"/>
    </xf>
    <xf numFmtId="0" fontId="6" fillId="5" borderId="1" xfId="35" applyFont="1" applyFill="1" applyAlignment="1">
      <alignment horizontal="center" vertical="center" wrapText="1"/>
    </xf>
    <xf numFmtId="166" fontId="6" fillId="2" borderId="1" xfId="35" applyNumberFormat="1" applyFont="1" applyAlignment="1">
      <alignment horizontal="right" vertical="center"/>
    </xf>
    <xf numFmtId="10" fontId="4" fillId="5" borderId="1" xfId="35" applyNumberFormat="1" applyFont="1" applyFill="1" applyAlignment="1">
      <alignment horizontal="center" vertical="center"/>
    </xf>
    <xf numFmtId="10" fontId="4" fillId="3" borderId="1" xfId="35" applyNumberFormat="1" applyFont="1" applyFill="1" applyAlignment="1">
      <alignment horizontal="right" vertical="center"/>
    </xf>
    <xf numFmtId="0" fontId="4" fillId="3" borderId="1" xfId="35" applyFont="1" applyFill="1" applyAlignment="1">
      <alignment vertical="center"/>
    </xf>
    <xf numFmtId="166" fontId="4" fillId="3" borderId="11" xfId="35" applyNumberFormat="1" applyFont="1" applyFill="1" applyBorder="1" applyAlignment="1">
      <alignment horizontal="right" vertical="center"/>
    </xf>
    <xf numFmtId="165" fontId="4" fillId="2" borderId="1" xfId="35" applyNumberFormat="1" applyFont="1" applyAlignment="1">
      <alignment vertical="center" wrapText="1"/>
    </xf>
    <xf numFmtId="165" fontId="4" fillId="3" borderId="1" xfId="35" applyNumberFormat="1" applyFont="1" applyFill="1" applyAlignment="1">
      <alignment horizontal="center" vertical="center"/>
    </xf>
    <xf numFmtId="2" fontId="6" fillId="3" borderId="1" xfId="35" applyNumberFormat="1" applyFont="1" applyFill="1" applyAlignment="1">
      <alignment horizontal="center" vertical="center"/>
    </xf>
    <xf numFmtId="2" fontId="6" fillId="3" borderId="1" xfId="31" applyNumberFormat="1" applyFont="1" applyFill="1" applyBorder="1" applyAlignment="1">
      <alignment horizontal="right" vertical="center"/>
    </xf>
    <xf numFmtId="0" fontId="4" fillId="4" borderId="1" xfId="35" applyFont="1" applyFill="1" applyAlignment="1">
      <alignment horizontal="left" vertical="center"/>
    </xf>
    <xf numFmtId="166" fontId="4" fillId="4" borderId="1" xfId="35" applyNumberFormat="1" applyFont="1" applyFill="1" applyAlignment="1">
      <alignment vertical="center"/>
    </xf>
    <xf numFmtId="165" fontId="4" fillId="2" borderId="1" xfId="35" applyNumberFormat="1" applyFont="1" applyAlignment="1">
      <alignment horizontal="right" vertical="center"/>
    </xf>
    <xf numFmtId="43" fontId="4" fillId="2" borderId="1" xfId="35" applyNumberFormat="1" applyFont="1" applyAlignment="1">
      <alignment horizontal="left" vertical="center"/>
    </xf>
    <xf numFmtId="43" fontId="4" fillId="2" borderId="1" xfId="35" applyNumberFormat="1" applyFont="1" applyAlignment="1">
      <alignment vertical="center" wrapText="1"/>
    </xf>
    <xf numFmtId="168" fontId="4" fillId="2" borderId="1" xfId="35" applyNumberFormat="1" applyFont="1" applyAlignment="1">
      <alignment vertical="center" wrapText="1"/>
    </xf>
    <xf numFmtId="43" fontId="4" fillId="2" borderId="1" xfId="35" applyNumberFormat="1" applyFont="1" applyAlignment="1">
      <alignment vertical="center"/>
    </xf>
    <xf numFmtId="0" fontId="6" fillId="2" borderId="1" xfId="34" applyFont="1" applyAlignment="1">
      <alignment horizontal="right" vertical="center"/>
    </xf>
    <xf numFmtId="43" fontId="6" fillId="2" borderId="1" xfId="35" applyNumberFormat="1" applyFont="1" applyAlignment="1">
      <alignment vertical="center" wrapText="1"/>
    </xf>
    <xf numFmtId="0" fontId="6" fillId="4" borderId="1" xfId="35" applyFont="1" applyFill="1" applyAlignment="1">
      <alignment vertical="center"/>
    </xf>
    <xf numFmtId="0" fontId="4" fillId="7" borderId="11" xfId="0" applyFont="1" applyFill="1" applyBorder="1" applyAlignment="1">
      <alignment vertical="center"/>
    </xf>
    <xf numFmtId="0" fontId="4" fillId="7" borderId="11" xfId="0" applyFont="1" applyFill="1" applyBorder="1"/>
    <xf numFmtId="10" fontId="4" fillId="7" borderId="11" xfId="0" applyNumberFormat="1" applyFont="1" applyFill="1" applyBorder="1" applyAlignment="1">
      <alignment horizontal="center" vertical="center"/>
    </xf>
    <xf numFmtId="43" fontId="4" fillId="7" borderId="11" xfId="32" applyFont="1" applyFill="1" applyBorder="1" applyAlignment="1">
      <alignment vertical="center"/>
    </xf>
    <xf numFmtId="165" fontId="4" fillId="7" borderId="11" xfId="0" applyNumberFormat="1" applyFont="1" applyFill="1" applyBorder="1" applyAlignment="1">
      <alignment vertical="center"/>
    </xf>
    <xf numFmtId="0" fontId="6" fillId="2" borderId="11" xfId="0" applyFont="1" applyFill="1" applyBorder="1" applyAlignment="1">
      <alignment horizontal="center" vertical="center" wrapText="1"/>
    </xf>
    <xf numFmtId="10" fontId="6" fillId="3" borderId="11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43" fontId="6" fillId="3" borderId="11" xfId="32" applyFont="1" applyFill="1" applyBorder="1" applyAlignment="1">
      <alignment horizontal="right" vertical="center"/>
    </xf>
    <xf numFmtId="165" fontId="6" fillId="3" borderId="11" xfId="32" applyNumberFormat="1" applyFont="1" applyFill="1" applyBorder="1" applyAlignment="1">
      <alignment horizontal="right" vertical="center"/>
    </xf>
    <xf numFmtId="0" fontId="4" fillId="7" borderId="11" xfId="0" applyFont="1" applyFill="1" applyBorder="1" applyAlignment="1">
      <alignment horizontal="center" vertical="center"/>
    </xf>
    <xf numFmtId="43" fontId="4" fillId="7" borderId="11" xfId="32" applyFont="1" applyFill="1" applyBorder="1" applyAlignment="1">
      <alignment horizontal="right" vertical="center"/>
    </xf>
    <xf numFmtId="165" fontId="4" fillId="7" borderId="11" xfId="32" applyNumberFormat="1" applyFont="1" applyFill="1" applyBorder="1" applyAlignment="1">
      <alignment horizontal="right" vertical="center"/>
    </xf>
    <xf numFmtId="43" fontId="6" fillId="3" borderId="11" xfId="32" applyFont="1" applyFill="1" applyBorder="1" applyAlignment="1">
      <alignment vertical="center"/>
    </xf>
    <xf numFmtId="165" fontId="6" fillId="3" borderId="11" xfId="32" applyNumberFormat="1" applyFont="1" applyFill="1" applyBorder="1" applyAlignment="1">
      <alignment vertical="center"/>
    </xf>
    <xf numFmtId="165" fontId="4" fillId="7" borderId="11" xfId="32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vertical="center" wrapText="1"/>
    </xf>
    <xf numFmtId="10" fontId="4" fillId="3" borderId="11" xfId="0" applyNumberFormat="1" applyFont="1" applyFill="1" applyBorder="1" applyAlignment="1">
      <alignment horizontal="center" vertical="center"/>
    </xf>
    <xf numFmtId="43" fontId="4" fillId="3" borderId="11" xfId="32" applyFont="1" applyFill="1" applyBorder="1" applyAlignment="1">
      <alignment horizontal="right" vertical="center"/>
    </xf>
    <xf numFmtId="165" fontId="4" fillId="3" borderId="11" xfId="32" applyNumberFormat="1" applyFont="1" applyFill="1" applyBorder="1" applyAlignment="1">
      <alignment horizontal="right" vertical="center"/>
    </xf>
    <xf numFmtId="43" fontId="4" fillId="3" borderId="11" xfId="32" applyFont="1" applyFill="1" applyBorder="1" applyAlignment="1">
      <alignment vertical="center"/>
    </xf>
    <xf numFmtId="165" fontId="4" fillId="3" borderId="11" xfId="32" applyNumberFormat="1" applyFont="1" applyFill="1" applyBorder="1" applyAlignment="1">
      <alignment vertical="center"/>
    </xf>
    <xf numFmtId="165" fontId="4" fillId="3" borderId="11" xfId="0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6" fillId="2" borderId="1" xfId="9" applyFont="1"/>
    <xf numFmtId="0" fontId="4" fillId="3" borderId="11" xfId="9" applyFont="1" applyFill="1" applyBorder="1" applyAlignment="1">
      <alignment vertical="center"/>
    </xf>
    <xf numFmtId="0" fontId="4" fillId="3" borderId="1" xfId="9" applyFont="1" applyFill="1" applyAlignment="1">
      <alignment vertical="center"/>
    </xf>
    <xf numFmtId="0" fontId="6" fillId="2" borderId="9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6" fillId="2" borderId="1" xfId="34" applyFont="1" applyAlignment="1">
      <alignment horizontal="center" vertical="distributed" wrapText="1"/>
    </xf>
    <xf numFmtId="0" fontId="6" fillId="2" borderId="1" xfId="34" applyFont="1" applyAlignment="1">
      <alignment horizontal="left" vertical="distributed"/>
    </xf>
    <xf numFmtId="0" fontId="4" fillId="2" borderId="1" xfId="34" applyFont="1" applyAlignment="1">
      <alignment horizontal="left" vertical="distributed" wrapText="1"/>
    </xf>
    <xf numFmtId="0" fontId="6" fillId="2" borderId="1" xfId="34" applyFont="1" applyAlignment="1">
      <alignment horizontal="left"/>
    </xf>
    <xf numFmtId="0" fontId="4" fillId="2" borderId="7" xfId="34" applyFont="1" applyBorder="1" applyAlignment="1">
      <alignment horizontal="center" vertical="center" wrapText="1"/>
    </xf>
    <xf numFmtId="0" fontId="4" fillId="2" borderId="4" xfId="34" applyFont="1" applyBorder="1" applyAlignment="1">
      <alignment horizontal="center" vertical="center" wrapText="1"/>
    </xf>
    <xf numFmtId="0" fontId="4" fillId="2" borderId="9" xfId="34" applyFont="1" applyBorder="1" applyAlignment="1">
      <alignment horizontal="center" vertical="center" wrapText="1"/>
    </xf>
    <xf numFmtId="0" fontId="4" fillId="2" borderId="6" xfId="34" applyFont="1" applyBorder="1" applyAlignment="1">
      <alignment horizontal="center" vertical="center" wrapText="1"/>
    </xf>
    <xf numFmtId="0" fontId="4" fillId="2" borderId="1" xfId="34" applyFont="1" applyAlignment="1">
      <alignment horizontal="left" wrapText="1"/>
    </xf>
    <xf numFmtId="164" fontId="6" fillId="2" borderId="1" xfId="35" applyNumberFormat="1" applyFont="1" applyAlignment="1">
      <alignment horizontal="center" vertical="center" wrapText="1"/>
    </xf>
    <xf numFmtId="0" fontId="6" fillId="2" borderId="11" xfId="34" applyFont="1" applyBorder="1" applyAlignment="1">
      <alignment horizontal="center" vertical="center"/>
    </xf>
    <xf numFmtId="0" fontId="6" fillId="2" borderId="11" xfId="34" applyFont="1" applyBorder="1" applyAlignment="1">
      <alignment vertical="center" wrapText="1"/>
    </xf>
    <xf numFmtId="10" fontId="6" fillId="3" borderId="23" xfId="36" applyNumberFormat="1" applyFont="1" applyFill="1" applyBorder="1" applyAlignment="1">
      <alignment horizontal="right" vertical="center"/>
    </xf>
    <xf numFmtId="10" fontId="6" fillId="3" borderId="24" xfId="36" applyNumberFormat="1" applyFont="1" applyFill="1" applyBorder="1" applyAlignment="1">
      <alignment horizontal="right" vertical="center"/>
    </xf>
    <xf numFmtId="0" fontId="4" fillId="2" borderId="25" xfId="34" applyFont="1" applyBorder="1" applyAlignment="1">
      <alignment horizontal="center" vertical="center"/>
    </xf>
    <xf numFmtId="17" fontId="4" fillId="3" borderId="19" xfId="35" applyNumberFormat="1" applyFont="1" applyFill="1" applyBorder="1" applyAlignment="1">
      <alignment horizontal="center" vertical="center"/>
    </xf>
    <xf numFmtId="0" fontId="4" fillId="3" borderId="19" xfId="35" applyFont="1" applyFill="1" applyBorder="1" applyAlignment="1">
      <alignment horizontal="center" vertical="center"/>
    </xf>
    <xf numFmtId="0" fontId="4" fillId="3" borderId="19" xfId="35" applyFont="1" applyFill="1" applyBorder="1" applyAlignment="1">
      <alignment horizontal="center" vertical="center" wrapText="1"/>
    </xf>
    <xf numFmtId="0" fontId="4" fillId="3" borderId="1" xfId="35" applyFont="1" applyFill="1" applyAlignment="1">
      <alignment horizontal="center" vertical="center"/>
    </xf>
    <xf numFmtId="17" fontId="4" fillId="3" borderId="20" xfId="35" applyNumberFormat="1" applyFont="1" applyFill="1" applyBorder="1" applyAlignment="1">
      <alignment horizontal="center" vertical="center"/>
    </xf>
    <xf numFmtId="17" fontId="4" fillId="3" borderId="22" xfId="35" applyNumberFormat="1" applyFont="1" applyFill="1" applyBorder="1" applyAlignment="1">
      <alignment horizontal="center" vertical="center"/>
    </xf>
    <xf numFmtId="0" fontId="4" fillId="3" borderId="11" xfId="35" applyFont="1" applyFill="1" applyBorder="1" applyAlignment="1">
      <alignment horizontal="center" vertical="center"/>
    </xf>
    <xf numFmtId="0" fontId="4" fillId="2" borderId="17" xfId="35" applyFont="1" applyBorder="1" applyAlignment="1">
      <alignment horizontal="center" vertical="center"/>
    </xf>
    <xf numFmtId="0" fontId="4" fillId="3" borderId="20" xfId="35" applyFont="1" applyFill="1" applyBorder="1" applyAlignment="1">
      <alignment horizontal="center" vertical="center"/>
    </xf>
    <xf numFmtId="0" fontId="4" fillId="3" borderId="21" xfId="35" applyFont="1" applyFill="1" applyBorder="1" applyAlignment="1">
      <alignment horizontal="center" vertical="center"/>
    </xf>
    <xf numFmtId="0" fontId="4" fillId="3" borderId="22" xfId="35" applyFont="1" applyFill="1" applyBorder="1" applyAlignment="1">
      <alignment horizontal="center" vertical="center"/>
    </xf>
    <xf numFmtId="10" fontId="4" fillId="8" borderId="26" xfId="35" applyNumberFormat="1" applyFont="1" applyFill="1" applyBorder="1" applyAlignment="1">
      <alignment horizontal="center" vertical="center"/>
    </xf>
    <xf numFmtId="10" fontId="4" fillId="8" borderId="28" xfId="35" applyNumberFormat="1" applyFont="1" applyFill="1" applyBorder="1" applyAlignment="1">
      <alignment horizontal="center" vertical="center"/>
    </xf>
    <xf numFmtId="10" fontId="4" fillId="8" borderId="27" xfId="35" applyNumberFormat="1" applyFont="1" applyFill="1" applyBorder="1" applyAlignment="1">
      <alignment horizontal="center" vertical="center"/>
    </xf>
    <xf numFmtId="17" fontId="4" fillId="3" borderId="12" xfId="35" applyNumberFormat="1" applyFont="1" applyFill="1" applyBorder="1" applyAlignment="1">
      <alignment horizontal="center" vertical="center"/>
    </xf>
    <xf numFmtId="17" fontId="4" fillId="3" borderId="10" xfId="35" applyNumberFormat="1" applyFont="1" applyFill="1" applyBorder="1" applyAlignment="1">
      <alignment horizontal="center" vertical="center"/>
    </xf>
    <xf numFmtId="17" fontId="4" fillId="3" borderId="13" xfId="35" applyNumberFormat="1" applyFont="1" applyFill="1" applyBorder="1" applyAlignment="1">
      <alignment horizontal="center" vertical="center"/>
    </xf>
    <xf numFmtId="17" fontId="4" fillId="3" borderId="16" xfId="35" applyNumberFormat="1" applyFont="1" applyFill="1" applyBorder="1" applyAlignment="1">
      <alignment horizontal="center" vertical="center"/>
    </xf>
    <xf numFmtId="17" fontId="4" fillId="3" borderId="17" xfId="35" applyNumberFormat="1" applyFont="1" applyFill="1" applyBorder="1" applyAlignment="1">
      <alignment horizontal="center" vertical="center"/>
    </xf>
    <xf numFmtId="17" fontId="4" fillId="3" borderId="18" xfId="35" applyNumberFormat="1" applyFont="1" applyFill="1" applyBorder="1" applyAlignment="1">
      <alignment horizontal="center" vertical="center"/>
    </xf>
  </cellXfs>
  <cellStyles count="37">
    <cellStyle name="Normal" xfId="0" builtinId="0"/>
    <cellStyle name="Normal 10" xfId="9" xr:uid="{33042730-563B-4E93-829F-ABFEA2A1C452}"/>
    <cellStyle name="Normal 11" xfId="10" xr:uid="{8A26D55F-0D5C-4545-8F2F-FF9D51F7A1A6}"/>
    <cellStyle name="Normal 12" xfId="11" xr:uid="{7ABF8BC2-159A-4DFA-916E-D422B1E75F1E}"/>
    <cellStyle name="Normal 13" xfId="12" xr:uid="{189998F6-D71C-49A6-B113-77BB8E7F034C}"/>
    <cellStyle name="Normal 14" xfId="13" xr:uid="{D61DD18B-21AC-4908-BC6C-AED5D37C9A6F}"/>
    <cellStyle name="Normal 15" xfId="14" xr:uid="{5E388BBC-441E-4597-959A-24A457EE22FE}"/>
    <cellStyle name="Normal 16" xfId="15" xr:uid="{43F128D2-8A79-43B1-A168-97E30E6CF10B}"/>
    <cellStyle name="Normal 17" xfId="16" xr:uid="{D221691F-2C54-4CEB-A5CC-B7AD7482341A}"/>
    <cellStyle name="Normal 18" xfId="17" xr:uid="{EB5B526A-33A5-4F15-81F2-8247E6A75F94}"/>
    <cellStyle name="Normal 19" xfId="18" xr:uid="{0B084B85-CCB8-4DEB-9FA2-F0D73E5A87E1}"/>
    <cellStyle name="Normal 2" xfId="1" xr:uid="{11021C8B-D5D8-4D75-9D1B-1E0C408EE137}"/>
    <cellStyle name="Normal 2 2" xfId="35" xr:uid="{B7C89EFC-AB4A-41D2-A0B5-2ACBC4D40FF8}"/>
    <cellStyle name="Normal 20" xfId="19" xr:uid="{4382AA8A-651D-44C0-B50F-EA1EEF718F9C}"/>
    <cellStyle name="Normal 21" xfId="20" xr:uid="{D8694106-4B85-4D95-8BEC-C493171B699C}"/>
    <cellStyle name="Normal 22" xfId="21" xr:uid="{E6AA99A6-ED13-4347-9ADA-FB732D91EE1A}"/>
    <cellStyle name="Normal 23" xfId="22" xr:uid="{C20AFD07-BFC1-46C9-AC0A-5FF9C4771093}"/>
    <cellStyle name="Normal 24" xfId="23" xr:uid="{348B1276-61F9-402D-AADF-BA066B380DEF}"/>
    <cellStyle name="Normal 25" xfId="24" xr:uid="{ACE82522-1A2D-4115-A65F-3C61FBF7B301}"/>
    <cellStyle name="Normal 26" xfId="25" xr:uid="{14763180-043E-44A1-BCC5-5944405F473A}"/>
    <cellStyle name="Normal 27" xfId="26" xr:uid="{01DC1C94-CF9F-43F6-AD1A-DC2E7000BB89}"/>
    <cellStyle name="Normal 28" xfId="27" xr:uid="{ED6441E0-C18D-4634-A04E-E354898885D0}"/>
    <cellStyle name="Normal 29" xfId="33" xr:uid="{708208B5-D352-4C3C-B464-E11C6499B2A3}"/>
    <cellStyle name="Normal 3" xfId="2" xr:uid="{462DD149-2B9F-4481-9D63-394F8E80C26B}"/>
    <cellStyle name="Normal 3 2" xfId="34" xr:uid="{AEC6EDCC-AE86-49D4-A5A8-8AC15E9411A1}"/>
    <cellStyle name="Normal 4" xfId="3" xr:uid="{0D3ED0AC-6C84-4B78-8BAA-E2C7C6D0C738}"/>
    <cellStyle name="Normal 5" xfId="4" xr:uid="{2C8C0371-27F5-452F-98DD-F246FBAB9562}"/>
    <cellStyle name="Normal 6" xfId="5" xr:uid="{31CCF773-A23A-4A9C-92EA-4D6725FDA992}"/>
    <cellStyle name="Normal 7" xfId="6" xr:uid="{7C523463-A304-4D11-88FD-1E0A19E80D7B}"/>
    <cellStyle name="Normal 8" xfId="7" xr:uid="{182A2E09-DD1A-440A-887A-601586559E23}"/>
    <cellStyle name="Normal 9" xfId="8" xr:uid="{8C53B6FE-D002-46FE-A37E-715AA6030CC5}"/>
    <cellStyle name="Porcentagem 2" xfId="30" xr:uid="{11849B5E-377A-4937-A62C-1EDDE9D0957B}"/>
    <cellStyle name="Vírgula" xfId="32" builtinId="3"/>
    <cellStyle name="Vírgula 2" xfId="28" xr:uid="{F55CAA7A-49E6-4E62-BF6D-9EAA1CE62415}"/>
    <cellStyle name="Vírgula 2 2" xfId="31" xr:uid="{C98DAB53-35DE-4057-8251-C948696B5CF1}"/>
    <cellStyle name="Vírgula 3 2" xfId="36" xr:uid="{3B3CE117-F327-4BB4-BD6D-B1C0362ED61A}"/>
    <cellStyle name="Vírgula 4" xfId="29" xr:uid="{E8B2317A-C6A1-422B-823D-160829B0CE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390525</xdr:colOff>
      <xdr:row>0</xdr:row>
      <xdr:rowOff>57150</xdr:rowOff>
    </xdr:from>
    <xdr:to>
      <xdr:col>7</xdr:col>
      <xdr:colOff>588807</xdr:colOff>
      <xdr:row>7</xdr:row>
      <xdr:rowOff>152399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88913EB-1F48-4336-8208-87C2C83B5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82275" y="57150"/>
          <a:ext cx="1960407" cy="142874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809625</xdr:colOff>
      <xdr:row>0</xdr:row>
      <xdr:rowOff>47625</xdr:rowOff>
    </xdr:from>
    <xdr:to>
      <xdr:col>9</xdr:col>
      <xdr:colOff>1333501</xdr:colOff>
      <xdr:row>7</xdr:row>
      <xdr:rowOff>142875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3B25B547-C462-44DE-8AC8-5B475D28E3B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4625" y="47625"/>
          <a:ext cx="1905001" cy="1428750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628650</xdr:colOff>
      <xdr:row>0</xdr:row>
      <xdr:rowOff>57149</xdr:rowOff>
    </xdr:from>
    <xdr:to>
      <xdr:col>8</xdr:col>
      <xdr:colOff>752475</xdr:colOff>
      <xdr:row>7</xdr:row>
      <xdr:rowOff>152400</xdr:rowOff>
    </xdr:to>
    <xdr:pic>
      <xdr:nvPicPr>
        <xdr:cNvPr id="3" name="Imagem 2" descr="Caixa logo – Caixa Econômica Federal – PNG e Vetor ...">
          <a:extLst>
            <a:ext uri="{FF2B5EF4-FFF2-40B4-BE49-F238E27FC236}">
              <a16:creationId xmlns:a16="http://schemas.microsoft.com/office/drawing/2014/main" id="{7B7A1591-873F-7E4A-318F-CDDFE46EE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82525" y="57149"/>
          <a:ext cx="1504950" cy="1428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6429375</xdr:colOff>
      <xdr:row>0</xdr:row>
      <xdr:rowOff>57150</xdr:rowOff>
    </xdr:from>
    <xdr:to>
      <xdr:col>5</xdr:col>
      <xdr:colOff>342900</xdr:colOff>
      <xdr:row>7</xdr:row>
      <xdr:rowOff>161925</xdr:rowOff>
    </xdr:to>
    <xdr:pic>
      <xdr:nvPicPr>
        <xdr:cNvPr id="5" name="Imagem 4" descr="Ministério da Educação (Brasil) – Wikipédia, a enciclopédia ...">
          <a:extLst>
            <a:ext uri="{FF2B5EF4-FFF2-40B4-BE49-F238E27FC236}">
              <a16:creationId xmlns:a16="http://schemas.microsoft.com/office/drawing/2014/main" id="{3C2139C7-1CE8-A4BC-1818-C23C855F4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57150"/>
          <a:ext cx="207645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83608</xdr:colOff>
      <xdr:row>0</xdr:row>
      <xdr:rowOff>57151</xdr:rowOff>
    </xdr:from>
    <xdr:to>
      <xdr:col>6</xdr:col>
      <xdr:colOff>98799</xdr:colOff>
      <xdr:row>7</xdr:row>
      <xdr:rowOff>158750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6222EB9-3235-48BE-A6FB-31E1969C5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06025" y="57151"/>
          <a:ext cx="1973107" cy="143509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482601</xdr:colOff>
      <xdr:row>0</xdr:row>
      <xdr:rowOff>47625</xdr:rowOff>
    </xdr:from>
    <xdr:to>
      <xdr:col>11</xdr:col>
      <xdr:colOff>563036</xdr:colOff>
      <xdr:row>7</xdr:row>
      <xdr:rowOff>169333</xdr:rowOff>
    </xdr:to>
    <xdr:pic>
      <xdr:nvPicPr>
        <xdr:cNvPr id="5" name="Imagem 2">
          <a:extLst>
            <a:ext uri="{FF2B5EF4-FFF2-40B4-BE49-F238E27FC236}">
              <a16:creationId xmlns:a16="http://schemas.microsoft.com/office/drawing/2014/main" id="{FD8135AA-41DB-4299-BC07-1A506BD34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0601" y="47625"/>
          <a:ext cx="1921935" cy="1455208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143934</xdr:colOff>
      <xdr:row>0</xdr:row>
      <xdr:rowOff>57149</xdr:rowOff>
    </xdr:from>
    <xdr:to>
      <xdr:col>8</xdr:col>
      <xdr:colOff>433917</xdr:colOff>
      <xdr:row>7</xdr:row>
      <xdr:rowOff>158750</xdr:rowOff>
    </xdr:to>
    <xdr:pic>
      <xdr:nvPicPr>
        <xdr:cNvPr id="6" name="Imagem 5" descr="Caixa logo – Caixa Econômica Federal – PNG e Vetor ...">
          <a:extLst>
            <a:ext uri="{FF2B5EF4-FFF2-40B4-BE49-F238E27FC236}">
              <a16:creationId xmlns:a16="http://schemas.microsoft.com/office/drawing/2014/main" id="{3D8B930B-10D8-4664-B807-2CC4CE53A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4267" y="57149"/>
          <a:ext cx="1517650" cy="143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2351616</xdr:colOff>
      <xdr:row>0</xdr:row>
      <xdr:rowOff>57151</xdr:rowOff>
    </xdr:from>
    <xdr:to>
      <xdr:col>3</xdr:col>
      <xdr:colOff>45507</xdr:colOff>
      <xdr:row>7</xdr:row>
      <xdr:rowOff>157693</xdr:rowOff>
    </xdr:to>
    <xdr:pic>
      <xdr:nvPicPr>
        <xdr:cNvPr id="7" name="Imagem 6" descr="Ministério da Educação (Brasil) – Wikipédia, a enciclopédia ...">
          <a:extLst>
            <a:ext uri="{FF2B5EF4-FFF2-40B4-BE49-F238E27FC236}">
              <a16:creationId xmlns:a16="http://schemas.microsoft.com/office/drawing/2014/main" id="{A4942830-B792-4EE8-B9EA-63CE1BCD1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0891" y="57151"/>
          <a:ext cx="2084916" cy="14340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571501</xdr:colOff>
      <xdr:row>0</xdr:row>
      <xdr:rowOff>9513</xdr:rowOff>
    </xdr:from>
    <xdr:to>
      <xdr:col>11</xdr:col>
      <xdr:colOff>375025</xdr:colOff>
      <xdr:row>7</xdr:row>
      <xdr:rowOff>120651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73A1D956-F912-C455-7632-6B0353636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48101" y="9513"/>
          <a:ext cx="2686424" cy="1444638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796926</xdr:colOff>
      <xdr:row>0</xdr:row>
      <xdr:rowOff>9525</xdr:rowOff>
    </xdr:from>
    <xdr:to>
      <xdr:col>14</xdr:col>
      <xdr:colOff>1061</xdr:colOff>
      <xdr:row>7</xdr:row>
      <xdr:rowOff>121708</xdr:rowOff>
    </xdr:to>
    <xdr:pic>
      <xdr:nvPicPr>
        <xdr:cNvPr id="10" name="Imagem 2">
          <a:extLst>
            <a:ext uri="{FF2B5EF4-FFF2-40B4-BE49-F238E27FC236}">
              <a16:creationId xmlns:a16="http://schemas.microsoft.com/office/drawing/2014/main" id="{AD4724FE-2F88-5D1E-E9F7-57D8BA114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45526" y="9525"/>
          <a:ext cx="2055285" cy="1445683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419100</xdr:colOff>
      <xdr:row>0</xdr:row>
      <xdr:rowOff>3133</xdr:rowOff>
    </xdr:from>
    <xdr:to>
      <xdr:col>12</xdr:col>
      <xdr:colOff>757767</xdr:colOff>
      <xdr:row>7</xdr:row>
      <xdr:rowOff>120650</xdr:rowOff>
    </xdr:to>
    <xdr:pic>
      <xdr:nvPicPr>
        <xdr:cNvPr id="11" name="Imagem 10" descr="Caixa logo – Caixa Econômica Federal – PNG e Vetor ...">
          <a:extLst>
            <a:ext uri="{FF2B5EF4-FFF2-40B4-BE49-F238E27FC236}">
              <a16:creationId xmlns:a16="http://schemas.microsoft.com/office/drawing/2014/main" id="{A3B772E5-D9A5-1670-7723-E561FC0F5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78600" y="3133"/>
          <a:ext cx="2027767" cy="145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254000</xdr:colOff>
      <xdr:row>0</xdr:row>
      <xdr:rowOff>11458</xdr:rowOff>
    </xdr:from>
    <xdr:to>
      <xdr:col>9</xdr:col>
      <xdr:colOff>531282</xdr:colOff>
      <xdr:row>7</xdr:row>
      <xdr:rowOff>119593</xdr:rowOff>
    </xdr:to>
    <xdr:pic>
      <xdr:nvPicPr>
        <xdr:cNvPr id="12" name="Imagem 11" descr="Ministério da Educação (Brasil) – Wikipédia, a enciclopédia ...">
          <a:extLst>
            <a:ext uri="{FF2B5EF4-FFF2-40B4-BE49-F238E27FC236}">
              <a16:creationId xmlns:a16="http://schemas.microsoft.com/office/drawing/2014/main" id="{19464871-B0F0-65CA-7C72-0222F1E6B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200" y="11458"/>
          <a:ext cx="2969682" cy="14416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3108072</xdr:colOff>
      <xdr:row>0</xdr:row>
      <xdr:rowOff>58500</xdr:rowOff>
    </xdr:from>
    <xdr:to>
      <xdr:col>7</xdr:col>
      <xdr:colOff>1435021</xdr:colOff>
      <xdr:row>7</xdr:row>
      <xdr:rowOff>172812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8563538-A3C2-495B-85D5-3EC2843BC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7443" y="58500"/>
          <a:ext cx="2496178" cy="148591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195944</xdr:colOff>
      <xdr:row>0</xdr:row>
      <xdr:rowOff>36741</xdr:rowOff>
    </xdr:from>
    <xdr:to>
      <xdr:col>10</xdr:col>
      <xdr:colOff>1047451</xdr:colOff>
      <xdr:row>7</xdr:row>
      <xdr:rowOff>146669</xdr:rowOff>
    </xdr:to>
    <xdr:pic>
      <xdr:nvPicPr>
        <xdr:cNvPr id="6" name="Imagem 2">
          <a:extLst>
            <a:ext uri="{FF2B5EF4-FFF2-40B4-BE49-F238E27FC236}">
              <a16:creationId xmlns:a16="http://schemas.microsoft.com/office/drawing/2014/main" id="{D169DEB5-FCE9-4FA9-AC50-A434ABC2A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1144" y="36741"/>
          <a:ext cx="2144186" cy="1481528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1481955</xdr:colOff>
      <xdr:row>0</xdr:row>
      <xdr:rowOff>28987</xdr:rowOff>
    </xdr:from>
    <xdr:to>
      <xdr:col>9</xdr:col>
      <xdr:colOff>228450</xdr:colOff>
      <xdr:row>7</xdr:row>
      <xdr:rowOff>140154</xdr:rowOff>
    </xdr:to>
    <xdr:pic>
      <xdr:nvPicPr>
        <xdr:cNvPr id="7" name="Imagem 6" descr="Caixa logo – Caixa Econômica Federal – PNG e Vetor ...">
          <a:extLst>
            <a:ext uri="{FF2B5EF4-FFF2-40B4-BE49-F238E27FC236}">
              <a16:creationId xmlns:a16="http://schemas.microsoft.com/office/drawing/2014/main" id="{62120C53-5B63-4E44-BF5F-D0D1BDFC7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0555" y="28987"/>
          <a:ext cx="2023095" cy="14827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540204</xdr:colOff>
      <xdr:row>0</xdr:row>
      <xdr:rowOff>38673</xdr:rowOff>
    </xdr:from>
    <xdr:to>
      <xdr:col>6</xdr:col>
      <xdr:colOff>3091543</xdr:colOff>
      <xdr:row>7</xdr:row>
      <xdr:rowOff>153430</xdr:rowOff>
    </xdr:to>
    <xdr:pic>
      <xdr:nvPicPr>
        <xdr:cNvPr id="8" name="Imagem 7" descr="Ministério da Educação (Brasil) – Wikipédia, a enciclopédia ...">
          <a:extLst>
            <a:ext uri="{FF2B5EF4-FFF2-40B4-BE49-F238E27FC236}">
              <a16:creationId xmlns:a16="http://schemas.microsoft.com/office/drawing/2014/main" id="{7C0A9737-4CF4-467E-BC95-94D9A63E7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38673"/>
          <a:ext cx="2551339" cy="1486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958131</xdr:colOff>
      <xdr:row>0</xdr:row>
      <xdr:rowOff>47614</xdr:rowOff>
    </xdr:from>
    <xdr:to>
      <xdr:col>7</xdr:col>
      <xdr:colOff>188286</xdr:colOff>
      <xdr:row>7</xdr:row>
      <xdr:rowOff>143436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5A91B30-F313-4F34-8062-38D9B220C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4931" y="47614"/>
          <a:ext cx="2240055" cy="142932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71717</xdr:colOff>
      <xdr:row>0</xdr:row>
      <xdr:rowOff>65554</xdr:rowOff>
    </xdr:from>
    <xdr:to>
      <xdr:col>10</xdr:col>
      <xdr:colOff>1475459</xdr:colOff>
      <xdr:row>7</xdr:row>
      <xdr:rowOff>140797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B820062-AC6A-4BEB-AA28-138B5F18F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5792" y="65554"/>
          <a:ext cx="1784742" cy="1408743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153044</xdr:colOff>
      <xdr:row>0</xdr:row>
      <xdr:rowOff>50201</xdr:rowOff>
    </xdr:from>
    <xdr:to>
      <xdr:col>9</xdr:col>
      <xdr:colOff>15317</xdr:colOff>
      <xdr:row>7</xdr:row>
      <xdr:rowOff>134471</xdr:rowOff>
    </xdr:to>
    <xdr:pic>
      <xdr:nvPicPr>
        <xdr:cNvPr id="4" name="Imagem 3" descr="Caixa logo – Caixa Econômica Federal – PNG e Vetor ...">
          <a:extLst>
            <a:ext uri="{FF2B5EF4-FFF2-40B4-BE49-F238E27FC236}">
              <a16:creationId xmlns:a16="http://schemas.microsoft.com/office/drawing/2014/main" id="{FE74EBCD-2A91-4434-A36E-35286C37D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49744" y="50201"/>
          <a:ext cx="1719648" cy="1417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7162800</xdr:colOff>
      <xdr:row>0</xdr:row>
      <xdr:rowOff>54779</xdr:rowOff>
    </xdr:from>
    <xdr:to>
      <xdr:col>4</xdr:col>
      <xdr:colOff>922781</xdr:colOff>
      <xdr:row>7</xdr:row>
      <xdr:rowOff>115851</xdr:rowOff>
    </xdr:to>
    <xdr:pic>
      <xdr:nvPicPr>
        <xdr:cNvPr id="5" name="Imagem 4" descr="Ministério da Educação (Brasil) – Wikipédia, a enciclopédia ...">
          <a:extLst>
            <a:ext uri="{FF2B5EF4-FFF2-40B4-BE49-F238E27FC236}">
              <a16:creationId xmlns:a16="http://schemas.microsoft.com/office/drawing/2014/main" id="{D92FA071-D8C7-4855-9EE6-B8727E62A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7175" y="54779"/>
          <a:ext cx="1732406" cy="1394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2E08D-C01C-4EC1-B0A8-74C70D0C96EC}">
  <sheetPr>
    <pageSetUpPr fitToPage="1"/>
  </sheetPr>
  <dimension ref="A1:K729"/>
  <sheetViews>
    <sheetView showGridLines="0" tabSelected="1" view="pageBreakPreview" topLeftCell="E6" zoomScaleNormal="100" zoomScaleSheetLayoutView="100" workbookViewId="0">
      <selection activeCell="J14" sqref="J14"/>
    </sheetView>
  </sheetViews>
  <sheetFormatPr defaultColWidth="8.85546875" defaultRowHeight="15" x14ac:dyDescent="0.2"/>
  <cols>
    <col min="1" max="1" width="10.7109375" style="141" customWidth="1"/>
    <col min="2" max="3" width="15.7109375" style="126" customWidth="1"/>
    <col min="4" max="4" width="110.7109375" style="126" customWidth="1"/>
    <col min="5" max="5" width="11.7109375" style="126" customWidth="1"/>
    <col min="6" max="6" width="10.7109375" style="126" customWidth="1"/>
    <col min="7" max="7" width="15.7109375" style="126" customWidth="1"/>
    <col min="8" max="10" width="20.7109375" style="126" customWidth="1"/>
    <col min="11" max="11" width="11.85546875" style="126" bestFit="1" customWidth="1"/>
    <col min="12" max="16384" width="8.85546875" style="126"/>
  </cols>
  <sheetData>
    <row r="1" spans="1:10" s="116" customFormat="1" ht="15" customHeight="1" x14ac:dyDescent="0.25">
      <c r="A1" s="28" t="s">
        <v>582</v>
      </c>
      <c r="B1" s="5"/>
      <c r="C1" s="6"/>
      <c r="D1" s="6"/>
      <c r="E1" s="6"/>
      <c r="F1" s="5"/>
      <c r="G1" s="7"/>
      <c r="H1" s="7"/>
      <c r="I1" s="7"/>
      <c r="J1" s="8"/>
    </row>
    <row r="2" spans="1:10" s="116" customFormat="1" ht="15" customHeight="1" x14ac:dyDescent="0.25">
      <c r="A2" s="4" t="s">
        <v>1882</v>
      </c>
      <c r="B2" s="17"/>
      <c r="C2" s="16"/>
      <c r="D2" s="16"/>
      <c r="E2" s="16"/>
      <c r="F2" s="17"/>
      <c r="G2" s="18"/>
      <c r="H2" s="18"/>
      <c r="I2" s="18"/>
      <c r="J2" s="29"/>
    </row>
    <row r="3" spans="1:10" s="116" customFormat="1" ht="15" customHeight="1" x14ac:dyDescent="0.25">
      <c r="A3" s="4" t="s">
        <v>612</v>
      </c>
      <c r="B3" s="17"/>
      <c r="C3" s="16"/>
      <c r="D3" s="16"/>
      <c r="E3" s="16"/>
      <c r="F3" s="17"/>
      <c r="G3" s="18"/>
      <c r="H3" s="18"/>
      <c r="I3" s="18"/>
      <c r="J3" s="29"/>
    </row>
    <row r="4" spans="1:10" s="116" customFormat="1" ht="15" customHeight="1" x14ac:dyDescent="0.25">
      <c r="A4" s="4" t="s">
        <v>611</v>
      </c>
      <c r="B4" s="118"/>
      <c r="C4" s="16"/>
      <c r="D4" s="16"/>
      <c r="E4" s="16"/>
      <c r="F4" s="19"/>
      <c r="G4" s="9"/>
      <c r="I4" s="10"/>
      <c r="J4" s="130"/>
    </row>
    <row r="5" spans="1:10" s="116" customFormat="1" ht="15" customHeight="1" x14ac:dyDescent="0.25">
      <c r="A5" s="4" t="s">
        <v>1884</v>
      </c>
      <c r="B5" s="118"/>
      <c r="C5" s="16"/>
      <c r="D5" s="16"/>
      <c r="E5" s="16"/>
      <c r="F5" s="19"/>
      <c r="G5" s="9"/>
      <c r="H5" s="10"/>
      <c r="I5" s="10"/>
      <c r="J5" s="11"/>
    </row>
    <row r="6" spans="1:10" s="116" customFormat="1" ht="15" customHeight="1" x14ac:dyDescent="0.25">
      <c r="A6" s="4" t="s">
        <v>1873</v>
      </c>
      <c r="B6" s="118"/>
      <c r="C6" s="16"/>
      <c r="D6" s="16"/>
      <c r="E6" s="16"/>
      <c r="F6" s="19"/>
      <c r="G6" s="9"/>
      <c r="H6" s="10"/>
      <c r="I6" s="10"/>
      <c r="J6" s="11"/>
    </row>
    <row r="7" spans="1:10" s="116" customFormat="1" ht="15" customHeight="1" x14ac:dyDescent="0.25">
      <c r="A7" s="4" t="s">
        <v>1874</v>
      </c>
      <c r="B7" s="118"/>
      <c r="C7" s="16"/>
      <c r="D7" s="16"/>
      <c r="E7" s="16"/>
      <c r="F7" s="19"/>
      <c r="J7" s="130"/>
    </row>
    <row r="8" spans="1:10" s="116" customFormat="1" ht="15" customHeight="1" thickBot="1" x14ac:dyDescent="0.3">
      <c r="A8" s="31" t="s">
        <v>1875</v>
      </c>
      <c r="B8" s="32"/>
      <c r="C8" s="33"/>
      <c r="D8" s="33"/>
      <c r="E8" s="33"/>
      <c r="F8" s="33"/>
      <c r="G8" s="34"/>
      <c r="H8" s="35"/>
      <c r="I8" s="131"/>
      <c r="J8" s="132"/>
    </row>
    <row r="9" spans="1:10" ht="15" customHeight="1" x14ac:dyDescent="0.2">
      <c r="A9" s="123"/>
      <c r="B9" s="124"/>
      <c r="C9" s="124" t="s">
        <v>0</v>
      </c>
      <c r="D9" s="124"/>
      <c r="E9" s="124"/>
      <c r="F9" s="124"/>
      <c r="G9" s="124"/>
      <c r="H9" s="124"/>
      <c r="I9" s="124"/>
      <c r="J9" s="125"/>
    </row>
    <row r="10" spans="1:10" ht="15" customHeight="1" x14ac:dyDescent="0.2">
      <c r="A10" s="123"/>
      <c r="B10" s="124"/>
      <c r="C10" s="124"/>
      <c r="D10" s="133" t="s">
        <v>670</v>
      </c>
      <c r="E10" s="133"/>
      <c r="F10" s="124"/>
      <c r="G10" s="124"/>
      <c r="H10" s="124"/>
      <c r="I10" s="10" t="s">
        <v>586</v>
      </c>
      <c r="J10" s="129">
        <f>BDI!D32</f>
        <v>0.24381383383147859</v>
      </c>
    </row>
    <row r="11" spans="1:10" ht="15" customHeight="1" x14ac:dyDescent="0.2">
      <c r="A11" s="123"/>
      <c r="B11" s="124"/>
      <c r="C11" s="124"/>
      <c r="D11" s="124"/>
      <c r="E11" s="124"/>
      <c r="F11" s="124"/>
      <c r="G11" s="124"/>
      <c r="H11" s="124"/>
      <c r="I11" s="124"/>
      <c r="J11" s="125"/>
    </row>
    <row r="12" spans="1:10" ht="31.5" x14ac:dyDescent="0.2">
      <c r="A12" s="134" t="s">
        <v>1</v>
      </c>
      <c r="B12" s="134" t="s">
        <v>4</v>
      </c>
      <c r="C12" s="134" t="s">
        <v>2</v>
      </c>
      <c r="D12" s="134" t="s">
        <v>679</v>
      </c>
      <c r="E12" s="134" t="s">
        <v>654</v>
      </c>
      <c r="F12" s="134" t="s">
        <v>585</v>
      </c>
      <c r="G12" s="134" t="s">
        <v>584</v>
      </c>
      <c r="H12" s="135" t="s">
        <v>667</v>
      </c>
      <c r="I12" s="135" t="s">
        <v>668</v>
      </c>
      <c r="J12" s="134" t="s">
        <v>583</v>
      </c>
    </row>
    <row r="13" spans="1:10" ht="15.75" x14ac:dyDescent="0.2">
      <c r="A13" s="136"/>
      <c r="B13" s="136"/>
      <c r="C13" s="136"/>
      <c r="D13" s="136"/>
      <c r="E13" s="136"/>
      <c r="F13" s="136"/>
      <c r="G13" s="136"/>
      <c r="J13" s="136"/>
    </row>
    <row r="14" spans="1:10" ht="20.100000000000001" customHeight="1" x14ac:dyDescent="0.25">
      <c r="A14" s="156" t="s">
        <v>587</v>
      </c>
      <c r="B14" s="219"/>
      <c r="C14" s="220"/>
      <c r="D14" s="157" t="s">
        <v>5</v>
      </c>
      <c r="E14" s="221">
        <f t="shared" ref="E14:E26" si="0">J14/$J$722</f>
        <v>9.9029895274213686E-2</v>
      </c>
      <c r="F14" s="219"/>
      <c r="G14" s="222"/>
      <c r="H14" s="223"/>
      <c r="I14" s="223"/>
      <c r="J14" s="158">
        <f>SUM(J15:J23)</f>
        <v>552289.74971146462</v>
      </c>
    </row>
    <row r="15" spans="1:10" ht="30" x14ac:dyDescent="0.2">
      <c r="A15" s="154" t="s">
        <v>6</v>
      </c>
      <c r="B15" s="224" t="s">
        <v>9</v>
      </c>
      <c r="C15" s="224" t="s">
        <v>7</v>
      </c>
      <c r="D15" s="151" t="s">
        <v>8</v>
      </c>
      <c r="E15" s="225">
        <f t="shared" si="0"/>
        <v>4.480519673827209E-4</v>
      </c>
      <c r="F15" s="226" t="s">
        <v>10</v>
      </c>
      <c r="G15" s="227">
        <v>6.4799178715468768</v>
      </c>
      <c r="H15" s="228">
        <v>310.02999999999997</v>
      </c>
      <c r="I15" s="150">
        <f>ROUND(H15*(1+$J$10),2)</f>
        <v>385.62</v>
      </c>
      <c r="J15" s="150">
        <f>G15*I15</f>
        <v>2498.7859296259066</v>
      </c>
    </row>
    <row r="16" spans="1:10" ht="15" customHeight="1" x14ac:dyDescent="0.2">
      <c r="A16" s="154" t="s">
        <v>11</v>
      </c>
      <c r="B16" s="224" t="s">
        <v>9</v>
      </c>
      <c r="C16" s="224" t="s">
        <v>12</v>
      </c>
      <c r="D16" s="151" t="s">
        <v>13</v>
      </c>
      <c r="E16" s="225">
        <f t="shared" si="0"/>
        <v>9.8097214002929121E-3</v>
      </c>
      <c r="F16" s="226" t="s">
        <v>10</v>
      </c>
      <c r="G16" s="227">
        <v>501.59364264936937</v>
      </c>
      <c r="H16" s="228">
        <v>87.69</v>
      </c>
      <c r="I16" s="150">
        <f t="shared" ref="I16:I31" si="1">ROUND(H16*(1+$J$10),2)</f>
        <v>109.07</v>
      </c>
      <c r="J16" s="150">
        <f t="shared" ref="J16:J31" si="2">G16*I16</f>
        <v>54708.818603766711</v>
      </c>
    </row>
    <row r="17" spans="1:10" ht="30" x14ac:dyDescent="0.2">
      <c r="A17" s="154" t="s">
        <v>14</v>
      </c>
      <c r="B17" s="224" t="s">
        <v>9</v>
      </c>
      <c r="C17" s="224" t="s">
        <v>15</v>
      </c>
      <c r="D17" s="151" t="s">
        <v>16</v>
      </c>
      <c r="E17" s="225">
        <f t="shared" si="0"/>
        <v>4.0402211671023515E-4</v>
      </c>
      <c r="F17" s="226" t="s">
        <v>17</v>
      </c>
      <c r="G17" s="227">
        <v>0.99998732585599948</v>
      </c>
      <c r="H17" s="228">
        <v>1811.57</v>
      </c>
      <c r="I17" s="150">
        <f t="shared" si="1"/>
        <v>2253.2600000000002</v>
      </c>
      <c r="J17" s="150">
        <f t="shared" si="2"/>
        <v>2253.2314418582896</v>
      </c>
    </row>
    <row r="18" spans="1:10" x14ac:dyDescent="0.2">
      <c r="A18" s="154" t="s">
        <v>18</v>
      </c>
      <c r="B18" s="224" t="s">
        <v>21</v>
      </c>
      <c r="C18" s="224" t="s">
        <v>19</v>
      </c>
      <c r="D18" s="151" t="s">
        <v>20</v>
      </c>
      <c r="E18" s="225">
        <f t="shared" si="0"/>
        <v>5.8096983950986568E-4</v>
      </c>
      <c r="F18" s="226" t="s">
        <v>17</v>
      </c>
      <c r="G18" s="227">
        <v>0.99998732585599948</v>
      </c>
      <c r="H18" s="228">
        <v>2604.98</v>
      </c>
      <c r="I18" s="150">
        <f t="shared" si="1"/>
        <v>3240.11</v>
      </c>
      <c r="J18" s="150">
        <f t="shared" si="2"/>
        <v>3240.0689343792824</v>
      </c>
    </row>
    <row r="19" spans="1:10" ht="30" x14ac:dyDescent="0.2">
      <c r="A19" s="154" t="s">
        <v>22</v>
      </c>
      <c r="B19" s="224" t="s">
        <v>9</v>
      </c>
      <c r="C19" s="224" t="s">
        <v>23</v>
      </c>
      <c r="D19" s="151" t="s">
        <v>24</v>
      </c>
      <c r="E19" s="225">
        <f t="shared" si="0"/>
        <v>3.5801839836620106E-3</v>
      </c>
      <c r="F19" s="226" t="s">
        <v>25</v>
      </c>
      <c r="G19" s="227">
        <v>253.99678076742387</v>
      </c>
      <c r="H19" s="228">
        <v>63.2</v>
      </c>
      <c r="I19" s="150">
        <f t="shared" si="1"/>
        <v>78.61</v>
      </c>
      <c r="J19" s="150">
        <f t="shared" si="2"/>
        <v>19966.686936127189</v>
      </c>
    </row>
    <row r="20" spans="1:10" x14ac:dyDescent="0.2">
      <c r="A20" s="154" t="s">
        <v>26</v>
      </c>
      <c r="B20" s="224" t="s">
        <v>21</v>
      </c>
      <c r="C20" s="224" t="s">
        <v>1108</v>
      </c>
      <c r="D20" s="151" t="s">
        <v>767</v>
      </c>
      <c r="E20" s="225">
        <f t="shared" si="0"/>
        <v>7.8663444652439199E-2</v>
      </c>
      <c r="F20" s="226" t="s">
        <v>17</v>
      </c>
      <c r="G20" s="227">
        <v>0.99998732585599948</v>
      </c>
      <c r="H20" s="228">
        <v>352714.85</v>
      </c>
      <c r="I20" s="150">
        <f t="shared" si="1"/>
        <v>438711.61</v>
      </c>
      <c r="J20" s="150">
        <f t="shared" si="2"/>
        <v>438706.04970588017</v>
      </c>
    </row>
    <row r="21" spans="1:10" ht="30" x14ac:dyDescent="0.2">
      <c r="A21" s="154" t="s">
        <v>29</v>
      </c>
      <c r="B21" s="224" t="s">
        <v>21</v>
      </c>
      <c r="C21" s="224" t="s">
        <v>35</v>
      </c>
      <c r="D21" s="151" t="s">
        <v>36</v>
      </c>
      <c r="E21" s="225">
        <f t="shared" si="0"/>
        <v>1.8287915176068009E-3</v>
      </c>
      <c r="F21" s="226" t="s">
        <v>33</v>
      </c>
      <c r="G21" s="227">
        <v>9.9998732585599939</v>
      </c>
      <c r="H21" s="228">
        <v>820</v>
      </c>
      <c r="I21" s="150">
        <f t="shared" si="1"/>
        <v>1019.93</v>
      </c>
      <c r="J21" s="150">
        <f t="shared" si="2"/>
        <v>10199.170732603094</v>
      </c>
    </row>
    <row r="22" spans="1:10" ht="30" x14ac:dyDescent="0.2">
      <c r="A22" s="154" t="s">
        <v>30</v>
      </c>
      <c r="B22" s="224" t="s">
        <v>21</v>
      </c>
      <c r="C22" s="224" t="s">
        <v>31</v>
      </c>
      <c r="D22" s="151" t="s">
        <v>32</v>
      </c>
      <c r="E22" s="225">
        <f t="shared" si="0"/>
        <v>1.4287248822412077E-3</v>
      </c>
      <c r="F22" s="226" t="s">
        <v>33</v>
      </c>
      <c r="G22" s="227">
        <v>9.9998732585599939</v>
      </c>
      <c r="H22" s="228">
        <v>640.62</v>
      </c>
      <c r="I22" s="150">
        <f t="shared" si="1"/>
        <v>796.81</v>
      </c>
      <c r="J22" s="150">
        <f t="shared" si="2"/>
        <v>7967.9990111531879</v>
      </c>
    </row>
    <row r="23" spans="1:10" ht="30" x14ac:dyDescent="0.2">
      <c r="A23" s="154" t="s">
        <v>34</v>
      </c>
      <c r="B23" s="224" t="s">
        <v>21</v>
      </c>
      <c r="C23" s="224" t="s">
        <v>37</v>
      </c>
      <c r="D23" s="151" t="s">
        <v>38</v>
      </c>
      <c r="E23" s="225">
        <f t="shared" si="0"/>
        <v>2.2859849143687183E-3</v>
      </c>
      <c r="F23" s="226" t="s">
        <v>33</v>
      </c>
      <c r="G23" s="227">
        <v>9.9998732585599939</v>
      </c>
      <c r="H23" s="228">
        <v>1025</v>
      </c>
      <c r="I23" s="150">
        <f t="shared" si="1"/>
        <v>1274.9100000000001</v>
      </c>
      <c r="J23" s="150">
        <f t="shared" si="2"/>
        <v>12748.938416070723</v>
      </c>
    </row>
    <row r="24" spans="1:10" ht="15.75" x14ac:dyDescent="0.2">
      <c r="A24" s="156" t="s">
        <v>588</v>
      </c>
      <c r="B24" s="157"/>
      <c r="C24" s="157"/>
      <c r="D24" s="159" t="s">
        <v>39</v>
      </c>
      <c r="E24" s="221">
        <f t="shared" si="0"/>
        <v>1.5011238862092203E-2</v>
      </c>
      <c r="F24" s="229"/>
      <c r="G24" s="230"/>
      <c r="H24" s="231"/>
      <c r="I24" s="158"/>
      <c r="J24" s="158">
        <f>SUM(J25:J31)</f>
        <v>83717.682736585542</v>
      </c>
    </row>
    <row r="25" spans="1:10" ht="30" x14ac:dyDescent="0.2">
      <c r="A25" s="154" t="s">
        <v>688</v>
      </c>
      <c r="B25" s="224" t="s">
        <v>9</v>
      </c>
      <c r="C25" s="224" t="s">
        <v>27</v>
      </c>
      <c r="D25" s="149" t="s">
        <v>28</v>
      </c>
      <c r="E25" s="225">
        <f t="shared" si="0"/>
        <v>4.038410180629963E-4</v>
      </c>
      <c r="F25" s="226" t="s">
        <v>10</v>
      </c>
      <c r="G25" s="232">
        <v>2924.9629281287985</v>
      </c>
      <c r="H25" s="233">
        <v>0.62</v>
      </c>
      <c r="I25" s="150">
        <f t="shared" si="1"/>
        <v>0.77</v>
      </c>
      <c r="J25" s="150">
        <f t="shared" si="2"/>
        <v>2252.2214546591749</v>
      </c>
    </row>
    <row r="26" spans="1:10" ht="45" x14ac:dyDescent="0.2">
      <c r="A26" s="154" t="s">
        <v>689</v>
      </c>
      <c r="B26" s="224" t="s">
        <v>9</v>
      </c>
      <c r="C26" s="224" t="s">
        <v>1109</v>
      </c>
      <c r="D26" s="149" t="s">
        <v>768</v>
      </c>
      <c r="E26" s="225">
        <f t="shared" si="0"/>
        <v>8.8886981482229361E-3</v>
      </c>
      <c r="F26" s="226" t="s">
        <v>43</v>
      </c>
      <c r="G26" s="232">
        <v>584.99258562575972</v>
      </c>
      <c r="H26" s="233">
        <v>68.13</v>
      </c>
      <c r="I26" s="150">
        <f t="shared" si="1"/>
        <v>84.74</v>
      </c>
      <c r="J26" s="150">
        <f t="shared" si="2"/>
        <v>49572.271705926876</v>
      </c>
    </row>
    <row r="27" spans="1:10" ht="30" x14ac:dyDescent="0.2">
      <c r="A27" s="154" t="s">
        <v>690</v>
      </c>
      <c r="B27" s="224" t="s">
        <v>9</v>
      </c>
      <c r="C27" s="224" t="s">
        <v>41</v>
      </c>
      <c r="D27" s="151" t="s">
        <v>42</v>
      </c>
      <c r="E27" s="225">
        <f t="shared" ref="E27:E32" si="3">J27/$J$722</f>
        <v>1.03912840240877E-3</v>
      </c>
      <c r="F27" s="226" t="s">
        <v>43</v>
      </c>
      <c r="G27" s="227">
        <v>107.35863930390011</v>
      </c>
      <c r="H27" s="228">
        <v>43.4</v>
      </c>
      <c r="I27" s="150">
        <f t="shared" si="1"/>
        <v>53.98</v>
      </c>
      <c r="J27" s="150">
        <f t="shared" si="2"/>
        <v>5795.2193496245272</v>
      </c>
    </row>
    <row r="28" spans="1:10" ht="30" x14ac:dyDescent="0.2">
      <c r="A28" s="154" t="s">
        <v>691</v>
      </c>
      <c r="B28" s="224" t="s">
        <v>9</v>
      </c>
      <c r="C28" s="224" t="s">
        <v>44</v>
      </c>
      <c r="D28" s="151" t="s">
        <v>45</v>
      </c>
      <c r="E28" s="225">
        <f t="shared" si="3"/>
        <v>5.3195020111973556E-4</v>
      </c>
      <c r="F28" s="226" t="s">
        <v>43</v>
      </c>
      <c r="G28" s="227">
        <v>41.399475290438374</v>
      </c>
      <c r="H28" s="228">
        <v>57.61</v>
      </c>
      <c r="I28" s="150">
        <f t="shared" si="1"/>
        <v>71.66</v>
      </c>
      <c r="J28" s="150">
        <f t="shared" si="2"/>
        <v>2966.6863993128136</v>
      </c>
    </row>
    <row r="29" spans="1:10" ht="30" x14ac:dyDescent="0.2">
      <c r="A29" s="154" t="s">
        <v>692</v>
      </c>
      <c r="B29" s="224" t="s">
        <v>9</v>
      </c>
      <c r="C29" s="224" t="s">
        <v>46</v>
      </c>
      <c r="D29" s="151" t="s">
        <v>47</v>
      </c>
      <c r="E29" s="225">
        <f t="shared" si="3"/>
        <v>3.1434780437649514E-5</v>
      </c>
      <c r="F29" s="226" t="s">
        <v>10</v>
      </c>
      <c r="G29" s="227">
        <v>47.899392908502371</v>
      </c>
      <c r="H29" s="228">
        <v>2.94</v>
      </c>
      <c r="I29" s="150">
        <f t="shared" si="1"/>
        <v>3.66</v>
      </c>
      <c r="J29" s="150">
        <f t="shared" si="2"/>
        <v>175.31177804511867</v>
      </c>
    </row>
    <row r="30" spans="1:10" ht="60" x14ac:dyDescent="0.2">
      <c r="A30" s="154" t="s">
        <v>693</v>
      </c>
      <c r="B30" s="224" t="s">
        <v>9</v>
      </c>
      <c r="C30" s="224" t="s">
        <v>48</v>
      </c>
      <c r="D30" s="151" t="s">
        <v>49</v>
      </c>
      <c r="E30" s="225">
        <f t="shared" si="3"/>
        <v>2.4993259344285157E-4</v>
      </c>
      <c r="F30" s="226" t="s">
        <v>43</v>
      </c>
      <c r="G30" s="227">
        <v>84.018935118421069</v>
      </c>
      <c r="H30" s="228">
        <v>13.34</v>
      </c>
      <c r="I30" s="150">
        <f t="shared" si="1"/>
        <v>16.59</v>
      </c>
      <c r="J30" s="150">
        <f t="shared" si="2"/>
        <v>1393.8741336146056</v>
      </c>
    </row>
    <row r="31" spans="1:10" ht="45" x14ac:dyDescent="0.2">
      <c r="A31" s="154" t="s">
        <v>694</v>
      </c>
      <c r="B31" s="224" t="s">
        <v>9</v>
      </c>
      <c r="C31" s="224" t="s">
        <v>1110</v>
      </c>
      <c r="D31" s="151" t="s">
        <v>769</v>
      </c>
      <c r="E31" s="225">
        <f t="shared" si="3"/>
        <v>3.8662537183972614E-3</v>
      </c>
      <c r="F31" s="226" t="s">
        <v>43</v>
      </c>
      <c r="G31" s="227">
        <v>247.35686492374003</v>
      </c>
      <c r="H31" s="228">
        <v>70.08</v>
      </c>
      <c r="I31" s="150">
        <f t="shared" si="1"/>
        <v>87.17</v>
      </c>
      <c r="J31" s="150">
        <f t="shared" si="2"/>
        <v>21562.097915402421</v>
      </c>
    </row>
    <row r="32" spans="1:10" ht="20.100000000000001" customHeight="1" x14ac:dyDescent="0.2">
      <c r="A32" s="156" t="s">
        <v>589</v>
      </c>
      <c r="B32" s="157"/>
      <c r="C32" s="157"/>
      <c r="D32" s="157" t="s">
        <v>50</v>
      </c>
      <c r="E32" s="221">
        <f t="shared" si="3"/>
        <v>2.3651761055819943E-2</v>
      </c>
      <c r="F32" s="229"/>
      <c r="G32" s="222"/>
      <c r="H32" s="234"/>
      <c r="I32" s="223"/>
      <c r="J32" s="158">
        <f>SUM(J33:J52)</f>
        <v>131905.87708473048</v>
      </c>
    </row>
    <row r="33" spans="1:10" ht="15.75" x14ac:dyDescent="0.2">
      <c r="A33" s="135"/>
      <c r="B33" s="235"/>
      <c r="C33" s="235"/>
      <c r="D33" s="155" t="s">
        <v>770</v>
      </c>
      <c r="E33" s="236"/>
      <c r="F33" s="134"/>
      <c r="G33" s="237"/>
      <c r="H33" s="238"/>
      <c r="I33" s="153"/>
      <c r="J33" s="153"/>
    </row>
    <row r="34" spans="1:10" ht="45" x14ac:dyDescent="0.2">
      <c r="A34" s="154" t="s">
        <v>695</v>
      </c>
      <c r="B34" s="224" t="s">
        <v>9</v>
      </c>
      <c r="C34" s="224" t="s">
        <v>1111</v>
      </c>
      <c r="D34" s="151" t="s">
        <v>771</v>
      </c>
      <c r="E34" s="225">
        <f>J34/$J$722</f>
        <v>9.7738272897989979E-3</v>
      </c>
      <c r="F34" s="226" t="s">
        <v>43</v>
      </c>
      <c r="G34" s="227">
        <v>34.349564643153585</v>
      </c>
      <c r="H34" s="228">
        <v>1275.82</v>
      </c>
      <c r="I34" s="150">
        <f t="shared" ref="I34:I35" si="4">ROUND(H34*(1+$J$10),2)</f>
        <v>1586.88</v>
      </c>
      <c r="J34" s="150">
        <f t="shared" ref="J34:J35" si="5">G34*I34</f>
        <v>54508.637140927567</v>
      </c>
    </row>
    <row r="35" spans="1:10" ht="30" x14ac:dyDescent="0.2">
      <c r="A35" s="154" t="s">
        <v>696</v>
      </c>
      <c r="B35" s="224" t="s">
        <v>9</v>
      </c>
      <c r="C35" s="224" t="s">
        <v>1112</v>
      </c>
      <c r="D35" s="151" t="s">
        <v>772</v>
      </c>
      <c r="E35" s="225">
        <f>J35/$J$722</f>
        <v>6.9117399655025346E-4</v>
      </c>
      <c r="F35" s="226" t="s">
        <v>43</v>
      </c>
      <c r="G35" s="227">
        <v>3.4399564009446379</v>
      </c>
      <c r="H35" s="228">
        <v>900.91</v>
      </c>
      <c r="I35" s="150">
        <f t="shared" si="4"/>
        <v>1120.56</v>
      </c>
      <c r="J35" s="150">
        <f t="shared" si="5"/>
        <v>3854.6775446425231</v>
      </c>
    </row>
    <row r="36" spans="1:10" ht="15.75" x14ac:dyDescent="0.2">
      <c r="A36" s="135"/>
      <c r="B36" s="235"/>
      <c r="C36" s="235"/>
      <c r="D36" s="155" t="s">
        <v>773</v>
      </c>
      <c r="E36" s="236"/>
      <c r="F36" s="134"/>
      <c r="G36" s="237"/>
      <c r="H36" s="238"/>
      <c r="I36" s="153"/>
      <c r="J36" s="153"/>
    </row>
    <row r="37" spans="1:10" ht="30" x14ac:dyDescent="0.2">
      <c r="A37" s="154" t="s">
        <v>697</v>
      </c>
      <c r="B37" s="224" t="s">
        <v>9</v>
      </c>
      <c r="C37" s="224" t="s">
        <v>52</v>
      </c>
      <c r="D37" s="149" t="s">
        <v>53</v>
      </c>
      <c r="E37" s="225"/>
      <c r="F37" s="226" t="s">
        <v>10</v>
      </c>
      <c r="G37" s="232">
        <v>7.5599041834713558</v>
      </c>
      <c r="H37" s="233">
        <v>38.340000000000003</v>
      </c>
      <c r="I37" s="150">
        <f t="shared" ref="I37:I42" si="6">ROUND(H37*(1+$J$10),2)</f>
        <v>47.69</v>
      </c>
      <c r="J37" s="150">
        <f t="shared" ref="J37:J42" si="7">G37*I37</f>
        <v>360.53183050974894</v>
      </c>
    </row>
    <row r="38" spans="1:10" ht="30" x14ac:dyDescent="0.2">
      <c r="A38" s="154" t="s">
        <v>1428</v>
      </c>
      <c r="B38" s="224" t="s">
        <v>9</v>
      </c>
      <c r="C38" s="224" t="s">
        <v>70</v>
      </c>
      <c r="D38" s="151" t="s">
        <v>71</v>
      </c>
      <c r="E38" s="225">
        <f>J38/$J$722</f>
        <v>4.5674296318594826E-4</v>
      </c>
      <c r="F38" s="226" t="s">
        <v>43</v>
      </c>
      <c r="G38" s="227">
        <v>3.1299603299292782</v>
      </c>
      <c r="H38" s="228">
        <v>654.29999999999995</v>
      </c>
      <c r="I38" s="150">
        <f t="shared" si="6"/>
        <v>813.83</v>
      </c>
      <c r="J38" s="150">
        <f t="shared" si="7"/>
        <v>2547.2556153063447</v>
      </c>
    </row>
    <row r="39" spans="1:10" ht="30" x14ac:dyDescent="0.2">
      <c r="A39" s="154" t="s">
        <v>1429</v>
      </c>
      <c r="B39" s="224" t="s">
        <v>9</v>
      </c>
      <c r="C39" s="224" t="s">
        <v>54</v>
      </c>
      <c r="D39" s="151" t="s">
        <v>55</v>
      </c>
      <c r="E39" s="225">
        <f>J39/$J$722</f>
        <v>3.3856549890217265E-4</v>
      </c>
      <c r="F39" s="226" t="s">
        <v>10</v>
      </c>
      <c r="G39" s="227">
        <v>19.459753361157752</v>
      </c>
      <c r="H39" s="228">
        <v>78.010000000000005</v>
      </c>
      <c r="I39" s="150">
        <f t="shared" si="6"/>
        <v>97.03</v>
      </c>
      <c r="J39" s="150">
        <f t="shared" si="7"/>
        <v>1888.1798686331367</v>
      </c>
    </row>
    <row r="40" spans="1:10" x14ac:dyDescent="0.2">
      <c r="A40" s="154" t="s">
        <v>1430</v>
      </c>
      <c r="B40" s="224" t="s">
        <v>9</v>
      </c>
      <c r="C40" s="224" t="s">
        <v>59</v>
      </c>
      <c r="D40" s="151" t="s">
        <v>60</v>
      </c>
      <c r="E40" s="225">
        <f>J40/$J$722</f>
        <v>4.9667519697154825E-4</v>
      </c>
      <c r="F40" s="226" t="s">
        <v>58</v>
      </c>
      <c r="G40" s="227">
        <v>129.55835793790328</v>
      </c>
      <c r="H40" s="228">
        <v>17.190000000000001</v>
      </c>
      <c r="I40" s="150">
        <f t="shared" si="6"/>
        <v>21.38</v>
      </c>
      <c r="J40" s="150">
        <f t="shared" si="7"/>
        <v>2769.9576927123721</v>
      </c>
    </row>
    <row r="41" spans="1:10" ht="20.100000000000001" customHeight="1" x14ac:dyDescent="0.2">
      <c r="A41" s="154" t="s">
        <v>1431</v>
      </c>
      <c r="B41" s="224" t="s">
        <v>9</v>
      </c>
      <c r="C41" s="224" t="s">
        <v>61</v>
      </c>
      <c r="D41" s="149" t="s">
        <v>62</v>
      </c>
      <c r="E41" s="225">
        <f>J41/$J$722</f>
        <v>1.8325017089025099E-4</v>
      </c>
      <c r="F41" s="226" t="s">
        <v>58</v>
      </c>
      <c r="G41" s="232">
        <v>54.159313568360929</v>
      </c>
      <c r="H41" s="233">
        <v>15.17</v>
      </c>
      <c r="I41" s="150">
        <f t="shared" si="6"/>
        <v>18.87</v>
      </c>
      <c r="J41" s="150">
        <f t="shared" si="7"/>
        <v>1021.9862470349708</v>
      </c>
    </row>
    <row r="42" spans="1:10" ht="30" x14ac:dyDescent="0.2">
      <c r="A42" s="154" t="s">
        <v>1432</v>
      </c>
      <c r="B42" s="224" t="s">
        <v>9</v>
      </c>
      <c r="C42" s="224" t="s">
        <v>68</v>
      </c>
      <c r="D42" s="151" t="s">
        <v>69</v>
      </c>
      <c r="E42" s="225">
        <f>J42/$J$722</f>
        <v>5.6353506033732462E-5</v>
      </c>
      <c r="F42" s="226" t="s">
        <v>58</v>
      </c>
      <c r="G42" s="227">
        <v>14.449816858619192</v>
      </c>
      <c r="H42" s="228">
        <v>17.489999999999998</v>
      </c>
      <c r="I42" s="150">
        <f t="shared" si="6"/>
        <v>21.75</v>
      </c>
      <c r="J42" s="150">
        <f t="shared" si="7"/>
        <v>314.28351667496742</v>
      </c>
    </row>
    <row r="43" spans="1:10" ht="15.75" x14ac:dyDescent="0.2">
      <c r="A43" s="135"/>
      <c r="B43" s="235"/>
      <c r="C43" s="235"/>
      <c r="D43" s="155" t="s">
        <v>51</v>
      </c>
      <c r="E43" s="236"/>
      <c r="F43" s="134"/>
      <c r="G43" s="237"/>
      <c r="H43" s="238"/>
      <c r="I43" s="153"/>
      <c r="J43" s="153"/>
    </row>
    <row r="44" spans="1:10" ht="30" x14ac:dyDescent="0.2">
      <c r="A44" s="154" t="s">
        <v>1433</v>
      </c>
      <c r="B44" s="224" t="s">
        <v>9</v>
      </c>
      <c r="C44" s="224" t="s">
        <v>52</v>
      </c>
      <c r="D44" s="151" t="s">
        <v>53</v>
      </c>
      <c r="E44" s="225">
        <f>J44/$J$722</f>
        <v>1.7281740057288708E-4</v>
      </c>
      <c r="F44" s="226" t="s">
        <v>10</v>
      </c>
      <c r="G44" s="227">
        <v>20.20974385554975</v>
      </c>
      <c r="H44" s="228">
        <v>38.340000000000003</v>
      </c>
      <c r="I44" s="150">
        <f t="shared" ref="I44:I52" si="8">ROUND(H44*(1+$J$10),2)</f>
        <v>47.69</v>
      </c>
      <c r="J44" s="150">
        <f t="shared" ref="J44:J52" si="9">G44*I44</f>
        <v>963.80268447116748</v>
      </c>
    </row>
    <row r="45" spans="1:10" ht="30" x14ac:dyDescent="0.2">
      <c r="A45" s="154" t="s">
        <v>1434</v>
      </c>
      <c r="B45" s="224" t="s">
        <v>9</v>
      </c>
      <c r="C45" s="224" t="s">
        <v>70</v>
      </c>
      <c r="D45" s="151" t="s">
        <v>71</v>
      </c>
      <c r="E45" s="225">
        <f>J45/$J$722</f>
        <v>2.965181153973952E-3</v>
      </c>
      <c r="F45" s="226" t="s">
        <v>43</v>
      </c>
      <c r="G45" s="227">
        <v>20.319742461393911</v>
      </c>
      <c r="H45" s="228">
        <v>654.29999999999995</v>
      </c>
      <c r="I45" s="150">
        <f t="shared" si="8"/>
        <v>813.83</v>
      </c>
      <c r="J45" s="150">
        <f t="shared" si="9"/>
        <v>16536.816007356207</v>
      </c>
    </row>
    <row r="46" spans="1:10" ht="30" x14ac:dyDescent="0.2">
      <c r="A46" s="154" t="s">
        <v>1435</v>
      </c>
      <c r="B46" s="224" t="s">
        <v>9</v>
      </c>
      <c r="C46" s="224" t="s">
        <v>54</v>
      </c>
      <c r="D46" s="151" t="s">
        <v>55</v>
      </c>
      <c r="E46" s="225">
        <f>J46/$J$722</f>
        <v>3.7200449627575816E-3</v>
      </c>
      <c r="F46" s="226" t="s">
        <v>10</v>
      </c>
      <c r="G46" s="227">
        <v>213.81729001452979</v>
      </c>
      <c r="H46" s="228">
        <v>78.010000000000005</v>
      </c>
      <c r="I46" s="150">
        <f t="shared" si="8"/>
        <v>97.03</v>
      </c>
      <c r="J46" s="150">
        <f t="shared" si="9"/>
        <v>20746.691650109824</v>
      </c>
    </row>
    <row r="47" spans="1:10" ht="20.100000000000001" customHeight="1" x14ac:dyDescent="0.2">
      <c r="A47" s="154" t="s">
        <v>1436</v>
      </c>
      <c r="B47" s="224" t="s">
        <v>9</v>
      </c>
      <c r="C47" s="224" t="s">
        <v>61</v>
      </c>
      <c r="D47" s="149" t="s">
        <v>62</v>
      </c>
      <c r="E47" s="225">
        <f t="shared" ref="E47:E48" si="10">J47/$J$722</f>
        <v>2.9508149748302382E-3</v>
      </c>
      <c r="F47" s="226" t="s">
        <v>58</v>
      </c>
      <c r="G47" s="232">
        <v>872.10894662553426</v>
      </c>
      <c r="H47" s="233">
        <v>15.17</v>
      </c>
      <c r="I47" s="150">
        <f t="shared" si="8"/>
        <v>18.87</v>
      </c>
      <c r="J47" s="150">
        <f t="shared" si="9"/>
        <v>16456.695822823833</v>
      </c>
    </row>
    <row r="48" spans="1:10" ht="20.100000000000001" customHeight="1" x14ac:dyDescent="0.2">
      <c r="A48" s="154" t="s">
        <v>1437</v>
      </c>
      <c r="B48" s="224" t="s">
        <v>9</v>
      </c>
      <c r="C48" s="224" t="s">
        <v>56</v>
      </c>
      <c r="D48" s="149" t="s">
        <v>57</v>
      </c>
      <c r="E48" s="225">
        <f t="shared" si="10"/>
        <v>5.6810000138688224E-4</v>
      </c>
      <c r="F48" s="226" t="s">
        <v>58</v>
      </c>
      <c r="G48" s="232">
        <v>135.97827656989881</v>
      </c>
      <c r="H48" s="233">
        <v>18.73</v>
      </c>
      <c r="I48" s="150">
        <f t="shared" si="8"/>
        <v>23.3</v>
      </c>
      <c r="J48" s="150">
        <f t="shared" si="9"/>
        <v>3168.2938440786425</v>
      </c>
    </row>
    <row r="49" spans="1:10" x14ac:dyDescent="0.2">
      <c r="A49" s="154" t="s">
        <v>1438</v>
      </c>
      <c r="B49" s="224" t="s">
        <v>9</v>
      </c>
      <c r="C49" s="224" t="s">
        <v>1113</v>
      </c>
      <c r="D49" s="151" t="s">
        <v>774</v>
      </c>
      <c r="E49" s="225">
        <f>J49/$J$722</f>
        <v>9.6882016977173867E-4</v>
      </c>
      <c r="F49" s="226" t="s">
        <v>58</v>
      </c>
      <c r="G49" s="227">
        <v>213.47729432373876</v>
      </c>
      <c r="H49" s="228">
        <v>20.350000000000001</v>
      </c>
      <c r="I49" s="150">
        <f t="shared" si="8"/>
        <v>25.31</v>
      </c>
      <c r="J49" s="150">
        <f t="shared" si="9"/>
        <v>5403.1103193338276</v>
      </c>
    </row>
    <row r="50" spans="1:10" ht="30" x14ac:dyDescent="0.2">
      <c r="A50" s="154" t="s">
        <v>1439</v>
      </c>
      <c r="B50" s="224" t="s">
        <v>9</v>
      </c>
      <c r="C50" s="224" t="s">
        <v>63</v>
      </c>
      <c r="D50" s="151" t="s">
        <v>64</v>
      </c>
      <c r="E50" s="225">
        <f>J50/$J$722</f>
        <v>1.0045816299891925E-4</v>
      </c>
      <c r="F50" s="226" t="s">
        <v>58</v>
      </c>
      <c r="G50" s="227">
        <v>37.82952053713246</v>
      </c>
      <c r="H50" s="228">
        <v>11.91</v>
      </c>
      <c r="I50" s="150">
        <f t="shared" si="8"/>
        <v>14.81</v>
      </c>
      <c r="J50" s="150">
        <f t="shared" si="9"/>
        <v>560.2551991549318</v>
      </c>
    </row>
    <row r="51" spans="1:10" ht="30" x14ac:dyDescent="0.2">
      <c r="A51" s="154" t="s">
        <v>1440</v>
      </c>
      <c r="B51" s="224" t="s">
        <v>9</v>
      </c>
      <c r="C51" s="224" t="s">
        <v>65</v>
      </c>
      <c r="D51" s="151" t="s">
        <v>66</v>
      </c>
      <c r="E51" s="225">
        <f>J51/$J$722</f>
        <v>1.0454308504993905E-4</v>
      </c>
      <c r="F51" s="226" t="s">
        <v>58</v>
      </c>
      <c r="G51" s="227">
        <v>41.379475543921259</v>
      </c>
      <c r="H51" s="228">
        <v>11.33</v>
      </c>
      <c r="I51" s="150">
        <f t="shared" si="8"/>
        <v>14.09</v>
      </c>
      <c r="J51" s="150">
        <f t="shared" si="9"/>
        <v>583.0368104138505</v>
      </c>
    </row>
    <row r="52" spans="1:10" ht="30" x14ac:dyDescent="0.2">
      <c r="A52" s="154" t="s">
        <v>1441</v>
      </c>
      <c r="B52" s="224" t="s">
        <v>9</v>
      </c>
      <c r="C52" s="224">
        <v>104922</v>
      </c>
      <c r="D52" s="151" t="s">
        <v>67</v>
      </c>
      <c r="E52" s="225">
        <f>J52/$J$722</f>
        <v>3.9746329748513741E-5</v>
      </c>
      <c r="F52" s="226" t="s">
        <v>58</v>
      </c>
      <c r="G52" s="227">
        <v>14.109821167828152</v>
      </c>
      <c r="H52" s="228">
        <v>12.63</v>
      </c>
      <c r="I52" s="150">
        <f t="shared" si="8"/>
        <v>15.71</v>
      </c>
      <c r="J52" s="150">
        <f t="shared" si="9"/>
        <v>221.66529054658028</v>
      </c>
    </row>
    <row r="53" spans="1:10" ht="20.100000000000001" customHeight="1" x14ac:dyDescent="0.2">
      <c r="A53" s="156" t="s">
        <v>590</v>
      </c>
      <c r="B53" s="157"/>
      <c r="C53" s="157"/>
      <c r="D53" s="157" t="s">
        <v>72</v>
      </c>
      <c r="E53" s="221">
        <f>J53/$J$722</f>
        <v>0.16633462807657123</v>
      </c>
      <c r="F53" s="229"/>
      <c r="G53" s="222"/>
      <c r="H53" s="234"/>
      <c r="I53" s="223"/>
      <c r="J53" s="158">
        <f>SUM(J54:J98)</f>
        <v>927648.26070334855</v>
      </c>
    </row>
    <row r="54" spans="1:10" ht="15.75" x14ac:dyDescent="0.2">
      <c r="A54" s="135"/>
      <c r="B54" s="235"/>
      <c r="C54" s="235"/>
      <c r="D54" s="155" t="s">
        <v>73</v>
      </c>
      <c r="E54" s="236"/>
      <c r="F54" s="134"/>
      <c r="G54" s="237"/>
      <c r="H54" s="238"/>
      <c r="I54" s="153"/>
      <c r="J54" s="153"/>
    </row>
    <row r="55" spans="1:10" ht="45" x14ac:dyDescent="0.2">
      <c r="A55" s="154" t="s">
        <v>698</v>
      </c>
      <c r="B55" s="224" t="s">
        <v>9</v>
      </c>
      <c r="C55" s="224" t="s">
        <v>74</v>
      </c>
      <c r="D55" s="151" t="s">
        <v>75</v>
      </c>
      <c r="E55" s="225">
        <f t="shared" ref="E55:E64" si="11">J55/$J$722</f>
        <v>7.4391580026348094E-3</v>
      </c>
      <c r="F55" s="226" t="s">
        <v>10</v>
      </c>
      <c r="G55" s="227">
        <v>605.93232022918437</v>
      </c>
      <c r="H55" s="228">
        <v>55.05</v>
      </c>
      <c r="I55" s="150">
        <f t="shared" ref="I55:I59" si="12">ROUND(H55*(1+$J$10),2)</f>
        <v>68.47</v>
      </c>
      <c r="J55" s="150">
        <f t="shared" ref="J55:J59" si="13">G55*I55</f>
        <v>41488.185966092256</v>
      </c>
    </row>
    <row r="56" spans="1:10" ht="30" x14ac:dyDescent="0.2">
      <c r="A56" s="154" t="s">
        <v>699</v>
      </c>
      <c r="B56" s="224" t="s">
        <v>9</v>
      </c>
      <c r="C56" s="224" t="s">
        <v>78</v>
      </c>
      <c r="D56" s="151" t="s">
        <v>79</v>
      </c>
      <c r="E56" s="225">
        <f t="shared" si="11"/>
        <v>4.3294922597262456E-3</v>
      </c>
      <c r="F56" s="226" t="s">
        <v>58</v>
      </c>
      <c r="G56" s="227">
        <v>1560.8002179425609</v>
      </c>
      <c r="H56" s="228">
        <v>12.44</v>
      </c>
      <c r="I56" s="150">
        <f t="shared" si="12"/>
        <v>15.47</v>
      </c>
      <c r="J56" s="150">
        <f t="shared" si="13"/>
        <v>24145.579371571417</v>
      </c>
    </row>
    <row r="57" spans="1:10" ht="30" x14ac:dyDescent="0.2">
      <c r="A57" s="154" t="s">
        <v>700</v>
      </c>
      <c r="B57" s="224" t="s">
        <v>9</v>
      </c>
      <c r="C57" s="224" t="s">
        <v>80</v>
      </c>
      <c r="D57" s="151" t="s">
        <v>81</v>
      </c>
      <c r="E57" s="225">
        <f t="shared" si="11"/>
        <v>1.1000502025066177E-4</v>
      </c>
      <c r="F57" s="226" t="s">
        <v>58</v>
      </c>
      <c r="G57" s="227">
        <v>46.939405075680611</v>
      </c>
      <c r="H57" s="228">
        <v>10.51</v>
      </c>
      <c r="I57" s="150">
        <f t="shared" si="12"/>
        <v>13.07</v>
      </c>
      <c r="J57" s="150">
        <f t="shared" si="13"/>
        <v>613.49802433914556</v>
      </c>
    </row>
    <row r="58" spans="1:10" ht="30" x14ac:dyDescent="0.2">
      <c r="A58" s="154" t="s">
        <v>701</v>
      </c>
      <c r="B58" s="224" t="s">
        <v>9</v>
      </c>
      <c r="C58" s="224" t="s">
        <v>86</v>
      </c>
      <c r="D58" s="151" t="s">
        <v>87</v>
      </c>
      <c r="E58" s="225">
        <f t="shared" si="11"/>
        <v>2.9488368038244977E-3</v>
      </c>
      <c r="F58" s="226" t="s">
        <v>58</v>
      </c>
      <c r="G58" s="227">
        <v>880.38884168362188</v>
      </c>
      <c r="H58" s="228">
        <v>15.02</v>
      </c>
      <c r="I58" s="150">
        <f t="shared" si="12"/>
        <v>18.68</v>
      </c>
      <c r="J58" s="150">
        <f t="shared" si="13"/>
        <v>16445.663562650057</v>
      </c>
    </row>
    <row r="59" spans="1:10" ht="30" x14ac:dyDescent="0.2">
      <c r="A59" s="154" t="s">
        <v>702</v>
      </c>
      <c r="B59" s="224" t="s">
        <v>9</v>
      </c>
      <c r="C59" s="224" t="s">
        <v>1114</v>
      </c>
      <c r="D59" s="151" t="s">
        <v>775</v>
      </c>
      <c r="E59" s="225">
        <f t="shared" si="11"/>
        <v>3.9267545806889129E-3</v>
      </c>
      <c r="F59" s="226" t="s">
        <v>43</v>
      </c>
      <c r="G59" s="227">
        <v>29.759622817474547</v>
      </c>
      <c r="H59" s="228">
        <v>591.63</v>
      </c>
      <c r="I59" s="150">
        <f t="shared" si="12"/>
        <v>735.88</v>
      </c>
      <c r="J59" s="150">
        <f t="shared" si="13"/>
        <v>21899.511238923169</v>
      </c>
    </row>
    <row r="60" spans="1:10" ht="15.75" x14ac:dyDescent="0.2">
      <c r="A60" s="135"/>
      <c r="B60" s="235"/>
      <c r="C60" s="235"/>
      <c r="D60" s="155" t="s">
        <v>776</v>
      </c>
      <c r="E60" s="236"/>
      <c r="F60" s="134"/>
      <c r="G60" s="237"/>
      <c r="H60" s="238"/>
      <c r="I60" s="153"/>
      <c r="J60" s="153"/>
    </row>
    <row r="61" spans="1:10" ht="30" x14ac:dyDescent="0.2">
      <c r="A61" s="154" t="s">
        <v>703</v>
      </c>
      <c r="B61" s="224" t="s">
        <v>9</v>
      </c>
      <c r="C61" s="224" t="s">
        <v>52</v>
      </c>
      <c r="D61" s="151" t="s">
        <v>53</v>
      </c>
      <c r="E61" s="225">
        <f t="shared" si="11"/>
        <v>1.6332569772103628E-3</v>
      </c>
      <c r="F61" s="226" t="s">
        <v>10</v>
      </c>
      <c r="G61" s="227">
        <v>190.99757923849589</v>
      </c>
      <c r="H61" s="228">
        <v>38.340000000000003</v>
      </c>
      <c r="I61" s="150">
        <f t="shared" ref="I61:I70" si="14">ROUND(H61*(1+$J$10),2)</f>
        <v>47.69</v>
      </c>
      <c r="J61" s="150">
        <f t="shared" ref="J61:J70" si="15">G61*I61</f>
        <v>9108.6745538838677</v>
      </c>
    </row>
    <row r="62" spans="1:10" ht="45" x14ac:dyDescent="0.2">
      <c r="A62" s="154" t="s">
        <v>1442</v>
      </c>
      <c r="B62" s="224" t="s">
        <v>9</v>
      </c>
      <c r="C62" s="224" t="s">
        <v>74</v>
      </c>
      <c r="D62" s="151" t="s">
        <v>75</v>
      </c>
      <c r="E62" s="225">
        <f t="shared" si="11"/>
        <v>2.0540738776460208E-2</v>
      </c>
      <c r="F62" s="226" t="s">
        <v>10</v>
      </c>
      <c r="G62" s="227">
        <v>1673.0787948896727</v>
      </c>
      <c r="H62" s="228">
        <v>55.05</v>
      </c>
      <c r="I62" s="150">
        <f t="shared" si="14"/>
        <v>68.47</v>
      </c>
      <c r="J62" s="150">
        <f t="shared" si="15"/>
        <v>114555.70508609588</v>
      </c>
    </row>
    <row r="63" spans="1:10" ht="30" x14ac:dyDescent="0.2">
      <c r="A63" s="154" t="s">
        <v>1443</v>
      </c>
      <c r="B63" s="224" t="s">
        <v>9</v>
      </c>
      <c r="C63" s="224" t="s">
        <v>76</v>
      </c>
      <c r="D63" s="151" t="s">
        <v>77</v>
      </c>
      <c r="E63" s="225">
        <f t="shared" si="11"/>
        <v>7.657675610977293E-5</v>
      </c>
      <c r="F63" s="226" t="s">
        <v>58</v>
      </c>
      <c r="G63" s="227">
        <v>23.699699622787186</v>
      </c>
      <c r="H63" s="228">
        <v>14.49</v>
      </c>
      <c r="I63" s="150">
        <f t="shared" si="14"/>
        <v>18.02</v>
      </c>
      <c r="J63" s="150">
        <f t="shared" si="15"/>
        <v>427.06858720262511</v>
      </c>
    </row>
    <row r="64" spans="1:10" ht="30" x14ac:dyDescent="0.2">
      <c r="A64" s="154" t="s">
        <v>1444</v>
      </c>
      <c r="B64" s="224" t="s">
        <v>9</v>
      </c>
      <c r="C64" s="224" t="s">
        <v>88</v>
      </c>
      <c r="D64" s="149" t="s">
        <v>89</v>
      </c>
      <c r="E64" s="225">
        <f t="shared" si="11"/>
        <v>8.4894814213602263E-3</v>
      </c>
      <c r="F64" s="226" t="s">
        <v>58</v>
      </c>
      <c r="G64" s="232">
        <v>2752.6651118838095</v>
      </c>
      <c r="H64" s="233">
        <v>13.83</v>
      </c>
      <c r="I64" s="150">
        <f t="shared" si="14"/>
        <v>17.2</v>
      </c>
      <c r="J64" s="150">
        <f t="shared" si="15"/>
        <v>47345.839924401524</v>
      </c>
    </row>
    <row r="65" spans="1:10" ht="30" x14ac:dyDescent="0.2">
      <c r="A65" s="154" t="s">
        <v>1445</v>
      </c>
      <c r="B65" s="224" t="s">
        <v>9</v>
      </c>
      <c r="C65" s="224" t="s">
        <v>78</v>
      </c>
      <c r="D65" s="151" t="s">
        <v>79</v>
      </c>
      <c r="E65" s="225">
        <f t="shared" ref="E65:E70" si="16">J65/$J$722</f>
        <v>1.5913620464915541E-3</v>
      </c>
      <c r="F65" s="226" t="s">
        <v>58</v>
      </c>
      <c r="G65" s="227">
        <v>573.69272884358691</v>
      </c>
      <c r="H65" s="228">
        <v>12.44</v>
      </c>
      <c r="I65" s="150">
        <f t="shared" si="14"/>
        <v>15.47</v>
      </c>
      <c r="J65" s="150">
        <f t="shared" si="15"/>
        <v>8875.0265152102893</v>
      </c>
    </row>
    <row r="66" spans="1:10" ht="30" x14ac:dyDescent="0.2">
      <c r="A66" s="154" t="s">
        <v>1446</v>
      </c>
      <c r="B66" s="224" t="s">
        <v>9</v>
      </c>
      <c r="C66" s="224" t="s">
        <v>80</v>
      </c>
      <c r="D66" s="151" t="s">
        <v>81</v>
      </c>
      <c r="E66" s="225">
        <f t="shared" si="16"/>
        <v>2.0538645025070302E-3</v>
      </c>
      <c r="F66" s="226" t="s">
        <v>58</v>
      </c>
      <c r="G66" s="227">
        <v>876.38889238019794</v>
      </c>
      <c r="H66" s="228">
        <v>10.51</v>
      </c>
      <c r="I66" s="150">
        <f t="shared" si="14"/>
        <v>13.07</v>
      </c>
      <c r="J66" s="150">
        <f t="shared" si="15"/>
        <v>11454.402823409187</v>
      </c>
    </row>
    <row r="67" spans="1:10" ht="30" x14ac:dyDescent="0.2">
      <c r="A67" s="154" t="s">
        <v>1447</v>
      </c>
      <c r="B67" s="224" t="s">
        <v>9</v>
      </c>
      <c r="C67" s="224" t="s">
        <v>82</v>
      </c>
      <c r="D67" s="151" t="s">
        <v>83</v>
      </c>
      <c r="E67" s="225">
        <f t="shared" si="16"/>
        <v>8.7832341855170694E-4</v>
      </c>
      <c r="F67" s="226" t="s">
        <v>58</v>
      </c>
      <c r="G67" s="227">
        <v>385.09511918714543</v>
      </c>
      <c r="H67" s="228">
        <v>10.23</v>
      </c>
      <c r="I67" s="150">
        <f t="shared" si="14"/>
        <v>12.72</v>
      </c>
      <c r="J67" s="150">
        <f t="shared" si="15"/>
        <v>4898.4099160604901</v>
      </c>
    </row>
    <row r="68" spans="1:10" ht="30" x14ac:dyDescent="0.2">
      <c r="A68" s="154" t="s">
        <v>1448</v>
      </c>
      <c r="B68" s="224" t="s">
        <v>9</v>
      </c>
      <c r="C68" s="224" t="s">
        <v>84</v>
      </c>
      <c r="D68" s="151" t="s">
        <v>85</v>
      </c>
      <c r="E68" s="225">
        <f t="shared" si="16"/>
        <v>3.2160932221399782E-4</v>
      </c>
      <c r="F68" s="226" t="s">
        <v>58</v>
      </c>
      <c r="G68" s="227">
        <v>122.59844614994553</v>
      </c>
      <c r="H68" s="228">
        <v>11.76</v>
      </c>
      <c r="I68" s="150">
        <f t="shared" si="14"/>
        <v>14.63</v>
      </c>
      <c r="J68" s="150">
        <f t="shared" si="15"/>
        <v>1793.6152671737032</v>
      </c>
    </row>
    <row r="69" spans="1:10" ht="30" x14ac:dyDescent="0.2">
      <c r="A69" s="154" t="s">
        <v>1449</v>
      </c>
      <c r="B69" s="224" t="s">
        <v>9</v>
      </c>
      <c r="C69" s="224" t="s">
        <v>86</v>
      </c>
      <c r="D69" s="151" t="s">
        <v>87</v>
      </c>
      <c r="E69" s="225">
        <f t="shared" si="16"/>
        <v>5.8497767808717458E-3</v>
      </c>
      <c r="F69" s="226" t="s">
        <v>58</v>
      </c>
      <c r="G69" s="227">
        <v>1746.4778646075031</v>
      </c>
      <c r="H69" s="228">
        <v>15.02</v>
      </c>
      <c r="I69" s="150">
        <f t="shared" si="14"/>
        <v>18.68</v>
      </c>
      <c r="J69" s="150">
        <f t="shared" si="15"/>
        <v>32624.206510868156</v>
      </c>
    </row>
    <row r="70" spans="1:10" ht="30" x14ac:dyDescent="0.2">
      <c r="A70" s="154" t="s">
        <v>1450</v>
      </c>
      <c r="B70" s="224" t="s">
        <v>9</v>
      </c>
      <c r="C70" s="224" t="s">
        <v>1115</v>
      </c>
      <c r="D70" s="151" t="s">
        <v>777</v>
      </c>
      <c r="E70" s="225">
        <f t="shared" si="16"/>
        <v>1.4314565670639349E-2</v>
      </c>
      <c r="F70" s="226" t="s">
        <v>43</v>
      </c>
      <c r="G70" s="227">
        <v>108.39862612279035</v>
      </c>
      <c r="H70" s="228">
        <v>592.11</v>
      </c>
      <c r="I70" s="150">
        <f t="shared" si="14"/>
        <v>736.47</v>
      </c>
      <c r="J70" s="150">
        <f t="shared" si="15"/>
        <v>79832.336180651415</v>
      </c>
    </row>
    <row r="71" spans="1:10" ht="15.75" x14ac:dyDescent="0.2">
      <c r="A71" s="135"/>
      <c r="B71" s="235"/>
      <c r="C71" s="235"/>
      <c r="D71" s="155" t="s">
        <v>90</v>
      </c>
      <c r="E71" s="236"/>
      <c r="F71" s="134"/>
      <c r="G71" s="237"/>
      <c r="H71" s="238"/>
      <c r="I71" s="153"/>
      <c r="J71" s="153"/>
    </row>
    <row r="72" spans="1:10" ht="20.100000000000001" customHeight="1" x14ac:dyDescent="0.2">
      <c r="A72" s="154" t="s">
        <v>1451</v>
      </c>
      <c r="B72" s="224" t="s">
        <v>9</v>
      </c>
      <c r="C72" s="224">
        <v>93184</v>
      </c>
      <c r="D72" s="149" t="s">
        <v>91</v>
      </c>
      <c r="E72" s="225">
        <f t="shared" ref="E72:E77" si="17">J72/$J$722</f>
        <v>2.8192684318655508E-4</v>
      </c>
      <c r="F72" s="226" t="s">
        <v>25</v>
      </c>
      <c r="G72" s="232">
        <v>43.699446139907181</v>
      </c>
      <c r="H72" s="233">
        <v>28.93</v>
      </c>
      <c r="I72" s="150">
        <f t="shared" ref="I72:I77" si="18">ROUND(H72*(1+$J$10),2)</f>
        <v>35.979999999999997</v>
      </c>
      <c r="J72" s="150">
        <f t="shared" ref="J72:J77" si="19">G72*I72</f>
        <v>1572.3060721138602</v>
      </c>
    </row>
    <row r="73" spans="1:10" x14ac:dyDescent="0.2">
      <c r="A73" s="154" t="s">
        <v>1452</v>
      </c>
      <c r="B73" s="224" t="s">
        <v>9</v>
      </c>
      <c r="C73" s="224" t="s">
        <v>1116</v>
      </c>
      <c r="D73" s="151" t="s">
        <v>778</v>
      </c>
      <c r="E73" s="225">
        <f t="shared" si="17"/>
        <v>1.2977206311069262E-4</v>
      </c>
      <c r="F73" s="226" t="s">
        <v>25</v>
      </c>
      <c r="G73" s="227">
        <v>8.8998872001183962</v>
      </c>
      <c r="H73" s="228">
        <v>65.38</v>
      </c>
      <c r="I73" s="150">
        <f t="shared" si="18"/>
        <v>81.319999999999993</v>
      </c>
      <c r="J73" s="150">
        <f t="shared" si="19"/>
        <v>723.73882711362796</v>
      </c>
    </row>
    <row r="74" spans="1:10" x14ac:dyDescent="0.2">
      <c r="A74" s="154" t="s">
        <v>1453</v>
      </c>
      <c r="B74" s="224" t="s">
        <v>9</v>
      </c>
      <c r="C74" s="224" t="s">
        <v>1117</v>
      </c>
      <c r="D74" s="151" t="s">
        <v>779</v>
      </c>
      <c r="E74" s="225">
        <f t="shared" si="17"/>
        <v>1.391020502497269E-4</v>
      </c>
      <c r="F74" s="226" t="s">
        <v>25</v>
      </c>
      <c r="G74" s="227">
        <v>9.3998808630463948</v>
      </c>
      <c r="H74" s="228">
        <v>66.349999999999994</v>
      </c>
      <c r="I74" s="150">
        <f t="shared" si="18"/>
        <v>82.53</v>
      </c>
      <c r="J74" s="150">
        <f t="shared" si="19"/>
        <v>775.77216762721901</v>
      </c>
    </row>
    <row r="75" spans="1:10" x14ac:dyDescent="0.2">
      <c r="A75" s="154" t="s">
        <v>1454</v>
      </c>
      <c r="B75" s="224" t="s">
        <v>9</v>
      </c>
      <c r="C75" s="224" t="s">
        <v>1118</v>
      </c>
      <c r="D75" s="151" t="s">
        <v>780</v>
      </c>
      <c r="E75" s="225">
        <f t="shared" si="17"/>
        <v>8.1069437006026221E-5</v>
      </c>
      <c r="F75" s="226" t="s">
        <v>25</v>
      </c>
      <c r="G75" s="227">
        <v>6.9999112809919968</v>
      </c>
      <c r="H75" s="228">
        <v>51.93</v>
      </c>
      <c r="I75" s="150">
        <f t="shared" si="18"/>
        <v>64.59</v>
      </c>
      <c r="J75" s="150">
        <f t="shared" si="19"/>
        <v>452.12426963927311</v>
      </c>
    </row>
    <row r="76" spans="1:10" x14ac:dyDescent="0.2">
      <c r="A76" s="154" t="s">
        <v>1455</v>
      </c>
      <c r="B76" s="224" t="s">
        <v>9</v>
      </c>
      <c r="C76" s="224" t="s">
        <v>1119</v>
      </c>
      <c r="D76" s="151" t="s">
        <v>781</v>
      </c>
      <c r="E76" s="225">
        <f t="shared" si="17"/>
        <v>1.699561495298686E-3</v>
      </c>
      <c r="F76" s="226" t="s">
        <v>25</v>
      </c>
      <c r="G76" s="227">
        <v>122.69844488253113</v>
      </c>
      <c r="H76" s="228">
        <v>62.11</v>
      </c>
      <c r="I76" s="150">
        <f t="shared" si="18"/>
        <v>77.25</v>
      </c>
      <c r="J76" s="150">
        <f t="shared" si="19"/>
        <v>9478.454867175531</v>
      </c>
    </row>
    <row r="77" spans="1:10" x14ac:dyDescent="0.2">
      <c r="A77" s="154" t="s">
        <v>1456</v>
      </c>
      <c r="B77" s="224" t="s">
        <v>9</v>
      </c>
      <c r="C77" s="224" t="s">
        <v>1120</v>
      </c>
      <c r="D77" s="151" t="s">
        <v>782</v>
      </c>
      <c r="E77" s="225">
        <f t="shared" si="17"/>
        <v>1.0435513692911163E-4</v>
      </c>
      <c r="F77" s="226" t="s">
        <v>25</v>
      </c>
      <c r="G77" s="227">
        <v>16.599789609209594</v>
      </c>
      <c r="H77" s="228">
        <v>28.19</v>
      </c>
      <c r="I77" s="150">
        <f t="shared" si="18"/>
        <v>35.06</v>
      </c>
      <c r="J77" s="150">
        <f t="shared" si="19"/>
        <v>581.98862369888843</v>
      </c>
    </row>
    <row r="78" spans="1:10" ht="20.100000000000001" customHeight="1" x14ac:dyDescent="0.2">
      <c r="A78" s="135"/>
      <c r="B78" s="235"/>
      <c r="C78" s="235"/>
      <c r="D78" s="152" t="s">
        <v>92</v>
      </c>
      <c r="E78" s="236"/>
      <c r="F78" s="134"/>
      <c r="G78" s="239"/>
      <c r="H78" s="240"/>
      <c r="I78" s="153"/>
      <c r="J78" s="153"/>
    </row>
    <row r="79" spans="1:10" ht="30" x14ac:dyDescent="0.2">
      <c r="A79" s="154" t="s">
        <v>1457</v>
      </c>
      <c r="B79" s="224" t="s">
        <v>9</v>
      </c>
      <c r="C79" s="224" t="s">
        <v>93</v>
      </c>
      <c r="D79" s="151" t="s">
        <v>94</v>
      </c>
      <c r="E79" s="225">
        <f t="shared" ref="E79:E85" si="20">J79/$J$722</f>
        <v>4.4468826621168989E-4</v>
      </c>
      <c r="F79" s="226" t="s">
        <v>10</v>
      </c>
      <c r="G79" s="227">
        <v>37.79952091735678</v>
      </c>
      <c r="H79" s="228">
        <v>52.75</v>
      </c>
      <c r="I79" s="150">
        <f t="shared" ref="I79:I87" si="21">ROUND(H79*(1+$J$10),2)</f>
        <v>65.61</v>
      </c>
      <c r="J79" s="150">
        <f t="shared" ref="J79:J85" si="22">G79*I79</f>
        <v>2480.0265673877784</v>
      </c>
    </row>
    <row r="80" spans="1:10" ht="30" x14ac:dyDescent="0.2">
      <c r="A80" s="154" t="s">
        <v>1458</v>
      </c>
      <c r="B80" s="224" t="s">
        <v>9</v>
      </c>
      <c r="C80" s="224" t="s">
        <v>1121</v>
      </c>
      <c r="D80" s="151" t="s">
        <v>95</v>
      </c>
      <c r="E80" s="225">
        <f t="shared" si="20"/>
        <v>4.305485858909387E-5</v>
      </c>
      <c r="F80" s="226" t="s">
        <v>58</v>
      </c>
      <c r="G80" s="227">
        <v>13.799825096812793</v>
      </c>
      <c r="H80" s="228">
        <v>13.99</v>
      </c>
      <c r="I80" s="150">
        <f t="shared" si="21"/>
        <v>17.399999999999999</v>
      </c>
      <c r="J80" s="150">
        <f t="shared" si="22"/>
        <v>240.11695668454257</v>
      </c>
    </row>
    <row r="81" spans="1:10" ht="30" x14ac:dyDescent="0.2">
      <c r="A81" s="154" t="s">
        <v>1459</v>
      </c>
      <c r="B81" s="224" t="s">
        <v>9</v>
      </c>
      <c r="C81" s="224" t="s">
        <v>1122</v>
      </c>
      <c r="D81" s="151" t="s">
        <v>98</v>
      </c>
      <c r="E81" s="225">
        <f t="shared" si="20"/>
        <v>1.4700530279858364E-4</v>
      </c>
      <c r="F81" s="226" t="s">
        <v>58</v>
      </c>
      <c r="G81" s="227">
        <v>49.29937516470077</v>
      </c>
      <c r="H81" s="228">
        <v>13.37</v>
      </c>
      <c r="I81" s="150">
        <f t="shared" si="21"/>
        <v>16.63</v>
      </c>
      <c r="J81" s="150">
        <f t="shared" si="22"/>
        <v>819.84860898897375</v>
      </c>
    </row>
    <row r="82" spans="1:10" ht="30" x14ac:dyDescent="0.2">
      <c r="A82" s="154" t="s">
        <v>1460</v>
      </c>
      <c r="B82" s="224" t="s">
        <v>9</v>
      </c>
      <c r="C82" s="224" t="s">
        <v>1123</v>
      </c>
      <c r="D82" s="151" t="s">
        <v>783</v>
      </c>
      <c r="E82" s="225">
        <f t="shared" si="20"/>
        <v>1.0106674410643734E-3</v>
      </c>
      <c r="F82" s="226" t="s">
        <v>58</v>
      </c>
      <c r="G82" s="227">
        <v>453.09425734535341</v>
      </c>
      <c r="H82" s="228">
        <v>10</v>
      </c>
      <c r="I82" s="150">
        <f t="shared" si="21"/>
        <v>12.44</v>
      </c>
      <c r="J82" s="150">
        <f t="shared" si="22"/>
        <v>5636.4925613761961</v>
      </c>
    </row>
    <row r="83" spans="1:10" ht="30" x14ac:dyDescent="0.2">
      <c r="A83" s="154" t="s">
        <v>1461</v>
      </c>
      <c r="B83" s="224" t="s">
        <v>9</v>
      </c>
      <c r="C83" s="224" t="s">
        <v>1124</v>
      </c>
      <c r="D83" s="151" t="s">
        <v>784</v>
      </c>
      <c r="E83" s="225">
        <f t="shared" si="20"/>
        <v>9.062104585593887E-6</v>
      </c>
      <c r="F83" s="226" t="s">
        <v>58</v>
      </c>
      <c r="G83" s="227">
        <v>3.4999556404959984</v>
      </c>
      <c r="H83" s="228">
        <v>11.61</v>
      </c>
      <c r="I83" s="150">
        <f t="shared" si="21"/>
        <v>14.44</v>
      </c>
      <c r="J83" s="150">
        <f t="shared" si="22"/>
        <v>50.539359448762212</v>
      </c>
    </row>
    <row r="84" spans="1:10" ht="30" x14ac:dyDescent="0.2">
      <c r="A84" s="154" t="s">
        <v>1462</v>
      </c>
      <c r="B84" s="224" t="s">
        <v>9</v>
      </c>
      <c r="C84" s="224" t="s">
        <v>96</v>
      </c>
      <c r="D84" s="151" t="s">
        <v>97</v>
      </c>
      <c r="E84" s="225">
        <f t="shared" si="20"/>
        <v>6.4729318468527769E-7</v>
      </c>
      <c r="F84" s="226" t="s">
        <v>58</v>
      </c>
      <c r="G84" s="227">
        <v>0.1999974651711999</v>
      </c>
      <c r="H84" s="228">
        <v>14.51</v>
      </c>
      <c r="I84" s="150">
        <f t="shared" si="21"/>
        <v>18.05</v>
      </c>
      <c r="J84" s="150">
        <f t="shared" si="22"/>
        <v>3.6099542463401582</v>
      </c>
    </row>
    <row r="85" spans="1:10" ht="30" x14ac:dyDescent="0.2">
      <c r="A85" s="154" t="s">
        <v>1463</v>
      </c>
      <c r="B85" s="224" t="s">
        <v>9</v>
      </c>
      <c r="C85" s="224" t="s">
        <v>1115</v>
      </c>
      <c r="D85" s="149" t="s">
        <v>777</v>
      </c>
      <c r="E85" s="225">
        <f t="shared" si="20"/>
        <v>9.3757764078910861E-4</v>
      </c>
      <c r="F85" s="226" t="s">
        <v>43</v>
      </c>
      <c r="G85" s="232">
        <v>7.0999100135775963</v>
      </c>
      <c r="H85" s="233">
        <v>592.11</v>
      </c>
      <c r="I85" s="150">
        <f t="shared" si="21"/>
        <v>736.47</v>
      </c>
      <c r="J85" s="150">
        <f t="shared" si="22"/>
        <v>5228.8707276994928</v>
      </c>
    </row>
    <row r="86" spans="1:10" ht="15.75" x14ac:dyDescent="0.2">
      <c r="A86" s="135"/>
      <c r="B86" s="235"/>
      <c r="C86" s="235"/>
      <c r="D86" s="155" t="s">
        <v>99</v>
      </c>
      <c r="E86" s="236"/>
      <c r="F86" s="134"/>
      <c r="G86" s="237"/>
      <c r="H86" s="238"/>
      <c r="I86" s="153"/>
      <c r="J86" s="153"/>
    </row>
    <row r="87" spans="1:10" ht="45" x14ac:dyDescent="0.2">
      <c r="A87" s="154" t="s">
        <v>1464</v>
      </c>
      <c r="B87" s="224" t="s">
        <v>9</v>
      </c>
      <c r="C87" s="224" t="s">
        <v>1125</v>
      </c>
      <c r="D87" s="151" t="s">
        <v>100</v>
      </c>
      <c r="E87" s="225">
        <f t="shared" ref="E87:E96" si="23">J87/$J$722</f>
        <v>5.7763601065034954E-2</v>
      </c>
      <c r="F87" s="226" t="s">
        <v>58</v>
      </c>
      <c r="G87" s="227">
        <v>19005.759115219127</v>
      </c>
      <c r="H87" s="228">
        <v>13.63</v>
      </c>
      <c r="I87" s="150">
        <f t="shared" si="21"/>
        <v>16.95</v>
      </c>
      <c r="J87" s="150">
        <f t="shared" ref="J87" si="24">G87*I87</f>
        <v>322147.61700296419</v>
      </c>
    </row>
    <row r="88" spans="1:10" ht="15.75" x14ac:dyDescent="0.2">
      <c r="A88" s="135"/>
      <c r="B88" s="235"/>
      <c r="C88" s="235"/>
      <c r="D88" s="155" t="s">
        <v>101</v>
      </c>
      <c r="E88" s="236"/>
      <c r="F88" s="134"/>
      <c r="G88" s="237"/>
      <c r="H88" s="238"/>
      <c r="I88" s="153"/>
      <c r="J88" s="153"/>
    </row>
    <row r="89" spans="1:10" ht="15.75" x14ac:dyDescent="0.2">
      <c r="A89" s="135"/>
      <c r="B89" s="235"/>
      <c r="C89" s="235"/>
      <c r="D89" s="155" t="s">
        <v>785</v>
      </c>
      <c r="E89" s="236"/>
      <c r="F89" s="134"/>
      <c r="G89" s="237"/>
      <c r="H89" s="238"/>
      <c r="I89" s="153"/>
      <c r="J89" s="153"/>
    </row>
    <row r="90" spans="1:10" ht="30" x14ac:dyDescent="0.2">
      <c r="A90" s="154" t="s">
        <v>1465</v>
      </c>
      <c r="B90" s="224" t="s">
        <v>9</v>
      </c>
      <c r="C90" s="224" t="s">
        <v>1126</v>
      </c>
      <c r="D90" s="151" t="s">
        <v>102</v>
      </c>
      <c r="E90" s="225">
        <f t="shared" si="23"/>
        <v>9.6780689594459898E-4</v>
      </c>
      <c r="F90" s="226" t="s">
        <v>10</v>
      </c>
      <c r="G90" s="227">
        <v>1394.6923232446211</v>
      </c>
      <c r="H90" s="228">
        <v>3.11</v>
      </c>
      <c r="I90" s="150">
        <f t="shared" ref="I90:I93" si="25">ROUND(H90*(1+$J$10),2)</f>
        <v>3.87</v>
      </c>
      <c r="J90" s="150">
        <f t="shared" ref="J90:J93" si="26">G90*I90</f>
        <v>5397.4592909566836</v>
      </c>
    </row>
    <row r="91" spans="1:10" ht="30" x14ac:dyDescent="0.2">
      <c r="A91" s="154" t="s">
        <v>1466</v>
      </c>
      <c r="B91" s="224" t="s">
        <v>9</v>
      </c>
      <c r="C91" s="224" t="s">
        <v>103</v>
      </c>
      <c r="D91" s="151" t="s">
        <v>104</v>
      </c>
      <c r="E91" s="225">
        <f t="shared" si="23"/>
        <v>3.2689974803050584E-3</v>
      </c>
      <c r="F91" s="226" t="s">
        <v>43</v>
      </c>
      <c r="G91" s="227">
        <v>69.739116105197397</v>
      </c>
      <c r="H91" s="228">
        <v>210.18</v>
      </c>
      <c r="I91" s="150">
        <f t="shared" si="25"/>
        <v>261.42</v>
      </c>
      <c r="J91" s="150">
        <f t="shared" si="26"/>
        <v>18231.199732220706</v>
      </c>
    </row>
    <row r="92" spans="1:10" ht="30" x14ac:dyDescent="0.2">
      <c r="A92" s="154" t="s">
        <v>1467</v>
      </c>
      <c r="B92" s="224" t="s">
        <v>9</v>
      </c>
      <c r="C92" s="224" t="s">
        <v>1127</v>
      </c>
      <c r="D92" s="151" t="s">
        <v>105</v>
      </c>
      <c r="E92" s="225">
        <f t="shared" si="23"/>
        <v>6.977212505647109E-4</v>
      </c>
      <c r="F92" s="226" t="s">
        <v>10</v>
      </c>
      <c r="G92" s="227">
        <v>1394.6923232446211</v>
      </c>
      <c r="H92" s="228">
        <v>2.2400000000000002</v>
      </c>
      <c r="I92" s="150">
        <f t="shared" si="25"/>
        <v>2.79</v>
      </c>
      <c r="J92" s="150">
        <f t="shared" si="26"/>
        <v>3891.1915818524931</v>
      </c>
    </row>
    <row r="93" spans="1:10" ht="30" x14ac:dyDescent="0.2">
      <c r="A93" s="154" t="s">
        <v>1468</v>
      </c>
      <c r="B93" s="224" t="s">
        <v>9</v>
      </c>
      <c r="C93" s="224" t="s">
        <v>1128</v>
      </c>
      <c r="D93" s="151" t="s">
        <v>106</v>
      </c>
      <c r="E93" s="225">
        <f t="shared" si="23"/>
        <v>1.6551923231390635E-2</v>
      </c>
      <c r="F93" s="226" t="s">
        <v>43</v>
      </c>
      <c r="G93" s="227">
        <v>111.57858581901242</v>
      </c>
      <c r="H93" s="228">
        <v>665.14</v>
      </c>
      <c r="I93" s="150">
        <f t="shared" si="25"/>
        <v>827.31</v>
      </c>
      <c r="J93" s="150">
        <f t="shared" si="26"/>
        <v>92310.079833927157</v>
      </c>
    </row>
    <row r="94" spans="1:10" ht="15.75" x14ac:dyDescent="0.2">
      <c r="A94" s="135"/>
      <c r="B94" s="235"/>
      <c r="C94" s="235"/>
      <c r="D94" s="155" t="s">
        <v>786</v>
      </c>
      <c r="E94" s="236"/>
      <c r="F94" s="134"/>
      <c r="G94" s="237"/>
      <c r="H94" s="238"/>
      <c r="I94" s="153"/>
      <c r="J94" s="153"/>
    </row>
    <row r="95" spans="1:10" ht="30" x14ac:dyDescent="0.2">
      <c r="A95" s="154" t="s">
        <v>1469</v>
      </c>
      <c r="B95" s="224" t="s">
        <v>9</v>
      </c>
      <c r="C95" s="224" t="s">
        <v>1126</v>
      </c>
      <c r="D95" s="151" t="s">
        <v>102</v>
      </c>
      <c r="E95" s="225">
        <f t="shared" si="23"/>
        <v>3.4019761011665439E-4</v>
      </c>
      <c r="F95" s="226" t="s">
        <v>10</v>
      </c>
      <c r="G95" s="227">
        <v>490.2537863741623</v>
      </c>
      <c r="H95" s="228">
        <v>3.11</v>
      </c>
      <c r="I95" s="150">
        <f t="shared" ref="I95:I98" si="27">ROUND(H95*(1+$J$10),2)</f>
        <v>3.87</v>
      </c>
      <c r="J95" s="150">
        <f t="shared" ref="J95:J98" si="28">G95*I95</f>
        <v>1897.2821532680082</v>
      </c>
    </row>
    <row r="96" spans="1:10" ht="30" x14ac:dyDescent="0.2">
      <c r="A96" s="154" t="s">
        <v>1470</v>
      </c>
      <c r="B96" s="224" t="s">
        <v>9</v>
      </c>
      <c r="C96" s="224" t="s">
        <v>103</v>
      </c>
      <c r="D96" s="149" t="s">
        <v>104</v>
      </c>
      <c r="E96" s="225">
        <f t="shared" si="23"/>
        <v>1.1488833989428875E-3</v>
      </c>
      <c r="F96" s="226" t="s">
        <v>43</v>
      </c>
      <c r="G96" s="232">
        <v>24.509689356730547</v>
      </c>
      <c r="H96" s="233">
        <v>210.18</v>
      </c>
      <c r="I96" s="150">
        <f t="shared" si="27"/>
        <v>261.42</v>
      </c>
      <c r="J96" s="150">
        <f t="shared" si="28"/>
        <v>6407.3229916364999</v>
      </c>
    </row>
    <row r="97" spans="1:10" ht="30" x14ac:dyDescent="0.2">
      <c r="A97" s="154" t="s">
        <v>1471</v>
      </c>
      <c r="B97" s="224" t="s">
        <v>9</v>
      </c>
      <c r="C97" s="224" t="s">
        <v>1127</v>
      </c>
      <c r="D97" s="151" t="s">
        <v>105</v>
      </c>
      <c r="E97" s="225">
        <f t="shared" ref="E97:E101" si="29">J97/$J$722</f>
        <v>2.4525874217712297E-4</v>
      </c>
      <c r="F97" s="226" t="s">
        <v>10</v>
      </c>
      <c r="G97" s="227">
        <v>490.2537863741623</v>
      </c>
      <c r="H97" s="228">
        <v>2.2400000000000002</v>
      </c>
      <c r="I97" s="150">
        <f t="shared" si="27"/>
        <v>2.79</v>
      </c>
      <c r="J97" s="150">
        <f t="shared" si="28"/>
        <v>1367.8080639839129</v>
      </c>
    </row>
    <row r="98" spans="1:10" ht="30" x14ac:dyDescent="0.2">
      <c r="A98" s="154" t="s">
        <v>1472</v>
      </c>
      <c r="B98" s="224" t="s">
        <v>9</v>
      </c>
      <c r="C98" s="224" t="s">
        <v>1128</v>
      </c>
      <c r="D98" s="151" t="s">
        <v>106</v>
      </c>
      <c r="E98" s="225">
        <f t="shared" si="29"/>
        <v>5.8179461295495682E-3</v>
      </c>
      <c r="F98" s="226" t="s">
        <v>43</v>
      </c>
      <c r="G98" s="227">
        <v>39.219502920072301</v>
      </c>
      <c r="H98" s="228">
        <v>665.14</v>
      </c>
      <c r="I98" s="150">
        <f t="shared" si="27"/>
        <v>827.31</v>
      </c>
      <c r="J98" s="150">
        <f t="shared" si="28"/>
        <v>32446.686960805015</v>
      </c>
    </row>
    <row r="99" spans="1:10" ht="15.75" x14ac:dyDescent="0.2">
      <c r="A99" s="156" t="s">
        <v>591</v>
      </c>
      <c r="B99" s="157"/>
      <c r="C99" s="157"/>
      <c r="D99" s="159" t="s">
        <v>107</v>
      </c>
      <c r="E99" s="221">
        <f t="shared" si="29"/>
        <v>2.6773469966353242E-2</v>
      </c>
      <c r="F99" s="229"/>
      <c r="G99" s="230"/>
      <c r="H99" s="231"/>
      <c r="I99" s="158"/>
      <c r="J99" s="158">
        <f>SUM(J100:J112)</f>
        <v>149315.64842798482</v>
      </c>
    </row>
    <row r="100" spans="1:10" ht="15.75" x14ac:dyDescent="0.2">
      <c r="A100" s="135"/>
      <c r="B100" s="235"/>
      <c r="C100" s="235"/>
      <c r="D100" s="155" t="s">
        <v>108</v>
      </c>
      <c r="E100" s="236"/>
      <c r="F100" s="134"/>
      <c r="G100" s="237"/>
      <c r="H100" s="238"/>
      <c r="I100" s="153"/>
      <c r="J100" s="153"/>
    </row>
    <row r="101" spans="1:10" ht="30" x14ac:dyDescent="0.2">
      <c r="A101" s="154" t="s">
        <v>1473</v>
      </c>
      <c r="B101" s="224" t="s">
        <v>9</v>
      </c>
      <c r="C101" s="224" t="s">
        <v>109</v>
      </c>
      <c r="D101" s="151" t="s">
        <v>110</v>
      </c>
      <c r="E101" s="225">
        <f t="shared" si="29"/>
        <v>2.2563241834516442E-4</v>
      </c>
      <c r="F101" s="226" t="s">
        <v>10</v>
      </c>
      <c r="G101" s="227">
        <v>4.799939164108797</v>
      </c>
      <c r="H101" s="228">
        <v>210.77</v>
      </c>
      <c r="I101" s="150">
        <f t="shared" ref="I101" si="30">ROUND(H101*(1+$J$10),2)</f>
        <v>262.16000000000003</v>
      </c>
      <c r="J101" s="150">
        <f t="shared" ref="J101" si="31">G101*I101</f>
        <v>1258.3520512627624</v>
      </c>
    </row>
    <row r="102" spans="1:10" ht="15.75" x14ac:dyDescent="0.2">
      <c r="A102" s="135"/>
      <c r="B102" s="235"/>
      <c r="C102" s="235"/>
      <c r="D102" s="155" t="s">
        <v>111</v>
      </c>
      <c r="E102" s="236"/>
      <c r="F102" s="134"/>
      <c r="G102" s="237"/>
      <c r="H102" s="238"/>
      <c r="I102" s="153"/>
      <c r="J102" s="153"/>
    </row>
    <row r="103" spans="1:10" ht="45" x14ac:dyDescent="0.2">
      <c r="A103" s="154" t="s">
        <v>1474</v>
      </c>
      <c r="B103" s="224" t="s">
        <v>9</v>
      </c>
      <c r="C103" s="224" t="s">
        <v>112</v>
      </c>
      <c r="D103" s="149" t="s">
        <v>113</v>
      </c>
      <c r="E103" s="225">
        <f t="shared" ref="E103:E112" si="32">J103/$J$722</f>
        <v>1.0889933698369807E-2</v>
      </c>
      <c r="F103" s="226" t="s">
        <v>10</v>
      </c>
      <c r="G103" s="232">
        <v>778.73013013710101</v>
      </c>
      <c r="H103" s="233">
        <v>62.7</v>
      </c>
      <c r="I103" s="150">
        <f t="shared" ref="I103:I108" si="33">ROUND(H103*(1+$J$10),2)</f>
        <v>77.989999999999995</v>
      </c>
      <c r="J103" s="150">
        <f t="shared" ref="J103:J108" si="34">G103*I103</f>
        <v>60733.162849392502</v>
      </c>
    </row>
    <row r="104" spans="1:10" ht="45" x14ac:dyDescent="0.2">
      <c r="A104" s="154" t="s">
        <v>1475</v>
      </c>
      <c r="B104" s="224" t="s">
        <v>9</v>
      </c>
      <c r="C104" s="224" t="s">
        <v>114</v>
      </c>
      <c r="D104" s="151" t="s">
        <v>115</v>
      </c>
      <c r="E104" s="225">
        <f t="shared" si="32"/>
        <v>9.6829752983414313E-3</v>
      </c>
      <c r="F104" s="226" t="s">
        <v>10</v>
      </c>
      <c r="G104" s="227">
        <v>931.06819935800399</v>
      </c>
      <c r="H104" s="228">
        <v>46.63</v>
      </c>
      <c r="I104" s="150">
        <f t="shared" si="33"/>
        <v>58</v>
      </c>
      <c r="J104" s="150">
        <f t="shared" si="34"/>
        <v>54001.955562764233</v>
      </c>
    </row>
    <row r="105" spans="1:10" ht="45" x14ac:dyDescent="0.2">
      <c r="A105" s="154" t="s">
        <v>1476</v>
      </c>
      <c r="B105" s="224" t="s">
        <v>9</v>
      </c>
      <c r="C105" s="224" t="s">
        <v>116</v>
      </c>
      <c r="D105" s="151" t="s">
        <v>117</v>
      </c>
      <c r="E105" s="225">
        <f t="shared" si="32"/>
        <v>3.0107309422829857E-4</v>
      </c>
      <c r="F105" s="226" t="s">
        <v>10</v>
      </c>
      <c r="G105" s="227">
        <v>17.159782511688952</v>
      </c>
      <c r="H105" s="228">
        <v>78.67</v>
      </c>
      <c r="I105" s="150">
        <f t="shared" si="33"/>
        <v>97.85</v>
      </c>
      <c r="J105" s="150">
        <f t="shared" si="34"/>
        <v>1679.0847187687639</v>
      </c>
    </row>
    <row r="106" spans="1:10" ht="30" x14ac:dyDescent="0.2">
      <c r="A106" s="154" t="s">
        <v>1477</v>
      </c>
      <c r="B106" s="224" t="s">
        <v>9</v>
      </c>
      <c r="C106" s="224" t="s">
        <v>1129</v>
      </c>
      <c r="D106" s="151" t="s">
        <v>118</v>
      </c>
      <c r="E106" s="225">
        <f t="shared" si="32"/>
        <v>9.3816171082229238E-4</v>
      </c>
      <c r="F106" s="226" t="s">
        <v>25</v>
      </c>
      <c r="G106" s="227">
        <v>636.51193265386075</v>
      </c>
      <c r="H106" s="228">
        <v>6.61</v>
      </c>
      <c r="I106" s="150">
        <f t="shared" si="33"/>
        <v>8.2200000000000006</v>
      </c>
      <c r="J106" s="150">
        <f t="shared" si="34"/>
        <v>5232.1280864147357</v>
      </c>
    </row>
    <row r="107" spans="1:10" ht="30" x14ac:dyDescent="0.2">
      <c r="A107" s="154" t="s">
        <v>1478</v>
      </c>
      <c r="B107" s="224" t="s">
        <v>9</v>
      </c>
      <c r="C107" s="224" t="s">
        <v>1130</v>
      </c>
      <c r="D107" s="151" t="s">
        <v>787</v>
      </c>
      <c r="E107" s="225">
        <f t="shared" si="32"/>
        <v>3.9128577159999349E-4</v>
      </c>
      <c r="F107" s="226" t="s">
        <v>10</v>
      </c>
      <c r="G107" s="227">
        <v>14.709813563341752</v>
      </c>
      <c r="H107" s="228">
        <v>119.27</v>
      </c>
      <c r="I107" s="150">
        <f t="shared" si="33"/>
        <v>148.35</v>
      </c>
      <c r="J107" s="150">
        <f t="shared" si="34"/>
        <v>2182.2008421217488</v>
      </c>
    </row>
    <row r="108" spans="1:10" ht="45" x14ac:dyDescent="0.2">
      <c r="A108" s="154" t="s">
        <v>1479</v>
      </c>
      <c r="B108" s="224" t="s">
        <v>9</v>
      </c>
      <c r="C108" s="224" t="s">
        <v>1131</v>
      </c>
      <c r="D108" s="151" t="s">
        <v>788</v>
      </c>
      <c r="E108" s="225">
        <f t="shared" si="32"/>
        <v>1.9709094879026239E-4</v>
      </c>
      <c r="F108" s="226" t="s">
        <v>10</v>
      </c>
      <c r="G108" s="227">
        <v>9.529879215407675</v>
      </c>
      <c r="H108" s="228">
        <v>92.73</v>
      </c>
      <c r="I108" s="150">
        <f t="shared" si="33"/>
        <v>115.34</v>
      </c>
      <c r="J108" s="150">
        <f t="shared" si="34"/>
        <v>1099.1762687051212</v>
      </c>
    </row>
    <row r="109" spans="1:10" ht="15.75" x14ac:dyDescent="0.2">
      <c r="A109" s="135"/>
      <c r="B109" s="235"/>
      <c r="C109" s="235"/>
      <c r="D109" s="155" t="s">
        <v>119</v>
      </c>
      <c r="E109" s="236"/>
      <c r="F109" s="134"/>
      <c r="G109" s="237"/>
      <c r="H109" s="238"/>
      <c r="I109" s="153"/>
      <c r="J109" s="153"/>
    </row>
    <row r="110" spans="1:10" ht="30" x14ac:dyDescent="0.2">
      <c r="A110" s="154" t="s">
        <v>1480</v>
      </c>
      <c r="B110" s="224" t="s">
        <v>9</v>
      </c>
      <c r="C110" s="224" t="s">
        <v>120</v>
      </c>
      <c r="D110" s="151" t="s">
        <v>121</v>
      </c>
      <c r="E110" s="225">
        <f t="shared" si="32"/>
        <v>2.9346862934460306E-3</v>
      </c>
      <c r="F110" s="226" t="s">
        <v>10</v>
      </c>
      <c r="G110" s="227">
        <v>14.359817999292153</v>
      </c>
      <c r="H110" s="228">
        <v>916.34</v>
      </c>
      <c r="I110" s="150">
        <f t="shared" ref="I110:I112" si="35">ROUND(H110*(1+$J$10),2)</f>
        <v>1139.76</v>
      </c>
      <c r="J110" s="150">
        <f t="shared" ref="J110:J112" si="36">G110*I110</f>
        <v>16366.746162873224</v>
      </c>
    </row>
    <row r="111" spans="1:10" ht="30" x14ac:dyDescent="0.2">
      <c r="A111" s="154" t="s">
        <v>1481</v>
      </c>
      <c r="B111" s="224" t="s">
        <v>9</v>
      </c>
      <c r="C111" s="224" t="s">
        <v>1132</v>
      </c>
      <c r="D111" s="151" t="s">
        <v>789</v>
      </c>
      <c r="E111" s="225">
        <f t="shared" si="32"/>
        <v>6.4535037274214698E-4</v>
      </c>
      <c r="F111" s="226" t="s">
        <v>10</v>
      </c>
      <c r="G111" s="227">
        <v>5.9399247155846373</v>
      </c>
      <c r="H111" s="228">
        <v>487.15</v>
      </c>
      <c r="I111" s="150">
        <f t="shared" si="35"/>
        <v>605.91999999999996</v>
      </c>
      <c r="J111" s="150">
        <f t="shared" si="36"/>
        <v>3599.1191836670432</v>
      </c>
    </row>
    <row r="112" spans="1:10" ht="20.100000000000001" customHeight="1" x14ac:dyDescent="0.2">
      <c r="A112" s="154" t="s">
        <v>1482</v>
      </c>
      <c r="B112" s="224" t="s">
        <v>9</v>
      </c>
      <c r="C112" s="224" t="s">
        <v>1133</v>
      </c>
      <c r="D112" s="149" t="s">
        <v>790</v>
      </c>
      <c r="E112" s="225">
        <f t="shared" si="32"/>
        <v>5.6728035966781471E-4</v>
      </c>
      <c r="F112" s="226" t="s">
        <v>10</v>
      </c>
      <c r="G112" s="232">
        <v>5.3799318131052773</v>
      </c>
      <c r="H112" s="233">
        <v>472.79</v>
      </c>
      <c r="I112" s="150">
        <f t="shared" si="35"/>
        <v>588.05999999999995</v>
      </c>
      <c r="J112" s="150">
        <f t="shared" si="36"/>
        <v>3163.7227020146893</v>
      </c>
    </row>
    <row r="113" spans="1:10" ht="15.75" x14ac:dyDescent="0.2">
      <c r="A113" s="156" t="s">
        <v>592</v>
      </c>
      <c r="B113" s="157"/>
      <c r="C113" s="157"/>
      <c r="D113" s="159" t="s">
        <v>123</v>
      </c>
      <c r="E113" s="221">
        <f>J113/$J$722</f>
        <v>8.5614475134946522E-2</v>
      </c>
      <c r="F113" s="229"/>
      <c r="G113" s="230"/>
      <c r="H113" s="231"/>
      <c r="I113" s="158"/>
      <c r="J113" s="158">
        <f>SUM(J114:J168)</f>
        <v>477471.94837507082</v>
      </c>
    </row>
    <row r="114" spans="1:10" ht="15.75" x14ac:dyDescent="0.2">
      <c r="A114" s="135"/>
      <c r="B114" s="235"/>
      <c r="C114" s="235"/>
      <c r="D114" s="155" t="s">
        <v>124</v>
      </c>
      <c r="E114" s="236"/>
      <c r="F114" s="134"/>
      <c r="G114" s="237"/>
      <c r="H114" s="238"/>
      <c r="I114" s="153"/>
      <c r="J114" s="153"/>
    </row>
    <row r="115" spans="1:10" ht="45" x14ac:dyDescent="0.2">
      <c r="A115" s="154" t="s">
        <v>704</v>
      </c>
      <c r="B115" s="224" t="s">
        <v>21</v>
      </c>
      <c r="C115" s="224" t="s">
        <v>1134</v>
      </c>
      <c r="D115" s="151" t="s">
        <v>125</v>
      </c>
      <c r="E115" s="225">
        <f t="shared" ref="E115:E120" si="37">J115/$J$722</f>
        <v>3.9714628519967382E-3</v>
      </c>
      <c r="F115" s="226" t="s">
        <v>17</v>
      </c>
      <c r="G115" s="227">
        <v>16.999784539551992</v>
      </c>
      <c r="H115" s="228">
        <v>1047.5</v>
      </c>
      <c r="I115" s="150">
        <f t="shared" ref="I115:I120" si="38">ROUND(H115*(1+$J$10),2)</f>
        <v>1302.8900000000001</v>
      </c>
      <c r="J115" s="150">
        <f t="shared" ref="J115:J120" si="39">G115*I115</f>
        <v>22148.849278736896</v>
      </c>
    </row>
    <row r="116" spans="1:10" ht="45" x14ac:dyDescent="0.2">
      <c r="A116" s="154" t="s">
        <v>705</v>
      </c>
      <c r="B116" s="224" t="s">
        <v>21</v>
      </c>
      <c r="C116" s="224" t="s">
        <v>1135</v>
      </c>
      <c r="D116" s="149" t="s">
        <v>791</v>
      </c>
      <c r="E116" s="225">
        <f t="shared" si="37"/>
        <v>8.397526341904825E-4</v>
      </c>
      <c r="F116" s="226" t="s">
        <v>17</v>
      </c>
      <c r="G116" s="232">
        <v>1.999974651711999</v>
      </c>
      <c r="H116" s="233">
        <v>1882.66</v>
      </c>
      <c r="I116" s="150">
        <f t="shared" si="38"/>
        <v>2341.6799999999998</v>
      </c>
      <c r="J116" s="150">
        <f t="shared" si="39"/>
        <v>4683.3006424209534</v>
      </c>
    </row>
    <row r="117" spans="1:10" ht="60" x14ac:dyDescent="0.2">
      <c r="A117" s="154" t="s">
        <v>706</v>
      </c>
      <c r="B117" s="224" t="s">
        <v>21</v>
      </c>
      <c r="C117" s="224" t="s">
        <v>1136</v>
      </c>
      <c r="D117" s="151" t="s">
        <v>792</v>
      </c>
      <c r="E117" s="225">
        <f t="shared" si="37"/>
        <v>9.3446184752864431E-4</v>
      </c>
      <c r="F117" s="226" t="s">
        <v>17</v>
      </c>
      <c r="G117" s="227">
        <v>3.9999493034239979</v>
      </c>
      <c r="H117" s="228">
        <v>1047.5</v>
      </c>
      <c r="I117" s="150">
        <f t="shared" si="38"/>
        <v>1302.8900000000001</v>
      </c>
      <c r="J117" s="150">
        <f t="shared" si="39"/>
        <v>5211.4939479380928</v>
      </c>
    </row>
    <row r="118" spans="1:10" ht="45" x14ac:dyDescent="0.2">
      <c r="A118" s="154" t="s">
        <v>707</v>
      </c>
      <c r="B118" s="224" t="s">
        <v>21</v>
      </c>
      <c r="C118" s="224" t="s">
        <v>1137</v>
      </c>
      <c r="D118" s="151" t="s">
        <v>793</v>
      </c>
      <c r="E118" s="225">
        <f t="shared" si="37"/>
        <v>4.1987631709524123E-3</v>
      </c>
      <c r="F118" s="226" t="s">
        <v>17</v>
      </c>
      <c r="G118" s="227">
        <v>9.9998732585599939</v>
      </c>
      <c r="H118" s="228">
        <v>1882.66</v>
      </c>
      <c r="I118" s="150">
        <f t="shared" si="38"/>
        <v>2341.6799999999998</v>
      </c>
      <c r="J118" s="150">
        <f t="shared" si="39"/>
        <v>23416.503212104766</v>
      </c>
    </row>
    <row r="119" spans="1:10" ht="30" x14ac:dyDescent="0.2">
      <c r="A119" s="154" t="s">
        <v>708</v>
      </c>
      <c r="B119" s="224" t="s">
        <v>21</v>
      </c>
      <c r="C119" s="224" t="s">
        <v>1138</v>
      </c>
      <c r="D119" s="151" t="s">
        <v>794</v>
      </c>
      <c r="E119" s="225">
        <f t="shared" si="37"/>
        <v>1.7361658352398424E-3</v>
      </c>
      <c r="F119" s="226" t="s">
        <v>17</v>
      </c>
      <c r="G119" s="227">
        <v>7.9998986068479958</v>
      </c>
      <c r="H119" s="228">
        <v>973.09</v>
      </c>
      <c r="I119" s="150">
        <f t="shared" si="38"/>
        <v>1210.3399999999999</v>
      </c>
      <c r="J119" s="150">
        <f t="shared" si="39"/>
        <v>9682.5972798124021</v>
      </c>
    </row>
    <row r="120" spans="1:10" ht="30" x14ac:dyDescent="0.2">
      <c r="A120" s="154" t="s">
        <v>709</v>
      </c>
      <c r="B120" s="224" t="s">
        <v>21</v>
      </c>
      <c r="C120" s="224" t="s">
        <v>1139</v>
      </c>
      <c r="D120" s="151" t="s">
        <v>795</v>
      </c>
      <c r="E120" s="225">
        <f t="shared" si="37"/>
        <v>9.6564129680424621E-5</v>
      </c>
      <c r="F120" s="226" t="s">
        <v>10</v>
      </c>
      <c r="G120" s="227">
        <v>2.2999708494687985</v>
      </c>
      <c r="H120" s="228">
        <v>188.25</v>
      </c>
      <c r="I120" s="150">
        <f t="shared" si="38"/>
        <v>234.15</v>
      </c>
      <c r="J120" s="150">
        <f t="shared" si="39"/>
        <v>538.53817440311923</v>
      </c>
    </row>
    <row r="121" spans="1:10" ht="15.75" x14ac:dyDescent="0.2">
      <c r="A121" s="135"/>
      <c r="B121" s="235"/>
      <c r="C121" s="235"/>
      <c r="D121" s="155" t="s">
        <v>126</v>
      </c>
      <c r="E121" s="236"/>
      <c r="F121" s="134"/>
      <c r="G121" s="237"/>
      <c r="H121" s="238"/>
      <c r="I121" s="153"/>
      <c r="J121" s="153"/>
    </row>
    <row r="122" spans="1:10" ht="20.100000000000001" customHeight="1" x14ac:dyDescent="0.2">
      <c r="A122" s="154" t="s">
        <v>1483</v>
      </c>
      <c r="B122" s="224" t="s">
        <v>9</v>
      </c>
      <c r="C122" s="224" t="s">
        <v>127</v>
      </c>
      <c r="D122" s="149" t="s">
        <v>128</v>
      </c>
      <c r="E122" s="225">
        <f t="shared" ref="E122:E132" si="40">J122/$J$722</f>
        <v>1.4278462848437128E-4</v>
      </c>
      <c r="F122" s="226" t="s">
        <v>17</v>
      </c>
      <c r="G122" s="232">
        <v>7.9998986068479958</v>
      </c>
      <c r="H122" s="233">
        <v>80.03</v>
      </c>
      <c r="I122" s="150">
        <f t="shared" ref="I122:I125" si="41">ROUND(H122*(1+$J$10),2)</f>
        <v>99.54</v>
      </c>
      <c r="J122" s="150">
        <f t="shared" ref="J122:J125" si="42">G122*I122</f>
        <v>796.30990732564953</v>
      </c>
    </row>
    <row r="123" spans="1:10" ht="30" x14ac:dyDescent="0.2">
      <c r="A123" s="154" t="s">
        <v>1484</v>
      </c>
      <c r="B123" s="224" t="s">
        <v>9</v>
      </c>
      <c r="C123" s="224" t="s">
        <v>1140</v>
      </c>
      <c r="D123" s="149" t="s">
        <v>129</v>
      </c>
      <c r="E123" s="225">
        <f t="shared" si="40"/>
        <v>3.2755545423353608E-4</v>
      </c>
      <c r="F123" s="226" t="s">
        <v>17</v>
      </c>
      <c r="G123" s="232">
        <v>3.9999493034239979</v>
      </c>
      <c r="H123" s="233">
        <v>367.18</v>
      </c>
      <c r="I123" s="150">
        <f t="shared" si="41"/>
        <v>456.7</v>
      </c>
      <c r="J123" s="150">
        <f t="shared" si="42"/>
        <v>1826.7768468737397</v>
      </c>
    </row>
    <row r="124" spans="1:10" x14ac:dyDescent="0.2">
      <c r="A124" s="154" t="s">
        <v>1485</v>
      </c>
      <c r="B124" s="224" t="s">
        <v>21</v>
      </c>
      <c r="C124" s="224" t="s">
        <v>130</v>
      </c>
      <c r="D124" s="151" t="s">
        <v>131</v>
      </c>
      <c r="E124" s="225">
        <f t="shared" si="40"/>
        <v>8.4648878664540111E-4</v>
      </c>
      <c r="F124" s="226" t="s">
        <v>10</v>
      </c>
      <c r="G124" s="227">
        <v>19.839748544983028</v>
      </c>
      <c r="H124" s="228">
        <v>191.31</v>
      </c>
      <c r="I124" s="150">
        <f t="shared" si="41"/>
        <v>237.95</v>
      </c>
      <c r="J124" s="150">
        <f t="shared" si="42"/>
        <v>4720.8681662787112</v>
      </c>
    </row>
    <row r="125" spans="1:10" ht="30" x14ac:dyDescent="0.2">
      <c r="A125" s="154" t="s">
        <v>1486</v>
      </c>
      <c r="B125" s="224" t="s">
        <v>9</v>
      </c>
      <c r="C125" s="224" t="s">
        <v>1141</v>
      </c>
      <c r="D125" s="151" t="s">
        <v>796</v>
      </c>
      <c r="E125" s="225">
        <f t="shared" si="40"/>
        <v>7.7579612282056788E-4</v>
      </c>
      <c r="F125" s="226" t="s">
        <v>10</v>
      </c>
      <c r="G125" s="227">
        <v>205.24739863194389</v>
      </c>
      <c r="H125" s="228">
        <v>16.95</v>
      </c>
      <c r="I125" s="150">
        <f t="shared" si="41"/>
        <v>21.08</v>
      </c>
      <c r="J125" s="150">
        <f t="shared" si="42"/>
        <v>4326.6151631613766</v>
      </c>
    </row>
    <row r="126" spans="1:10" ht="15.75" x14ac:dyDescent="0.2">
      <c r="A126" s="135"/>
      <c r="B126" s="235"/>
      <c r="C126" s="235"/>
      <c r="D126" s="155" t="s">
        <v>132</v>
      </c>
      <c r="E126" s="236"/>
      <c r="F126" s="134"/>
      <c r="G126" s="237"/>
      <c r="H126" s="238"/>
      <c r="I126" s="153"/>
      <c r="J126" s="153"/>
    </row>
    <row r="127" spans="1:10" ht="30" x14ac:dyDescent="0.2">
      <c r="A127" s="154" t="s">
        <v>1487</v>
      </c>
      <c r="B127" s="224" t="s">
        <v>21</v>
      </c>
      <c r="C127" s="224" t="s">
        <v>1142</v>
      </c>
      <c r="D127" s="151" t="s">
        <v>797</v>
      </c>
      <c r="E127" s="225">
        <f t="shared" si="40"/>
        <v>1.3166409571035994E-4</v>
      </c>
      <c r="F127" s="226" t="s">
        <v>17</v>
      </c>
      <c r="G127" s="227">
        <v>0.99998732585599948</v>
      </c>
      <c r="H127" s="228">
        <v>590.36</v>
      </c>
      <c r="I127" s="150">
        <f t="shared" ref="I127:I133" si="43">ROUND(H127*(1+$J$10),2)</f>
        <v>734.3</v>
      </c>
      <c r="J127" s="150">
        <f t="shared" ref="J127:J133" si="44">G127*I127</f>
        <v>734.2906933760604</v>
      </c>
    </row>
    <row r="128" spans="1:10" ht="45" x14ac:dyDescent="0.2">
      <c r="A128" s="154" t="s">
        <v>1488</v>
      </c>
      <c r="B128" s="224" t="s">
        <v>21</v>
      </c>
      <c r="C128" s="224" t="s">
        <v>1143</v>
      </c>
      <c r="D128" s="151" t="s">
        <v>798</v>
      </c>
      <c r="E128" s="225">
        <f t="shared" si="40"/>
        <v>1.6536508365565497E-4</v>
      </c>
      <c r="F128" s="226" t="s">
        <v>10</v>
      </c>
      <c r="G128" s="227">
        <v>1.679978707438079</v>
      </c>
      <c r="H128" s="228">
        <v>441.35</v>
      </c>
      <c r="I128" s="150">
        <f t="shared" si="43"/>
        <v>548.96</v>
      </c>
      <c r="J128" s="150">
        <f t="shared" si="44"/>
        <v>922.24111123520788</v>
      </c>
    </row>
    <row r="129" spans="1:10" ht="45" x14ac:dyDescent="0.2">
      <c r="A129" s="154" t="s">
        <v>1489</v>
      </c>
      <c r="B129" s="224" t="s">
        <v>21</v>
      </c>
      <c r="C129" s="224" t="s">
        <v>1144</v>
      </c>
      <c r="D129" s="151" t="s">
        <v>799</v>
      </c>
      <c r="E129" s="225">
        <f t="shared" si="40"/>
        <v>6.6146033462261987E-4</v>
      </c>
      <c r="F129" s="226" t="s">
        <v>10</v>
      </c>
      <c r="G129" s="227">
        <v>6.7199148297523159</v>
      </c>
      <c r="H129" s="228">
        <v>441.35</v>
      </c>
      <c r="I129" s="150">
        <f t="shared" si="43"/>
        <v>548.96</v>
      </c>
      <c r="J129" s="150">
        <f t="shared" si="44"/>
        <v>3688.9644449408315</v>
      </c>
    </row>
    <row r="130" spans="1:10" ht="45" x14ac:dyDescent="0.2">
      <c r="A130" s="154" t="s">
        <v>1490</v>
      </c>
      <c r="B130" s="224" t="s">
        <v>21</v>
      </c>
      <c r="C130" s="224" t="s">
        <v>1145</v>
      </c>
      <c r="D130" s="151" t="s">
        <v>800</v>
      </c>
      <c r="E130" s="225">
        <f t="shared" si="40"/>
        <v>9.9011521901992781E-3</v>
      </c>
      <c r="F130" s="226" t="s">
        <v>10</v>
      </c>
      <c r="G130" s="227">
        <v>143.09818632999352</v>
      </c>
      <c r="H130" s="228">
        <v>310.24</v>
      </c>
      <c r="I130" s="150">
        <f t="shared" si="43"/>
        <v>385.88</v>
      </c>
      <c r="J130" s="150">
        <f t="shared" si="44"/>
        <v>55218.728141017898</v>
      </c>
    </row>
    <row r="131" spans="1:10" ht="45" x14ac:dyDescent="0.2">
      <c r="A131" s="154" t="s">
        <v>1491</v>
      </c>
      <c r="B131" s="224" t="s">
        <v>21</v>
      </c>
      <c r="C131" s="224" t="s">
        <v>1146</v>
      </c>
      <c r="D131" s="151" t="s">
        <v>801</v>
      </c>
      <c r="E131" s="225">
        <f t="shared" si="40"/>
        <v>3.4871982556676701E-4</v>
      </c>
      <c r="F131" s="226" t="s">
        <v>10</v>
      </c>
      <c r="G131" s="227">
        <v>5.0399361223142378</v>
      </c>
      <c r="H131" s="228">
        <v>310.24</v>
      </c>
      <c r="I131" s="150">
        <f t="shared" si="43"/>
        <v>385.88</v>
      </c>
      <c r="J131" s="150">
        <f t="shared" si="44"/>
        <v>1944.810550878618</v>
      </c>
    </row>
    <row r="132" spans="1:10" ht="45" x14ac:dyDescent="0.2">
      <c r="A132" s="154" t="s">
        <v>1492</v>
      </c>
      <c r="B132" s="224" t="s">
        <v>21</v>
      </c>
      <c r="C132" s="224" t="s">
        <v>1147</v>
      </c>
      <c r="D132" s="149" t="s">
        <v>802</v>
      </c>
      <c r="E132" s="225">
        <f t="shared" si="40"/>
        <v>7.36268348657321E-4</v>
      </c>
      <c r="F132" s="226" t="s">
        <v>10</v>
      </c>
      <c r="G132" s="232">
        <v>7.4799051974028767</v>
      </c>
      <c r="H132" s="233">
        <v>441.35</v>
      </c>
      <c r="I132" s="150">
        <f t="shared" si="43"/>
        <v>548.96</v>
      </c>
      <c r="J132" s="150">
        <f t="shared" si="44"/>
        <v>4106.1687571662833</v>
      </c>
    </row>
    <row r="133" spans="1:10" ht="45" x14ac:dyDescent="0.2">
      <c r="A133" s="154" t="s">
        <v>1493</v>
      </c>
      <c r="B133" s="224" t="s">
        <v>21</v>
      </c>
      <c r="C133" s="224" t="s">
        <v>1148</v>
      </c>
      <c r="D133" s="151" t="s">
        <v>803</v>
      </c>
      <c r="E133" s="225">
        <f>J133/$J$722</f>
        <v>5.1676588642392176E-4</v>
      </c>
      <c r="F133" s="226" t="s">
        <v>10</v>
      </c>
      <c r="G133" s="227">
        <v>5.2499334607439971</v>
      </c>
      <c r="H133" s="228">
        <v>441.35</v>
      </c>
      <c r="I133" s="150">
        <f t="shared" si="43"/>
        <v>548.96</v>
      </c>
      <c r="J133" s="150">
        <f t="shared" si="44"/>
        <v>2882.0034726100248</v>
      </c>
    </row>
    <row r="134" spans="1:10" ht="15.75" x14ac:dyDescent="0.2">
      <c r="A134" s="135"/>
      <c r="B134" s="235"/>
      <c r="C134" s="235"/>
      <c r="D134" s="155" t="s">
        <v>804</v>
      </c>
      <c r="E134" s="236"/>
      <c r="F134" s="134"/>
      <c r="G134" s="237"/>
      <c r="H134" s="238"/>
      <c r="I134" s="153"/>
      <c r="J134" s="153"/>
    </row>
    <row r="135" spans="1:10" ht="45" x14ac:dyDescent="0.2">
      <c r="A135" s="154" t="s">
        <v>1494</v>
      </c>
      <c r="B135" s="224" t="s">
        <v>21</v>
      </c>
      <c r="C135" s="224" t="s">
        <v>1149</v>
      </c>
      <c r="D135" s="151" t="s">
        <v>805</v>
      </c>
      <c r="E135" s="225">
        <f t="shared" ref="E135:E142" si="45">J135/$J$722</f>
        <v>8.578352444644828E-5</v>
      </c>
      <c r="F135" s="226" t="s">
        <v>10</v>
      </c>
      <c r="G135" s="227">
        <v>0.8799888467532796</v>
      </c>
      <c r="H135" s="228">
        <v>437.09</v>
      </c>
      <c r="I135" s="150">
        <f t="shared" ref="I135:I151" si="46">ROUND(H135*(1+$J$10),2)</f>
        <v>543.66</v>
      </c>
      <c r="J135" s="150">
        <f t="shared" ref="J135:J151" si="47">G135*I135</f>
        <v>478.41473642588795</v>
      </c>
    </row>
    <row r="136" spans="1:10" ht="45" x14ac:dyDescent="0.2">
      <c r="A136" s="154" t="s">
        <v>1497</v>
      </c>
      <c r="B136" s="224" t="s">
        <v>21</v>
      </c>
      <c r="C136" s="224" t="s">
        <v>1150</v>
      </c>
      <c r="D136" s="151" t="s">
        <v>806</v>
      </c>
      <c r="E136" s="225">
        <f t="shared" si="45"/>
        <v>1.5597004444808777E-4</v>
      </c>
      <c r="F136" s="226" t="s">
        <v>10</v>
      </c>
      <c r="G136" s="227">
        <v>1.5999797213695992</v>
      </c>
      <c r="H136" s="228">
        <v>437.09</v>
      </c>
      <c r="I136" s="150">
        <f t="shared" si="46"/>
        <v>543.66</v>
      </c>
      <c r="J136" s="150">
        <f t="shared" si="47"/>
        <v>869.84497531979628</v>
      </c>
    </row>
    <row r="137" spans="1:10" ht="45" x14ac:dyDescent="0.2">
      <c r="A137" s="154" t="s">
        <v>1498</v>
      </c>
      <c r="B137" s="224" t="s">
        <v>21</v>
      </c>
      <c r="C137" s="224" t="s">
        <v>1151</v>
      </c>
      <c r="D137" s="149" t="s">
        <v>807</v>
      </c>
      <c r="E137" s="225">
        <f t="shared" si="45"/>
        <v>3.1782156331948186E-4</v>
      </c>
      <c r="F137" s="226" t="s">
        <v>10</v>
      </c>
      <c r="G137" s="232">
        <v>3.2199591892563184</v>
      </c>
      <c r="H137" s="233">
        <v>442.57</v>
      </c>
      <c r="I137" s="150">
        <f t="shared" si="46"/>
        <v>550.47</v>
      </c>
      <c r="J137" s="150">
        <f t="shared" si="47"/>
        <v>1772.4909349099257</v>
      </c>
    </row>
    <row r="138" spans="1:10" ht="45" x14ac:dyDescent="0.2">
      <c r="A138" s="154" t="s">
        <v>1499</v>
      </c>
      <c r="B138" s="224" t="s">
        <v>21</v>
      </c>
      <c r="C138" s="224" t="s">
        <v>1152</v>
      </c>
      <c r="D138" s="151" t="s">
        <v>808</v>
      </c>
      <c r="E138" s="225">
        <f t="shared" si="45"/>
        <v>1.9788699389351134E-4</v>
      </c>
      <c r="F138" s="226" t="s">
        <v>10</v>
      </c>
      <c r="G138" s="227">
        <v>2.0299742714876787</v>
      </c>
      <c r="H138" s="228">
        <v>437.09</v>
      </c>
      <c r="I138" s="150">
        <f t="shared" si="46"/>
        <v>543.66</v>
      </c>
      <c r="J138" s="150">
        <f t="shared" si="47"/>
        <v>1103.6158124369913</v>
      </c>
    </row>
    <row r="139" spans="1:10" ht="45" x14ac:dyDescent="0.2">
      <c r="A139" s="154" t="s">
        <v>1500</v>
      </c>
      <c r="B139" s="224" t="s">
        <v>21</v>
      </c>
      <c r="C139" s="224" t="s">
        <v>1153</v>
      </c>
      <c r="D139" s="151" t="s">
        <v>809</v>
      </c>
      <c r="E139" s="225">
        <f t="shared" si="45"/>
        <v>2.5267801307387385E-4</v>
      </c>
      <c r="F139" s="226" t="s">
        <v>10</v>
      </c>
      <c r="G139" s="227">
        <v>2.5599675541913589</v>
      </c>
      <c r="H139" s="228">
        <v>442.57</v>
      </c>
      <c r="I139" s="150">
        <f t="shared" si="46"/>
        <v>550.47</v>
      </c>
      <c r="J139" s="150">
        <f t="shared" si="47"/>
        <v>1409.1853395557175</v>
      </c>
    </row>
    <row r="140" spans="1:10" ht="45" x14ac:dyDescent="0.2">
      <c r="A140" s="154" t="s">
        <v>1501</v>
      </c>
      <c r="B140" s="224" t="s">
        <v>21</v>
      </c>
      <c r="C140" s="224" t="s">
        <v>1154</v>
      </c>
      <c r="D140" s="151" t="s">
        <v>810</v>
      </c>
      <c r="E140" s="225">
        <f t="shared" si="45"/>
        <v>2.0471068333811524E-4</v>
      </c>
      <c r="F140" s="226" t="s">
        <v>10</v>
      </c>
      <c r="G140" s="227">
        <v>2.0999733842975989</v>
      </c>
      <c r="H140" s="228">
        <v>437.09</v>
      </c>
      <c r="I140" s="150">
        <f t="shared" si="46"/>
        <v>543.66</v>
      </c>
      <c r="J140" s="150">
        <f t="shared" si="47"/>
        <v>1141.6715301072327</v>
      </c>
    </row>
    <row r="141" spans="1:10" ht="45" x14ac:dyDescent="0.2">
      <c r="A141" s="154" t="s">
        <v>1502</v>
      </c>
      <c r="B141" s="224" t="s">
        <v>21</v>
      </c>
      <c r="C141" s="224" t="s">
        <v>1155</v>
      </c>
      <c r="D141" s="151" t="s">
        <v>811</v>
      </c>
      <c r="E141" s="225">
        <f t="shared" si="45"/>
        <v>1.0752184939140051E-3</v>
      </c>
      <c r="F141" s="226" t="s">
        <v>10</v>
      </c>
      <c r="G141" s="227">
        <v>11.029860204191674</v>
      </c>
      <c r="H141" s="228">
        <v>437.09</v>
      </c>
      <c r="I141" s="150">
        <f t="shared" si="46"/>
        <v>543.66</v>
      </c>
      <c r="J141" s="150">
        <f t="shared" si="47"/>
        <v>5996.4937986108453</v>
      </c>
    </row>
    <row r="142" spans="1:10" ht="45" x14ac:dyDescent="0.2">
      <c r="A142" s="154" t="s">
        <v>1503</v>
      </c>
      <c r="B142" s="224" t="s">
        <v>21</v>
      </c>
      <c r="C142" s="224" t="s">
        <v>1156</v>
      </c>
      <c r="D142" s="149" t="s">
        <v>812</v>
      </c>
      <c r="E142" s="225">
        <f t="shared" si="45"/>
        <v>6.1413205001434562E-4</v>
      </c>
      <c r="F142" s="226" t="s">
        <v>10</v>
      </c>
      <c r="G142" s="232">
        <v>6.2999201528927964</v>
      </c>
      <c r="H142" s="233">
        <v>437.09</v>
      </c>
      <c r="I142" s="150">
        <f t="shared" si="46"/>
        <v>543.66</v>
      </c>
      <c r="J142" s="150">
        <f t="shared" si="47"/>
        <v>3425.0145903216976</v>
      </c>
    </row>
    <row r="143" spans="1:10" ht="45" x14ac:dyDescent="0.2">
      <c r="A143" s="154" t="s">
        <v>1504</v>
      </c>
      <c r="B143" s="224" t="s">
        <v>21</v>
      </c>
      <c r="C143" s="224" t="s">
        <v>1157</v>
      </c>
      <c r="D143" s="151" t="s">
        <v>813</v>
      </c>
      <c r="E143" s="225">
        <f t="shared" ref="E143:E151" si="48">J143/$J$722</f>
        <v>1.8423961500430366E-3</v>
      </c>
      <c r="F143" s="226" t="s">
        <v>10</v>
      </c>
      <c r="G143" s="227">
        <v>18.89976045867839</v>
      </c>
      <c r="H143" s="228">
        <v>437.09</v>
      </c>
      <c r="I143" s="150">
        <f t="shared" si="46"/>
        <v>543.66</v>
      </c>
      <c r="J143" s="150">
        <f t="shared" si="47"/>
        <v>10275.043770965092</v>
      </c>
    </row>
    <row r="144" spans="1:10" ht="45" x14ac:dyDescent="0.2">
      <c r="A144" s="154" t="s">
        <v>1505</v>
      </c>
      <c r="B144" s="224" t="s">
        <v>21</v>
      </c>
      <c r="C144" s="224" t="s">
        <v>1158</v>
      </c>
      <c r="D144" s="151" t="s">
        <v>814</v>
      </c>
      <c r="E144" s="225">
        <f t="shared" si="48"/>
        <v>2.0471068333811524E-4</v>
      </c>
      <c r="F144" s="226" t="s">
        <v>10</v>
      </c>
      <c r="G144" s="227">
        <v>2.0999733842975989</v>
      </c>
      <c r="H144" s="228">
        <v>437.09</v>
      </c>
      <c r="I144" s="150">
        <f t="shared" si="46"/>
        <v>543.66</v>
      </c>
      <c r="J144" s="150">
        <f t="shared" si="47"/>
        <v>1141.6715301072327</v>
      </c>
    </row>
    <row r="145" spans="1:10" ht="45" x14ac:dyDescent="0.2">
      <c r="A145" s="154" t="s">
        <v>1506</v>
      </c>
      <c r="B145" s="224" t="s">
        <v>21</v>
      </c>
      <c r="C145" s="224" t="s">
        <v>1159</v>
      </c>
      <c r="D145" s="151" t="s">
        <v>815</v>
      </c>
      <c r="E145" s="225">
        <f t="shared" si="48"/>
        <v>6.1413205001434562E-4</v>
      </c>
      <c r="F145" s="226" t="s">
        <v>10</v>
      </c>
      <c r="G145" s="227">
        <v>6.2999201528927964</v>
      </c>
      <c r="H145" s="228">
        <v>437.09</v>
      </c>
      <c r="I145" s="150">
        <f t="shared" si="46"/>
        <v>543.66</v>
      </c>
      <c r="J145" s="150">
        <f t="shared" si="47"/>
        <v>3425.0145903216976</v>
      </c>
    </row>
    <row r="146" spans="1:10" ht="45" x14ac:dyDescent="0.2">
      <c r="A146" s="154" t="s">
        <v>1495</v>
      </c>
      <c r="B146" s="224" t="s">
        <v>21</v>
      </c>
      <c r="C146" s="224" t="s">
        <v>1160</v>
      </c>
      <c r="D146" s="151" t="s">
        <v>816</v>
      </c>
      <c r="E146" s="225">
        <f t="shared" si="48"/>
        <v>8.1884273335246097E-4</v>
      </c>
      <c r="F146" s="226" t="s">
        <v>10</v>
      </c>
      <c r="G146" s="227">
        <v>8.3998935371903958</v>
      </c>
      <c r="H146" s="228">
        <v>437.09</v>
      </c>
      <c r="I146" s="150">
        <f t="shared" si="46"/>
        <v>543.66</v>
      </c>
      <c r="J146" s="150">
        <f t="shared" si="47"/>
        <v>4566.6861204289307</v>
      </c>
    </row>
    <row r="147" spans="1:10" ht="45" x14ac:dyDescent="0.2">
      <c r="A147" s="154" t="s">
        <v>1507</v>
      </c>
      <c r="B147" s="224" t="s">
        <v>21</v>
      </c>
      <c r="C147" s="224" t="s">
        <v>1161</v>
      </c>
      <c r="D147" s="151" t="s">
        <v>817</v>
      </c>
      <c r="E147" s="225">
        <f t="shared" si="48"/>
        <v>1.2282641000286912E-3</v>
      </c>
      <c r="F147" s="226" t="s">
        <v>10</v>
      </c>
      <c r="G147" s="227">
        <v>12.599840305785593</v>
      </c>
      <c r="H147" s="228">
        <v>437.09</v>
      </c>
      <c r="I147" s="150">
        <f t="shared" si="46"/>
        <v>543.66</v>
      </c>
      <c r="J147" s="150">
        <f t="shared" si="47"/>
        <v>6850.0291806433952</v>
      </c>
    </row>
    <row r="148" spans="1:10" ht="45" x14ac:dyDescent="0.2">
      <c r="A148" s="154" t="s">
        <v>1508</v>
      </c>
      <c r="B148" s="224" t="s">
        <v>21</v>
      </c>
      <c r="C148" s="224" t="s">
        <v>1162</v>
      </c>
      <c r="D148" s="151" t="s">
        <v>818</v>
      </c>
      <c r="E148" s="225">
        <f t="shared" si="48"/>
        <v>3.2753709334098439E-3</v>
      </c>
      <c r="F148" s="226" t="s">
        <v>10</v>
      </c>
      <c r="G148" s="227">
        <v>33.599574148761583</v>
      </c>
      <c r="H148" s="228">
        <v>437.09</v>
      </c>
      <c r="I148" s="150">
        <f t="shared" si="46"/>
        <v>543.66</v>
      </c>
      <c r="J148" s="150">
        <f t="shared" si="47"/>
        <v>18266.744481715723</v>
      </c>
    </row>
    <row r="149" spans="1:10" ht="45" x14ac:dyDescent="0.2">
      <c r="A149" s="154" t="s">
        <v>1509</v>
      </c>
      <c r="B149" s="224" t="s">
        <v>21</v>
      </c>
      <c r="C149" s="224" t="s">
        <v>1163</v>
      </c>
      <c r="D149" s="151" t="s">
        <v>819</v>
      </c>
      <c r="E149" s="225">
        <f t="shared" si="48"/>
        <v>1.6376854667049219E-3</v>
      </c>
      <c r="F149" s="226" t="s">
        <v>10</v>
      </c>
      <c r="G149" s="227">
        <v>16.799787074380792</v>
      </c>
      <c r="H149" s="228">
        <v>437.09</v>
      </c>
      <c r="I149" s="150">
        <f t="shared" si="46"/>
        <v>543.66</v>
      </c>
      <c r="J149" s="150">
        <f t="shared" si="47"/>
        <v>9133.3722408578615</v>
      </c>
    </row>
    <row r="150" spans="1:10" ht="45" x14ac:dyDescent="0.2">
      <c r="A150" s="154" t="s">
        <v>1510</v>
      </c>
      <c r="B150" s="224" t="s">
        <v>21</v>
      </c>
      <c r="C150" s="224" t="s">
        <v>1164</v>
      </c>
      <c r="D150" s="151" t="s">
        <v>820</v>
      </c>
      <c r="E150" s="225">
        <f t="shared" si="48"/>
        <v>5.369407777819818E-4</v>
      </c>
      <c r="F150" s="226" t="s">
        <v>10</v>
      </c>
      <c r="G150" s="227">
        <v>5.4399310526566378</v>
      </c>
      <c r="H150" s="228">
        <v>442.57</v>
      </c>
      <c r="I150" s="150">
        <f t="shared" si="46"/>
        <v>550.47</v>
      </c>
      <c r="J150" s="150">
        <f t="shared" si="47"/>
        <v>2994.5188465558995</v>
      </c>
    </row>
    <row r="151" spans="1:10" x14ac:dyDescent="0.2">
      <c r="A151" s="154" t="s">
        <v>1511</v>
      </c>
      <c r="B151" s="224" t="s">
        <v>21</v>
      </c>
      <c r="C151" s="224" t="s">
        <v>133</v>
      </c>
      <c r="D151" s="151" t="s">
        <v>134</v>
      </c>
      <c r="E151" s="225">
        <f t="shared" si="48"/>
        <v>1.3579535391229011E-3</v>
      </c>
      <c r="F151" s="226" t="s">
        <v>10</v>
      </c>
      <c r="G151" s="227">
        <v>28.239642082173425</v>
      </c>
      <c r="H151" s="228">
        <v>215.61</v>
      </c>
      <c r="I151" s="150">
        <f t="shared" si="46"/>
        <v>268.18</v>
      </c>
      <c r="J151" s="150">
        <f t="shared" si="47"/>
        <v>7573.3072135972698</v>
      </c>
    </row>
    <row r="152" spans="1:10" ht="15.75" x14ac:dyDescent="0.2">
      <c r="A152" s="135"/>
      <c r="B152" s="235"/>
      <c r="C152" s="235"/>
      <c r="D152" s="155" t="s">
        <v>821</v>
      </c>
      <c r="E152" s="236"/>
      <c r="F152" s="134"/>
      <c r="G152" s="237">
        <v>0</v>
      </c>
      <c r="H152" s="238"/>
      <c r="I152" s="153"/>
      <c r="J152" s="153"/>
    </row>
    <row r="153" spans="1:10" ht="30" x14ac:dyDescent="0.2">
      <c r="A153" s="154" t="s">
        <v>1512</v>
      </c>
      <c r="B153" s="224" t="s">
        <v>21</v>
      </c>
      <c r="C153" s="224" t="s">
        <v>1165</v>
      </c>
      <c r="D153" s="149" t="s">
        <v>822</v>
      </c>
      <c r="E153" s="225">
        <f t="shared" ref="E153:E168" si="49">J153/$J$722</f>
        <v>2.1143045084809856E-3</v>
      </c>
      <c r="F153" s="226" t="s">
        <v>10</v>
      </c>
      <c r="G153" s="232">
        <v>8.5098921430345555</v>
      </c>
      <c r="H153" s="233">
        <v>1114.01</v>
      </c>
      <c r="I153" s="150">
        <f t="shared" ref="I153:I154" si="50">ROUND(H153*(1+$J$10),2)</f>
        <v>1385.62</v>
      </c>
      <c r="J153" s="150">
        <f t="shared" ref="J153:J154" si="51">G153*I153</f>
        <v>11791.476751231539</v>
      </c>
    </row>
    <row r="154" spans="1:10" ht="30" x14ac:dyDescent="0.2">
      <c r="A154" s="154" t="s">
        <v>1513</v>
      </c>
      <c r="B154" s="224" t="s">
        <v>21</v>
      </c>
      <c r="C154" s="224" t="s">
        <v>1166</v>
      </c>
      <c r="D154" s="151" t="s">
        <v>823</v>
      </c>
      <c r="E154" s="225">
        <f t="shared" si="49"/>
        <v>1.8757930715665619E-3</v>
      </c>
      <c r="F154" s="226" t="s">
        <v>10</v>
      </c>
      <c r="G154" s="227">
        <v>7.5499043102127956</v>
      </c>
      <c r="H154" s="228">
        <v>1114.01</v>
      </c>
      <c r="I154" s="150">
        <f t="shared" si="50"/>
        <v>1385.62</v>
      </c>
      <c r="J154" s="150">
        <f t="shared" si="51"/>
        <v>10461.298410317053</v>
      </c>
    </row>
    <row r="155" spans="1:10" ht="15.75" x14ac:dyDescent="0.2">
      <c r="A155" s="135"/>
      <c r="B155" s="235"/>
      <c r="C155" s="235"/>
      <c r="D155" s="155" t="s">
        <v>824</v>
      </c>
      <c r="E155" s="236"/>
      <c r="F155" s="134"/>
      <c r="G155" s="237"/>
      <c r="H155" s="238"/>
      <c r="I155" s="153"/>
      <c r="J155" s="153"/>
    </row>
    <row r="156" spans="1:10" ht="30" x14ac:dyDescent="0.2">
      <c r="A156" s="154" t="s">
        <v>1514</v>
      </c>
      <c r="B156" s="224" t="s">
        <v>21</v>
      </c>
      <c r="C156" s="224" t="s">
        <v>1167</v>
      </c>
      <c r="D156" s="151" t="s">
        <v>825</v>
      </c>
      <c r="E156" s="225">
        <f t="shared" si="49"/>
        <v>4.9550533557150378E-4</v>
      </c>
      <c r="F156" s="226" t="s">
        <v>10</v>
      </c>
      <c r="G156" s="227">
        <v>3.0799609636364784</v>
      </c>
      <c r="H156" s="228">
        <v>721.35</v>
      </c>
      <c r="I156" s="150">
        <f t="shared" ref="I156:I170" si="52">ROUND(H156*(1+$J$10),2)</f>
        <v>897.23</v>
      </c>
      <c r="J156" s="150">
        <f t="shared" ref="J156:J168" si="53">G156*I156</f>
        <v>2763.4333754035574</v>
      </c>
    </row>
    <row r="157" spans="1:10" ht="30" x14ac:dyDescent="0.2">
      <c r="A157" s="154" t="s">
        <v>1515</v>
      </c>
      <c r="B157" s="224" t="s">
        <v>21</v>
      </c>
      <c r="C157" s="224" t="s">
        <v>1168</v>
      </c>
      <c r="D157" s="151" t="s">
        <v>826</v>
      </c>
      <c r="E157" s="225">
        <f t="shared" si="49"/>
        <v>1.1707793550192857E-3</v>
      </c>
      <c r="F157" s="226" t="s">
        <v>10</v>
      </c>
      <c r="G157" s="227">
        <v>7.3499068450415956</v>
      </c>
      <c r="H157" s="228">
        <v>714.23</v>
      </c>
      <c r="I157" s="150">
        <f t="shared" si="52"/>
        <v>888.37</v>
      </c>
      <c r="J157" s="150">
        <f t="shared" si="53"/>
        <v>6529.436743929602</v>
      </c>
    </row>
    <row r="158" spans="1:10" x14ac:dyDescent="0.2">
      <c r="A158" s="154" t="s">
        <v>1516</v>
      </c>
      <c r="B158" s="224" t="s">
        <v>21</v>
      </c>
      <c r="C158" s="224" t="s">
        <v>1169</v>
      </c>
      <c r="D158" s="151" t="s">
        <v>827</v>
      </c>
      <c r="E158" s="225">
        <f t="shared" si="49"/>
        <v>1.1433395479827677E-2</v>
      </c>
      <c r="F158" s="226" t="s">
        <v>10</v>
      </c>
      <c r="G158" s="227">
        <v>73.249071618951959</v>
      </c>
      <c r="H158" s="228">
        <v>699.87</v>
      </c>
      <c r="I158" s="150">
        <f t="shared" si="52"/>
        <v>870.51</v>
      </c>
      <c r="J158" s="150">
        <f t="shared" si="53"/>
        <v>63764.049335013871</v>
      </c>
    </row>
    <row r="159" spans="1:10" ht="30" x14ac:dyDescent="0.2">
      <c r="A159" s="154" t="s">
        <v>1517</v>
      </c>
      <c r="B159" s="224" t="s">
        <v>21</v>
      </c>
      <c r="C159" s="224" t="s">
        <v>1170</v>
      </c>
      <c r="D159" s="151" t="s">
        <v>828</v>
      </c>
      <c r="E159" s="225">
        <f t="shared" si="49"/>
        <v>1.0748265103746966E-2</v>
      </c>
      <c r="F159" s="226" t="s">
        <v>10</v>
      </c>
      <c r="G159" s="227">
        <v>66.829152986956444</v>
      </c>
      <c r="H159" s="228">
        <v>721.14</v>
      </c>
      <c r="I159" s="150">
        <f t="shared" si="52"/>
        <v>896.96</v>
      </c>
      <c r="J159" s="150">
        <f t="shared" si="53"/>
        <v>59943.077063180455</v>
      </c>
    </row>
    <row r="160" spans="1:10" ht="20.100000000000001" customHeight="1" x14ac:dyDescent="0.2">
      <c r="A160" s="154" t="s">
        <v>1518</v>
      </c>
      <c r="B160" s="224" t="s">
        <v>21</v>
      </c>
      <c r="C160" s="224" t="s">
        <v>1171</v>
      </c>
      <c r="D160" s="149" t="s">
        <v>829</v>
      </c>
      <c r="E160" s="225">
        <f t="shared" si="49"/>
        <v>5.3007250579515074E-3</v>
      </c>
      <c r="F160" s="226" t="s">
        <v>10</v>
      </c>
      <c r="G160" s="232">
        <v>33.95956958606974</v>
      </c>
      <c r="H160" s="233">
        <v>699.87</v>
      </c>
      <c r="I160" s="150">
        <f t="shared" si="52"/>
        <v>870.51</v>
      </c>
      <c r="J160" s="150">
        <f t="shared" si="53"/>
        <v>29562.14492036957</v>
      </c>
    </row>
    <row r="161" spans="1:10" x14ac:dyDescent="0.2">
      <c r="A161" s="154" t="s">
        <v>1496</v>
      </c>
      <c r="B161" s="224" t="s">
        <v>21</v>
      </c>
      <c r="C161" s="224" t="s">
        <v>1172</v>
      </c>
      <c r="D161" s="151" t="s">
        <v>830</v>
      </c>
      <c r="E161" s="225">
        <f t="shared" si="49"/>
        <v>4.8065612150920657E-3</v>
      </c>
      <c r="F161" s="226" t="s">
        <v>10</v>
      </c>
      <c r="G161" s="227">
        <v>81.368968704902684</v>
      </c>
      <c r="H161" s="228">
        <v>264.86</v>
      </c>
      <c r="I161" s="150">
        <f t="shared" si="52"/>
        <v>329.44</v>
      </c>
      <c r="J161" s="150">
        <f t="shared" si="53"/>
        <v>26806.193050143142</v>
      </c>
    </row>
    <row r="162" spans="1:10" ht="45" x14ac:dyDescent="0.2">
      <c r="A162" s="154" t="s">
        <v>1519</v>
      </c>
      <c r="B162" s="224" t="s">
        <v>21</v>
      </c>
      <c r="C162" s="224" t="s">
        <v>1173</v>
      </c>
      <c r="D162" s="149" t="s">
        <v>831</v>
      </c>
      <c r="E162" s="225">
        <f t="shared" si="49"/>
        <v>1.8688657793512903E-3</v>
      </c>
      <c r="F162" s="226" t="s">
        <v>10</v>
      </c>
      <c r="G162" s="232">
        <v>7.6999024090911963</v>
      </c>
      <c r="H162" s="233">
        <v>1088.27</v>
      </c>
      <c r="I162" s="150">
        <f t="shared" si="52"/>
        <v>1353.61</v>
      </c>
      <c r="J162" s="150">
        <f t="shared" si="53"/>
        <v>10422.664899969934</v>
      </c>
    </row>
    <row r="163" spans="1:10" ht="45" x14ac:dyDescent="0.2">
      <c r="A163" s="154" t="s">
        <v>1520</v>
      </c>
      <c r="B163" s="224" t="s">
        <v>21</v>
      </c>
      <c r="C163" s="224" t="s">
        <v>1174</v>
      </c>
      <c r="D163" s="151" t="s">
        <v>832</v>
      </c>
      <c r="E163" s="225">
        <f t="shared" si="49"/>
        <v>1.3591751122554838E-3</v>
      </c>
      <c r="F163" s="226" t="s">
        <v>10</v>
      </c>
      <c r="G163" s="227">
        <v>5.5999290247935969</v>
      </c>
      <c r="H163" s="228">
        <v>1088.27</v>
      </c>
      <c r="I163" s="150">
        <f t="shared" si="52"/>
        <v>1353.61</v>
      </c>
      <c r="J163" s="150">
        <f t="shared" si="53"/>
        <v>7580.1199272508602</v>
      </c>
    </row>
    <row r="164" spans="1:10" ht="45" x14ac:dyDescent="0.2">
      <c r="A164" s="154" t="s">
        <v>1521</v>
      </c>
      <c r="B164" s="224" t="s">
        <v>21</v>
      </c>
      <c r="C164" s="224" t="s">
        <v>1175</v>
      </c>
      <c r="D164" s="151" t="s">
        <v>833</v>
      </c>
      <c r="E164" s="225">
        <f t="shared" si="49"/>
        <v>5.8250361953806446E-4</v>
      </c>
      <c r="F164" s="226" t="s">
        <v>10</v>
      </c>
      <c r="G164" s="227">
        <v>2.3999695820543985</v>
      </c>
      <c r="H164" s="228">
        <v>1088.27</v>
      </c>
      <c r="I164" s="150">
        <f t="shared" si="52"/>
        <v>1353.61</v>
      </c>
      <c r="J164" s="150">
        <f t="shared" si="53"/>
        <v>3248.6228259646541</v>
      </c>
    </row>
    <row r="165" spans="1:10" ht="45" x14ac:dyDescent="0.2">
      <c r="A165" s="154" t="s">
        <v>1522</v>
      </c>
      <c r="B165" s="224" t="s">
        <v>21</v>
      </c>
      <c r="C165" s="224" t="s">
        <v>1176</v>
      </c>
      <c r="D165" s="151" t="s">
        <v>834</v>
      </c>
      <c r="E165" s="225">
        <f t="shared" si="49"/>
        <v>4.8541968294838703E-4</v>
      </c>
      <c r="F165" s="226" t="s">
        <v>10</v>
      </c>
      <c r="G165" s="227">
        <v>1.999974651711999</v>
      </c>
      <c r="H165" s="228">
        <v>1088.27</v>
      </c>
      <c r="I165" s="150">
        <f t="shared" si="52"/>
        <v>1353.61</v>
      </c>
      <c r="J165" s="150">
        <f t="shared" si="53"/>
        <v>2707.1856883038786</v>
      </c>
    </row>
    <row r="166" spans="1:10" ht="30" x14ac:dyDescent="0.2">
      <c r="A166" s="154" t="s">
        <v>1523</v>
      </c>
      <c r="B166" s="224" t="s">
        <v>21</v>
      </c>
      <c r="C166" s="224" t="s">
        <v>1177</v>
      </c>
      <c r="D166" s="151" t="s">
        <v>835</v>
      </c>
      <c r="E166" s="225">
        <f t="shared" si="49"/>
        <v>1.4457051217397386E-5</v>
      </c>
      <c r="F166" s="226" t="s">
        <v>10</v>
      </c>
      <c r="G166" s="227">
        <v>0.23999695820543987</v>
      </c>
      <c r="H166" s="228">
        <v>270.10000000000002</v>
      </c>
      <c r="I166" s="150">
        <f t="shared" si="52"/>
        <v>335.95</v>
      </c>
      <c r="J166" s="150">
        <f t="shared" si="53"/>
        <v>80.626978109117516</v>
      </c>
    </row>
    <row r="167" spans="1:10" ht="30" x14ac:dyDescent="0.2">
      <c r="A167" s="154" t="s">
        <v>1524</v>
      </c>
      <c r="B167" s="224" t="s">
        <v>21</v>
      </c>
      <c r="C167" s="224" t="s">
        <v>1178</v>
      </c>
      <c r="D167" s="151" t="s">
        <v>836</v>
      </c>
      <c r="E167" s="225">
        <f t="shared" si="49"/>
        <v>1.4457051217397386E-5</v>
      </c>
      <c r="F167" s="226" t="s">
        <v>10</v>
      </c>
      <c r="G167" s="227">
        <v>0.23999695820543987</v>
      </c>
      <c r="H167" s="228">
        <v>270.10000000000002</v>
      </c>
      <c r="I167" s="150">
        <f t="shared" si="52"/>
        <v>335.95</v>
      </c>
      <c r="J167" s="150">
        <f t="shared" si="53"/>
        <v>80.626978109117516</v>
      </c>
    </row>
    <row r="168" spans="1:10" ht="30" x14ac:dyDescent="0.2">
      <c r="A168" s="154" t="s">
        <v>1525</v>
      </c>
      <c r="B168" s="224" t="s">
        <v>21</v>
      </c>
      <c r="C168" s="224" t="s">
        <v>1179</v>
      </c>
      <c r="D168" s="149" t="s">
        <v>837</v>
      </c>
      <c r="E168" s="225">
        <f t="shared" si="49"/>
        <v>2.5925786843094584E-3</v>
      </c>
      <c r="F168" s="226" t="s">
        <v>10</v>
      </c>
      <c r="G168" s="232">
        <v>16.119795692798714</v>
      </c>
      <c r="H168" s="233">
        <v>721.14</v>
      </c>
      <c r="I168" s="150">
        <f t="shared" si="52"/>
        <v>896.96</v>
      </c>
      <c r="J168" s="150">
        <f t="shared" si="53"/>
        <v>14458.811944612735</v>
      </c>
    </row>
    <row r="169" spans="1:10" ht="15.75" x14ac:dyDescent="0.2">
      <c r="A169" s="156" t="s">
        <v>593</v>
      </c>
      <c r="B169" s="157"/>
      <c r="C169" s="157"/>
      <c r="D169" s="159" t="s">
        <v>137</v>
      </c>
      <c r="E169" s="221">
        <f>J169/$J$722</f>
        <v>0.12972655610469769</v>
      </c>
      <c r="F169" s="229"/>
      <c r="G169" s="230"/>
      <c r="H169" s="231"/>
      <c r="I169" s="158"/>
      <c r="J169" s="158">
        <f>SUM(J170:J175)</f>
        <v>723485.03453027247</v>
      </c>
    </row>
    <row r="170" spans="1:10" ht="60" x14ac:dyDescent="0.2">
      <c r="A170" s="154" t="s">
        <v>682</v>
      </c>
      <c r="B170" s="224" t="s">
        <v>21</v>
      </c>
      <c r="C170" s="224" t="s">
        <v>138</v>
      </c>
      <c r="D170" s="151" t="s">
        <v>139</v>
      </c>
      <c r="E170" s="225">
        <f>J170/$J$722</f>
        <v>0.1149788139095598</v>
      </c>
      <c r="F170" s="226" t="s">
        <v>10</v>
      </c>
      <c r="G170" s="227">
        <v>1440.9817365584952</v>
      </c>
      <c r="H170" s="228">
        <v>357.77</v>
      </c>
      <c r="I170" s="150">
        <f t="shared" si="52"/>
        <v>445</v>
      </c>
      <c r="J170" s="150">
        <f t="shared" ref="J170:J175" si="54">G170*I170</f>
        <v>641236.87276853039</v>
      </c>
    </row>
    <row r="171" spans="1:10" ht="30" x14ac:dyDescent="0.2">
      <c r="A171" s="154" t="s">
        <v>683</v>
      </c>
      <c r="B171" s="224" t="s">
        <v>9</v>
      </c>
      <c r="C171" s="224" t="s">
        <v>1180</v>
      </c>
      <c r="D171" s="151" t="s">
        <v>838</v>
      </c>
      <c r="E171" s="225">
        <f t="shared" ref="E171:E175" si="55">J171/$J$722</f>
        <v>5.8117711677343814E-4</v>
      </c>
      <c r="F171" s="226" t="s">
        <v>25</v>
      </c>
      <c r="G171" s="227">
        <v>33.699572881347187</v>
      </c>
      <c r="H171" s="228">
        <v>77.33</v>
      </c>
      <c r="I171" s="150">
        <f t="shared" ref="I171:I175" si="56">ROUND(H171*(1+$J$10),2)</f>
        <v>96.18</v>
      </c>
      <c r="J171" s="150">
        <f t="shared" si="54"/>
        <v>3241.2249197279725</v>
      </c>
    </row>
    <row r="172" spans="1:10" ht="30" x14ac:dyDescent="0.2">
      <c r="A172" s="154" t="s">
        <v>684</v>
      </c>
      <c r="B172" s="224" t="s">
        <v>9</v>
      </c>
      <c r="C172" s="224" t="s">
        <v>1181</v>
      </c>
      <c r="D172" s="151" t="s">
        <v>839</v>
      </c>
      <c r="E172" s="225">
        <f t="shared" si="55"/>
        <v>5.0900916240429629E-3</v>
      </c>
      <c r="F172" s="226" t="s">
        <v>25</v>
      </c>
      <c r="G172" s="227">
        <v>153.09805958855353</v>
      </c>
      <c r="H172" s="228">
        <v>149.07</v>
      </c>
      <c r="I172" s="150">
        <f t="shared" si="56"/>
        <v>185.42</v>
      </c>
      <c r="J172" s="150">
        <f t="shared" si="54"/>
        <v>28387.442208909593</v>
      </c>
    </row>
    <row r="173" spans="1:10" ht="30" x14ac:dyDescent="0.2">
      <c r="A173" s="154" t="s">
        <v>685</v>
      </c>
      <c r="B173" s="224" t="s">
        <v>21</v>
      </c>
      <c r="C173" s="224" t="s">
        <v>140</v>
      </c>
      <c r="D173" s="149" t="s">
        <v>141</v>
      </c>
      <c r="E173" s="225">
        <f t="shared" si="55"/>
        <v>2.9283753821315E-3</v>
      </c>
      <c r="F173" s="226" t="s">
        <v>25</v>
      </c>
      <c r="G173" s="232">
        <v>86.018909770133078</v>
      </c>
      <c r="H173" s="233">
        <v>152.63999999999999</v>
      </c>
      <c r="I173" s="150">
        <f t="shared" si="56"/>
        <v>189.86</v>
      </c>
      <c r="J173" s="150">
        <f t="shared" si="54"/>
        <v>16331.550208957467</v>
      </c>
    </row>
    <row r="174" spans="1:10" ht="30" x14ac:dyDescent="0.2">
      <c r="A174" s="154" t="s">
        <v>686</v>
      </c>
      <c r="B174" s="224" t="s">
        <v>9</v>
      </c>
      <c r="C174" s="224" t="s">
        <v>1182</v>
      </c>
      <c r="D174" s="151" t="s">
        <v>840</v>
      </c>
      <c r="E174" s="225">
        <f t="shared" si="55"/>
        <v>3.6990834936314961E-3</v>
      </c>
      <c r="F174" s="226" t="s">
        <v>25</v>
      </c>
      <c r="G174" s="227">
        <v>311.34605390526548</v>
      </c>
      <c r="H174" s="228">
        <v>53.27</v>
      </c>
      <c r="I174" s="150">
        <f t="shared" si="56"/>
        <v>66.260000000000005</v>
      </c>
      <c r="J174" s="150">
        <f t="shared" si="54"/>
        <v>20629.789531762894</v>
      </c>
    </row>
    <row r="175" spans="1:10" x14ac:dyDescent="0.2">
      <c r="A175" s="154" t="s">
        <v>687</v>
      </c>
      <c r="B175" s="224" t="s">
        <v>9</v>
      </c>
      <c r="C175" s="224" t="s">
        <v>1183</v>
      </c>
      <c r="D175" s="151" t="s">
        <v>841</v>
      </c>
      <c r="E175" s="225">
        <f t="shared" si="55"/>
        <v>2.4490145785584761E-3</v>
      </c>
      <c r="F175" s="226" t="s">
        <v>25</v>
      </c>
      <c r="G175" s="227">
        <v>266.39662360803823</v>
      </c>
      <c r="H175" s="228">
        <v>41.22</v>
      </c>
      <c r="I175" s="150">
        <f t="shared" si="56"/>
        <v>51.27</v>
      </c>
      <c r="J175" s="150">
        <f t="shared" si="54"/>
        <v>13658.15489238412</v>
      </c>
    </row>
    <row r="176" spans="1:10" ht="15.75" x14ac:dyDescent="0.2">
      <c r="A176" s="156" t="s">
        <v>594</v>
      </c>
      <c r="B176" s="157"/>
      <c r="C176" s="157"/>
      <c r="D176" s="159" t="s">
        <v>142</v>
      </c>
      <c r="E176" s="221">
        <f>J176/$J$722</f>
        <v>1.3842272914170785E-2</v>
      </c>
      <c r="F176" s="229"/>
      <c r="G176" s="230"/>
      <c r="H176" s="231"/>
      <c r="I176" s="158"/>
      <c r="J176" s="158">
        <f>SUM(J177:J182)</f>
        <v>77198.359364475968</v>
      </c>
    </row>
    <row r="177" spans="1:10" ht="20.100000000000001" customHeight="1" x14ac:dyDescent="0.2">
      <c r="A177" s="154" t="s">
        <v>143</v>
      </c>
      <c r="B177" s="224" t="s">
        <v>21</v>
      </c>
      <c r="C177" s="224" t="s">
        <v>144</v>
      </c>
      <c r="D177" s="149" t="s">
        <v>145</v>
      </c>
      <c r="E177" s="225">
        <f>J177/$J$722</f>
        <v>1.0345070697507406E-2</v>
      </c>
      <c r="F177" s="226" t="s">
        <v>10</v>
      </c>
      <c r="G177" s="232">
        <v>1084.6862523560026</v>
      </c>
      <c r="H177" s="233">
        <v>42.76</v>
      </c>
      <c r="I177" s="150">
        <f t="shared" ref="I177:I182" si="57">ROUND(H177*(1+$J$10),2)</f>
        <v>53.19</v>
      </c>
      <c r="J177" s="150">
        <f t="shared" ref="J177:J182" si="58">G177*I177</f>
        <v>57694.461762815772</v>
      </c>
    </row>
    <row r="178" spans="1:10" x14ac:dyDescent="0.2">
      <c r="A178" s="154" t="s">
        <v>146</v>
      </c>
      <c r="B178" s="224" t="s">
        <v>21</v>
      </c>
      <c r="C178" s="224" t="s">
        <v>147</v>
      </c>
      <c r="D178" s="151" t="s">
        <v>148</v>
      </c>
      <c r="E178" s="225">
        <f>J178/$J$722</f>
        <v>3.9636870857233137E-4</v>
      </c>
      <c r="F178" s="226" t="s">
        <v>10</v>
      </c>
      <c r="G178" s="227">
        <v>41.559473262575338</v>
      </c>
      <c r="H178" s="228">
        <v>42.76</v>
      </c>
      <c r="I178" s="150">
        <f t="shared" si="57"/>
        <v>53.19</v>
      </c>
      <c r="J178" s="150">
        <f t="shared" si="58"/>
        <v>2210.5483828363822</v>
      </c>
    </row>
    <row r="179" spans="1:10" x14ac:dyDescent="0.2">
      <c r="A179" s="154" t="s">
        <v>149</v>
      </c>
      <c r="B179" s="224" t="s">
        <v>21</v>
      </c>
      <c r="C179" s="224" t="s">
        <v>150</v>
      </c>
      <c r="D179" s="151" t="s">
        <v>151</v>
      </c>
      <c r="E179" s="225">
        <f t="shared" ref="E179:E182" si="59">J179/$J$722</f>
        <v>1.708219427150873E-3</v>
      </c>
      <c r="F179" s="226" t="s">
        <v>10</v>
      </c>
      <c r="G179" s="227">
        <v>179.10772993406809</v>
      </c>
      <c r="H179" s="228">
        <v>42.76</v>
      </c>
      <c r="I179" s="150">
        <f t="shared" si="57"/>
        <v>53.19</v>
      </c>
      <c r="J179" s="150">
        <f t="shared" si="58"/>
        <v>9526.7401551930816</v>
      </c>
    </row>
    <row r="180" spans="1:10" x14ac:dyDescent="0.2">
      <c r="A180" s="154" t="s">
        <v>152</v>
      </c>
      <c r="B180" s="224" t="s">
        <v>21</v>
      </c>
      <c r="C180" s="224" t="s">
        <v>153</v>
      </c>
      <c r="D180" s="151" t="s">
        <v>154</v>
      </c>
      <c r="E180" s="225">
        <f t="shared" si="59"/>
        <v>4.7848455507877444E-4</v>
      </c>
      <c r="F180" s="226" t="s">
        <v>10</v>
      </c>
      <c r="G180" s="227">
        <v>50.169364138195498</v>
      </c>
      <c r="H180" s="228">
        <v>42.76</v>
      </c>
      <c r="I180" s="150">
        <f t="shared" si="57"/>
        <v>53.19</v>
      </c>
      <c r="J180" s="150">
        <f t="shared" si="58"/>
        <v>2668.5084785106183</v>
      </c>
    </row>
    <row r="181" spans="1:10" ht="45" x14ac:dyDescent="0.2">
      <c r="A181" s="154" t="s">
        <v>155</v>
      </c>
      <c r="B181" s="224" t="s">
        <v>9</v>
      </c>
      <c r="C181" s="224" t="s">
        <v>156</v>
      </c>
      <c r="D181" s="149" t="s">
        <v>157</v>
      </c>
      <c r="E181" s="225">
        <f t="shared" si="59"/>
        <v>4.4666930610689115E-4</v>
      </c>
      <c r="F181" s="226" t="s">
        <v>10</v>
      </c>
      <c r="G181" s="232">
        <v>41.559473262575338</v>
      </c>
      <c r="H181" s="233">
        <v>48.19</v>
      </c>
      <c r="I181" s="150">
        <f t="shared" si="57"/>
        <v>59.94</v>
      </c>
      <c r="J181" s="150">
        <f t="shared" si="58"/>
        <v>2491.0748273587656</v>
      </c>
    </row>
    <row r="182" spans="1:10" ht="30" x14ac:dyDescent="0.2">
      <c r="A182" s="154" t="s">
        <v>158</v>
      </c>
      <c r="B182" s="224" t="s">
        <v>9</v>
      </c>
      <c r="C182" s="224" t="s">
        <v>159</v>
      </c>
      <c r="D182" s="151" t="s">
        <v>160</v>
      </c>
      <c r="E182" s="225">
        <f t="shared" si="59"/>
        <v>4.6746021975450919E-4</v>
      </c>
      <c r="F182" s="226" t="s">
        <v>10</v>
      </c>
      <c r="G182" s="227">
        <v>41.559473262575338</v>
      </c>
      <c r="H182" s="228">
        <v>50.43</v>
      </c>
      <c r="I182" s="150">
        <f t="shared" si="57"/>
        <v>62.73</v>
      </c>
      <c r="J182" s="150">
        <f t="shared" si="58"/>
        <v>2607.0257577613506</v>
      </c>
    </row>
    <row r="183" spans="1:10" ht="20.100000000000001" customHeight="1" x14ac:dyDescent="0.2">
      <c r="A183" s="156" t="s">
        <v>595</v>
      </c>
      <c r="B183" s="157"/>
      <c r="C183" s="157"/>
      <c r="D183" s="157" t="s">
        <v>161</v>
      </c>
      <c r="E183" s="221">
        <f>J183/$J$722</f>
        <v>9.391908698696845E-2</v>
      </c>
      <c r="F183" s="229"/>
      <c r="G183" s="222"/>
      <c r="H183" s="234"/>
      <c r="I183" s="223"/>
      <c r="J183" s="158">
        <f>SUM(J184:J198)</f>
        <v>523786.77066690393</v>
      </c>
    </row>
    <row r="184" spans="1:10" ht="20.100000000000001" customHeight="1" x14ac:dyDescent="0.2">
      <c r="A184" s="135"/>
      <c r="B184" s="235"/>
      <c r="C184" s="235"/>
      <c r="D184" s="152" t="s">
        <v>40</v>
      </c>
      <c r="E184" s="236"/>
      <c r="F184" s="134"/>
      <c r="G184" s="239"/>
      <c r="H184" s="240"/>
      <c r="I184" s="241"/>
      <c r="J184" s="153"/>
    </row>
    <row r="185" spans="1:10" ht="45" x14ac:dyDescent="0.2">
      <c r="A185" s="154" t="s">
        <v>710</v>
      </c>
      <c r="B185" s="224" t="s">
        <v>21</v>
      </c>
      <c r="C185" s="224" t="s">
        <v>162</v>
      </c>
      <c r="D185" s="151" t="s">
        <v>163</v>
      </c>
      <c r="E185" s="225">
        <f t="shared" ref="E185:E193" si="60">J185/$J$722</f>
        <v>1.8873983032150446E-3</v>
      </c>
      <c r="F185" s="226" t="s">
        <v>10</v>
      </c>
      <c r="G185" s="227">
        <v>2001.1446368832505</v>
      </c>
      <c r="H185" s="228">
        <v>4.2300000000000004</v>
      </c>
      <c r="I185" s="150">
        <f t="shared" ref="I185:I198" si="61">ROUND(H185*(1+$J$10),2)</f>
        <v>5.26</v>
      </c>
      <c r="J185" s="150">
        <f t="shared" ref="J185:J198" si="62">G185*I185</f>
        <v>10526.020790005898</v>
      </c>
    </row>
    <row r="186" spans="1:10" ht="30" x14ac:dyDescent="0.2">
      <c r="A186" s="154" t="s">
        <v>1526</v>
      </c>
      <c r="B186" s="224" t="s">
        <v>21</v>
      </c>
      <c r="C186" s="224" t="s">
        <v>1184</v>
      </c>
      <c r="D186" s="151" t="s">
        <v>842</v>
      </c>
      <c r="E186" s="225">
        <f t="shared" si="60"/>
        <v>1.7979030454448022E-3</v>
      </c>
      <c r="F186" s="226" t="s">
        <v>10</v>
      </c>
      <c r="G186" s="227">
        <v>1906.2558395327746</v>
      </c>
      <c r="H186" s="228">
        <v>4.2300000000000004</v>
      </c>
      <c r="I186" s="150">
        <f t="shared" si="61"/>
        <v>5.26</v>
      </c>
      <c r="J186" s="150">
        <f t="shared" si="62"/>
        <v>10026.905715942394</v>
      </c>
    </row>
    <row r="187" spans="1:10" ht="45" x14ac:dyDescent="0.2">
      <c r="A187" s="154" t="s">
        <v>1527</v>
      </c>
      <c r="B187" s="224" t="s">
        <v>21</v>
      </c>
      <c r="C187" s="224" t="s">
        <v>1185</v>
      </c>
      <c r="D187" s="151" t="s">
        <v>843</v>
      </c>
      <c r="E187" s="225">
        <f t="shared" si="60"/>
        <v>1.3482060353283535E-2</v>
      </c>
      <c r="F187" s="226" t="s">
        <v>10</v>
      </c>
      <c r="G187" s="227">
        <v>1478.3612627989926</v>
      </c>
      <c r="H187" s="228">
        <v>40.89</v>
      </c>
      <c r="I187" s="150">
        <f t="shared" si="61"/>
        <v>50.86</v>
      </c>
      <c r="J187" s="150">
        <f t="shared" si="62"/>
        <v>75189.453825956763</v>
      </c>
    </row>
    <row r="188" spans="1:10" ht="45" x14ac:dyDescent="0.2">
      <c r="A188" s="154" t="s">
        <v>1528</v>
      </c>
      <c r="B188" s="224" t="s">
        <v>21</v>
      </c>
      <c r="C188" s="224" t="s">
        <v>1186</v>
      </c>
      <c r="D188" s="151" t="s">
        <v>844</v>
      </c>
      <c r="E188" s="225">
        <f t="shared" si="60"/>
        <v>2.206942093153097E-2</v>
      </c>
      <c r="F188" s="226" t="s">
        <v>10</v>
      </c>
      <c r="G188" s="227">
        <v>2419.9993281912948</v>
      </c>
      <c r="H188" s="228">
        <v>40.89</v>
      </c>
      <c r="I188" s="150">
        <f t="shared" si="61"/>
        <v>50.86</v>
      </c>
      <c r="J188" s="150">
        <f t="shared" si="62"/>
        <v>123081.16583180925</v>
      </c>
    </row>
    <row r="189" spans="1:10" ht="45" x14ac:dyDescent="0.2">
      <c r="A189" s="154" t="s">
        <v>1529</v>
      </c>
      <c r="B189" s="224" t="s">
        <v>21</v>
      </c>
      <c r="C189" s="224" t="s">
        <v>1187</v>
      </c>
      <c r="D189" s="149" t="s">
        <v>845</v>
      </c>
      <c r="E189" s="225">
        <f t="shared" si="60"/>
        <v>1.2353068435281056E-2</v>
      </c>
      <c r="F189" s="226" t="s">
        <v>10</v>
      </c>
      <c r="G189" s="232">
        <v>1354.5628318580198</v>
      </c>
      <c r="H189" s="233">
        <v>40.89</v>
      </c>
      <c r="I189" s="150">
        <f t="shared" si="61"/>
        <v>50.86</v>
      </c>
      <c r="J189" s="150">
        <f t="shared" si="62"/>
        <v>68893.065628298878</v>
      </c>
    </row>
    <row r="190" spans="1:10" ht="30" x14ac:dyDescent="0.2">
      <c r="A190" s="154" t="s">
        <v>1530</v>
      </c>
      <c r="B190" s="224" t="s">
        <v>9</v>
      </c>
      <c r="C190" s="224" t="s">
        <v>170</v>
      </c>
      <c r="D190" s="151" t="s">
        <v>171</v>
      </c>
      <c r="E190" s="225">
        <f t="shared" si="60"/>
        <v>1.0795343992208264E-2</v>
      </c>
      <c r="F190" s="226" t="s">
        <v>10</v>
      </c>
      <c r="G190" s="227">
        <v>660.80162479890294</v>
      </c>
      <c r="H190" s="228">
        <v>73.25</v>
      </c>
      <c r="I190" s="150">
        <f t="shared" si="61"/>
        <v>91.11</v>
      </c>
      <c r="J190" s="150">
        <f t="shared" si="62"/>
        <v>60205.636035428048</v>
      </c>
    </row>
    <row r="191" spans="1:10" ht="30" x14ac:dyDescent="0.2">
      <c r="A191" s="154" t="s">
        <v>1531</v>
      </c>
      <c r="B191" s="224" t="s">
        <v>21</v>
      </c>
      <c r="C191" s="224" t="s">
        <v>1188</v>
      </c>
      <c r="D191" s="151" t="s">
        <v>846</v>
      </c>
      <c r="E191" s="225">
        <f t="shared" si="60"/>
        <v>2.0726093241909137E-3</v>
      </c>
      <c r="F191" s="226" t="s">
        <v>10</v>
      </c>
      <c r="G191" s="227">
        <v>139.66822980230742</v>
      </c>
      <c r="H191" s="228">
        <v>66.540000000000006</v>
      </c>
      <c r="I191" s="150">
        <f t="shared" si="61"/>
        <v>82.76</v>
      </c>
      <c r="J191" s="150">
        <f t="shared" si="62"/>
        <v>11558.942698438963</v>
      </c>
    </row>
    <row r="192" spans="1:10" ht="30" x14ac:dyDescent="0.2">
      <c r="A192" s="154" t="s">
        <v>1532</v>
      </c>
      <c r="B192" s="224" t="s">
        <v>21</v>
      </c>
      <c r="C192" s="224" t="s">
        <v>1189</v>
      </c>
      <c r="D192" s="151" t="s">
        <v>847</v>
      </c>
      <c r="E192" s="225">
        <f t="shared" si="60"/>
        <v>1.2554073804435552E-4</v>
      </c>
      <c r="F192" s="226" t="s">
        <v>10</v>
      </c>
      <c r="G192" s="227">
        <v>8.4598927767417571</v>
      </c>
      <c r="H192" s="228">
        <v>66.540000000000006</v>
      </c>
      <c r="I192" s="150">
        <f t="shared" si="61"/>
        <v>82.76</v>
      </c>
      <c r="J192" s="150">
        <f t="shared" si="62"/>
        <v>700.14072620314789</v>
      </c>
    </row>
    <row r="193" spans="1:10" ht="30" x14ac:dyDescent="0.2">
      <c r="A193" s="154" t="s">
        <v>1533</v>
      </c>
      <c r="B193" s="224" t="s">
        <v>21</v>
      </c>
      <c r="C193" s="224" t="s">
        <v>1190</v>
      </c>
      <c r="D193" s="151" t="s">
        <v>848</v>
      </c>
      <c r="E193" s="225">
        <f t="shared" si="60"/>
        <v>2.2273835437893334E-4</v>
      </c>
      <c r="F193" s="226" t="s">
        <v>10</v>
      </c>
      <c r="G193" s="227">
        <v>15.009809761098552</v>
      </c>
      <c r="H193" s="228">
        <v>66.540000000000006</v>
      </c>
      <c r="I193" s="150">
        <f t="shared" si="61"/>
        <v>82.76</v>
      </c>
      <c r="J193" s="150">
        <f t="shared" si="62"/>
        <v>1242.2118558285163</v>
      </c>
    </row>
    <row r="194" spans="1:10" ht="30" x14ac:dyDescent="0.2">
      <c r="A194" s="154" t="s">
        <v>1534</v>
      </c>
      <c r="B194" s="224" t="s">
        <v>21</v>
      </c>
      <c r="C194" s="224" t="s">
        <v>1191</v>
      </c>
      <c r="D194" s="149" t="s">
        <v>849</v>
      </c>
      <c r="E194" s="225">
        <f t="shared" ref="E194:E198" si="63">J194/$J$722</f>
        <v>1.298441439584055E-4</v>
      </c>
      <c r="F194" s="226" t="s">
        <v>10</v>
      </c>
      <c r="G194" s="232">
        <v>8.7498891012399955</v>
      </c>
      <c r="H194" s="233">
        <v>66.540000000000006</v>
      </c>
      <c r="I194" s="150">
        <f t="shared" si="61"/>
        <v>82.76</v>
      </c>
      <c r="J194" s="150">
        <f t="shared" si="62"/>
        <v>724.14082201862209</v>
      </c>
    </row>
    <row r="195" spans="1:10" ht="20.100000000000001" customHeight="1" x14ac:dyDescent="0.2">
      <c r="A195" s="154" t="s">
        <v>1535</v>
      </c>
      <c r="B195" s="224" t="s">
        <v>21</v>
      </c>
      <c r="C195" s="224" t="s">
        <v>172</v>
      </c>
      <c r="D195" s="149" t="s">
        <v>173</v>
      </c>
      <c r="E195" s="225">
        <f t="shared" si="63"/>
        <v>1.5856979621671707E-3</v>
      </c>
      <c r="F195" s="226" t="s">
        <v>25</v>
      </c>
      <c r="G195" s="232">
        <v>217.49724337367988</v>
      </c>
      <c r="H195" s="233">
        <v>32.69</v>
      </c>
      <c r="I195" s="150">
        <f t="shared" si="61"/>
        <v>40.659999999999997</v>
      </c>
      <c r="J195" s="150">
        <f t="shared" si="62"/>
        <v>8843.4379155738225</v>
      </c>
    </row>
    <row r="196" spans="1:10" x14ac:dyDescent="0.2">
      <c r="A196" s="154" t="s">
        <v>1536</v>
      </c>
      <c r="B196" s="224" t="s">
        <v>21</v>
      </c>
      <c r="C196" s="224" t="s">
        <v>1192</v>
      </c>
      <c r="D196" s="151" t="s">
        <v>850</v>
      </c>
      <c r="E196" s="225">
        <f t="shared" si="63"/>
        <v>7.6733989182806313E-4</v>
      </c>
      <c r="F196" s="226" t="s">
        <v>25</v>
      </c>
      <c r="G196" s="227">
        <v>69.449119780699164</v>
      </c>
      <c r="H196" s="228">
        <v>49.54</v>
      </c>
      <c r="I196" s="150">
        <f t="shared" si="61"/>
        <v>61.62</v>
      </c>
      <c r="J196" s="150">
        <f t="shared" si="62"/>
        <v>4279.4547608866824</v>
      </c>
    </row>
    <row r="197" spans="1:10" ht="30" x14ac:dyDescent="0.2">
      <c r="A197" s="154" t="s">
        <v>1537</v>
      </c>
      <c r="B197" s="224" t="s">
        <v>9</v>
      </c>
      <c r="C197" s="224" t="s">
        <v>174</v>
      </c>
      <c r="D197" s="149" t="s">
        <v>175</v>
      </c>
      <c r="E197" s="225">
        <f t="shared" si="63"/>
        <v>7.3952250845649948E-3</v>
      </c>
      <c r="F197" s="226" t="s">
        <v>10</v>
      </c>
      <c r="G197" s="232">
        <v>472.21401501572012</v>
      </c>
      <c r="H197" s="233">
        <v>70.22</v>
      </c>
      <c r="I197" s="150">
        <f t="shared" si="61"/>
        <v>87.34</v>
      </c>
      <c r="J197" s="150">
        <f t="shared" si="62"/>
        <v>41243.172071472996</v>
      </c>
    </row>
    <row r="198" spans="1:10" ht="45" x14ac:dyDescent="0.2">
      <c r="A198" s="154" t="s">
        <v>1538</v>
      </c>
      <c r="B198" s="224" t="s">
        <v>21</v>
      </c>
      <c r="C198" s="224" t="s">
        <v>176</v>
      </c>
      <c r="D198" s="151" t="s">
        <v>177</v>
      </c>
      <c r="E198" s="225">
        <f t="shared" si="63"/>
        <v>1.9234896426871952E-2</v>
      </c>
      <c r="F198" s="226" t="s">
        <v>10</v>
      </c>
      <c r="G198" s="227">
        <v>736.36066714058234</v>
      </c>
      <c r="H198" s="228">
        <v>117.12</v>
      </c>
      <c r="I198" s="150">
        <f t="shared" si="61"/>
        <v>145.68</v>
      </c>
      <c r="J198" s="150">
        <f t="shared" si="62"/>
        <v>107273.02198904003</v>
      </c>
    </row>
    <row r="199" spans="1:10" ht="15.75" x14ac:dyDescent="0.2">
      <c r="A199" s="156" t="s">
        <v>596</v>
      </c>
      <c r="B199" s="157"/>
      <c r="C199" s="157"/>
      <c r="D199" s="159" t="s">
        <v>178</v>
      </c>
      <c r="E199" s="221">
        <f>J199/$J$722</f>
        <v>7.3523136094850589E-2</v>
      </c>
      <c r="F199" s="229"/>
      <c r="G199" s="230"/>
      <c r="H199" s="231"/>
      <c r="I199" s="158"/>
      <c r="J199" s="158">
        <f>SUM(J200:J221)</f>
        <v>410038.5476465344</v>
      </c>
    </row>
    <row r="200" spans="1:10" ht="15.75" x14ac:dyDescent="0.2">
      <c r="A200" s="135"/>
      <c r="B200" s="235"/>
      <c r="C200" s="235"/>
      <c r="D200" s="155" t="s">
        <v>179</v>
      </c>
      <c r="E200" s="236"/>
      <c r="F200" s="134"/>
      <c r="G200" s="237"/>
      <c r="H200" s="238"/>
      <c r="I200" s="153"/>
      <c r="J200" s="153"/>
    </row>
    <row r="201" spans="1:10" x14ac:dyDescent="0.2">
      <c r="A201" s="154" t="s">
        <v>711</v>
      </c>
      <c r="B201" s="224" t="s">
        <v>21</v>
      </c>
      <c r="C201" s="224" t="s">
        <v>180</v>
      </c>
      <c r="D201" s="151" t="s">
        <v>181</v>
      </c>
      <c r="E201" s="225">
        <f>J201/$J$722</f>
        <v>1.223387941850382E-2</v>
      </c>
      <c r="F201" s="226" t="s">
        <v>10</v>
      </c>
      <c r="G201" s="227">
        <v>1394.6923232446211</v>
      </c>
      <c r="H201" s="228">
        <v>39.33</v>
      </c>
      <c r="I201" s="150">
        <f t="shared" ref="I201:I212" si="64">ROUND(H201*(1+$J$10),2)</f>
        <v>48.92</v>
      </c>
      <c r="J201" s="150">
        <f t="shared" ref="J201:J212" si="65">G201*I201</f>
        <v>68228.348453126862</v>
      </c>
    </row>
    <row r="202" spans="1:10" ht="45" x14ac:dyDescent="0.2">
      <c r="A202" s="154" t="s">
        <v>712</v>
      </c>
      <c r="B202" s="224" t="s">
        <v>9</v>
      </c>
      <c r="C202" s="224" t="s">
        <v>182</v>
      </c>
      <c r="D202" s="151" t="s">
        <v>183</v>
      </c>
      <c r="E202" s="225">
        <f>J202/$J$722</f>
        <v>8.4050901510387445E-3</v>
      </c>
      <c r="F202" s="226" t="s">
        <v>10</v>
      </c>
      <c r="G202" s="227">
        <v>412.52477153537546</v>
      </c>
      <c r="H202" s="228">
        <v>91.36</v>
      </c>
      <c r="I202" s="150">
        <f t="shared" si="64"/>
        <v>113.63</v>
      </c>
      <c r="J202" s="150">
        <f t="shared" si="65"/>
        <v>46875.189789564713</v>
      </c>
    </row>
    <row r="203" spans="1:10" ht="30" x14ac:dyDescent="0.2">
      <c r="A203" s="154" t="s">
        <v>1540</v>
      </c>
      <c r="B203" s="224" t="s">
        <v>9</v>
      </c>
      <c r="C203" s="224" t="s">
        <v>1193</v>
      </c>
      <c r="D203" s="149" t="s">
        <v>851</v>
      </c>
      <c r="E203" s="225">
        <f t="shared" ref="E203:E212" si="66">J203/$J$722</f>
        <v>7.7217952904353147E-3</v>
      </c>
      <c r="F203" s="226" t="s">
        <v>10</v>
      </c>
      <c r="G203" s="232">
        <v>347.99558939788784</v>
      </c>
      <c r="H203" s="233">
        <v>99.49</v>
      </c>
      <c r="I203" s="150">
        <f t="shared" si="64"/>
        <v>123.75</v>
      </c>
      <c r="J203" s="150">
        <f t="shared" si="65"/>
        <v>43064.454187988624</v>
      </c>
    </row>
    <row r="204" spans="1:10" ht="30" x14ac:dyDescent="0.2">
      <c r="A204" s="154" t="s">
        <v>1542</v>
      </c>
      <c r="B204" s="224" t="s">
        <v>9</v>
      </c>
      <c r="C204" s="224" t="s">
        <v>184</v>
      </c>
      <c r="D204" s="151" t="s">
        <v>185</v>
      </c>
      <c r="E204" s="225">
        <f t="shared" si="66"/>
        <v>3.0289733138388567E-3</v>
      </c>
      <c r="F204" s="226" t="s">
        <v>10</v>
      </c>
      <c r="G204" s="227">
        <v>235.89701016943027</v>
      </c>
      <c r="H204" s="228">
        <v>57.57</v>
      </c>
      <c r="I204" s="150">
        <f t="shared" si="64"/>
        <v>71.61</v>
      </c>
      <c r="J204" s="150">
        <f t="shared" si="65"/>
        <v>16892.584898232901</v>
      </c>
    </row>
    <row r="205" spans="1:10" ht="30" x14ac:dyDescent="0.2">
      <c r="A205" s="154" t="s">
        <v>1543</v>
      </c>
      <c r="B205" s="224" t="s">
        <v>21</v>
      </c>
      <c r="C205" s="224" t="s">
        <v>1194</v>
      </c>
      <c r="D205" s="151" t="s">
        <v>852</v>
      </c>
      <c r="E205" s="225">
        <f t="shared" si="66"/>
        <v>5.2346338059335062E-4</v>
      </c>
      <c r="F205" s="226" t="s">
        <v>10</v>
      </c>
      <c r="G205" s="227">
        <v>398.27495214192743</v>
      </c>
      <c r="H205" s="228">
        <v>5.89</v>
      </c>
      <c r="I205" s="150">
        <f t="shared" si="64"/>
        <v>7.33</v>
      </c>
      <c r="J205" s="150">
        <f t="shared" si="65"/>
        <v>2919.3553992003281</v>
      </c>
    </row>
    <row r="206" spans="1:10" x14ac:dyDescent="0.2">
      <c r="A206" s="154" t="s">
        <v>1544</v>
      </c>
      <c r="B206" s="224" t="s">
        <v>21</v>
      </c>
      <c r="C206" s="224" t="s">
        <v>1195</v>
      </c>
      <c r="D206" s="151" t="s">
        <v>853</v>
      </c>
      <c r="E206" s="225">
        <f t="shared" si="66"/>
        <v>1.8404770422990795E-3</v>
      </c>
      <c r="F206" s="226" t="s">
        <v>10</v>
      </c>
      <c r="G206" s="227">
        <v>32.899583020662384</v>
      </c>
      <c r="H206" s="228">
        <v>250.83</v>
      </c>
      <c r="I206" s="150">
        <f t="shared" si="64"/>
        <v>311.99</v>
      </c>
      <c r="J206" s="150">
        <f t="shared" si="65"/>
        <v>10264.340906616457</v>
      </c>
    </row>
    <row r="207" spans="1:10" x14ac:dyDescent="0.2">
      <c r="A207" s="154" t="s">
        <v>1545</v>
      </c>
      <c r="B207" s="224" t="s">
        <v>21</v>
      </c>
      <c r="C207" s="224" t="s">
        <v>1196</v>
      </c>
      <c r="D207" s="151" t="s">
        <v>854</v>
      </c>
      <c r="E207" s="225">
        <f t="shared" si="66"/>
        <v>6.4377537394461415E-3</v>
      </c>
      <c r="F207" s="226" t="s">
        <v>10</v>
      </c>
      <c r="G207" s="227">
        <v>115.07854145950841</v>
      </c>
      <c r="H207" s="228">
        <v>250.83</v>
      </c>
      <c r="I207" s="150">
        <f t="shared" si="64"/>
        <v>311.99</v>
      </c>
      <c r="J207" s="150">
        <f t="shared" si="65"/>
        <v>35903.354149952029</v>
      </c>
    </row>
    <row r="208" spans="1:10" x14ac:dyDescent="0.2">
      <c r="A208" s="154" t="s">
        <v>1539</v>
      </c>
      <c r="B208" s="224" t="s">
        <v>21</v>
      </c>
      <c r="C208" s="224" t="s">
        <v>1197</v>
      </c>
      <c r="D208" s="151" t="s">
        <v>855</v>
      </c>
      <c r="E208" s="225">
        <f t="shared" si="66"/>
        <v>1.6888754379030158E-3</v>
      </c>
      <c r="F208" s="226" t="s">
        <v>10</v>
      </c>
      <c r="G208" s="227">
        <v>30.189617367592625</v>
      </c>
      <c r="H208" s="228">
        <v>250.83</v>
      </c>
      <c r="I208" s="150">
        <f t="shared" si="64"/>
        <v>311.99</v>
      </c>
      <c r="J208" s="150">
        <f t="shared" si="65"/>
        <v>9418.8587225152241</v>
      </c>
    </row>
    <row r="209" spans="1:10" ht="20.100000000000001" customHeight="1" x14ac:dyDescent="0.2">
      <c r="A209" s="154" t="s">
        <v>1541</v>
      </c>
      <c r="B209" s="224" t="s">
        <v>21</v>
      </c>
      <c r="C209" s="224" t="s">
        <v>1198</v>
      </c>
      <c r="D209" s="149" t="s">
        <v>856</v>
      </c>
      <c r="E209" s="225">
        <f t="shared" si="66"/>
        <v>1.2313294886943783E-2</v>
      </c>
      <c r="F209" s="226" t="s">
        <v>10</v>
      </c>
      <c r="G209" s="232">
        <v>220.10721029416405</v>
      </c>
      <c r="H209" s="233">
        <v>250.83</v>
      </c>
      <c r="I209" s="150">
        <f t="shared" si="64"/>
        <v>311.99</v>
      </c>
      <c r="J209" s="150">
        <f t="shared" si="65"/>
        <v>68671.248539676249</v>
      </c>
    </row>
    <row r="210" spans="1:10" ht="30" x14ac:dyDescent="0.2">
      <c r="A210" s="154" t="s">
        <v>1546</v>
      </c>
      <c r="B210" s="224" t="s">
        <v>9</v>
      </c>
      <c r="C210" s="224" t="s">
        <v>1199</v>
      </c>
      <c r="D210" s="151" t="s">
        <v>857</v>
      </c>
      <c r="E210" s="225">
        <f t="shared" si="66"/>
        <v>3.0899015330768744E-4</v>
      </c>
      <c r="F210" s="226" t="s">
        <v>25</v>
      </c>
      <c r="G210" s="227">
        <v>76.999024090911959</v>
      </c>
      <c r="H210" s="228">
        <v>17.989999999999998</v>
      </c>
      <c r="I210" s="150">
        <f t="shared" si="64"/>
        <v>22.38</v>
      </c>
      <c r="J210" s="150">
        <f t="shared" si="65"/>
        <v>1723.2381591546095</v>
      </c>
    </row>
    <row r="211" spans="1:10" x14ac:dyDescent="0.2">
      <c r="A211" s="154" t="s">
        <v>1547</v>
      </c>
      <c r="B211" s="224" t="s">
        <v>9</v>
      </c>
      <c r="C211" s="224" t="s">
        <v>1200</v>
      </c>
      <c r="D211" s="151" t="s">
        <v>858</v>
      </c>
      <c r="E211" s="225">
        <f t="shared" si="66"/>
        <v>3.0979682943944606E-3</v>
      </c>
      <c r="F211" s="226" t="s">
        <v>25</v>
      </c>
      <c r="G211" s="227">
        <v>202.28743614741012</v>
      </c>
      <c r="H211" s="228">
        <v>68.67</v>
      </c>
      <c r="I211" s="150">
        <f t="shared" si="64"/>
        <v>85.41</v>
      </c>
      <c r="J211" s="150">
        <f t="shared" si="65"/>
        <v>17277.369921350299</v>
      </c>
    </row>
    <row r="212" spans="1:10" x14ac:dyDescent="0.2">
      <c r="A212" s="154" t="s">
        <v>1548</v>
      </c>
      <c r="B212" s="224" t="s">
        <v>9</v>
      </c>
      <c r="C212" s="224" t="s">
        <v>186</v>
      </c>
      <c r="D212" s="151" t="s">
        <v>187</v>
      </c>
      <c r="E212" s="225">
        <f t="shared" si="66"/>
        <v>2.8303746560533749E-3</v>
      </c>
      <c r="F212" s="226" t="s">
        <v>25</v>
      </c>
      <c r="G212" s="227">
        <v>107.68863512143258</v>
      </c>
      <c r="H212" s="228">
        <v>117.85</v>
      </c>
      <c r="I212" s="150">
        <f t="shared" si="64"/>
        <v>146.58000000000001</v>
      </c>
      <c r="J212" s="150">
        <f t="shared" si="65"/>
        <v>15785.00013609959</v>
      </c>
    </row>
    <row r="213" spans="1:10" ht="15.75" x14ac:dyDescent="0.2">
      <c r="A213" s="154"/>
      <c r="B213" s="235"/>
      <c r="C213" s="235"/>
      <c r="D213" s="155" t="s">
        <v>188</v>
      </c>
      <c r="E213" s="236"/>
      <c r="F213" s="134"/>
      <c r="G213" s="237"/>
      <c r="H213" s="238"/>
      <c r="I213" s="153"/>
      <c r="J213" s="153"/>
    </row>
    <row r="214" spans="1:10" ht="30" x14ac:dyDescent="0.2">
      <c r="A214" s="154" t="s">
        <v>1549</v>
      </c>
      <c r="B214" s="224" t="s">
        <v>9</v>
      </c>
      <c r="C214" s="224" t="s">
        <v>189</v>
      </c>
      <c r="D214" s="149" t="s">
        <v>190</v>
      </c>
      <c r="E214" s="225">
        <f t="shared" ref="E214:E215" si="67">J214/$J$722</f>
        <v>4.7372736974642133E-3</v>
      </c>
      <c r="F214" s="226" t="s">
        <v>10</v>
      </c>
      <c r="G214" s="232">
        <v>490.2537863741623</v>
      </c>
      <c r="H214" s="233">
        <v>43.33</v>
      </c>
      <c r="I214" s="150">
        <f t="shared" ref="I214:I221" si="68">ROUND(H214*(1+$J$10),2)</f>
        <v>53.89</v>
      </c>
      <c r="J214" s="150">
        <f t="shared" ref="J214:J221" si="69">G214*I214</f>
        <v>26419.776547703608</v>
      </c>
    </row>
    <row r="215" spans="1:10" ht="30" x14ac:dyDescent="0.2">
      <c r="A215" s="154" t="s">
        <v>1550</v>
      </c>
      <c r="B215" s="224" t="s">
        <v>9</v>
      </c>
      <c r="C215" s="224" t="s">
        <v>191</v>
      </c>
      <c r="D215" s="149" t="s">
        <v>192</v>
      </c>
      <c r="E215" s="225">
        <f t="shared" si="67"/>
        <v>1.3617255549864986E-3</v>
      </c>
      <c r="F215" s="226" t="s">
        <v>10</v>
      </c>
      <c r="G215" s="232">
        <v>83.998935371903954</v>
      </c>
      <c r="H215" s="233">
        <v>72.69</v>
      </c>
      <c r="I215" s="150">
        <f t="shared" si="68"/>
        <v>90.41</v>
      </c>
      <c r="J215" s="150">
        <f t="shared" si="69"/>
        <v>7594.3437469738365</v>
      </c>
    </row>
    <row r="216" spans="1:10" ht="30" x14ac:dyDescent="0.2">
      <c r="A216" s="154" t="s">
        <v>1551</v>
      </c>
      <c r="B216" s="224" t="s">
        <v>21</v>
      </c>
      <c r="C216" s="224" t="s">
        <v>1201</v>
      </c>
      <c r="D216" s="151" t="s">
        <v>859</v>
      </c>
      <c r="E216" s="225">
        <f t="shared" ref="E216:E222" si="70">J216/$J$722</f>
        <v>9.811924707399122E-4</v>
      </c>
      <c r="F216" s="226" t="s">
        <v>25</v>
      </c>
      <c r="G216" s="227">
        <v>20.999733842975989</v>
      </c>
      <c r="H216" s="228">
        <v>209.5</v>
      </c>
      <c r="I216" s="150">
        <f t="shared" si="68"/>
        <v>260.58</v>
      </c>
      <c r="J216" s="150">
        <f t="shared" si="69"/>
        <v>5472.1106448026831</v>
      </c>
    </row>
    <row r="217" spans="1:10" x14ac:dyDescent="0.2">
      <c r="A217" s="154" t="s">
        <v>1552</v>
      </c>
      <c r="B217" s="224" t="s">
        <v>21</v>
      </c>
      <c r="C217" s="224" t="s">
        <v>1202</v>
      </c>
      <c r="D217" s="151" t="s">
        <v>860</v>
      </c>
      <c r="E217" s="225">
        <f t="shared" si="70"/>
        <v>1.8110009602799522E-3</v>
      </c>
      <c r="F217" s="226" t="s">
        <v>25</v>
      </c>
      <c r="G217" s="227">
        <v>38.75950875017854</v>
      </c>
      <c r="H217" s="228">
        <v>209.5</v>
      </c>
      <c r="I217" s="150">
        <f t="shared" si="68"/>
        <v>260.58</v>
      </c>
      <c r="J217" s="150">
        <f t="shared" si="69"/>
        <v>10099.952790121524</v>
      </c>
    </row>
    <row r="218" spans="1:10" ht="30" x14ac:dyDescent="0.2">
      <c r="A218" s="154" t="s">
        <v>1553</v>
      </c>
      <c r="B218" s="224" t="s">
        <v>21</v>
      </c>
      <c r="C218" s="224" t="s">
        <v>193</v>
      </c>
      <c r="D218" s="151" t="s">
        <v>194</v>
      </c>
      <c r="E218" s="225">
        <f t="shared" si="70"/>
        <v>1.362782740752954E-4</v>
      </c>
      <c r="F218" s="226" t="s">
        <v>10</v>
      </c>
      <c r="G218" s="227">
        <v>3.4399564009446379</v>
      </c>
      <c r="H218" s="228">
        <v>177.63</v>
      </c>
      <c r="I218" s="150">
        <f t="shared" si="68"/>
        <v>220.94</v>
      </c>
      <c r="J218" s="150">
        <f t="shared" si="69"/>
        <v>760.02396722470826</v>
      </c>
    </row>
    <row r="219" spans="1:10" x14ac:dyDescent="0.2">
      <c r="A219" s="154" t="s">
        <v>1554</v>
      </c>
      <c r="B219" s="224" t="s">
        <v>21</v>
      </c>
      <c r="C219" s="224" t="s">
        <v>195</v>
      </c>
      <c r="D219" s="151" t="s">
        <v>196</v>
      </c>
      <c r="E219" s="225">
        <f t="shared" si="70"/>
        <v>7.9490651274404618E-4</v>
      </c>
      <c r="F219" s="226" t="s">
        <v>43</v>
      </c>
      <c r="G219" s="227">
        <v>22.999708494687987</v>
      </c>
      <c r="H219" s="228">
        <v>154.97</v>
      </c>
      <c r="I219" s="150">
        <f t="shared" si="68"/>
        <v>192.75</v>
      </c>
      <c r="J219" s="150">
        <f t="shared" si="69"/>
        <v>4433.193812351109</v>
      </c>
    </row>
    <row r="220" spans="1:10" ht="20.100000000000001" customHeight="1" x14ac:dyDescent="0.2">
      <c r="A220" s="154" t="s">
        <v>1555</v>
      </c>
      <c r="B220" s="224" t="s">
        <v>9</v>
      </c>
      <c r="C220" s="224" t="s">
        <v>1203</v>
      </c>
      <c r="D220" s="149" t="s">
        <v>197</v>
      </c>
      <c r="E220" s="225">
        <f t="shared" si="70"/>
        <v>3.2423403332093965E-3</v>
      </c>
      <c r="F220" s="226" t="s">
        <v>10</v>
      </c>
      <c r="G220" s="232">
        <v>724.75081428739418</v>
      </c>
      <c r="H220" s="233">
        <v>20.059999999999999</v>
      </c>
      <c r="I220" s="150">
        <f t="shared" si="68"/>
        <v>24.95</v>
      </c>
      <c r="J220" s="150">
        <f t="shared" si="69"/>
        <v>18082.532816470484</v>
      </c>
    </row>
    <row r="221" spans="1:10" x14ac:dyDescent="0.2">
      <c r="A221" s="154" t="s">
        <v>1556</v>
      </c>
      <c r="B221" s="224" t="s">
        <v>21</v>
      </c>
      <c r="C221" s="224" t="s">
        <v>1204</v>
      </c>
      <c r="D221" s="151" t="s">
        <v>861</v>
      </c>
      <c r="E221" s="225">
        <f t="shared" si="70"/>
        <v>2.7482526593651489E-5</v>
      </c>
      <c r="F221" s="226" t="s">
        <v>25</v>
      </c>
      <c r="G221" s="227">
        <v>6.7999138158207959</v>
      </c>
      <c r="H221" s="228">
        <v>18.12</v>
      </c>
      <c r="I221" s="150">
        <f t="shared" si="68"/>
        <v>22.54</v>
      </c>
      <c r="J221" s="150">
        <f t="shared" si="69"/>
        <v>153.27005740860074</v>
      </c>
    </row>
    <row r="222" spans="1:10" ht="15.75" x14ac:dyDescent="0.2">
      <c r="A222" s="156" t="s">
        <v>597</v>
      </c>
      <c r="B222" s="157"/>
      <c r="C222" s="157"/>
      <c r="D222" s="159" t="s">
        <v>198</v>
      </c>
      <c r="E222" s="221">
        <f t="shared" si="70"/>
        <v>3.3043735123956218E-2</v>
      </c>
      <c r="F222" s="229"/>
      <c r="G222" s="230"/>
      <c r="H222" s="231"/>
      <c r="I222" s="158"/>
      <c r="J222" s="158">
        <f>SUM(J223:J249)</f>
        <v>184284.91871680028</v>
      </c>
    </row>
    <row r="223" spans="1:10" ht="15.75" x14ac:dyDescent="0.2">
      <c r="A223" s="135"/>
      <c r="B223" s="235"/>
      <c r="C223" s="235"/>
      <c r="D223" s="155" t="s">
        <v>862</v>
      </c>
      <c r="E223" s="236"/>
      <c r="F223" s="134"/>
      <c r="G223" s="237"/>
      <c r="H223" s="238"/>
      <c r="I223" s="153"/>
      <c r="J223" s="153"/>
    </row>
    <row r="224" spans="1:10" ht="20.100000000000001" customHeight="1" x14ac:dyDescent="0.2">
      <c r="A224" s="154" t="s">
        <v>713</v>
      </c>
      <c r="B224" s="224" t="s">
        <v>9</v>
      </c>
      <c r="C224" s="224" t="s">
        <v>1205</v>
      </c>
      <c r="D224" s="149" t="s">
        <v>199</v>
      </c>
      <c r="E224" s="225">
        <f t="shared" ref="E224:E234" si="71">J224/$J$722</f>
        <v>9.6239661868473721E-3</v>
      </c>
      <c r="F224" s="226" t="s">
        <v>10</v>
      </c>
      <c r="G224" s="232">
        <v>2827.8641587881812</v>
      </c>
      <c r="H224" s="233">
        <v>15.26</v>
      </c>
      <c r="I224" s="150">
        <f t="shared" ref="I224:I231" si="72">ROUND(H224*(1+$J$10),2)</f>
        <v>18.98</v>
      </c>
      <c r="J224" s="150">
        <f t="shared" ref="J224:J231" si="73">G224*I224</f>
        <v>53672.861733799677</v>
      </c>
    </row>
    <row r="225" spans="1:10" ht="30" x14ac:dyDescent="0.2">
      <c r="A225" s="154" t="s">
        <v>714</v>
      </c>
      <c r="B225" s="224" t="s">
        <v>21</v>
      </c>
      <c r="C225" s="224" t="s">
        <v>1206</v>
      </c>
      <c r="D225" s="151" t="s">
        <v>863</v>
      </c>
      <c r="E225" s="225">
        <f t="shared" si="71"/>
        <v>6.2868594776772993E-3</v>
      </c>
      <c r="F225" s="226" t="s">
        <v>10</v>
      </c>
      <c r="G225" s="227">
        <v>2143.1428371548027</v>
      </c>
      <c r="H225" s="228">
        <v>13.15</v>
      </c>
      <c r="I225" s="150">
        <f t="shared" si="72"/>
        <v>16.36</v>
      </c>
      <c r="J225" s="150">
        <f t="shared" si="73"/>
        <v>35061.816815852573</v>
      </c>
    </row>
    <row r="226" spans="1:10" ht="30" x14ac:dyDescent="0.2">
      <c r="A226" s="154" t="s">
        <v>715</v>
      </c>
      <c r="B226" s="224" t="s">
        <v>21</v>
      </c>
      <c r="C226" s="224" t="s">
        <v>1207</v>
      </c>
      <c r="D226" s="151" t="s">
        <v>864</v>
      </c>
      <c r="E226" s="225">
        <f t="shared" si="71"/>
        <v>4.3590910584920767E-5</v>
      </c>
      <c r="F226" s="226" t="s">
        <v>10</v>
      </c>
      <c r="G226" s="227">
        <v>14.859811662220151</v>
      </c>
      <c r="H226" s="228">
        <v>13.15</v>
      </c>
      <c r="I226" s="150">
        <f t="shared" si="72"/>
        <v>16.36</v>
      </c>
      <c r="J226" s="150">
        <f t="shared" si="73"/>
        <v>243.10651879392168</v>
      </c>
    </row>
    <row r="227" spans="1:10" x14ac:dyDescent="0.2">
      <c r="A227" s="154" t="s">
        <v>716</v>
      </c>
      <c r="B227" s="224" t="s">
        <v>21</v>
      </c>
      <c r="C227" s="224" t="s">
        <v>1208</v>
      </c>
      <c r="D227" s="151" t="s">
        <v>865</v>
      </c>
      <c r="E227" s="225">
        <f t="shared" si="71"/>
        <v>1.5691261090834436E-3</v>
      </c>
      <c r="F227" s="226" t="s">
        <v>10</v>
      </c>
      <c r="G227" s="227">
        <v>534.9032204736327</v>
      </c>
      <c r="H227" s="228">
        <v>13.15</v>
      </c>
      <c r="I227" s="150">
        <f t="shared" si="72"/>
        <v>16.36</v>
      </c>
      <c r="J227" s="150">
        <f t="shared" si="73"/>
        <v>8751.0166869486311</v>
      </c>
    </row>
    <row r="228" spans="1:10" x14ac:dyDescent="0.2">
      <c r="A228" s="154" t="s">
        <v>717</v>
      </c>
      <c r="B228" s="224" t="s">
        <v>21</v>
      </c>
      <c r="C228" s="224" t="s">
        <v>1209</v>
      </c>
      <c r="D228" s="151" t="s">
        <v>866</v>
      </c>
      <c r="E228" s="225">
        <f t="shared" si="71"/>
        <v>4.4591213445584161E-4</v>
      </c>
      <c r="F228" s="226" t="s">
        <v>10</v>
      </c>
      <c r="G228" s="227">
        <v>152.00807340337047</v>
      </c>
      <c r="H228" s="228">
        <v>13.15</v>
      </c>
      <c r="I228" s="150">
        <f t="shared" si="72"/>
        <v>16.36</v>
      </c>
      <c r="J228" s="150">
        <f t="shared" si="73"/>
        <v>2486.8520808791409</v>
      </c>
    </row>
    <row r="229" spans="1:10" ht="30" x14ac:dyDescent="0.2">
      <c r="A229" s="154" t="s">
        <v>1557</v>
      </c>
      <c r="B229" s="224" t="s">
        <v>21</v>
      </c>
      <c r="C229" s="224" t="s">
        <v>1210</v>
      </c>
      <c r="D229" s="151" t="s">
        <v>867</v>
      </c>
      <c r="E229" s="225">
        <f t="shared" si="71"/>
        <v>2.5767125780331883E-3</v>
      </c>
      <c r="F229" s="226" t="s">
        <v>10</v>
      </c>
      <c r="G229" s="227">
        <v>90.538852483002202</v>
      </c>
      <c r="H229" s="228">
        <v>127.61</v>
      </c>
      <c r="I229" s="150">
        <f t="shared" si="72"/>
        <v>158.72</v>
      </c>
      <c r="J229" s="150">
        <f t="shared" si="73"/>
        <v>14370.32666610211</v>
      </c>
    </row>
    <row r="230" spans="1:10" ht="30" x14ac:dyDescent="0.2">
      <c r="A230" s="154" t="s">
        <v>1558</v>
      </c>
      <c r="B230" s="224" t="s">
        <v>21</v>
      </c>
      <c r="C230" s="224" t="s">
        <v>1211</v>
      </c>
      <c r="D230" s="151" t="s">
        <v>868</v>
      </c>
      <c r="E230" s="225">
        <f t="shared" si="71"/>
        <v>2.223531629354241E-3</v>
      </c>
      <c r="F230" s="226" t="s">
        <v>10</v>
      </c>
      <c r="G230" s="227">
        <v>78.12900976912924</v>
      </c>
      <c r="H230" s="228">
        <v>127.61</v>
      </c>
      <c r="I230" s="150">
        <f t="shared" si="72"/>
        <v>158.72</v>
      </c>
      <c r="J230" s="150">
        <f t="shared" si="73"/>
        <v>12400.636430556193</v>
      </c>
    </row>
    <row r="231" spans="1:10" x14ac:dyDescent="0.2">
      <c r="A231" s="154" t="s">
        <v>1559</v>
      </c>
      <c r="B231" s="224" t="s">
        <v>21</v>
      </c>
      <c r="C231" s="224" t="s">
        <v>203</v>
      </c>
      <c r="D231" s="151" t="s">
        <v>204</v>
      </c>
      <c r="E231" s="225">
        <f t="shared" si="71"/>
        <v>5.7414582731519745E-5</v>
      </c>
      <c r="F231" s="226" t="s">
        <v>10</v>
      </c>
      <c r="G231" s="227">
        <v>15.189807479752632</v>
      </c>
      <c r="H231" s="228">
        <v>16.95</v>
      </c>
      <c r="I231" s="150">
        <f t="shared" si="72"/>
        <v>21.08</v>
      </c>
      <c r="J231" s="150">
        <f t="shared" si="73"/>
        <v>320.20114167318548</v>
      </c>
    </row>
    <row r="232" spans="1:10" ht="15.75" x14ac:dyDescent="0.2">
      <c r="A232" s="135"/>
      <c r="B232" s="235"/>
      <c r="C232" s="235"/>
      <c r="D232" s="155" t="s">
        <v>869</v>
      </c>
      <c r="E232" s="236"/>
      <c r="F232" s="134"/>
      <c r="G232" s="237">
        <v>0</v>
      </c>
      <c r="H232" s="238"/>
      <c r="I232" s="153"/>
      <c r="J232" s="153"/>
    </row>
    <row r="233" spans="1:10" ht="30" x14ac:dyDescent="0.2">
      <c r="A233" s="154" t="s">
        <v>1560</v>
      </c>
      <c r="B233" s="224" t="s">
        <v>9</v>
      </c>
      <c r="C233" s="224" t="s">
        <v>1212</v>
      </c>
      <c r="D233" s="151" t="s">
        <v>870</v>
      </c>
      <c r="E233" s="225">
        <f t="shared" si="71"/>
        <v>2.010449024512662E-3</v>
      </c>
      <c r="F233" s="226" t="s">
        <v>10</v>
      </c>
      <c r="G233" s="227">
        <v>481.83389309045475</v>
      </c>
      <c r="H233" s="228">
        <v>18.71</v>
      </c>
      <c r="I233" s="150">
        <f t="shared" ref="I233:I234" si="74">ROUND(H233*(1+$J$10),2)</f>
        <v>23.27</v>
      </c>
      <c r="J233" s="150">
        <f t="shared" ref="J233:J234" si="75">G233*I233</f>
        <v>11212.274692214882</v>
      </c>
    </row>
    <row r="234" spans="1:10" ht="30" x14ac:dyDescent="0.2">
      <c r="A234" s="154" t="s">
        <v>1561</v>
      </c>
      <c r="B234" s="224" t="s">
        <v>9</v>
      </c>
      <c r="C234" s="224" t="s">
        <v>200</v>
      </c>
      <c r="D234" s="151" t="s">
        <v>871</v>
      </c>
      <c r="E234" s="225">
        <f t="shared" si="71"/>
        <v>1.6441274145455934E-3</v>
      </c>
      <c r="F234" s="226" t="s">
        <v>10</v>
      </c>
      <c r="G234" s="227">
        <v>481.83389309045475</v>
      </c>
      <c r="H234" s="228">
        <v>15.3</v>
      </c>
      <c r="I234" s="150">
        <f t="shared" si="74"/>
        <v>19.03</v>
      </c>
      <c r="J234" s="150">
        <f t="shared" si="75"/>
        <v>9169.2989855113537</v>
      </c>
    </row>
    <row r="235" spans="1:10" ht="15.75" x14ac:dyDescent="0.2">
      <c r="A235" s="135"/>
      <c r="B235" s="235"/>
      <c r="C235" s="235"/>
      <c r="D235" s="155" t="s">
        <v>872</v>
      </c>
      <c r="E235" s="236"/>
      <c r="F235" s="134"/>
      <c r="G235" s="237"/>
      <c r="H235" s="238"/>
      <c r="I235" s="153"/>
      <c r="J235" s="153"/>
    </row>
    <row r="236" spans="1:10" ht="20.100000000000001" customHeight="1" x14ac:dyDescent="0.2">
      <c r="A236" s="154" t="s">
        <v>1562</v>
      </c>
      <c r="B236" s="224" t="s">
        <v>21</v>
      </c>
      <c r="C236" s="224" t="s">
        <v>1213</v>
      </c>
      <c r="D236" s="149" t="s">
        <v>873</v>
      </c>
      <c r="E236" s="225">
        <f t="shared" ref="E236:E264" si="76">J236/$J$722</f>
        <v>4.3996069499080011E-5</v>
      </c>
      <c r="F236" s="226" t="s">
        <v>10</v>
      </c>
      <c r="G236" s="232">
        <v>2.8099643856553587</v>
      </c>
      <c r="H236" s="233">
        <v>70.2</v>
      </c>
      <c r="I236" s="150">
        <f t="shared" ref="I236:I238" si="77">ROUND(H236*(1+$J$10),2)</f>
        <v>87.32</v>
      </c>
      <c r="J236" s="150">
        <f t="shared" ref="J236:J238" si="78">G236*I236</f>
        <v>245.36609015542589</v>
      </c>
    </row>
    <row r="237" spans="1:10" ht="30" x14ac:dyDescent="0.2">
      <c r="A237" s="154" t="s">
        <v>1563</v>
      </c>
      <c r="B237" s="224" t="s">
        <v>21</v>
      </c>
      <c r="C237" s="224" t="s">
        <v>1214</v>
      </c>
      <c r="D237" s="151" t="s">
        <v>874</v>
      </c>
      <c r="E237" s="225">
        <f t="shared" si="76"/>
        <v>3.8985840944024635E-5</v>
      </c>
      <c r="F237" s="226" t="s">
        <v>10</v>
      </c>
      <c r="G237" s="227">
        <v>2.4899684413814387</v>
      </c>
      <c r="H237" s="228">
        <v>70.2</v>
      </c>
      <c r="I237" s="150">
        <f t="shared" si="77"/>
        <v>87.32</v>
      </c>
      <c r="J237" s="150">
        <f t="shared" si="78"/>
        <v>217.42404430142722</v>
      </c>
    </row>
    <row r="238" spans="1:10" ht="30" x14ac:dyDescent="0.2">
      <c r="A238" s="154" t="s">
        <v>1564</v>
      </c>
      <c r="B238" s="224" t="s">
        <v>21</v>
      </c>
      <c r="C238" s="224" t="s">
        <v>1215</v>
      </c>
      <c r="D238" s="151" t="s">
        <v>875</v>
      </c>
      <c r="E238" s="225">
        <f t="shared" si="76"/>
        <v>4.1490955221552319E-5</v>
      </c>
      <c r="F238" s="226" t="s">
        <v>10</v>
      </c>
      <c r="G238" s="227">
        <v>2.6499664135183987</v>
      </c>
      <c r="H238" s="228">
        <v>70.2</v>
      </c>
      <c r="I238" s="150">
        <f t="shared" si="77"/>
        <v>87.32</v>
      </c>
      <c r="J238" s="150">
        <f t="shared" si="78"/>
        <v>231.39506722842654</v>
      </c>
    </row>
    <row r="239" spans="1:10" ht="15.75" x14ac:dyDescent="0.2">
      <c r="A239" s="135"/>
      <c r="B239" s="235"/>
      <c r="C239" s="235"/>
      <c r="D239" s="155" t="s">
        <v>876</v>
      </c>
      <c r="E239" s="236"/>
      <c r="F239" s="134"/>
      <c r="G239" s="237"/>
      <c r="H239" s="238"/>
      <c r="I239" s="153"/>
      <c r="J239" s="153"/>
    </row>
    <row r="240" spans="1:10" ht="30" x14ac:dyDescent="0.2">
      <c r="A240" s="154" t="s">
        <v>1565</v>
      </c>
      <c r="B240" s="224" t="s">
        <v>21</v>
      </c>
      <c r="C240" s="224" t="s">
        <v>1213</v>
      </c>
      <c r="D240" s="151" t="s">
        <v>873</v>
      </c>
      <c r="E240" s="225">
        <f t="shared" si="76"/>
        <v>6.9986630128429758E-5</v>
      </c>
      <c r="F240" s="226" t="s">
        <v>10</v>
      </c>
      <c r="G240" s="227">
        <v>4.4699433465763176</v>
      </c>
      <c r="H240" s="228">
        <v>70.2</v>
      </c>
      <c r="I240" s="150">
        <f t="shared" ref="I240:I246" si="79">ROUND(H240*(1+$J$10),2)</f>
        <v>87.32</v>
      </c>
      <c r="J240" s="150">
        <f t="shared" ref="J240:J246" si="80">G240*I240</f>
        <v>390.31545302304403</v>
      </c>
    </row>
    <row r="241" spans="1:10" ht="30" x14ac:dyDescent="0.2">
      <c r="A241" s="154" t="s">
        <v>1566</v>
      </c>
      <c r="B241" s="224" t="s">
        <v>21</v>
      </c>
      <c r="C241" s="224" t="s">
        <v>1214</v>
      </c>
      <c r="D241" s="151" t="s">
        <v>874</v>
      </c>
      <c r="E241" s="225">
        <f t="shared" si="76"/>
        <v>5.0571994477590183E-5</v>
      </c>
      <c r="F241" s="226" t="s">
        <v>10</v>
      </c>
      <c r="G241" s="227">
        <v>3.2299590625148782</v>
      </c>
      <c r="H241" s="228">
        <v>70.2</v>
      </c>
      <c r="I241" s="150">
        <f t="shared" si="79"/>
        <v>87.32</v>
      </c>
      <c r="J241" s="150">
        <f t="shared" si="80"/>
        <v>282.04002533879913</v>
      </c>
    </row>
    <row r="242" spans="1:10" ht="30" x14ac:dyDescent="0.2">
      <c r="A242" s="154" t="s">
        <v>1567</v>
      </c>
      <c r="B242" s="224" t="s">
        <v>21</v>
      </c>
      <c r="C242" s="224" t="s">
        <v>1215</v>
      </c>
      <c r="D242" s="151" t="s">
        <v>875</v>
      </c>
      <c r="E242" s="225">
        <f t="shared" si="76"/>
        <v>2.6929978483422636E-5</v>
      </c>
      <c r="F242" s="226" t="s">
        <v>10</v>
      </c>
      <c r="G242" s="227">
        <v>1.719978200472319</v>
      </c>
      <c r="H242" s="228">
        <v>70.2</v>
      </c>
      <c r="I242" s="150">
        <f t="shared" si="79"/>
        <v>87.32</v>
      </c>
      <c r="J242" s="150">
        <f t="shared" si="80"/>
        <v>150.18849646524288</v>
      </c>
    </row>
    <row r="243" spans="1:10" ht="30" x14ac:dyDescent="0.2">
      <c r="A243" s="154" t="s">
        <v>1568</v>
      </c>
      <c r="B243" s="224" t="s">
        <v>21</v>
      </c>
      <c r="C243" s="224" t="s">
        <v>1215</v>
      </c>
      <c r="D243" s="151" t="s">
        <v>877</v>
      </c>
      <c r="E243" s="225">
        <f t="shared" si="76"/>
        <v>1.6424155482040899E-4</v>
      </c>
      <c r="F243" s="226" t="s">
        <v>10</v>
      </c>
      <c r="G243" s="227">
        <v>10.489867048229435</v>
      </c>
      <c r="H243" s="228">
        <v>70.2</v>
      </c>
      <c r="I243" s="150">
        <f t="shared" si="79"/>
        <v>87.32</v>
      </c>
      <c r="J243" s="150">
        <f t="shared" si="80"/>
        <v>915.9751906513942</v>
      </c>
    </row>
    <row r="244" spans="1:10" ht="30" x14ac:dyDescent="0.2">
      <c r="A244" s="154" t="s">
        <v>1569</v>
      </c>
      <c r="B244" s="224" t="s">
        <v>21</v>
      </c>
      <c r="C244" s="224" t="s">
        <v>1216</v>
      </c>
      <c r="D244" s="151" t="s">
        <v>878</v>
      </c>
      <c r="E244" s="225">
        <f t="shared" si="76"/>
        <v>4.6031474849571258E-5</v>
      </c>
      <c r="F244" s="226" t="s">
        <v>10</v>
      </c>
      <c r="G244" s="227">
        <v>2.9399627380166384</v>
      </c>
      <c r="H244" s="228">
        <v>70.2</v>
      </c>
      <c r="I244" s="150">
        <f t="shared" si="79"/>
        <v>87.32</v>
      </c>
      <c r="J244" s="150">
        <f t="shared" si="80"/>
        <v>256.71754628361288</v>
      </c>
    </row>
    <row r="245" spans="1:10" ht="30" x14ac:dyDescent="0.2">
      <c r="A245" s="154" t="s">
        <v>1570</v>
      </c>
      <c r="B245" s="224" t="s">
        <v>21</v>
      </c>
      <c r="C245" s="224" t="s">
        <v>1217</v>
      </c>
      <c r="D245" s="151" t="s">
        <v>879</v>
      </c>
      <c r="E245" s="225">
        <f t="shared" si="76"/>
        <v>2.6616839198731675E-5</v>
      </c>
      <c r="F245" s="226" t="s">
        <v>10</v>
      </c>
      <c r="G245" s="227">
        <v>1.699978453955199</v>
      </c>
      <c r="H245" s="228">
        <v>70.2</v>
      </c>
      <c r="I245" s="150">
        <f t="shared" si="79"/>
        <v>87.32</v>
      </c>
      <c r="J245" s="150">
        <f t="shared" si="80"/>
        <v>148.44211859936797</v>
      </c>
    </row>
    <row r="246" spans="1:10" ht="30" x14ac:dyDescent="0.2">
      <c r="A246" s="154" t="s">
        <v>1571</v>
      </c>
      <c r="B246" s="224" t="s">
        <v>21</v>
      </c>
      <c r="C246" s="224" t="s">
        <v>1218</v>
      </c>
      <c r="D246" s="151" t="s">
        <v>880</v>
      </c>
      <c r="E246" s="225">
        <f t="shared" si="76"/>
        <v>7.6719124749285424E-6</v>
      </c>
      <c r="F246" s="226" t="s">
        <v>10</v>
      </c>
      <c r="G246" s="227">
        <v>0.48999378966943974</v>
      </c>
      <c r="H246" s="228">
        <v>70.2</v>
      </c>
      <c r="I246" s="150">
        <f t="shared" si="79"/>
        <v>87.32</v>
      </c>
      <c r="J246" s="150">
        <f t="shared" si="80"/>
        <v>42.786257713935477</v>
      </c>
    </row>
    <row r="247" spans="1:10" ht="15.75" x14ac:dyDescent="0.2">
      <c r="A247" s="135"/>
      <c r="B247" s="235"/>
      <c r="C247" s="235"/>
      <c r="D247" s="155" t="s">
        <v>881</v>
      </c>
      <c r="E247" s="236"/>
      <c r="F247" s="134"/>
      <c r="G247" s="237"/>
      <c r="H247" s="238"/>
      <c r="I247" s="153"/>
      <c r="J247" s="153"/>
    </row>
    <row r="248" spans="1:10" ht="15.75" x14ac:dyDescent="0.2">
      <c r="A248" s="135"/>
      <c r="B248" s="235"/>
      <c r="C248" s="235"/>
      <c r="D248" s="155" t="s">
        <v>99</v>
      </c>
      <c r="E248" s="236"/>
      <c r="F248" s="134"/>
      <c r="G248" s="237"/>
      <c r="H248" s="238"/>
      <c r="I248" s="153"/>
      <c r="J248" s="153"/>
    </row>
    <row r="249" spans="1:10" ht="45" x14ac:dyDescent="0.2">
      <c r="A249" s="154" t="s">
        <v>1572</v>
      </c>
      <c r="B249" s="224" t="s">
        <v>9</v>
      </c>
      <c r="C249" s="224" t="s">
        <v>1219</v>
      </c>
      <c r="D249" s="151" t="s">
        <v>205</v>
      </c>
      <c r="E249" s="225">
        <f t="shared" si="76"/>
        <v>6.0455218260324003E-3</v>
      </c>
      <c r="F249" s="226" t="s">
        <v>10</v>
      </c>
      <c r="G249" s="227">
        <v>1836.3767252019575</v>
      </c>
      <c r="H249" s="228">
        <v>14.76</v>
      </c>
      <c r="I249" s="150">
        <f t="shared" ref="I249" si="81">ROUND(H249*(1+$J$10),2)</f>
        <v>18.36</v>
      </c>
      <c r="J249" s="150">
        <f t="shared" ref="J249" si="82">G249*I249</f>
        <v>33715.876674707935</v>
      </c>
    </row>
    <row r="250" spans="1:10" ht="15.75" x14ac:dyDescent="0.2">
      <c r="A250" s="156" t="s">
        <v>598</v>
      </c>
      <c r="B250" s="157"/>
      <c r="C250" s="157"/>
      <c r="D250" s="159" t="s">
        <v>206</v>
      </c>
      <c r="E250" s="221">
        <f t="shared" si="76"/>
        <v>2.4994410486181475E-2</v>
      </c>
      <c r="F250" s="229"/>
      <c r="G250" s="230"/>
      <c r="H250" s="231"/>
      <c r="I250" s="158"/>
      <c r="J250" s="158">
        <f>SUM(J251:J303)</f>
        <v>139393.8332800926</v>
      </c>
    </row>
    <row r="251" spans="1:10" ht="15.75" x14ac:dyDescent="0.2">
      <c r="A251" s="135"/>
      <c r="B251" s="235"/>
      <c r="C251" s="235"/>
      <c r="D251" s="155" t="s">
        <v>207</v>
      </c>
      <c r="E251" s="236"/>
      <c r="F251" s="134"/>
      <c r="G251" s="237"/>
      <c r="H251" s="238"/>
      <c r="I251" s="153"/>
      <c r="J251" s="153"/>
    </row>
    <row r="252" spans="1:10" ht="30" x14ac:dyDescent="0.2">
      <c r="A252" s="154" t="s">
        <v>718</v>
      </c>
      <c r="B252" s="224" t="s">
        <v>9</v>
      </c>
      <c r="C252" s="224" t="s">
        <v>208</v>
      </c>
      <c r="D252" s="151" t="s">
        <v>209</v>
      </c>
      <c r="E252" s="225">
        <f t="shared" si="76"/>
        <v>2.006989538294745E-3</v>
      </c>
      <c r="F252" s="226" t="s">
        <v>25</v>
      </c>
      <c r="G252" s="227">
        <v>414.09475163696942</v>
      </c>
      <c r="H252" s="228">
        <v>21.73</v>
      </c>
      <c r="I252" s="150">
        <f t="shared" ref="I252:I288" si="83">ROUND(H252*(1+$J$10),2)</f>
        <v>27.03</v>
      </c>
      <c r="J252" s="150">
        <f t="shared" ref="J252:J288" si="84">G252*I252</f>
        <v>11192.981136747283</v>
      </c>
    </row>
    <row r="253" spans="1:10" ht="30" x14ac:dyDescent="0.2">
      <c r="A253" s="154" t="s">
        <v>719</v>
      </c>
      <c r="B253" s="224" t="s">
        <v>9</v>
      </c>
      <c r="C253" s="224" t="s">
        <v>1220</v>
      </c>
      <c r="D253" s="149" t="s">
        <v>882</v>
      </c>
      <c r="E253" s="225">
        <f t="shared" si="76"/>
        <v>8.5961790065344147E-5</v>
      </c>
      <c r="F253" s="226" t="s">
        <v>25</v>
      </c>
      <c r="G253" s="232">
        <v>15.499803550767991</v>
      </c>
      <c r="H253" s="233">
        <v>24.87</v>
      </c>
      <c r="I253" s="150">
        <f t="shared" si="83"/>
        <v>30.93</v>
      </c>
      <c r="J253" s="150">
        <f t="shared" si="84"/>
        <v>479.40892382525396</v>
      </c>
    </row>
    <row r="254" spans="1:10" ht="30" x14ac:dyDescent="0.2">
      <c r="A254" s="154" t="s">
        <v>720</v>
      </c>
      <c r="B254" s="224" t="s">
        <v>9</v>
      </c>
      <c r="C254" s="224" t="s">
        <v>210</v>
      </c>
      <c r="D254" s="151" t="s">
        <v>211</v>
      </c>
      <c r="E254" s="225">
        <f t="shared" si="76"/>
        <v>3.2549128826619625E-4</v>
      </c>
      <c r="F254" s="226" t="s">
        <v>25</v>
      </c>
      <c r="G254" s="227">
        <v>51.599346014169576</v>
      </c>
      <c r="H254" s="228">
        <v>28.28</v>
      </c>
      <c r="I254" s="150">
        <f t="shared" si="83"/>
        <v>35.18</v>
      </c>
      <c r="J254" s="150">
        <f t="shared" si="84"/>
        <v>1815.2649927784857</v>
      </c>
    </row>
    <row r="255" spans="1:10" ht="30" x14ac:dyDescent="0.2">
      <c r="A255" s="154" t="s">
        <v>721</v>
      </c>
      <c r="B255" s="224" t="s">
        <v>9</v>
      </c>
      <c r="C255" s="224" t="s">
        <v>212</v>
      </c>
      <c r="D255" s="149" t="s">
        <v>213</v>
      </c>
      <c r="E255" s="225">
        <f t="shared" si="76"/>
        <v>2.8039234593599092E-4</v>
      </c>
      <c r="F255" s="226" t="s">
        <v>25</v>
      </c>
      <c r="G255" s="232">
        <v>44.399437268006373</v>
      </c>
      <c r="H255" s="233">
        <v>28.32</v>
      </c>
      <c r="I255" s="150">
        <f t="shared" si="83"/>
        <v>35.22</v>
      </c>
      <c r="J255" s="150">
        <f t="shared" si="84"/>
        <v>1563.7481805791845</v>
      </c>
    </row>
    <row r="256" spans="1:10" ht="30" x14ac:dyDescent="0.2">
      <c r="A256" s="154" t="s">
        <v>1573</v>
      </c>
      <c r="B256" s="224" t="s">
        <v>9</v>
      </c>
      <c r="C256" s="224" t="s">
        <v>1221</v>
      </c>
      <c r="D256" s="151" t="s">
        <v>883</v>
      </c>
      <c r="E256" s="225">
        <f t="shared" si="76"/>
        <v>4.4943333765829303E-3</v>
      </c>
      <c r="F256" s="226" t="s">
        <v>25</v>
      </c>
      <c r="G256" s="227">
        <v>316.79598483118065</v>
      </c>
      <c r="H256" s="228">
        <v>63.61</v>
      </c>
      <c r="I256" s="150">
        <f t="shared" si="83"/>
        <v>79.12</v>
      </c>
      <c r="J256" s="150">
        <f t="shared" si="84"/>
        <v>25064.898319843014</v>
      </c>
    </row>
    <row r="257" spans="1:10" ht="45" x14ac:dyDescent="0.2">
      <c r="A257" s="154" t="s">
        <v>1574</v>
      </c>
      <c r="B257" s="224" t="s">
        <v>9</v>
      </c>
      <c r="C257" s="224" t="s">
        <v>1222</v>
      </c>
      <c r="D257" s="151" t="s">
        <v>214</v>
      </c>
      <c r="E257" s="225">
        <f t="shared" si="76"/>
        <v>1.0253948851134896E-4</v>
      </c>
      <c r="F257" s="226" t="s">
        <v>17</v>
      </c>
      <c r="G257" s="227">
        <v>82.998948046047957</v>
      </c>
      <c r="H257" s="228">
        <v>5.54</v>
      </c>
      <c r="I257" s="150">
        <f t="shared" si="83"/>
        <v>6.89</v>
      </c>
      <c r="J257" s="150">
        <f t="shared" si="84"/>
        <v>571.86275203727041</v>
      </c>
    </row>
    <row r="258" spans="1:10" ht="45" x14ac:dyDescent="0.2">
      <c r="A258" s="154" t="s">
        <v>1575</v>
      </c>
      <c r="B258" s="224" t="s">
        <v>9</v>
      </c>
      <c r="C258" s="224" t="s">
        <v>1223</v>
      </c>
      <c r="D258" s="151" t="s">
        <v>884</v>
      </c>
      <c r="E258" s="225">
        <f t="shared" si="76"/>
        <v>5.0635898990338618E-6</v>
      </c>
      <c r="F258" s="226" t="s">
        <v>17</v>
      </c>
      <c r="G258" s="227">
        <v>1.999974651711999</v>
      </c>
      <c r="H258" s="228">
        <v>11.35</v>
      </c>
      <c r="I258" s="150">
        <f t="shared" si="83"/>
        <v>14.12</v>
      </c>
      <c r="J258" s="150">
        <f t="shared" si="84"/>
        <v>28.239642082173425</v>
      </c>
    </row>
    <row r="259" spans="1:10" ht="45" x14ac:dyDescent="0.2">
      <c r="A259" s="154" t="s">
        <v>1576</v>
      </c>
      <c r="B259" s="224" t="s">
        <v>9</v>
      </c>
      <c r="C259" s="224" t="s">
        <v>1224</v>
      </c>
      <c r="D259" s="151" t="s">
        <v>215</v>
      </c>
      <c r="E259" s="225">
        <f t="shared" si="76"/>
        <v>1.5724383136886459E-4</v>
      </c>
      <c r="F259" s="226" t="s">
        <v>17</v>
      </c>
      <c r="G259" s="227">
        <v>55.999290247935974</v>
      </c>
      <c r="H259" s="228">
        <v>12.59</v>
      </c>
      <c r="I259" s="150">
        <f t="shared" si="83"/>
        <v>15.66</v>
      </c>
      <c r="J259" s="150">
        <f t="shared" si="84"/>
        <v>876.94888528267734</v>
      </c>
    </row>
    <row r="260" spans="1:10" ht="30" x14ac:dyDescent="0.2">
      <c r="A260" s="154" t="s">
        <v>1577</v>
      </c>
      <c r="B260" s="224" t="s">
        <v>9</v>
      </c>
      <c r="C260" s="224" t="s">
        <v>1225</v>
      </c>
      <c r="D260" s="151" t="s">
        <v>885</v>
      </c>
      <c r="E260" s="225">
        <f t="shared" si="76"/>
        <v>1.3535420477984E-4</v>
      </c>
      <c r="F260" s="226" t="s">
        <v>17</v>
      </c>
      <c r="G260" s="227">
        <v>15.999797213695992</v>
      </c>
      <c r="H260" s="228">
        <v>37.93</v>
      </c>
      <c r="I260" s="150">
        <f t="shared" si="83"/>
        <v>47.18</v>
      </c>
      <c r="J260" s="150">
        <f t="shared" si="84"/>
        <v>754.8704325421769</v>
      </c>
    </row>
    <row r="261" spans="1:10" ht="30" x14ac:dyDescent="0.2">
      <c r="A261" s="154" t="s">
        <v>1578</v>
      </c>
      <c r="B261" s="224" t="s">
        <v>9</v>
      </c>
      <c r="C261" s="224" t="s">
        <v>216</v>
      </c>
      <c r="D261" s="151" t="s">
        <v>217</v>
      </c>
      <c r="E261" s="225">
        <f t="shared" si="76"/>
        <v>4.914407647050994E-5</v>
      </c>
      <c r="F261" s="226" t="s">
        <v>17</v>
      </c>
      <c r="G261" s="227">
        <v>15.999797213695992</v>
      </c>
      <c r="H261" s="228">
        <v>13.77</v>
      </c>
      <c r="I261" s="150">
        <f t="shared" si="83"/>
        <v>17.13</v>
      </c>
      <c r="J261" s="150">
        <f t="shared" si="84"/>
        <v>274.07652627061231</v>
      </c>
    </row>
    <row r="262" spans="1:10" ht="30" x14ac:dyDescent="0.2">
      <c r="A262" s="154" t="s">
        <v>1579</v>
      </c>
      <c r="B262" s="224" t="s">
        <v>9</v>
      </c>
      <c r="C262" s="224" t="s">
        <v>1226</v>
      </c>
      <c r="D262" s="151" t="s">
        <v>218</v>
      </c>
      <c r="E262" s="225">
        <f t="shared" si="76"/>
        <v>1.3150272067816694E-4</v>
      </c>
      <c r="F262" s="226" t="s">
        <v>17</v>
      </c>
      <c r="G262" s="227">
        <v>37.999518382527981</v>
      </c>
      <c r="H262" s="228">
        <v>15.52</v>
      </c>
      <c r="I262" s="150">
        <f t="shared" si="83"/>
        <v>19.3</v>
      </c>
      <c r="J262" s="150">
        <f t="shared" si="84"/>
        <v>733.39070478279007</v>
      </c>
    </row>
    <row r="263" spans="1:10" ht="30" x14ac:dyDescent="0.2">
      <c r="A263" s="154" t="s">
        <v>1580</v>
      </c>
      <c r="B263" s="224" t="s">
        <v>21</v>
      </c>
      <c r="C263" s="224" t="s">
        <v>1227</v>
      </c>
      <c r="D263" s="149" t="s">
        <v>886</v>
      </c>
      <c r="E263" s="225">
        <f t="shared" si="76"/>
        <v>1.0866994667876992E-4</v>
      </c>
      <c r="F263" s="226" t="s">
        <v>17</v>
      </c>
      <c r="G263" s="232">
        <v>17.99977186540799</v>
      </c>
      <c r="H263" s="233">
        <v>27.07</v>
      </c>
      <c r="I263" s="150">
        <f t="shared" si="83"/>
        <v>33.67</v>
      </c>
      <c r="J263" s="150">
        <f t="shared" si="84"/>
        <v>606.05231870828709</v>
      </c>
    </row>
    <row r="264" spans="1:10" ht="30" x14ac:dyDescent="0.2">
      <c r="A264" s="154" t="s">
        <v>1581</v>
      </c>
      <c r="B264" s="224" t="s">
        <v>9</v>
      </c>
      <c r="C264" s="224" t="s">
        <v>1228</v>
      </c>
      <c r="D264" s="149" t="s">
        <v>887</v>
      </c>
      <c r="E264" s="225">
        <f t="shared" si="76"/>
        <v>1.3830916092488527E-4</v>
      </c>
      <c r="F264" s="226" t="s">
        <v>17</v>
      </c>
      <c r="G264" s="232">
        <v>23.999695820543987</v>
      </c>
      <c r="H264" s="233">
        <v>25.84</v>
      </c>
      <c r="I264" s="150">
        <f t="shared" si="83"/>
        <v>32.14</v>
      </c>
      <c r="J264" s="150">
        <f t="shared" si="84"/>
        <v>771.35022367228373</v>
      </c>
    </row>
    <row r="265" spans="1:10" ht="30" x14ac:dyDescent="0.2">
      <c r="A265" s="154" t="s">
        <v>1582</v>
      </c>
      <c r="B265" s="224" t="s">
        <v>9</v>
      </c>
      <c r="C265" s="224" t="s">
        <v>1229</v>
      </c>
      <c r="D265" s="151" t="s">
        <v>888</v>
      </c>
      <c r="E265" s="225">
        <f t="shared" ref="E265:E279" si="85">J265/$J$722</f>
        <v>1.0464274309759779E-5</v>
      </c>
      <c r="F265" s="226" t="s">
        <v>17</v>
      </c>
      <c r="G265" s="227">
        <v>3.9999493034239979</v>
      </c>
      <c r="H265" s="228">
        <v>11.73</v>
      </c>
      <c r="I265" s="150">
        <f t="shared" si="83"/>
        <v>14.59</v>
      </c>
      <c r="J265" s="150">
        <f t="shared" si="84"/>
        <v>58.359260336956126</v>
      </c>
    </row>
    <row r="266" spans="1:10" ht="30" x14ac:dyDescent="0.2">
      <c r="A266" s="154" t="s">
        <v>1583</v>
      </c>
      <c r="B266" s="224" t="s">
        <v>9</v>
      </c>
      <c r="C266" s="224" t="s">
        <v>1230</v>
      </c>
      <c r="D266" s="151" t="s">
        <v>889</v>
      </c>
      <c r="E266" s="225">
        <f t="shared" si="85"/>
        <v>4.3400559769169551E-4</v>
      </c>
      <c r="F266" s="226" t="s">
        <v>17</v>
      </c>
      <c r="G266" s="227">
        <v>247.99685681228786</v>
      </c>
      <c r="H266" s="228">
        <v>7.85</v>
      </c>
      <c r="I266" s="150">
        <f t="shared" si="83"/>
        <v>9.76</v>
      </c>
      <c r="J266" s="150">
        <f t="shared" si="84"/>
        <v>2420.4493224879293</v>
      </c>
    </row>
    <row r="267" spans="1:10" ht="30" x14ac:dyDescent="0.2">
      <c r="A267" s="154" t="s">
        <v>1584</v>
      </c>
      <c r="B267" s="224" t="s">
        <v>9</v>
      </c>
      <c r="C267" s="224" t="s">
        <v>1231</v>
      </c>
      <c r="D267" s="151" t="s">
        <v>890</v>
      </c>
      <c r="E267" s="225">
        <f t="shared" si="85"/>
        <v>7.2439458895526917E-6</v>
      </c>
      <c r="F267" s="226" t="s">
        <v>17</v>
      </c>
      <c r="G267" s="227">
        <v>1.999974651711999</v>
      </c>
      <c r="H267" s="228">
        <v>16.239999999999998</v>
      </c>
      <c r="I267" s="150">
        <f t="shared" si="83"/>
        <v>20.2</v>
      </c>
      <c r="J267" s="150">
        <f t="shared" si="84"/>
        <v>40.399487964582377</v>
      </c>
    </row>
    <row r="268" spans="1:10" ht="30" x14ac:dyDescent="0.2">
      <c r="A268" s="154" t="s">
        <v>1585</v>
      </c>
      <c r="B268" s="224" t="s">
        <v>9</v>
      </c>
      <c r="C268" s="224">
        <v>103984</v>
      </c>
      <c r="D268" s="151" t="s">
        <v>891</v>
      </c>
      <c r="E268" s="225">
        <f t="shared" si="85"/>
        <v>2.3872746429085283E-5</v>
      </c>
      <c r="F268" s="226" t="s">
        <v>17</v>
      </c>
      <c r="G268" s="227">
        <v>5.9999239551359969</v>
      </c>
      <c r="H268" s="228">
        <v>17.84</v>
      </c>
      <c r="I268" s="150">
        <f t="shared" si="83"/>
        <v>22.19</v>
      </c>
      <c r="J268" s="150">
        <f t="shared" si="84"/>
        <v>133.13831256446778</v>
      </c>
    </row>
    <row r="269" spans="1:10" ht="30" x14ac:dyDescent="0.2">
      <c r="A269" s="154" t="s">
        <v>1586</v>
      </c>
      <c r="B269" s="224" t="s">
        <v>9</v>
      </c>
      <c r="C269" s="224" t="s">
        <v>1232</v>
      </c>
      <c r="D269" s="151" t="s">
        <v>219</v>
      </c>
      <c r="E269" s="225">
        <f t="shared" si="85"/>
        <v>8.6568739491981188E-6</v>
      </c>
      <c r="F269" s="226" t="s">
        <v>17</v>
      </c>
      <c r="G269" s="227">
        <v>0.99998732585599948</v>
      </c>
      <c r="H269" s="228">
        <v>38.82</v>
      </c>
      <c r="I269" s="150">
        <f t="shared" si="83"/>
        <v>48.28</v>
      </c>
      <c r="J269" s="150">
        <f t="shared" si="84"/>
        <v>48.279388092327657</v>
      </c>
    </row>
    <row r="270" spans="1:10" ht="30" x14ac:dyDescent="0.2">
      <c r="A270" s="154" t="s">
        <v>1587</v>
      </c>
      <c r="B270" s="224" t="s">
        <v>9</v>
      </c>
      <c r="C270" s="224">
        <v>89521</v>
      </c>
      <c r="D270" s="151" t="s">
        <v>892</v>
      </c>
      <c r="E270" s="225">
        <f t="shared" si="85"/>
        <v>1.1731157965270535E-3</v>
      </c>
      <c r="F270" s="226" t="s">
        <v>17</v>
      </c>
      <c r="G270" s="227">
        <v>44.999429663519976</v>
      </c>
      <c r="H270" s="228">
        <v>116.89</v>
      </c>
      <c r="I270" s="150">
        <f t="shared" si="83"/>
        <v>145.38999999999999</v>
      </c>
      <c r="J270" s="150">
        <f t="shared" si="84"/>
        <v>6542.4670787791683</v>
      </c>
    </row>
    <row r="271" spans="1:10" ht="30" x14ac:dyDescent="0.2">
      <c r="A271" s="154" t="s">
        <v>1588</v>
      </c>
      <c r="B271" s="224" t="s">
        <v>9</v>
      </c>
      <c r="C271" s="224" t="s">
        <v>1233</v>
      </c>
      <c r="D271" s="151" t="s">
        <v>893</v>
      </c>
      <c r="E271" s="225">
        <f t="shared" si="85"/>
        <v>3.6345243361691354E-6</v>
      </c>
      <c r="F271" s="226" t="s">
        <v>17</v>
      </c>
      <c r="G271" s="227">
        <v>0.99998732585599948</v>
      </c>
      <c r="H271" s="228">
        <v>16.3</v>
      </c>
      <c r="I271" s="150">
        <f t="shared" si="83"/>
        <v>20.27</v>
      </c>
      <c r="J271" s="150">
        <f t="shared" si="84"/>
        <v>20.269743095101109</v>
      </c>
    </row>
    <row r="272" spans="1:10" ht="30" x14ac:dyDescent="0.2">
      <c r="A272" s="154" t="s">
        <v>1589</v>
      </c>
      <c r="B272" s="224" t="s">
        <v>9</v>
      </c>
      <c r="C272" s="224" t="s">
        <v>1234</v>
      </c>
      <c r="D272" s="151" t="s">
        <v>894</v>
      </c>
      <c r="E272" s="225">
        <f t="shared" si="85"/>
        <v>3.8443118780200432E-6</v>
      </c>
      <c r="F272" s="226" t="s">
        <v>17</v>
      </c>
      <c r="G272" s="227">
        <v>1.999974651711999</v>
      </c>
      <c r="H272" s="228">
        <v>8.6199999999999992</v>
      </c>
      <c r="I272" s="150">
        <f t="shared" si="83"/>
        <v>10.72</v>
      </c>
      <c r="J272" s="150">
        <f t="shared" si="84"/>
        <v>21.439728266352631</v>
      </c>
    </row>
    <row r="273" spans="1:10" ht="30" x14ac:dyDescent="0.2">
      <c r="A273" s="154" t="s">
        <v>1590</v>
      </c>
      <c r="B273" s="224" t="s">
        <v>9</v>
      </c>
      <c r="C273" s="224">
        <v>89424</v>
      </c>
      <c r="D273" s="151" t="s">
        <v>895</v>
      </c>
      <c r="E273" s="225">
        <f t="shared" si="85"/>
        <v>5.2572399376654683E-5</v>
      </c>
      <c r="F273" s="226" t="s">
        <v>17</v>
      </c>
      <c r="G273" s="227">
        <v>39.999493034239975</v>
      </c>
      <c r="H273" s="228">
        <v>5.89</v>
      </c>
      <c r="I273" s="150">
        <f t="shared" si="83"/>
        <v>7.33</v>
      </c>
      <c r="J273" s="150">
        <f t="shared" si="84"/>
        <v>293.19628394097901</v>
      </c>
    </row>
    <row r="274" spans="1:10" ht="30" x14ac:dyDescent="0.2">
      <c r="A274" s="154" t="s">
        <v>1591</v>
      </c>
      <c r="B274" s="224" t="s">
        <v>9</v>
      </c>
      <c r="C274" s="224">
        <v>103995</v>
      </c>
      <c r="D274" s="151" t="s">
        <v>896</v>
      </c>
      <c r="E274" s="225">
        <f t="shared" si="85"/>
        <v>4.9058009786673679E-5</v>
      </c>
      <c r="F274" s="226" t="s">
        <v>17</v>
      </c>
      <c r="G274" s="227">
        <v>15.999797213695992</v>
      </c>
      <c r="H274" s="228">
        <v>13.75</v>
      </c>
      <c r="I274" s="150">
        <f t="shared" si="83"/>
        <v>17.100000000000001</v>
      </c>
      <c r="J274" s="150">
        <f t="shared" si="84"/>
        <v>273.59653235420149</v>
      </c>
    </row>
    <row r="275" spans="1:10" ht="30" x14ac:dyDescent="0.2">
      <c r="A275" s="154" t="s">
        <v>1592</v>
      </c>
      <c r="B275" s="224" t="s">
        <v>9</v>
      </c>
      <c r="C275" s="224" t="s">
        <v>1235</v>
      </c>
      <c r="D275" s="151" t="s">
        <v>222</v>
      </c>
      <c r="E275" s="225">
        <f t="shared" si="85"/>
        <v>1.5306421803506573E-4</v>
      </c>
      <c r="F275" s="226" t="s">
        <v>17</v>
      </c>
      <c r="G275" s="227">
        <v>62.999201528927969</v>
      </c>
      <c r="H275" s="228">
        <v>10.89</v>
      </c>
      <c r="I275" s="150">
        <f t="shared" si="83"/>
        <v>13.55</v>
      </c>
      <c r="J275" s="150">
        <f t="shared" si="84"/>
        <v>853.63918071697401</v>
      </c>
    </row>
    <row r="276" spans="1:10" ht="30" x14ac:dyDescent="0.2">
      <c r="A276" s="154" t="s">
        <v>1593</v>
      </c>
      <c r="B276" s="224" t="s">
        <v>9</v>
      </c>
      <c r="C276" s="224" t="s">
        <v>1236</v>
      </c>
      <c r="D276" s="151" t="s">
        <v>897</v>
      </c>
      <c r="E276" s="225">
        <f t="shared" si="85"/>
        <v>4.8469887447125829E-5</v>
      </c>
      <c r="F276" s="226" t="s">
        <v>17</v>
      </c>
      <c r="G276" s="227">
        <v>7.9998986068479958</v>
      </c>
      <c r="H276" s="228">
        <v>27.17</v>
      </c>
      <c r="I276" s="150">
        <f t="shared" si="83"/>
        <v>33.79</v>
      </c>
      <c r="J276" s="150">
        <f t="shared" si="84"/>
        <v>270.31657392539375</v>
      </c>
    </row>
    <row r="277" spans="1:10" ht="30" x14ac:dyDescent="0.2">
      <c r="A277" s="154" t="s">
        <v>1594</v>
      </c>
      <c r="B277" s="224" t="s">
        <v>9</v>
      </c>
      <c r="C277" s="224" t="s">
        <v>223</v>
      </c>
      <c r="D277" s="151" t="s">
        <v>224</v>
      </c>
      <c r="E277" s="225">
        <f t="shared" si="85"/>
        <v>2.9881276794404851E-5</v>
      </c>
      <c r="F277" s="226" t="s">
        <v>17</v>
      </c>
      <c r="G277" s="227">
        <v>2.9999619775679984</v>
      </c>
      <c r="H277" s="228">
        <v>44.66</v>
      </c>
      <c r="I277" s="150">
        <f t="shared" si="83"/>
        <v>55.55</v>
      </c>
      <c r="J277" s="150">
        <f t="shared" si="84"/>
        <v>166.64788785390229</v>
      </c>
    </row>
    <row r="278" spans="1:10" ht="20.100000000000001" customHeight="1" x14ac:dyDescent="0.2">
      <c r="A278" s="154" t="s">
        <v>1595</v>
      </c>
      <c r="B278" s="224" t="s">
        <v>9</v>
      </c>
      <c r="C278" s="224" t="s">
        <v>1237</v>
      </c>
      <c r="D278" s="149" t="s">
        <v>898</v>
      </c>
      <c r="E278" s="225">
        <f t="shared" si="85"/>
        <v>3.9817675443302184E-4</v>
      </c>
      <c r="F278" s="226" t="s">
        <v>17</v>
      </c>
      <c r="G278" s="232">
        <v>17.99977186540799</v>
      </c>
      <c r="H278" s="233">
        <v>99.19</v>
      </c>
      <c r="I278" s="150">
        <f t="shared" si="83"/>
        <v>123.37</v>
      </c>
      <c r="J278" s="150">
        <f t="shared" si="84"/>
        <v>2220.631855035384</v>
      </c>
    </row>
    <row r="279" spans="1:10" ht="30" x14ac:dyDescent="0.2">
      <c r="A279" s="154" t="s">
        <v>1596</v>
      </c>
      <c r="B279" s="224" t="s">
        <v>9</v>
      </c>
      <c r="C279" s="224" t="s">
        <v>225</v>
      </c>
      <c r="D279" s="151" t="s">
        <v>226</v>
      </c>
      <c r="E279" s="225">
        <f t="shared" si="85"/>
        <v>7.8867564344548295E-5</v>
      </c>
      <c r="F279" s="226" t="s">
        <v>17</v>
      </c>
      <c r="G279" s="227">
        <v>18.99975919126399</v>
      </c>
      <c r="H279" s="228">
        <v>18.61</v>
      </c>
      <c r="I279" s="150">
        <f t="shared" si="83"/>
        <v>23.15</v>
      </c>
      <c r="J279" s="150">
        <f t="shared" si="84"/>
        <v>439.84442527776133</v>
      </c>
    </row>
    <row r="280" spans="1:10" ht="30" x14ac:dyDescent="0.2">
      <c r="A280" s="154" t="s">
        <v>1597</v>
      </c>
      <c r="B280" s="224" t="s">
        <v>9</v>
      </c>
      <c r="C280" s="224" t="s">
        <v>1238</v>
      </c>
      <c r="D280" s="151" t="s">
        <v>899</v>
      </c>
      <c r="E280" s="225">
        <f>J280/$J$722</f>
        <v>8.5069924054090816E-4</v>
      </c>
      <c r="F280" s="226" t="s">
        <v>17</v>
      </c>
      <c r="G280" s="227">
        <v>32.99958175324798</v>
      </c>
      <c r="H280" s="228">
        <v>115.59</v>
      </c>
      <c r="I280" s="150">
        <f t="shared" si="83"/>
        <v>143.77000000000001</v>
      </c>
      <c r="J280" s="150">
        <f t="shared" si="84"/>
        <v>4744.3498686644625</v>
      </c>
    </row>
    <row r="281" spans="1:10" ht="30" x14ac:dyDescent="0.2">
      <c r="A281" s="154" t="s">
        <v>1598</v>
      </c>
      <c r="B281" s="224" t="s">
        <v>9</v>
      </c>
      <c r="C281" s="224" t="s">
        <v>1239</v>
      </c>
      <c r="D281" s="151" t="s">
        <v>900</v>
      </c>
      <c r="E281" s="225">
        <f>J281/$J$722</f>
        <v>5.1926899247882664E-6</v>
      </c>
      <c r="F281" s="226" t="s">
        <v>17</v>
      </c>
      <c r="G281" s="227">
        <v>0.99998732585599948</v>
      </c>
      <c r="H281" s="228">
        <v>23.28</v>
      </c>
      <c r="I281" s="150">
        <f t="shared" si="83"/>
        <v>28.96</v>
      </c>
      <c r="J281" s="150">
        <f t="shared" si="84"/>
        <v>28.959632956789747</v>
      </c>
    </row>
    <row r="282" spans="1:10" ht="30" x14ac:dyDescent="0.2">
      <c r="A282" s="154" t="s">
        <v>1599</v>
      </c>
      <c r="B282" s="224" t="s">
        <v>9</v>
      </c>
      <c r="C282" s="224" t="s">
        <v>227</v>
      </c>
      <c r="D282" s="149" t="s">
        <v>228</v>
      </c>
      <c r="E282" s="225">
        <f t="shared" ref="E282:E291" si="86">J282/$J$722</f>
        <v>1.7077064517846495E-5</v>
      </c>
      <c r="F282" s="226" t="s">
        <v>17</v>
      </c>
      <c r="G282" s="232">
        <v>3.9999493034239979</v>
      </c>
      <c r="H282" s="233">
        <v>19.14</v>
      </c>
      <c r="I282" s="150">
        <f t="shared" si="83"/>
        <v>23.81</v>
      </c>
      <c r="J282" s="150">
        <f t="shared" si="84"/>
        <v>95.238792914525391</v>
      </c>
    </row>
    <row r="283" spans="1:10" ht="30" x14ac:dyDescent="0.2">
      <c r="A283" s="154" t="s">
        <v>1600</v>
      </c>
      <c r="B283" s="224" t="s">
        <v>9</v>
      </c>
      <c r="C283" s="224" t="s">
        <v>1240</v>
      </c>
      <c r="D283" s="151" t="s">
        <v>220</v>
      </c>
      <c r="E283" s="225">
        <f t="shared" si="86"/>
        <v>1.293905008123518E-4</v>
      </c>
      <c r="F283" s="226" t="s">
        <v>17</v>
      </c>
      <c r="G283" s="227">
        <v>37.999518382527981</v>
      </c>
      <c r="H283" s="228">
        <v>15.27</v>
      </c>
      <c r="I283" s="150">
        <f t="shared" si="83"/>
        <v>18.989999999999998</v>
      </c>
      <c r="J283" s="150">
        <f t="shared" si="84"/>
        <v>721.61085408420627</v>
      </c>
    </row>
    <row r="284" spans="1:10" ht="30" x14ac:dyDescent="0.2">
      <c r="A284" s="154" t="s">
        <v>1601</v>
      </c>
      <c r="B284" s="224" t="s">
        <v>9</v>
      </c>
      <c r="C284" s="224" t="s">
        <v>1241</v>
      </c>
      <c r="D284" s="151" t="s">
        <v>221</v>
      </c>
      <c r="E284" s="225">
        <f t="shared" si="86"/>
        <v>2.2172212200953655E-4</v>
      </c>
      <c r="F284" s="226" t="s">
        <v>17</v>
      </c>
      <c r="G284" s="227">
        <v>81.99896072019196</v>
      </c>
      <c r="H284" s="228">
        <v>12.12</v>
      </c>
      <c r="I284" s="150">
        <f t="shared" si="83"/>
        <v>15.08</v>
      </c>
      <c r="J284" s="150">
        <f t="shared" si="84"/>
        <v>1236.5443276604947</v>
      </c>
    </row>
    <row r="285" spans="1:10" ht="30" x14ac:dyDescent="0.2">
      <c r="A285" s="154" t="s">
        <v>1602</v>
      </c>
      <c r="B285" s="224" t="s">
        <v>21</v>
      </c>
      <c r="C285" s="224" t="s">
        <v>1242</v>
      </c>
      <c r="D285" s="151" t="s">
        <v>901</v>
      </c>
      <c r="E285" s="225">
        <f t="shared" si="86"/>
        <v>3.9429299532491011E-6</v>
      </c>
      <c r="F285" s="226" t="s">
        <v>17</v>
      </c>
      <c r="G285" s="227">
        <v>2.9999619775679984</v>
      </c>
      <c r="H285" s="228">
        <v>5.89</v>
      </c>
      <c r="I285" s="150">
        <f t="shared" si="83"/>
        <v>7.33</v>
      </c>
      <c r="J285" s="150">
        <f t="shared" si="84"/>
        <v>21.989721295573428</v>
      </c>
    </row>
    <row r="286" spans="1:10" ht="30" x14ac:dyDescent="0.2">
      <c r="A286" s="154" t="s">
        <v>1603</v>
      </c>
      <c r="B286" s="224" t="s">
        <v>9</v>
      </c>
      <c r="C286" s="224" t="s">
        <v>1243</v>
      </c>
      <c r="D286" s="151" t="s">
        <v>902</v>
      </c>
      <c r="E286" s="225">
        <f t="shared" si="86"/>
        <v>5.9421872965291145E-6</v>
      </c>
      <c r="F286" s="226" t="s">
        <v>17</v>
      </c>
      <c r="G286" s="227">
        <v>0.99998732585599948</v>
      </c>
      <c r="H286" s="228">
        <v>26.64</v>
      </c>
      <c r="I286" s="150">
        <f t="shared" si="83"/>
        <v>33.14</v>
      </c>
      <c r="J286" s="150">
        <f t="shared" si="84"/>
        <v>33.139579978867822</v>
      </c>
    </row>
    <row r="287" spans="1:10" ht="30" x14ac:dyDescent="0.2">
      <c r="A287" s="154" t="s">
        <v>1604</v>
      </c>
      <c r="B287" s="224" t="s">
        <v>21</v>
      </c>
      <c r="C287" s="224" t="s">
        <v>1244</v>
      </c>
      <c r="D287" s="151" t="s">
        <v>903</v>
      </c>
      <c r="E287" s="225">
        <f t="shared" si="86"/>
        <v>1.5866393165216302E-4</v>
      </c>
      <c r="F287" s="226" t="s">
        <v>17</v>
      </c>
      <c r="G287" s="227">
        <v>23.999695820543987</v>
      </c>
      <c r="H287" s="228">
        <v>29.64</v>
      </c>
      <c r="I287" s="150">
        <f t="shared" si="83"/>
        <v>36.869999999999997</v>
      </c>
      <c r="J287" s="150">
        <f t="shared" si="84"/>
        <v>884.8687849034568</v>
      </c>
    </row>
    <row r="288" spans="1:10" ht="30" x14ac:dyDescent="0.2">
      <c r="A288" s="154" t="s">
        <v>1605</v>
      </c>
      <c r="B288" s="224" t="s">
        <v>21</v>
      </c>
      <c r="C288" s="224" t="s">
        <v>1245</v>
      </c>
      <c r="D288" s="151" t="s">
        <v>904</v>
      </c>
      <c r="E288" s="225">
        <f t="shared" si="86"/>
        <v>7.0000902853499274E-6</v>
      </c>
      <c r="F288" s="226" t="s">
        <v>17</v>
      </c>
      <c r="G288" s="227">
        <v>3.9999493034239979</v>
      </c>
      <c r="H288" s="228">
        <v>7.85</v>
      </c>
      <c r="I288" s="150">
        <f t="shared" si="83"/>
        <v>9.76</v>
      </c>
      <c r="J288" s="150">
        <f t="shared" si="84"/>
        <v>39.039505201418216</v>
      </c>
    </row>
    <row r="289" spans="1:10" ht="20.100000000000001" customHeight="1" x14ac:dyDescent="0.2">
      <c r="A289" s="135"/>
      <c r="B289" s="235"/>
      <c r="C289" s="235"/>
      <c r="D289" s="152" t="s">
        <v>229</v>
      </c>
      <c r="E289" s="236"/>
      <c r="F289" s="134"/>
      <c r="G289" s="239"/>
      <c r="H289" s="240"/>
      <c r="I289" s="241"/>
      <c r="J289" s="153"/>
    </row>
    <row r="290" spans="1:10" ht="20.100000000000001" customHeight="1" x14ac:dyDescent="0.2">
      <c r="A290" s="154" t="s">
        <v>1606</v>
      </c>
      <c r="B290" s="224" t="s">
        <v>9</v>
      </c>
      <c r="C290" s="224" t="s">
        <v>1246</v>
      </c>
      <c r="D290" s="149" t="s">
        <v>905</v>
      </c>
      <c r="E290" s="225">
        <f t="shared" si="86"/>
        <v>6.3685042704647696E-4</v>
      </c>
      <c r="F290" s="226" t="s">
        <v>17</v>
      </c>
      <c r="G290" s="232">
        <v>7.9998986068479958</v>
      </c>
      <c r="H290" s="233">
        <v>356.94</v>
      </c>
      <c r="I290" s="150">
        <f t="shared" ref="I290:I296" si="87">ROUND(H290*(1+$J$10),2)</f>
        <v>443.97</v>
      </c>
      <c r="J290" s="150">
        <f t="shared" ref="J290:J296" si="88">G290*I290</f>
        <v>3551.7149844823048</v>
      </c>
    </row>
    <row r="291" spans="1:10" ht="30" x14ac:dyDescent="0.2">
      <c r="A291" s="154" t="s">
        <v>1607</v>
      </c>
      <c r="B291" s="224" t="s">
        <v>9</v>
      </c>
      <c r="C291" s="224" t="s">
        <v>1247</v>
      </c>
      <c r="D291" s="151" t="s">
        <v>232</v>
      </c>
      <c r="E291" s="225">
        <f t="shared" si="86"/>
        <v>6.0088889765022233E-4</v>
      </c>
      <c r="F291" s="226" t="s">
        <v>17</v>
      </c>
      <c r="G291" s="227">
        <v>15.999797213695992</v>
      </c>
      <c r="H291" s="228">
        <v>168.39</v>
      </c>
      <c r="I291" s="150">
        <f t="shared" si="87"/>
        <v>209.45</v>
      </c>
      <c r="J291" s="150">
        <f t="shared" si="88"/>
        <v>3351.1575264086255</v>
      </c>
    </row>
    <row r="292" spans="1:10" ht="30" x14ac:dyDescent="0.2">
      <c r="A292" s="154" t="s">
        <v>1608</v>
      </c>
      <c r="B292" s="224" t="s">
        <v>9</v>
      </c>
      <c r="C292" s="224" t="s">
        <v>233</v>
      </c>
      <c r="D292" s="151" t="s">
        <v>234</v>
      </c>
      <c r="E292" s="225">
        <f t="shared" ref="E292:E302" si="89">J292/$J$722</f>
        <v>8.2698248997627611E-4</v>
      </c>
      <c r="F292" s="226" t="s">
        <v>17</v>
      </c>
      <c r="G292" s="227">
        <v>38.999505708383978</v>
      </c>
      <c r="H292" s="228">
        <v>95.08</v>
      </c>
      <c r="I292" s="150">
        <f t="shared" si="87"/>
        <v>118.26</v>
      </c>
      <c r="J292" s="150">
        <f t="shared" si="88"/>
        <v>4612.0815450734899</v>
      </c>
    </row>
    <row r="293" spans="1:10" ht="30" x14ac:dyDescent="0.2">
      <c r="A293" s="154" t="s">
        <v>1609</v>
      </c>
      <c r="B293" s="224" t="s">
        <v>9</v>
      </c>
      <c r="C293" s="224">
        <v>89985</v>
      </c>
      <c r="D293" s="151" t="s">
        <v>235</v>
      </c>
      <c r="E293" s="225">
        <f t="shared" si="89"/>
        <v>2.6165168414182588E-4</v>
      </c>
      <c r="F293" s="226" t="s">
        <v>17</v>
      </c>
      <c r="G293" s="227">
        <v>12.999835236127993</v>
      </c>
      <c r="H293" s="228">
        <v>90.25</v>
      </c>
      <c r="I293" s="150">
        <f t="shared" si="87"/>
        <v>112.25</v>
      </c>
      <c r="J293" s="150">
        <f t="shared" si="88"/>
        <v>1459.2315052553672</v>
      </c>
    </row>
    <row r="294" spans="1:10" ht="30" x14ac:dyDescent="0.2">
      <c r="A294" s="154" t="s">
        <v>1610</v>
      </c>
      <c r="B294" s="224" t="s">
        <v>9</v>
      </c>
      <c r="C294" s="224" t="s">
        <v>1248</v>
      </c>
      <c r="D294" s="151" t="s">
        <v>906</v>
      </c>
      <c r="E294" s="225">
        <f t="shared" si="89"/>
        <v>5.4455108085573079E-6</v>
      </c>
      <c r="F294" s="226" t="s">
        <v>17</v>
      </c>
      <c r="G294" s="227">
        <v>0.99998732585599948</v>
      </c>
      <c r="H294" s="228">
        <v>24.42</v>
      </c>
      <c r="I294" s="150">
        <f t="shared" si="87"/>
        <v>30.37</v>
      </c>
      <c r="J294" s="150">
        <f t="shared" si="88"/>
        <v>30.369615086246704</v>
      </c>
    </row>
    <row r="295" spans="1:10" ht="30" x14ac:dyDescent="0.2">
      <c r="A295" s="154" t="s">
        <v>1611</v>
      </c>
      <c r="B295" s="224" t="s">
        <v>9</v>
      </c>
      <c r="C295" s="224">
        <v>90371</v>
      </c>
      <c r="D295" s="151" t="s">
        <v>907</v>
      </c>
      <c r="E295" s="225">
        <f t="shared" si="89"/>
        <v>6.5948596489541584E-6</v>
      </c>
      <c r="F295" s="226" t="s">
        <v>17</v>
      </c>
      <c r="G295" s="227">
        <v>0.99998732585599948</v>
      </c>
      <c r="H295" s="228">
        <v>29.57</v>
      </c>
      <c r="I295" s="150">
        <f t="shared" si="87"/>
        <v>36.78</v>
      </c>
      <c r="J295" s="150">
        <f t="shared" si="88"/>
        <v>36.779533844983661</v>
      </c>
    </row>
    <row r="296" spans="1:10" ht="30" x14ac:dyDescent="0.2">
      <c r="A296" s="154" t="s">
        <v>1612</v>
      </c>
      <c r="B296" s="224" t="s">
        <v>9</v>
      </c>
      <c r="C296" s="224" t="s">
        <v>1249</v>
      </c>
      <c r="D296" s="151" t="s">
        <v>908</v>
      </c>
      <c r="E296" s="225">
        <f t="shared" si="89"/>
        <v>1.8789432915005611E-5</v>
      </c>
      <c r="F296" s="226" t="s">
        <v>17</v>
      </c>
      <c r="G296" s="227">
        <v>0.99998732585599948</v>
      </c>
      <c r="H296" s="228">
        <v>84.25</v>
      </c>
      <c r="I296" s="150">
        <f t="shared" si="87"/>
        <v>104.79</v>
      </c>
      <c r="J296" s="150">
        <f t="shared" si="88"/>
        <v>104.78867187645019</v>
      </c>
    </row>
    <row r="297" spans="1:10" ht="15.75" x14ac:dyDescent="0.2">
      <c r="A297" s="135"/>
      <c r="B297" s="235"/>
      <c r="C297" s="235"/>
      <c r="D297" s="155" t="s">
        <v>909</v>
      </c>
      <c r="E297" s="236"/>
      <c r="F297" s="134"/>
      <c r="G297" s="237"/>
      <c r="H297" s="238"/>
      <c r="I297" s="153"/>
      <c r="J297" s="153"/>
    </row>
    <row r="298" spans="1:10" x14ac:dyDescent="0.2">
      <c r="A298" s="154" t="s">
        <v>1613</v>
      </c>
      <c r="B298" s="224" t="s">
        <v>21</v>
      </c>
      <c r="C298" s="224" t="s">
        <v>1250</v>
      </c>
      <c r="D298" s="151" t="s">
        <v>910</v>
      </c>
      <c r="E298" s="225">
        <f t="shared" si="89"/>
        <v>8.0262974247921233E-3</v>
      </c>
      <c r="F298" s="226" t="s">
        <v>17</v>
      </c>
      <c r="G298" s="227">
        <v>0.99998732585599948</v>
      </c>
      <c r="H298" s="228">
        <v>35988.69</v>
      </c>
      <c r="I298" s="150">
        <f t="shared" ref="I298" si="90">ROUND(H298*(1+$J$10),2)</f>
        <v>44763.23</v>
      </c>
      <c r="J298" s="150">
        <f t="shared" ref="J298" si="91">G298*I298</f>
        <v>44762.662664377058</v>
      </c>
    </row>
    <row r="299" spans="1:10" ht="15.75" x14ac:dyDescent="0.2">
      <c r="A299" s="135"/>
      <c r="B299" s="235"/>
      <c r="C299" s="235"/>
      <c r="D299" s="155" t="s">
        <v>237</v>
      </c>
      <c r="E299" s="236"/>
      <c r="F299" s="134"/>
      <c r="G299" s="237"/>
      <c r="H299" s="238"/>
      <c r="I299" s="153"/>
      <c r="J299" s="153"/>
    </row>
    <row r="300" spans="1:10" x14ac:dyDescent="0.2">
      <c r="A300" s="154" t="s">
        <v>1614</v>
      </c>
      <c r="B300" s="224" t="s">
        <v>21</v>
      </c>
      <c r="C300" s="224" t="s">
        <v>238</v>
      </c>
      <c r="D300" s="151" t="s">
        <v>239</v>
      </c>
      <c r="E300" s="225">
        <f t="shared" si="89"/>
        <v>2.4918349054341162E-3</v>
      </c>
      <c r="F300" s="226" t="s">
        <v>17</v>
      </c>
      <c r="G300" s="227">
        <v>5.9999239551359969</v>
      </c>
      <c r="H300" s="228">
        <v>1862.17</v>
      </c>
      <c r="I300" s="150">
        <f t="shared" ref="I300:I303" si="92">ROUND(H300*(1+$J$10),2)</f>
        <v>2316.19</v>
      </c>
      <c r="J300" s="150">
        <f t="shared" ref="J300:J303" si="93">G300*I300</f>
        <v>13896.963865646445</v>
      </c>
    </row>
    <row r="301" spans="1:10" x14ac:dyDescent="0.2">
      <c r="A301" s="154" t="s">
        <v>1615</v>
      </c>
      <c r="B301" s="224" t="s">
        <v>21</v>
      </c>
      <c r="C301" s="224" t="s">
        <v>240</v>
      </c>
      <c r="D301" s="151" t="s">
        <v>241</v>
      </c>
      <c r="E301" s="225">
        <f t="shared" si="89"/>
        <v>1.7938448578574495E-4</v>
      </c>
      <c r="F301" s="226" t="s">
        <v>17</v>
      </c>
      <c r="G301" s="227">
        <v>1.999974651711999</v>
      </c>
      <c r="H301" s="228">
        <v>402.17</v>
      </c>
      <c r="I301" s="150">
        <f t="shared" si="92"/>
        <v>500.22</v>
      </c>
      <c r="J301" s="150">
        <f t="shared" si="93"/>
        <v>1000.4273202793762</v>
      </c>
    </row>
    <row r="302" spans="1:10" ht="30" x14ac:dyDescent="0.2">
      <c r="A302" s="154" t="s">
        <v>1616</v>
      </c>
      <c r="B302" s="224" t="s">
        <v>9</v>
      </c>
      <c r="C302" s="224" t="s">
        <v>1251</v>
      </c>
      <c r="D302" s="149" t="s">
        <v>242</v>
      </c>
      <c r="E302" s="225">
        <f t="shared" si="89"/>
        <v>3.1916395255949983E-5</v>
      </c>
      <c r="F302" s="226" t="s">
        <v>17</v>
      </c>
      <c r="G302" s="232">
        <v>9.9998732585599939</v>
      </c>
      <c r="H302" s="233">
        <v>14.31</v>
      </c>
      <c r="I302" s="150">
        <f t="shared" si="92"/>
        <v>17.8</v>
      </c>
      <c r="J302" s="150">
        <f t="shared" si="93"/>
        <v>177.99774400236791</v>
      </c>
    </row>
    <row r="303" spans="1:10" ht="30" x14ac:dyDescent="0.2">
      <c r="A303" s="154" t="s">
        <v>1617</v>
      </c>
      <c r="B303" s="224" t="s">
        <v>9</v>
      </c>
      <c r="C303" s="224" t="s">
        <v>1252</v>
      </c>
      <c r="D303" s="151" t="s">
        <v>243</v>
      </c>
      <c r="E303" s="225">
        <f>J303/$J$722</f>
        <v>1.221967604883703E-5</v>
      </c>
      <c r="F303" s="226" t="s">
        <v>17</v>
      </c>
      <c r="G303" s="227">
        <v>4.9999366292799969</v>
      </c>
      <c r="H303" s="228">
        <v>10.96</v>
      </c>
      <c r="I303" s="150">
        <f t="shared" si="92"/>
        <v>13.63</v>
      </c>
      <c r="J303" s="150">
        <f t="shared" si="93"/>
        <v>68.149136257086369</v>
      </c>
    </row>
    <row r="304" spans="1:10" ht="15.75" x14ac:dyDescent="0.2">
      <c r="A304" s="156" t="s">
        <v>599</v>
      </c>
      <c r="B304" s="157"/>
      <c r="C304" s="157"/>
      <c r="D304" s="159" t="s">
        <v>244</v>
      </c>
      <c r="E304" s="221">
        <f>J304/$J$722</f>
        <v>7.224722537106678E-3</v>
      </c>
      <c r="F304" s="229"/>
      <c r="G304" s="230"/>
      <c r="H304" s="231"/>
      <c r="I304" s="158"/>
      <c r="J304" s="158">
        <f>SUM(J305:J323)</f>
        <v>40292.279323377355</v>
      </c>
    </row>
    <row r="305" spans="1:10" ht="20.100000000000001" customHeight="1" x14ac:dyDescent="0.2">
      <c r="A305" s="135"/>
      <c r="B305" s="235"/>
      <c r="C305" s="235"/>
      <c r="D305" s="152" t="s">
        <v>245</v>
      </c>
      <c r="E305" s="236"/>
      <c r="F305" s="134"/>
      <c r="G305" s="239"/>
      <c r="H305" s="240"/>
      <c r="I305" s="241"/>
      <c r="J305" s="153"/>
    </row>
    <row r="306" spans="1:10" ht="30" x14ac:dyDescent="0.2">
      <c r="A306" s="154" t="s">
        <v>722</v>
      </c>
      <c r="B306" s="224" t="s">
        <v>9</v>
      </c>
      <c r="C306" s="224" t="s">
        <v>246</v>
      </c>
      <c r="D306" s="149" t="s">
        <v>247</v>
      </c>
      <c r="E306" s="225">
        <f t="shared" ref="E306" si="94">J306/$J$722</f>
        <v>9.9638252321464834E-4</v>
      </c>
      <c r="F306" s="226" t="s">
        <v>25</v>
      </c>
      <c r="G306" s="232">
        <v>164.59791383589751</v>
      </c>
      <c r="H306" s="233">
        <v>27.14</v>
      </c>
      <c r="I306" s="150">
        <f t="shared" ref="I306:I323" si="95">ROUND(H306*(1+$J$10),2)</f>
        <v>33.76</v>
      </c>
      <c r="J306" s="150">
        <f t="shared" ref="J306:J320" si="96">G306*I306</f>
        <v>5556.8255710999001</v>
      </c>
    </row>
    <row r="307" spans="1:10" ht="30" x14ac:dyDescent="0.2">
      <c r="A307" s="154" t="s">
        <v>723</v>
      </c>
      <c r="B307" s="224" t="s">
        <v>9</v>
      </c>
      <c r="C307" s="224">
        <v>89580</v>
      </c>
      <c r="D307" s="151" t="s">
        <v>248</v>
      </c>
      <c r="E307" s="225">
        <f t="shared" ref="E307:E316" si="97">J307/$J$722</f>
        <v>8.2050328243372689E-4</v>
      </c>
      <c r="F307" s="226" t="s">
        <v>25</v>
      </c>
      <c r="G307" s="227">
        <v>65.699167308739163</v>
      </c>
      <c r="H307" s="228">
        <v>56</v>
      </c>
      <c r="I307" s="150">
        <f t="shared" si="95"/>
        <v>69.650000000000006</v>
      </c>
      <c r="J307" s="150">
        <f t="shared" si="96"/>
        <v>4575.9470030536831</v>
      </c>
    </row>
    <row r="308" spans="1:10" ht="30" x14ac:dyDescent="0.2">
      <c r="A308" s="154" t="s">
        <v>1618</v>
      </c>
      <c r="B308" s="224" t="s">
        <v>9</v>
      </c>
      <c r="C308" s="224" t="s">
        <v>249</v>
      </c>
      <c r="D308" s="151" t="s">
        <v>250</v>
      </c>
      <c r="E308" s="225">
        <f t="shared" si="97"/>
        <v>8.3420904322347019E-4</v>
      </c>
      <c r="F308" s="226" t="s">
        <v>25</v>
      </c>
      <c r="G308" s="227">
        <v>39.699496836483185</v>
      </c>
      <c r="H308" s="228">
        <v>94.22</v>
      </c>
      <c r="I308" s="150">
        <f t="shared" si="95"/>
        <v>117.19</v>
      </c>
      <c r="J308" s="150">
        <f t="shared" si="96"/>
        <v>4652.3840342674639</v>
      </c>
    </row>
    <row r="309" spans="1:10" ht="30" x14ac:dyDescent="0.2">
      <c r="A309" s="154" t="s">
        <v>1619</v>
      </c>
      <c r="B309" s="224" t="s">
        <v>9</v>
      </c>
      <c r="C309" s="224" t="s">
        <v>251</v>
      </c>
      <c r="D309" s="151" t="s">
        <v>252</v>
      </c>
      <c r="E309" s="225">
        <f t="shared" si="97"/>
        <v>2.0819337169954984E-3</v>
      </c>
      <c r="F309" s="226" t="s">
        <v>25</v>
      </c>
      <c r="G309" s="227">
        <v>62.799204063756761</v>
      </c>
      <c r="H309" s="228">
        <v>148.65</v>
      </c>
      <c r="I309" s="150">
        <f t="shared" si="95"/>
        <v>184.89</v>
      </c>
      <c r="J309" s="150">
        <f t="shared" si="96"/>
        <v>11610.944839347987</v>
      </c>
    </row>
    <row r="310" spans="1:10" ht="30" x14ac:dyDescent="0.2">
      <c r="A310" s="154" t="s">
        <v>1620</v>
      </c>
      <c r="B310" s="224" t="s">
        <v>9</v>
      </c>
      <c r="C310" s="224" t="s">
        <v>1253</v>
      </c>
      <c r="D310" s="151" t="s">
        <v>911</v>
      </c>
      <c r="E310" s="225">
        <f t="shared" si="97"/>
        <v>1.4006707294224107E-4</v>
      </c>
      <c r="F310" s="226" t="s">
        <v>25</v>
      </c>
      <c r="G310" s="227">
        <v>32.399589357734385</v>
      </c>
      <c r="H310" s="228">
        <v>19.38</v>
      </c>
      <c r="I310" s="150">
        <f t="shared" si="95"/>
        <v>24.11</v>
      </c>
      <c r="J310" s="150">
        <f t="shared" si="96"/>
        <v>781.15409941497603</v>
      </c>
    </row>
    <row r="311" spans="1:10" ht="30" x14ac:dyDescent="0.2">
      <c r="A311" s="154" t="s">
        <v>1621</v>
      </c>
      <c r="B311" s="224" t="s">
        <v>9</v>
      </c>
      <c r="C311" s="224">
        <v>89571</v>
      </c>
      <c r="D311" s="151" t="s">
        <v>912</v>
      </c>
      <c r="E311" s="225">
        <f t="shared" si="97"/>
        <v>8.2322783089391877E-5</v>
      </c>
      <c r="F311" s="226" t="s">
        <v>17</v>
      </c>
      <c r="G311" s="227">
        <v>5.9999239551359969</v>
      </c>
      <c r="H311" s="228">
        <v>61.52</v>
      </c>
      <c r="I311" s="150">
        <f t="shared" si="95"/>
        <v>76.52</v>
      </c>
      <c r="J311" s="150">
        <f t="shared" si="96"/>
        <v>459.11418104700647</v>
      </c>
    </row>
    <row r="312" spans="1:10" ht="30" x14ac:dyDescent="0.2">
      <c r="A312" s="154" t="s">
        <v>1622</v>
      </c>
      <c r="B312" s="224" t="s">
        <v>9</v>
      </c>
      <c r="C312" s="224" t="s">
        <v>253</v>
      </c>
      <c r="D312" s="151" t="s">
        <v>254</v>
      </c>
      <c r="E312" s="225">
        <f t="shared" si="97"/>
        <v>1.4651418478394296E-4</v>
      </c>
      <c r="F312" s="226" t="s">
        <v>17</v>
      </c>
      <c r="G312" s="227">
        <v>15.999797213695992</v>
      </c>
      <c r="H312" s="228">
        <v>41.06</v>
      </c>
      <c r="I312" s="150">
        <f t="shared" si="95"/>
        <v>51.07</v>
      </c>
      <c r="J312" s="150">
        <f t="shared" si="96"/>
        <v>817.10964370345425</v>
      </c>
    </row>
    <row r="313" spans="1:10" ht="30" x14ac:dyDescent="0.2">
      <c r="A313" s="154" t="s">
        <v>1623</v>
      </c>
      <c r="B313" s="224" t="s">
        <v>9</v>
      </c>
      <c r="C313" s="224" t="s">
        <v>1254</v>
      </c>
      <c r="D313" s="151" t="s">
        <v>913</v>
      </c>
      <c r="E313" s="225">
        <f t="shared" si="97"/>
        <v>6.8279569176773883E-6</v>
      </c>
      <c r="F313" s="226" t="s">
        <v>17</v>
      </c>
      <c r="G313" s="227">
        <v>1.999974651711999</v>
      </c>
      <c r="H313" s="228">
        <v>15.31</v>
      </c>
      <c r="I313" s="150">
        <f t="shared" si="95"/>
        <v>19.04</v>
      </c>
      <c r="J313" s="150">
        <f t="shared" si="96"/>
        <v>38.079517368596456</v>
      </c>
    </row>
    <row r="314" spans="1:10" ht="30" x14ac:dyDescent="0.2">
      <c r="A314" s="154" t="s">
        <v>1624</v>
      </c>
      <c r="B314" s="224" t="s">
        <v>9</v>
      </c>
      <c r="C314" s="224" t="s">
        <v>255</v>
      </c>
      <c r="D314" s="151" t="s">
        <v>256</v>
      </c>
      <c r="E314" s="225">
        <f t="shared" si="97"/>
        <v>4.0376033054689977E-4</v>
      </c>
      <c r="F314" s="226" t="s">
        <v>17</v>
      </c>
      <c r="G314" s="227">
        <v>44.999429663519976</v>
      </c>
      <c r="H314" s="228">
        <v>40.229999999999997</v>
      </c>
      <c r="I314" s="150">
        <f t="shared" si="95"/>
        <v>50.04</v>
      </c>
      <c r="J314" s="150">
        <f t="shared" si="96"/>
        <v>2251.7714603625395</v>
      </c>
    </row>
    <row r="315" spans="1:10" ht="45" x14ac:dyDescent="0.2">
      <c r="A315" s="154" t="s">
        <v>1625</v>
      </c>
      <c r="B315" s="224" t="s">
        <v>9</v>
      </c>
      <c r="C315" s="224" t="s">
        <v>1255</v>
      </c>
      <c r="D315" s="149" t="s">
        <v>914</v>
      </c>
      <c r="E315" s="225">
        <f t="shared" si="97"/>
        <v>8.8361795405236799E-6</v>
      </c>
      <c r="F315" s="226" t="s">
        <v>17</v>
      </c>
      <c r="G315" s="232">
        <v>0.99998732585599948</v>
      </c>
      <c r="H315" s="233">
        <v>39.619999999999997</v>
      </c>
      <c r="I315" s="150">
        <f t="shared" si="95"/>
        <v>49.28</v>
      </c>
      <c r="J315" s="150">
        <f t="shared" si="96"/>
        <v>49.279375418183655</v>
      </c>
    </row>
    <row r="316" spans="1:10" ht="30" x14ac:dyDescent="0.2">
      <c r="A316" s="154" t="s">
        <v>1626</v>
      </c>
      <c r="B316" s="224" t="s">
        <v>21</v>
      </c>
      <c r="C316" s="224" t="s">
        <v>1256</v>
      </c>
      <c r="D316" s="151" t="s">
        <v>915</v>
      </c>
      <c r="E316" s="225">
        <f t="shared" si="97"/>
        <v>5.8509207505444026E-5</v>
      </c>
      <c r="F316" s="226" t="s">
        <v>17</v>
      </c>
      <c r="G316" s="227">
        <v>2.9999619775679984</v>
      </c>
      <c r="H316" s="228">
        <v>87.45</v>
      </c>
      <c r="I316" s="150">
        <f t="shared" si="95"/>
        <v>108.77</v>
      </c>
      <c r="J316" s="150">
        <f t="shared" si="96"/>
        <v>326.30586430007116</v>
      </c>
    </row>
    <row r="317" spans="1:10" ht="30" x14ac:dyDescent="0.2">
      <c r="A317" s="154" t="s">
        <v>1627</v>
      </c>
      <c r="B317" s="224" t="s">
        <v>21</v>
      </c>
      <c r="C317" s="224" t="s">
        <v>1257</v>
      </c>
      <c r="D317" s="151" t="s">
        <v>916</v>
      </c>
      <c r="E317" s="225">
        <f t="shared" ref="E317:E329" si="98">J317/$J$722</f>
        <v>3.9006138336962686E-5</v>
      </c>
      <c r="F317" s="226" t="s">
        <v>17</v>
      </c>
      <c r="G317" s="227">
        <v>1.999974651711999</v>
      </c>
      <c r="H317" s="228">
        <v>87.45</v>
      </c>
      <c r="I317" s="150">
        <f t="shared" si="95"/>
        <v>108.77</v>
      </c>
      <c r="J317" s="150">
        <f t="shared" si="96"/>
        <v>217.53724286671411</v>
      </c>
    </row>
    <row r="318" spans="1:10" ht="30" x14ac:dyDescent="0.2">
      <c r="A318" s="154" t="s">
        <v>1628</v>
      </c>
      <c r="B318" s="224" t="s">
        <v>9</v>
      </c>
      <c r="C318" s="224" t="s">
        <v>294</v>
      </c>
      <c r="D318" s="151" t="s">
        <v>295</v>
      </c>
      <c r="E318" s="225">
        <f t="shared" si="98"/>
        <v>8.0149599322526084E-6</v>
      </c>
      <c r="F318" s="226" t="s">
        <v>17</v>
      </c>
      <c r="G318" s="227">
        <v>1.999974651711999</v>
      </c>
      <c r="H318" s="228">
        <v>17.97</v>
      </c>
      <c r="I318" s="150">
        <f t="shared" si="95"/>
        <v>22.35</v>
      </c>
      <c r="J318" s="150">
        <f t="shared" si="96"/>
        <v>44.699433465763178</v>
      </c>
    </row>
    <row r="319" spans="1:10" ht="30" x14ac:dyDescent="0.2">
      <c r="A319" s="154" t="s">
        <v>1629</v>
      </c>
      <c r="B319" s="224" t="s">
        <v>21</v>
      </c>
      <c r="C319" s="224" t="s">
        <v>1258</v>
      </c>
      <c r="D319" s="151" t="s">
        <v>917</v>
      </c>
      <c r="E319" s="225">
        <f t="shared" si="98"/>
        <v>4.6684003757523239E-5</v>
      </c>
      <c r="F319" s="226" t="s">
        <v>17</v>
      </c>
      <c r="G319" s="227">
        <v>1.999974651711999</v>
      </c>
      <c r="H319" s="228">
        <v>104.66</v>
      </c>
      <c r="I319" s="150">
        <f t="shared" si="95"/>
        <v>130.18</v>
      </c>
      <c r="J319" s="150">
        <f t="shared" si="96"/>
        <v>260.35670015986801</v>
      </c>
    </row>
    <row r="320" spans="1:10" ht="30" x14ac:dyDescent="0.2">
      <c r="A320" s="154" t="s">
        <v>1630</v>
      </c>
      <c r="B320" s="224" t="s">
        <v>9</v>
      </c>
      <c r="C320" s="224" t="s">
        <v>1259</v>
      </c>
      <c r="D320" s="151" t="s">
        <v>918</v>
      </c>
      <c r="E320" s="225">
        <f t="shared" si="98"/>
        <v>2.6002896854032957E-5</v>
      </c>
      <c r="F320" s="226" t="s">
        <v>17</v>
      </c>
      <c r="G320" s="227">
        <v>5.9999239551359969</v>
      </c>
      <c r="H320" s="228">
        <v>19.43</v>
      </c>
      <c r="I320" s="150">
        <f t="shared" si="95"/>
        <v>24.17</v>
      </c>
      <c r="J320" s="150">
        <f t="shared" si="96"/>
        <v>145.01816199563706</v>
      </c>
    </row>
    <row r="321" spans="1:10" ht="15.75" x14ac:dyDescent="0.2">
      <c r="A321" s="135"/>
      <c r="B321" s="235"/>
      <c r="C321" s="235"/>
      <c r="D321" s="155" t="s">
        <v>257</v>
      </c>
      <c r="E321" s="236"/>
      <c r="F321" s="134"/>
      <c r="G321" s="237"/>
      <c r="H321" s="238"/>
      <c r="I321" s="150"/>
      <c r="J321" s="153"/>
    </row>
    <row r="322" spans="1:10" ht="30" x14ac:dyDescent="0.2">
      <c r="A322" s="154" t="s">
        <v>1631</v>
      </c>
      <c r="B322" s="224" t="s">
        <v>9</v>
      </c>
      <c r="C322" s="224" t="s">
        <v>258</v>
      </c>
      <c r="D322" s="151" t="s">
        <v>259</v>
      </c>
      <c r="E322" s="225">
        <f t="shared" si="98"/>
        <v>1.4420329432293913E-3</v>
      </c>
      <c r="F322" s="226" t="s">
        <v>17</v>
      </c>
      <c r="G322" s="227">
        <v>12.999835236127993</v>
      </c>
      <c r="H322" s="228">
        <v>497.37</v>
      </c>
      <c r="I322" s="150">
        <f t="shared" si="95"/>
        <v>618.64</v>
      </c>
      <c r="J322" s="150">
        <f t="shared" ref="J322:J323" si="99">G322*I322</f>
        <v>8042.2180704782213</v>
      </c>
    </row>
    <row r="323" spans="1:10" ht="30" x14ac:dyDescent="0.2">
      <c r="A323" s="154" t="s">
        <v>1632</v>
      </c>
      <c r="B323" s="224" t="s">
        <v>9</v>
      </c>
      <c r="C323" s="224" t="s">
        <v>1260</v>
      </c>
      <c r="D323" s="151" t="s">
        <v>919</v>
      </c>
      <c r="E323" s="225">
        <f t="shared" si="98"/>
        <v>8.3115313803050866E-5</v>
      </c>
      <c r="F323" s="226" t="s">
        <v>17</v>
      </c>
      <c r="G323" s="227">
        <v>10.999860584415995</v>
      </c>
      <c r="H323" s="228">
        <v>33.880000000000003</v>
      </c>
      <c r="I323" s="150">
        <f t="shared" si="95"/>
        <v>42.14</v>
      </c>
      <c r="J323" s="150">
        <f t="shared" si="99"/>
        <v>463.53412502729003</v>
      </c>
    </row>
    <row r="324" spans="1:10" ht="15.75" x14ac:dyDescent="0.2">
      <c r="A324" s="156" t="s">
        <v>600</v>
      </c>
      <c r="B324" s="157"/>
      <c r="C324" s="157"/>
      <c r="D324" s="159" t="s">
        <v>260</v>
      </c>
      <c r="E324" s="221">
        <f t="shared" si="98"/>
        <v>1.6480159611129936E-2</v>
      </c>
      <c r="F324" s="229"/>
      <c r="G324" s="230"/>
      <c r="H324" s="231"/>
      <c r="I324" s="158"/>
      <c r="J324" s="158">
        <f>SUM(J325:J370)</f>
        <v>91909.854106509956</v>
      </c>
    </row>
    <row r="325" spans="1:10" ht="15.75" x14ac:dyDescent="0.2">
      <c r="A325" s="135"/>
      <c r="B325" s="235"/>
      <c r="C325" s="235"/>
      <c r="D325" s="155" t="s">
        <v>261</v>
      </c>
      <c r="E325" s="236"/>
      <c r="F325" s="134"/>
      <c r="G325" s="237"/>
      <c r="H325" s="238"/>
      <c r="I325" s="153"/>
      <c r="J325" s="153"/>
    </row>
    <row r="326" spans="1:10" ht="30" x14ac:dyDescent="0.2">
      <c r="A326" s="154" t="s">
        <v>724</v>
      </c>
      <c r="B326" s="224" t="s">
        <v>9</v>
      </c>
      <c r="C326" s="224" t="s">
        <v>262</v>
      </c>
      <c r="D326" s="149" t="s">
        <v>263</v>
      </c>
      <c r="E326" s="225">
        <f t="shared" si="98"/>
        <v>3.7327640766004967E-4</v>
      </c>
      <c r="F326" s="226" t="s">
        <v>25</v>
      </c>
      <c r="G326" s="232">
        <v>88.698875803427157</v>
      </c>
      <c r="H326" s="233">
        <v>18.87</v>
      </c>
      <c r="I326" s="150">
        <f t="shared" ref="I326:I354" si="100">ROUND(H326*(1+$J$10),2)</f>
        <v>23.47</v>
      </c>
      <c r="J326" s="150">
        <f t="shared" ref="J326:J354" si="101">G326*I326</f>
        <v>2081.7626151064351</v>
      </c>
    </row>
    <row r="327" spans="1:10" ht="30" x14ac:dyDescent="0.2">
      <c r="A327" s="154" t="s">
        <v>725</v>
      </c>
      <c r="B327" s="224" t="s">
        <v>9</v>
      </c>
      <c r="C327" s="224" t="s">
        <v>264</v>
      </c>
      <c r="D327" s="149" t="s">
        <v>265</v>
      </c>
      <c r="E327" s="225">
        <f t="shared" si="98"/>
        <v>1.0930153269365507E-3</v>
      </c>
      <c r="F327" s="226" t="s">
        <v>25</v>
      </c>
      <c r="G327" s="232">
        <v>207.19737391736308</v>
      </c>
      <c r="H327" s="233">
        <v>23.65</v>
      </c>
      <c r="I327" s="150">
        <f t="shared" si="100"/>
        <v>29.42</v>
      </c>
      <c r="J327" s="150">
        <f t="shared" si="101"/>
        <v>6095.7467406488222</v>
      </c>
    </row>
    <row r="328" spans="1:10" ht="30" x14ac:dyDescent="0.2">
      <c r="A328" s="154" t="s">
        <v>726</v>
      </c>
      <c r="B328" s="224" t="s">
        <v>9</v>
      </c>
      <c r="C328" s="224" t="s">
        <v>266</v>
      </c>
      <c r="D328" s="151" t="s">
        <v>267</v>
      </c>
      <c r="E328" s="225">
        <f t="shared" si="98"/>
        <v>1.383192020379995E-4</v>
      </c>
      <c r="F328" s="226" t="s">
        <v>25</v>
      </c>
      <c r="G328" s="227">
        <v>21.099732575561589</v>
      </c>
      <c r="H328" s="228">
        <v>29.39</v>
      </c>
      <c r="I328" s="150">
        <f t="shared" si="100"/>
        <v>36.56</v>
      </c>
      <c r="J328" s="150">
        <f t="shared" si="101"/>
        <v>771.40622296253173</v>
      </c>
    </row>
    <row r="329" spans="1:10" ht="30" x14ac:dyDescent="0.2">
      <c r="A329" s="154" t="s">
        <v>1633</v>
      </c>
      <c r="B329" s="224" t="s">
        <v>9</v>
      </c>
      <c r="C329" s="224" t="s">
        <v>268</v>
      </c>
      <c r="D329" s="151" t="s">
        <v>269</v>
      </c>
      <c r="E329" s="225">
        <f t="shared" si="98"/>
        <v>1.8524164637086745E-3</v>
      </c>
      <c r="F329" s="226" t="s">
        <v>25</v>
      </c>
      <c r="G329" s="227">
        <v>252.09680484829747</v>
      </c>
      <c r="H329" s="228">
        <v>32.950000000000003</v>
      </c>
      <c r="I329" s="150">
        <f t="shared" si="100"/>
        <v>40.98</v>
      </c>
      <c r="J329" s="150">
        <f t="shared" si="101"/>
        <v>10330.927062683229</v>
      </c>
    </row>
    <row r="330" spans="1:10" ht="30" x14ac:dyDescent="0.2">
      <c r="A330" s="154" t="s">
        <v>1634</v>
      </c>
      <c r="B330" s="224" t="s">
        <v>9</v>
      </c>
      <c r="C330" s="224" t="s">
        <v>270</v>
      </c>
      <c r="D330" s="151" t="s">
        <v>271</v>
      </c>
      <c r="E330" s="225">
        <f t="shared" ref="E330:E354" si="102">J330/$J$722</f>
        <v>4.1349124498813805E-4</v>
      </c>
      <c r="F330" s="226" t="s">
        <v>25</v>
      </c>
      <c r="G330" s="227">
        <v>38.999505708383978</v>
      </c>
      <c r="H330" s="228">
        <v>47.54</v>
      </c>
      <c r="I330" s="150">
        <f t="shared" si="100"/>
        <v>59.13</v>
      </c>
      <c r="J330" s="150">
        <f t="shared" si="101"/>
        <v>2306.040772536745</v>
      </c>
    </row>
    <row r="331" spans="1:10" ht="45" x14ac:dyDescent="0.2">
      <c r="A331" s="154" t="s">
        <v>1635</v>
      </c>
      <c r="B331" s="224" t="s">
        <v>9</v>
      </c>
      <c r="C331" s="224" t="s">
        <v>272</v>
      </c>
      <c r="D331" s="151" t="s">
        <v>273</v>
      </c>
      <c r="E331" s="225">
        <f t="shared" si="102"/>
        <v>8.2050238590577026E-5</v>
      </c>
      <c r="F331" s="226" t="s">
        <v>17</v>
      </c>
      <c r="G331" s="227">
        <v>39.999493034239975</v>
      </c>
      <c r="H331" s="228">
        <v>9.1999999999999993</v>
      </c>
      <c r="I331" s="150">
        <f t="shared" si="100"/>
        <v>11.44</v>
      </c>
      <c r="J331" s="150">
        <f t="shared" si="101"/>
        <v>457.59420031170532</v>
      </c>
    </row>
    <row r="332" spans="1:10" ht="45" x14ac:dyDescent="0.2">
      <c r="A332" s="154" t="s">
        <v>1636</v>
      </c>
      <c r="B332" s="224" t="s">
        <v>9</v>
      </c>
      <c r="C332" s="224">
        <v>89732</v>
      </c>
      <c r="D332" s="151" t="s">
        <v>275</v>
      </c>
      <c r="E332" s="225">
        <f t="shared" si="102"/>
        <v>2.0096570675768953E-4</v>
      </c>
      <c r="F332" s="226" t="s">
        <v>17</v>
      </c>
      <c r="G332" s="227">
        <v>59.99923955135997</v>
      </c>
      <c r="H332" s="228">
        <v>15.02</v>
      </c>
      <c r="I332" s="150">
        <f t="shared" si="100"/>
        <v>18.68</v>
      </c>
      <c r="J332" s="150">
        <f t="shared" si="101"/>
        <v>1120.7857948194041</v>
      </c>
    </row>
    <row r="333" spans="1:10" ht="45" x14ac:dyDescent="0.2">
      <c r="A333" s="154" t="s">
        <v>1637</v>
      </c>
      <c r="B333" s="224" t="s">
        <v>9</v>
      </c>
      <c r="C333" s="224" t="s">
        <v>276</v>
      </c>
      <c r="D333" s="151" t="s">
        <v>277</v>
      </c>
      <c r="E333" s="225">
        <f t="shared" si="102"/>
        <v>1.9931609531749438E-5</v>
      </c>
      <c r="F333" s="226" t="s">
        <v>17</v>
      </c>
      <c r="G333" s="227">
        <v>3.9999493034239979</v>
      </c>
      <c r="H333" s="228">
        <v>22.34</v>
      </c>
      <c r="I333" s="150">
        <f t="shared" si="100"/>
        <v>27.79</v>
      </c>
      <c r="J333" s="150">
        <f t="shared" si="101"/>
        <v>111.1585911421529</v>
      </c>
    </row>
    <row r="334" spans="1:10" ht="45" x14ac:dyDescent="0.2">
      <c r="A334" s="154" t="s">
        <v>1638</v>
      </c>
      <c r="B334" s="224" t="s">
        <v>9</v>
      </c>
      <c r="C334" s="224" t="s">
        <v>278</v>
      </c>
      <c r="D334" s="151" t="s">
        <v>279</v>
      </c>
      <c r="E334" s="225">
        <f t="shared" si="102"/>
        <v>4.1946750034701903E-5</v>
      </c>
      <c r="F334" s="226" t="s">
        <v>17</v>
      </c>
      <c r="G334" s="227">
        <v>6.9999112809919968</v>
      </c>
      <c r="H334" s="228">
        <v>26.87</v>
      </c>
      <c r="I334" s="150">
        <f t="shared" si="100"/>
        <v>33.42</v>
      </c>
      <c r="J334" s="150">
        <f t="shared" si="101"/>
        <v>233.93703501075254</v>
      </c>
    </row>
    <row r="335" spans="1:10" ht="30" x14ac:dyDescent="0.2">
      <c r="A335" s="154" t="s">
        <v>1639</v>
      </c>
      <c r="B335" s="224" t="s">
        <v>9</v>
      </c>
      <c r="C335" s="224" t="s">
        <v>1261</v>
      </c>
      <c r="D335" s="151" t="s">
        <v>920</v>
      </c>
      <c r="E335" s="225">
        <f t="shared" si="102"/>
        <v>6.8003438566132526E-5</v>
      </c>
      <c r="F335" s="226" t="s">
        <v>17</v>
      </c>
      <c r="G335" s="227">
        <v>2.9999619775679984</v>
      </c>
      <c r="H335" s="228">
        <v>101.64</v>
      </c>
      <c r="I335" s="150">
        <f t="shared" si="100"/>
        <v>126.42</v>
      </c>
      <c r="J335" s="150">
        <f t="shared" si="101"/>
        <v>379.25519320414639</v>
      </c>
    </row>
    <row r="336" spans="1:10" ht="45" x14ac:dyDescent="0.2">
      <c r="A336" s="154" t="s">
        <v>1640</v>
      </c>
      <c r="B336" s="224" t="s">
        <v>9</v>
      </c>
      <c r="C336" s="224" t="s">
        <v>284</v>
      </c>
      <c r="D336" s="151" t="s">
        <v>285</v>
      </c>
      <c r="E336" s="225">
        <f t="shared" si="102"/>
        <v>8.7653538319500842E-5</v>
      </c>
      <c r="F336" s="226" t="s">
        <v>17</v>
      </c>
      <c r="G336" s="227">
        <v>14.999809887839993</v>
      </c>
      <c r="H336" s="228">
        <v>26.2</v>
      </c>
      <c r="I336" s="150">
        <f t="shared" si="100"/>
        <v>32.590000000000003</v>
      </c>
      <c r="J336" s="150">
        <f t="shared" si="101"/>
        <v>488.84380424470538</v>
      </c>
    </row>
    <row r="337" spans="1:10" ht="45" x14ac:dyDescent="0.2">
      <c r="A337" s="154" t="s">
        <v>1641</v>
      </c>
      <c r="B337" s="224" t="s">
        <v>9</v>
      </c>
      <c r="C337" s="224" t="s">
        <v>282</v>
      </c>
      <c r="D337" s="151" t="s">
        <v>283</v>
      </c>
      <c r="E337" s="225">
        <f t="shared" si="102"/>
        <v>1.6414530357898544E-4</v>
      </c>
      <c r="F337" s="226" t="s">
        <v>17</v>
      </c>
      <c r="G337" s="227">
        <v>50.999353618655974</v>
      </c>
      <c r="H337" s="228">
        <v>14.43</v>
      </c>
      <c r="I337" s="150">
        <f t="shared" si="100"/>
        <v>17.95</v>
      </c>
      <c r="J337" s="150">
        <f t="shared" si="101"/>
        <v>915.43839745487469</v>
      </c>
    </row>
    <row r="338" spans="1:10" ht="45" x14ac:dyDescent="0.2">
      <c r="A338" s="154" t="s">
        <v>1642</v>
      </c>
      <c r="B338" s="224" t="s">
        <v>9</v>
      </c>
      <c r="C338" s="224" t="s">
        <v>280</v>
      </c>
      <c r="D338" s="151" t="s">
        <v>281</v>
      </c>
      <c r="E338" s="225">
        <f t="shared" si="102"/>
        <v>9.2543201794948899E-5</v>
      </c>
      <c r="F338" s="226" t="s">
        <v>17</v>
      </c>
      <c r="G338" s="227">
        <v>45.999416989375973</v>
      </c>
      <c r="H338" s="228">
        <v>9.02</v>
      </c>
      <c r="I338" s="150">
        <f t="shared" si="100"/>
        <v>11.22</v>
      </c>
      <c r="J338" s="150">
        <f t="shared" si="101"/>
        <v>516.1134586207985</v>
      </c>
    </row>
    <row r="339" spans="1:10" ht="45" x14ac:dyDescent="0.2">
      <c r="A339" s="154" t="s">
        <v>1643</v>
      </c>
      <c r="B339" s="224" t="s">
        <v>9</v>
      </c>
      <c r="C339" s="224" t="s">
        <v>290</v>
      </c>
      <c r="D339" s="151" t="s">
        <v>291</v>
      </c>
      <c r="E339" s="225">
        <f t="shared" si="102"/>
        <v>5.417897747493172E-5</v>
      </c>
      <c r="F339" s="226" t="s">
        <v>17</v>
      </c>
      <c r="G339" s="227">
        <v>23.999695820543987</v>
      </c>
      <c r="H339" s="228">
        <v>10.119999999999999</v>
      </c>
      <c r="I339" s="150">
        <f t="shared" si="100"/>
        <v>12.59</v>
      </c>
      <c r="J339" s="150">
        <f t="shared" si="101"/>
        <v>302.1561703806488</v>
      </c>
    </row>
    <row r="340" spans="1:10" ht="45" x14ac:dyDescent="0.2">
      <c r="A340" s="154" t="s">
        <v>1644</v>
      </c>
      <c r="B340" s="224" t="s">
        <v>9</v>
      </c>
      <c r="C340" s="224" t="s">
        <v>1262</v>
      </c>
      <c r="D340" s="151" t="s">
        <v>921</v>
      </c>
      <c r="E340" s="225">
        <f t="shared" si="102"/>
        <v>2.0552724100101182E-4</v>
      </c>
      <c r="F340" s="226" t="s">
        <v>17</v>
      </c>
      <c r="G340" s="227">
        <v>23.999695820543987</v>
      </c>
      <c r="H340" s="228">
        <v>38.4</v>
      </c>
      <c r="I340" s="150">
        <f t="shared" si="100"/>
        <v>47.76</v>
      </c>
      <c r="J340" s="150">
        <f t="shared" si="101"/>
        <v>1146.2254723891808</v>
      </c>
    </row>
    <row r="341" spans="1:10" ht="45" x14ac:dyDescent="0.2">
      <c r="A341" s="154" t="s">
        <v>1645</v>
      </c>
      <c r="B341" s="224" t="s">
        <v>9</v>
      </c>
      <c r="C341" s="224" t="s">
        <v>292</v>
      </c>
      <c r="D341" s="151" t="s">
        <v>293</v>
      </c>
      <c r="E341" s="225">
        <f t="shared" si="102"/>
        <v>1.8775088467699565E-4</v>
      </c>
      <c r="F341" s="226" t="s">
        <v>17</v>
      </c>
      <c r="G341" s="227">
        <v>73.999062113343967</v>
      </c>
      <c r="H341" s="228">
        <v>11.38</v>
      </c>
      <c r="I341" s="150">
        <f t="shared" si="100"/>
        <v>14.15</v>
      </c>
      <c r="J341" s="150">
        <f t="shared" si="101"/>
        <v>1047.0867289038172</v>
      </c>
    </row>
    <row r="342" spans="1:10" ht="30" x14ac:dyDescent="0.2">
      <c r="A342" s="154" t="s">
        <v>1646</v>
      </c>
      <c r="B342" s="224" t="s">
        <v>9</v>
      </c>
      <c r="C342" s="224" t="s">
        <v>1263</v>
      </c>
      <c r="D342" s="151" t="s">
        <v>922</v>
      </c>
      <c r="E342" s="225">
        <f t="shared" si="102"/>
        <v>2.9621283686982789E-5</v>
      </c>
      <c r="F342" s="226" t="s">
        <v>17</v>
      </c>
      <c r="G342" s="227">
        <v>7.9998986068479958</v>
      </c>
      <c r="H342" s="228">
        <v>16.600000000000001</v>
      </c>
      <c r="I342" s="150">
        <f t="shared" si="100"/>
        <v>20.65</v>
      </c>
      <c r="J342" s="150">
        <f t="shared" si="101"/>
        <v>165.19790623141111</v>
      </c>
    </row>
    <row r="343" spans="1:10" ht="30" x14ac:dyDescent="0.2">
      <c r="A343" s="154" t="s">
        <v>1647</v>
      </c>
      <c r="B343" s="224" t="s">
        <v>9</v>
      </c>
      <c r="C343" s="224" t="s">
        <v>1264</v>
      </c>
      <c r="D343" s="149" t="s">
        <v>923</v>
      </c>
      <c r="E343" s="225">
        <f t="shared" si="102"/>
        <v>6.4567943436334759E-5</v>
      </c>
      <c r="F343" s="226" t="s">
        <v>17</v>
      </c>
      <c r="G343" s="232">
        <v>4.9999366292799969</v>
      </c>
      <c r="H343" s="233">
        <v>57.9</v>
      </c>
      <c r="I343" s="150">
        <f t="shared" si="100"/>
        <v>72.02</v>
      </c>
      <c r="J343" s="150">
        <f t="shared" si="101"/>
        <v>360.09543604074537</v>
      </c>
    </row>
    <row r="344" spans="1:10" ht="30" x14ac:dyDescent="0.2">
      <c r="A344" s="154" t="s">
        <v>1648</v>
      </c>
      <c r="B344" s="224" t="s">
        <v>21</v>
      </c>
      <c r="C344" s="224" t="s">
        <v>1265</v>
      </c>
      <c r="D344" s="151" t="s">
        <v>924</v>
      </c>
      <c r="E344" s="225">
        <f t="shared" si="102"/>
        <v>3.3662831715460952E-5</v>
      </c>
      <c r="F344" s="226" t="s">
        <v>17</v>
      </c>
      <c r="G344" s="227">
        <v>2.9999619775679984</v>
      </c>
      <c r="H344" s="228">
        <v>50.31</v>
      </c>
      <c r="I344" s="150">
        <f t="shared" si="100"/>
        <v>62.58</v>
      </c>
      <c r="J344" s="150">
        <f t="shared" si="101"/>
        <v>187.73762055620534</v>
      </c>
    </row>
    <row r="345" spans="1:10" ht="30" x14ac:dyDescent="0.2">
      <c r="A345" s="154" t="s">
        <v>1649</v>
      </c>
      <c r="B345" s="224" t="s">
        <v>9</v>
      </c>
      <c r="C345" s="224" t="s">
        <v>286</v>
      </c>
      <c r="D345" s="151" t="s">
        <v>287</v>
      </c>
      <c r="E345" s="225">
        <f t="shared" si="102"/>
        <v>1.4130356430002214E-4</v>
      </c>
      <c r="F345" s="226" t="s">
        <v>17</v>
      </c>
      <c r="G345" s="227">
        <v>12.999835236127993</v>
      </c>
      <c r="H345" s="228">
        <v>48.74</v>
      </c>
      <c r="I345" s="150">
        <f t="shared" si="100"/>
        <v>60.62</v>
      </c>
      <c r="J345" s="150">
        <f t="shared" si="101"/>
        <v>788.0500120140789</v>
      </c>
    </row>
    <row r="346" spans="1:10" ht="30" x14ac:dyDescent="0.2">
      <c r="A346" s="154" t="s">
        <v>1650</v>
      </c>
      <c r="B346" s="224" t="s">
        <v>9</v>
      </c>
      <c r="C346" s="224" t="s">
        <v>288</v>
      </c>
      <c r="D346" s="149" t="s">
        <v>289</v>
      </c>
      <c r="E346" s="225">
        <f t="shared" si="102"/>
        <v>8.7282375745456907E-5</v>
      </c>
      <c r="F346" s="226" t="s">
        <v>17</v>
      </c>
      <c r="G346" s="232">
        <v>20.999733842975989</v>
      </c>
      <c r="H346" s="233">
        <v>18.64</v>
      </c>
      <c r="I346" s="150">
        <f t="shared" si="100"/>
        <v>23.18</v>
      </c>
      <c r="J346" s="150">
        <f t="shared" si="101"/>
        <v>486.77383048018339</v>
      </c>
    </row>
    <row r="347" spans="1:10" ht="45" x14ac:dyDescent="0.2">
      <c r="A347" s="154" t="s">
        <v>1651</v>
      </c>
      <c r="B347" s="224" t="s">
        <v>9</v>
      </c>
      <c r="C347" s="224" t="s">
        <v>1266</v>
      </c>
      <c r="D347" s="149" t="s">
        <v>925</v>
      </c>
      <c r="E347" s="225">
        <f t="shared" si="102"/>
        <v>2.6239580234582699E-5</v>
      </c>
      <c r="F347" s="226" t="s">
        <v>17</v>
      </c>
      <c r="G347" s="232">
        <v>8.9998859327039948</v>
      </c>
      <c r="H347" s="233">
        <v>13.07</v>
      </c>
      <c r="I347" s="150">
        <f t="shared" si="100"/>
        <v>16.260000000000002</v>
      </c>
      <c r="J347" s="150">
        <f t="shared" si="101"/>
        <v>146.33814526576697</v>
      </c>
    </row>
    <row r="348" spans="1:10" ht="30" x14ac:dyDescent="0.2">
      <c r="A348" s="154" t="s">
        <v>1652</v>
      </c>
      <c r="B348" s="224" t="s">
        <v>9</v>
      </c>
      <c r="C348" s="224" t="s">
        <v>1267</v>
      </c>
      <c r="D348" s="151" t="s">
        <v>926</v>
      </c>
      <c r="E348" s="225">
        <f t="shared" si="102"/>
        <v>1.0709922969875799E-4</v>
      </c>
      <c r="F348" s="226" t="s">
        <v>17</v>
      </c>
      <c r="G348" s="227">
        <v>5.9999239551359969</v>
      </c>
      <c r="H348" s="228">
        <v>80.040000000000006</v>
      </c>
      <c r="I348" s="150">
        <f t="shared" si="100"/>
        <v>99.55</v>
      </c>
      <c r="J348" s="150">
        <f t="shared" si="101"/>
        <v>597.29242973378848</v>
      </c>
    </row>
    <row r="349" spans="1:10" ht="30" x14ac:dyDescent="0.2">
      <c r="A349" s="154" t="s">
        <v>1653</v>
      </c>
      <c r="B349" s="224" t="s">
        <v>21</v>
      </c>
      <c r="C349" s="224" t="s">
        <v>1268</v>
      </c>
      <c r="D349" s="149" t="s">
        <v>927</v>
      </c>
      <c r="E349" s="225">
        <f t="shared" si="102"/>
        <v>1.1211620014404722E-4</v>
      </c>
      <c r="F349" s="226" t="s">
        <v>17</v>
      </c>
      <c r="G349" s="232">
        <v>15.999797213695992</v>
      </c>
      <c r="H349" s="233">
        <v>31.42</v>
      </c>
      <c r="I349" s="150">
        <f t="shared" si="100"/>
        <v>39.08</v>
      </c>
      <c r="J349" s="150">
        <f t="shared" si="101"/>
        <v>625.27207511123936</v>
      </c>
    </row>
    <row r="350" spans="1:10" ht="30" x14ac:dyDescent="0.2">
      <c r="A350" s="154" t="s">
        <v>1654</v>
      </c>
      <c r="B350" s="224" t="s">
        <v>21</v>
      </c>
      <c r="C350" s="224" t="s">
        <v>1269</v>
      </c>
      <c r="D350" s="151" t="s">
        <v>928</v>
      </c>
      <c r="E350" s="225">
        <f t="shared" si="102"/>
        <v>1.4014525018005902E-5</v>
      </c>
      <c r="F350" s="226" t="s">
        <v>17</v>
      </c>
      <c r="G350" s="227">
        <v>1.999974651711999</v>
      </c>
      <c r="H350" s="228">
        <v>31.42</v>
      </c>
      <c r="I350" s="150">
        <f t="shared" si="100"/>
        <v>39.08</v>
      </c>
      <c r="J350" s="150">
        <f t="shared" si="101"/>
        <v>78.15900938890492</v>
      </c>
    </row>
    <row r="351" spans="1:10" ht="30" x14ac:dyDescent="0.2">
      <c r="A351" s="154" t="s">
        <v>1655</v>
      </c>
      <c r="B351" s="224" t="s">
        <v>9</v>
      </c>
      <c r="C351" s="224" t="s">
        <v>294</v>
      </c>
      <c r="D351" s="149" t="s">
        <v>295</v>
      </c>
      <c r="E351" s="225">
        <f t="shared" si="102"/>
        <v>4.0074799661263042E-6</v>
      </c>
      <c r="F351" s="226" t="s">
        <v>17</v>
      </c>
      <c r="G351" s="232">
        <v>0.99998732585599948</v>
      </c>
      <c r="H351" s="233">
        <v>17.97</v>
      </c>
      <c r="I351" s="150">
        <f t="shared" si="100"/>
        <v>22.35</v>
      </c>
      <c r="J351" s="150">
        <f t="shared" si="101"/>
        <v>22.349716732881589</v>
      </c>
    </row>
    <row r="352" spans="1:10" ht="30" x14ac:dyDescent="0.2">
      <c r="A352" s="154" t="s">
        <v>1656</v>
      </c>
      <c r="B352" s="224" t="s">
        <v>9</v>
      </c>
      <c r="C352" s="224" t="s">
        <v>258</v>
      </c>
      <c r="D352" s="149" t="s">
        <v>259</v>
      </c>
      <c r="E352" s="225">
        <f t="shared" si="102"/>
        <v>1.8857353872999733E-3</v>
      </c>
      <c r="F352" s="226" t="s">
        <v>17</v>
      </c>
      <c r="G352" s="232">
        <v>16.999784539551992</v>
      </c>
      <c r="H352" s="233">
        <v>497.37</v>
      </c>
      <c r="I352" s="150">
        <f t="shared" si="100"/>
        <v>618.64</v>
      </c>
      <c r="J352" s="150">
        <f t="shared" si="101"/>
        <v>10516.746707548444</v>
      </c>
    </row>
    <row r="353" spans="1:10" ht="45" x14ac:dyDescent="0.2">
      <c r="A353" s="154" t="s">
        <v>1657</v>
      </c>
      <c r="B353" s="224" t="s">
        <v>21</v>
      </c>
      <c r="C353" s="224" t="s">
        <v>1270</v>
      </c>
      <c r="D353" s="151" t="s">
        <v>929</v>
      </c>
      <c r="E353" s="225">
        <f t="shared" si="102"/>
        <v>3.4254540166835301E-5</v>
      </c>
      <c r="F353" s="226" t="s">
        <v>17</v>
      </c>
      <c r="G353" s="227">
        <v>3.9999493034239979</v>
      </c>
      <c r="H353" s="228">
        <v>38.4</v>
      </c>
      <c r="I353" s="150">
        <f t="shared" si="100"/>
        <v>47.76</v>
      </c>
      <c r="J353" s="150">
        <f t="shared" si="101"/>
        <v>191.03757873153012</v>
      </c>
    </row>
    <row r="354" spans="1:10" ht="30" x14ac:dyDescent="0.2">
      <c r="A354" s="154" t="s">
        <v>1658</v>
      </c>
      <c r="B354" s="224" t="s">
        <v>9</v>
      </c>
      <c r="C354" s="224" t="s">
        <v>1271</v>
      </c>
      <c r="D354" s="151" t="s">
        <v>930</v>
      </c>
      <c r="E354" s="225">
        <f t="shared" si="102"/>
        <v>9.7599619470329754E-5</v>
      </c>
      <c r="F354" s="226" t="s">
        <v>17</v>
      </c>
      <c r="G354" s="227">
        <v>27.999645123967987</v>
      </c>
      <c r="H354" s="228">
        <v>15.63</v>
      </c>
      <c r="I354" s="150">
        <f t="shared" si="100"/>
        <v>19.440000000000001</v>
      </c>
      <c r="J354" s="150">
        <f t="shared" si="101"/>
        <v>544.31310120993771</v>
      </c>
    </row>
    <row r="355" spans="1:10" ht="15.75" x14ac:dyDescent="0.2">
      <c r="A355" s="135"/>
      <c r="B355" s="235"/>
      <c r="C355" s="235"/>
      <c r="D355" s="155" t="s">
        <v>298</v>
      </c>
      <c r="E355" s="236"/>
      <c r="F355" s="134"/>
      <c r="G355" s="237"/>
      <c r="H355" s="238"/>
      <c r="I355" s="153"/>
      <c r="J355" s="153"/>
    </row>
    <row r="356" spans="1:10" ht="30" x14ac:dyDescent="0.2">
      <c r="A356" s="154" t="s">
        <v>1659</v>
      </c>
      <c r="B356" s="224" t="s">
        <v>9</v>
      </c>
      <c r="C356" s="224" t="s">
        <v>299</v>
      </c>
      <c r="D356" s="151" t="s">
        <v>300</v>
      </c>
      <c r="E356" s="225">
        <f t="shared" ref="E356:E407" si="103">J356/$J$722</f>
        <v>2.3556899629965308E-3</v>
      </c>
      <c r="F356" s="226" t="s">
        <v>17</v>
      </c>
      <c r="G356" s="227">
        <v>0.99998732585599948</v>
      </c>
      <c r="H356" s="228">
        <v>10562.55</v>
      </c>
      <c r="I356" s="150">
        <f t="shared" ref="I356:I358" si="104">ROUND(H356*(1+$J$10),2)</f>
        <v>13137.85</v>
      </c>
      <c r="J356" s="150">
        <f t="shared" ref="J356:J358" si="105">G356*I356</f>
        <v>13137.683488997243</v>
      </c>
    </row>
    <row r="357" spans="1:10" ht="30" x14ac:dyDescent="0.2">
      <c r="A357" s="154" t="s">
        <v>1660</v>
      </c>
      <c r="B357" s="224" t="s">
        <v>9</v>
      </c>
      <c r="C357" s="224" t="s">
        <v>301</v>
      </c>
      <c r="D357" s="151" t="s">
        <v>302</v>
      </c>
      <c r="E357" s="225">
        <f t="shared" si="103"/>
        <v>1.3710512387913412E-3</v>
      </c>
      <c r="F357" s="226" t="s">
        <v>17</v>
      </c>
      <c r="G357" s="227">
        <v>0.99998732585599948</v>
      </c>
      <c r="H357" s="228">
        <v>6147.58</v>
      </c>
      <c r="I357" s="150">
        <f t="shared" si="104"/>
        <v>7646.45</v>
      </c>
      <c r="J357" s="150">
        <f t="shared" si="105"/>
        <v>7646.3530877916073</v>
      </c>
    </row>
    <row r="358" spans="1:10" ht="30" x14ac:dyDescent="0.2">
      <c r="A358" s="154" t="s">
        <v>1661</v>
      </c>
      <c r="B358" s="224" t="s">
        <v>9</v>
      </c>
      <c r="C358" s="224" t="s">
        <v>303</v>
      </c>
      <c r="D358" s="151" t="s">
        <v>304</v>
      </c>
      <c r="E358" s="225">
        <f t="shared" si="103"/>
        <v>1.6988039291753352E-3</v>
      </c>
      <c r="F358" s="226" t="s">
        <v>17</v>
      </c>
      <c r="G358" s="227">
        <v>0.99998732585599948</v>
      </c>
      <c r="H358" s="228">
        <v>7617.18</v>
      </c>
      <c r="I358" s="150">
        <f t="shared" si="104"/>
        <v>9474.35</v>
      </c>
      <c r="J358" s="150">
        <f t="shared" si="105"/>
        <v>9474.2299207237884</v>
      </c>
    </row>
    <row r="359" spans="1:10" ht="15.75" x14ac:dyDescent="0.2">
      <c r="A359" s="135"/>
      <c r="B359" s="235"/>
      <c r="C359" s="235"/>
      <c r="D359" s="155" t="s">
        <v>305</v>
      </c>
      <c r="E359" s="236"/>
      <c r="F359" s="134"/>
      <c r="G359" s="237"/>
      <c r="H359" s="238"/>
      <c r="I359" s="153"/>
      <c r="J359" s="153"/>
    </row>
    <row r="360" spans="1:10" ht="45" x14ac:dyDescent="0.2">
      <c r="A360" s="154" t="s">
        <v>1662</v>
      </c>
      <c r="B360" s="224" t="s">
        <v>9</v>
      </c>
      <c r="C360" s="224" t="s">
        <v>274</v>
      </c>
      <c r="D360" s="151" t="s">
        <v>275</v>
      </c>
      <c r="E360" s="225">
        <f t="shared" si="103"/>
        <v>1.5407370851422864E-4</v>
      </c>
      <c r="F360" s="226" t="s">
        <v>17</v>
      </c>
      <c r="G360" s="227">
        <v>45.999416989375973</v>
      </c>
      <c r="H360" s="228">
        <v>15.02</v>
      </c>
      <c r="I360" s="150">
        <f t="shared" ref="I360:I370" si="106">ROUND(H360*(1+$J$10),2)</f>
        <v>18.68</v>
      </c>
      <c r="J360" s="150">
        <f t="shared" ref="J360:J370" si="107">G360*I360</f>
        <v>859.2691093615432</v>
      </c>
    </row>
    <row r="361" spans="1:10" ht="30" x14ac:dyDescent="0.2">
      <c r="A361" s="154" t="s">
        <v>1663</v>
      </c>
      <c r="B361" s="224" t="s">
        <v>9</v>
      </c>
      <c r="C361" s="224">
        <v>89801</v>
      </c>
      <c r="D361" s="151" t="s">
        <v>931</v>
      </c>
      <c r="E361" s="225">
        <f t="shared" si="103"/>
        <v>5.385048963162328E-4</v>
      </c>
      <c r="F361" s="226" t="s">
        <v>17</v>
      </c>
      <c r="G361" s="227">
        <v>247.99685681228786</v>
      </c>
      <c r="H361" s="228">
        <v>9.74</v>
      </c>
      <c r="I361" s="150">
        <f t="shared" si="106"/>
        <v>12.11</v>
      </c>
      <c r="J361" s="150">
        <f t="shared" si="107"/>
        <v>3003.2419359968058</v>
      </c>
    </row>
    <row r="362" spans="1:10" ht="30" x14ac:dyDescent="0.2">
      <c r="A362" s="154" t="s">
        <v>1664</v>
      </c>
      <c r="B362" s="224" t="s">
        <v>9</v>
      </c>
      <c r="C362" s="224" t="s">
        <v>1272</v>
      </c>
      <c r="D362" s="151" t="s">
        <v>932</v>
      </c>
      <c r="E362" s="225">
        <f t="shared" si="103"/>
        <v>8.8110767577381008E-6</v>
      </c>
      <c r="F362" s="226" t="s">
        <v>17</v>
      </c>
      <c r="G362" s="227">
        <v>1.999974651711999</v>
      </c>
      <c r="H362" s="228">
        <v>19.75</v>
      </c>
      <c r="I362" s="150">
        <f t="shared" si="106"/>
        <v>24.57</v>
      </c>
      <c r="J362" s="150">
        <f t="shared" si="107"/>
        <v>49.139377192563813</v>
      </c>
    </row>
    <row r="363" spans="1:10" ht="30" x14ac:dyDescent="0.2">
      <c r="A363" s="154" t="s">
        <v>1665</v>
      </c>
      <c r="B363" s="224" t="s">
        <v>9</v>
      </c>
      <c r="C363" s="224">
        <v>89827</v>
      </c>
      <c r="D363" s="151" t="s">
        <v>289</v>
      </c>
      <c r="E363" s="225">
        <f t="shared" si="103"/>
        <v>1.6209584067013427E-4</v>
      </c>
      <c r="F363" s="226" t="s">
        <v>17</v>
      </c>
      <c r="G363" s="227">
        <v>38.999505708383978</v>
      </c>
      <c r="H363" s="228">
        <v>18.64</v>
      </c>
      <c r="I363" s="150">
        <f t="shared" si="106"/>
        <v>23.18</v>
      </c>
      <c r="J363" s="150">
        <f t="shared" si="107"/>
        <v>904.00854232034055</v>
      </c>
    </row>
    <row r="364" spans="1:10" ht="30" x14ac:dyDescent="0.2">
      <c r="A364" s="154" t="s">
        <v>1666</v>
      </c>
      <c r="B364" s="224" t="s">
        <v>9</v>
      </c>
      <c r="C364" s="224">
        <v>89813</v>
      </c>
      <c r="D364" s="151" t="s">
        <v>933</v>
      </c>
      <c r="E364" s="225">
        <f t="shared" si="103"/>
        <v>2.162425431386274E-6</v>
      </c>
      <c r="F364" s="226" t="s">
        <v>17</v>
      </c>
      <c r="G364" s="227">
        <v>1.999974651711999</v>
      </c>
      <c r="H364" s="228">
        <v>4.8499999999999996</v>
      </c>
      <c r="I364" s="150">
        <f t="shared" si="106"/>
        <v>6.03</v>
      </c>
      <c r="J364" s="150">
        <f t="shared" si="107"/>
        <v>12.059847149823355</v>
      </c>
    </row>
    <row r="365" spans="1:10" ht="45" x14ac:dyDescent="0.2">
      <c r="A365" s="154" t="s">
        <v>1667</v>
      </c>
      <c r="B365" s="224" t="s">
        <v>9</v>
      </c>
      <c r="C365" s="224" t="s">
        <v>306</v>
      </c>
      <c r="D365" s="151" t="s">
        <v>307</v>
      </c>
      <c r="E365" s="225">
        <f t="shared" si="103"/>
        <v>4.8541609683656061E-5</v>
      </c>
      <c r="F365" s="226" t="s">
        <v>17</v>
      </c>
      <c r="G365" s="227">
        <v>23.999695820543987</v>
      </c>
      <c r="H365" s="228">
        <v>9.07</v>
      </c>
      <c r="I365" s="150">
        <f t="shared" si="106"/>
        <v>11.28</v>
      </c>
      <c r="J365" s="150">
        <f t="shared" si="107"/>
        <v>270.71656885573617</v>
      </c>
    </row>
    <row r="366" spans="1:10" ht="30" x14ac:dyDescent="0.2">
      <c r="A366" s="154" t="s">
        <v>1668</v>
      </c>
      <c r="B366" s="224" t="s">
        <v>9</v>
      </c>
      <c r="C366" s="224" t="s">
        <v>264</v>
      </c>
      <c r="D366" s="151" t="s">
        <v>265</v>
      </c>
      <c r="E366" s="225">
        <f t="shared" si="103"/>
        <v>2.0472936698073133E-3</v>
      </c>
      <c r="F366" s="226" t="s">
        <v>25</v>
      </c>
      <c r="G366" s="227">
        <v>388.09508116471341</v>
      </c>
      <c r="H366" s="228">
        <v>23.65</v>
      </c>
      <c r="I366" s="150">
        <f t="shared" si="106"/>
        <v>29.42</v>
      </c>
      <c r="J366" s="150">
        <f t="shared" si="107"/>
        <v>11417.757287865868</v>
      </c>
    </row>
    <row r="367" spans="1:10" ht="30" x14ac:dyDescent="0.2">
      <c r="A367" s="154" t="s">
        <v>1669</v>
      </c>
      <c r="B367" s="224" t="s">
        <v>9</v>
      </c>
      <c r="C367" s="224" t="s">
        <v>308</v>
      </c>
      <c r="D367" s="151" t="s">
        <v>309</v>
      </c>
      <c r="E367" s="225">
        <f t="shared" si="103"/>
        <v>3.2895403784587549E-5</v>
      </c>
      <c r="F367" s="226" t="s">
        <v>17</v>
      </c>
      <c r="G367" s="227">
        <v>1.999974651711999</v>
      </c>
      <c r="H367" s="228">
        <v>73.75</v>
      </c>
      <c r="I367" s="150">
        <f t="shared" si="106"/>
        <v>91.73</v>
      </c>
      <c r="J367" s="150">
        <f t="shared" si="107"/>
        <v>183.45767480154169</v>
      </c>
    </row>
    <row r="368" spans="1:10" ht="30" x14ac:dyDescent="0.2">
      <c r="A368" s="154" t="s">
        <v>1670</v>
      </c>
      <c r="B368" s="224" t="s">
        <v>9</v>
      </c>
      <c r="C368" s="224" t="s">
        <v>1273</v>
      </c>
      <c r="D368" s="151" t="s">
        <v>934</v>
      </c>
      <c r="E368" s="225">
        <f t="shared" si="103"/>
        <v>4.9294693167223421E-5</v>
      </c>
      <c r="F368" s="226" t="s">
        <v>17</v>
      </c>
      <c r="G368" s="227">
        <v>5.9999239551359969</v>
      </c>
      <c r="H368" s="228">
        <v>36.840000000000003</v>
      </c>
      <c r="I368" s="150">
        <f t="shared" si="106"/>
        <v>45.82</v>
      </c>
      <c r="J368" s="150">
        <f t="shared" si="107"/>
        <v>274.9165156243314</v>
      </c>
    </row>
    <row r="369" spans="1:10" ht="30" x14ac:dyDescent="0.2">
      <c r="A369" s="154" t="s">
        <v>1671</v>
      </c>
      <c r="B369" s="224" t="s">
        <v>9</v>
      </c>
      <c r="C369" s="224" t="s">
        <v>1274</v>
      </c>
      <c r="D369" s="151" t="s">
        <v>935</v>
      </c>
      <c r="E369" s="225">
        <f t="shared" si="103"/>
        <v>2.0895556390715655E-4</v>
      </c>
      <c r="F369" s="226" t="s">
        <v>17</v>
      </c>
      <c r="G369" s="227">
        <v>55.999290247935974</v>
      </c>
      <c r="H369" s="228">
        <v>16.73</v>
      </c>
      <c r="I369" s="150">
        <f t="shared" si="106"/>
        <v>20.81</v>
      </c>
      <c r="J369" s="150">
        <f t="shared" si="107"/>
        <v>1165.3452300595475</v>
      </c>
    </row>
    <row r="370" spans="1:10" ht="30" x14ac:dyDescent="0.2">
      <c r="A370" s="154" t="s">
        <v>1672</v>
      </c>
      <c r="B370" s="224" t="s">
        <v>9</v>
      </c>
      <c r="C370" s="224" t="s">
        <v>1275</v>
      </c>
      <c r="D370" s="151" t="s">
        <v>936</v>
      </c>
      <c r="E370" s="225">
        <f t="shared" si="103"/>
        <v>8.9265495585517631E-5</v>
      </c>
      <c r="F370" s="226" t="s">
        <v>17</v>
      </c>
      <c r="G370" s="227">
        <v>6.9999112809919968</v>
      </c>
      <c r="H370" s="228">
        <v>57.18</v>
      </c>
      <c r="I370" s="150">
        <f t="shared" si="106"/>
        <v>71.12</v>
      </c>
      <c r="J370" s="150">
        <f t="shared" si="107"/>
        <v>497.83369030415082</v>
      </c>
    </row>
    <row r="371" spans="1:10" ht="15.75" x14ac:dyDescent="0.2">
      <c r="A371" s="156" t="s">
        <v>601</v>
      </c>
      <c r="B371" s="157"/>
      <c r="C371" s="157"/>
      <c r="D371" s="159" t="s">
        <v>310</v>
      </c>
      <c r="E371" s="221">
        <f t="shared" si="103"/>
        <v>1.9843059644778897E-2</v>
      </c>
      <c r="F371" s="229"/>
      <c r="G371" s="230"/>
      <c r="H371" s="231"/>
      <c r="I371" s="158"/>
      <c r="J371" s="158">
        <f>SUM(J372:J407)</f>
        <v>110664.74840126623</v>
      </c>
    </row>
    <row r="372" spans="1:10" ht="30" x14ac:dyDescent="0.2">
      <c r="A372" s="154" t="s">
        <v>311</v>
      </c>
      <c r="B372" s="224" t="s">
        <v>9</v>
      </c>
      <c r="C372" s="224" t="s">
        <v>312</v>
      </c>
      <c r="D372" s="151" t="s">
        <v>313</v>
      </c>
      <c r="E372" s="225">
        <f t="shared" si="103"/>
        <v>4.0953755669940941E-4</v>
      </c>
      <c r="F372" s="226" t="s">
        <v>17</v>
      </c>
      <c r="G372" s="227">
        <v>5.9999239551359969</v>
      </c>
      <c r="H372" s="228">
        <v>306.05</v>
      </c>
      <c r="I372" s="150">
        <f t="shared" ref="I372:I407" si="108">ROUND(H372*(1+$J$10),2)</f>
        <v>380.67</v>
      </c>
      <c r="J372" s="150">
        <f t="shared" ref="J372:J407" si="109">G372*I372</f>
        <v>2283.9910520016201</v>
      </c>
    </row>
    <row r="373" spans="1:10" x14ac:dyDescent="0.2">
      <c r="A373" s="154" t="s">
        <v>314</v>
      </c>
      <c r="B373" s="224" t="s">
        <v>9</v>
      </c>
      <c r="C373" s="224" t="s">
        <v>1276</v>
      </c>
      <c r="D373" s="151" t="s">
        <v>937</v>
      </c>
      <c r="E373" s="225">
        <f t="shared" si="103"/>
        <v>2.126148324149286E-3</v>
      </c>
      <c r="F373" s="226" t="s">
        <v>17</v>
      </c>
      <c r="G373" s="227">
        <v>17.99977186540799</v>
      </c>
      <c r="H373" s="228">
        <v>529.63</v>
      </c>
      <c r="I373" s="150">
        <f t="shared" si="108"/>
        <v>658.76</v>
      </c>
      <c r="J373" s="150">
        <f t="shared" si="109"/>
        <v>11857.529714056167</v>
      </c>
    </row>
    <row r="374" spans="1:10" x14ac:dyDescent="0.2">
      <c r="A374" s="154" t="s">
        <v>317</v>
      </c>
      <c r="B374" s="224" t="s">
        <v>9</v>
      </c>
      <c r="C374" s="224" t="s">
        <v>318</v>
      </c>
      <c r="D374" s="151" t="s">
        <v>319</v>
      </c>
      <c r="E374" s="225">
        <f t="shared" si="103"/>
        <v>4.3183958614848277E-5</v>
      </c>
      <c r="F374" s="226" t="s">
        <v>17</v>
      </c>
      <c r="G374" s="227">
        <v>5.9999239551359969</v>
      </c>
      <c r="H374" s="228">
        <v>32.270000000000003</v>
      </c>
      <c r="I374" s="150">
        <f t="shared" si="108"/>
        <v>40.14</v>
      </c>
      <c r="J374" s="150">
        <f t="shared" si="109"/>
        <v>240.83694755915892</v>
      </c>
    </row>
    <row r="375" spans="1:10" x14ac:dyDescent="0.2">
      <c r="A375" s="154" t="s">
        <v>320</v>
      </c>
      <c r="B375" s="224" t="s">
        <v>9</v>
      </c>
      <c r="C375" s="224" t="s">
        <v>1277</v>
      </c>
      <c r="D375" s="151" t="s">
        <v>938</v>
      </c>
      <c r="E375" s="225">
        <f t="shared" si="103"/>
        <v>2.5406885068466787E-4</v>
      </c>
      <c r="F375" s="226" t="s">
        <v>17</v>
      </c>
      <c r="G375" s="227">
        <v>17.99977186540799</v>
      </c>
      <c r="H375" s="228">
        <v>63.29</v>
      </c>
      <c r="I375" s="150">
        <f t="shared" si="108"/>
        <v>78.72</v>
      </c>
      <c r="J375" s="150">
        <f t="shared" si="109"/>
        <v>1416.9420412449169</v>
      </c>
    </row>
    <row r="376" spans="1:10" x14ac:dyDescent="0.2">
      <c r="A376" s="154" t="s">
        <v>321</v>
      </c>
      <c r="B376" s="224" t="s">
        <v>21</v>
      </c>
      <c r="C376" s="224" t="s">
        <v>1278</v>
      </c>
      <c r="D376" s="151" t="s">
        <v>939</v>
      </c>
      <c r="E376" s="225">
        <f t="shared" si="103"/>
        <v>3.5340414827902906E-4</v>
      </c>
      <c r="F376" s="226" t="s">
        <v>17</v>
      </c>
      <c r="G376" s="227">
        <v>3.9999493034239979</v>
      </c>
      <c r="H376" s="228">
        <v>396.15</v>
      </c>
      <c r="I376" s="150">
        <f t="shared" si="108"/>
        <v>492.74</v>
      </c>
      <c r="J376" s="150">
        <f t="shared" si="109"/>
        <v>1970.9350197691408</v>
      </c>
    </row>
    <row r="377" spans="1:10" ht="30" x14ac:dyDescent="0.2">
      <c r="A377" s="154" t="s">
        <v>322</v>
      </c>
      <c r="B377" s="224" t="s">
        <v>21</v>
      </c>
      <c r="C377" s="224" t="s">
        <v>329</v>
      </c>
      <c r="D377" s="151" t="s">
        <v>330</v>
      </c>
      <c r="E377" s="225">
        <f t="shared" si="103"/>
        <v>1.3815854422817179E-4</v>
      </c>
      <c r="F377" s="226" t="s">
        <v>17</v>
      </c>
      <c r="G377" s="227">
        <v>3.9999493034239979</v>
      </c>
      <c r="H377" s="228">
        <v>154.87</v>
      </c>
      <c r="I377" s="150">
        <f t="shared" si="108"/>
        <v>192.63</v>
      </c>
      <c r="J377" s="150">
        <f t="shared" si="109"/>
        <v>770.5102343185647</v>
      </c>
    </row>
    <row r="378" spans="1:10" ht="30" x14ac:dyDescent="0.2">
      <c r="A378" s="154" t="s">
        <v>323</v>
      </c>
      <c r="B378" s="224" t="s">
        <v>9</v>
      </c>
      <c r="C378" s="224" t="s">
        <v>1279</v>
      </c>
      <c r="D378" s="151" t="s">
        <v>940</v>
      </c>
      <c r="E378" s="225">
        <f t="shared" si="103"/>
        <v>7.1016848333949924E-4</v>
      </c>
      <c r="F378" s="226" t="s">
        <v>17</v>
      </c>
      <c r="G378" s="227">
        <v>21.999721168831989</v>
      </c>
      <c r="H378" s="228">
        <v>144.74</v>
      </c>
      <c r="I378" s="150">
        <f t="shared" si="108"/>
        <v>180.03</v>
      </c>
      <c r="J378" s="150">
        <f t="shared" si="109"/>
        <v>3960.6098020248232</v>
      </c>
    </row>
    <row r="379" spans="1:10" ht="30" x14ac:dyDescent="0.2">
      <c r="A379" s="154" t="s">
        <v>324</v>
      </c>
      <c r="B379" s="224" t="s">
        <v>9</v>
      </c>
      <c r="C379" s="224" t="s">
        <v>1280</v>
      </c>
      <c r="D379" s="151" t="s">
        <v>941</v>
      </c>
      <c r="E379" s="225">
        <f t="shared" si="103"/>
        <v>4.6431900096119492E-4</v>
      </c>
      <c r="F379" s="226" t="s">
        <v>17</v>
      </c>
      <c r="G379" s="227">
        <v>5.9999239551359969</v>
      </c>
      <c r="H379" s="228">
        <v>346.99</v>
      </c>
      <c r="I379" s="150">
        <f t="shared" si="108"/>
        <v>431.59</v>
      </c>
      <c r="J379" s="150">
        <f t="shared" si="109"/>
        <v>2589.5071797971445</v>
      </c>
    </row>
    <row r="380" spans="1:10" ht="30" x14ac:dyDescent="0.2">
      <c r="A380" s="154" t="s">
        <v>327</v>
      </c>
      <c r="B380" s="224" t="s">
        <v>9</v>
      </c>
      <c r="C380" s="224" t="s">
        <v>1281</v>
      </c>
      <c r="D380" s="151" t="s">
        <v>942</v>
      </c>
      <c r="E380" s="225">
        <f t="shared" si="103"/>
        <v>9.6012764987098522E-4</v>
      </c>
      <c r="F380" s="226" t="s">
        <v>17</v>
      </c>
      <c r="G380" s="227">
        <v>5.9999239551359969</v>
      </c>
      <c r="H380" s="228">
        <v>717.51</v>
      </c>
      <c r="I380" s="150">
        <f t="shared" si="108"/>
        <v>892.45</v>
      </c>
      <c r="J380" s="150">
        <f t="shared" si="109"/>
        <v>5354.6321337611207</v>
      </c>
    </row>
    <row r="381" spans="1:10" ht="30" x14ac:dyDescent="0.2">
      <c r="A381" s="154" t="s">
        <v>328</v>
      </c>
      <c r="B381" s="224" t="s">
        <v>9</v>
      </c>
      <c r="C381" s="224" t="s">
        <v>1282</v>
      </c>
      <c r="D381" s="151" t="s">
        <v>943</v>
      </c>
      <c r="E381" s="225">
        <f t="shared" si="103"/>
        <v>4.4024901838165159E-4</v>
      </c>
      <c r="F381" s="226" t="s">
        <v>17</v>
      </c>
      <c r="G381" s="227">
        <v>9.9998732585599939</v>
      </c>
      <c r="H381" s="228">
        <v>197.4</v>
      </c>
      <c r="I381" s="150">
        <f t="shared" si="108"/>
        <v>245.53</v>
      </c>
      <c r="J381" s="150">
        <f t="shared" si="109"/>
        <v>2455.2688811742355</v>
      </c>
    </row>
    <row r="382" spans="1:10" ht="30" x14ac:dyDescent="0.2">
      <c r="A382" s="154" t="s">
        <v>331</v>
      </c>
      <c r="B382" s="224" t="s">
        <v>21</v>
      </c>
      <c r="C382" s="224" t="s">
        <v>325</v>
      </c>
      <c r="D382" s="151" t="s">
        <v>326</v>
      </c>
      <c r="E382" s="225">
        <f t="shared" si="103"/>
        <v>3.0817431286715615E-4</v>
      </c>
      <c r="F382" s="226" t="s">
        <v>17</v>
      </c>
      <c r="G382" s="227">
        <v>6.9999112809919968</v>
      </c>
      <c r="H382" s="228">
        <v>197.4</v>
      </c>
      <c r="I382" s="150">
        <f t="shared" si="108"/>
        <v>245.53</v>
      </c>
      <c r="J382" s="150">
        <f t="shared" si="109"/>
        <v>1718.6882168219649</v>
      </c>
    </row>
    <row r="383" spans="1:10" ht="30" x14ac:dyDescent="0.2">
      <c r="A383" s="154" t="s">
        <v>332</v>
      </c>
      <c r="B383" s="224" t="s">
        <v>9</v>
      </c>
      <c r="C383" s="224" t="s">
        <v>1283</v>
      </c>
      <c r="D383" s="151" t="s">
        <v>944</v>
      </c>
      <c r="E383" s="225">
        <f t="shared" si="103"/>
        <v>4.8297754079453301E-5</v>
      </c>
      <c r="F383" s="226" t="s">
        <v>17</v>
      </c>
      <c r="G383" s="227">
        <v>0.99998732585599948</v>
      </c>
      <c r="H383" s="228">
        <v>216.56</v>
      </c>
      <c r="I383" s="150">
        <f t="shared" si="108"/>
        <v>269.36</v>
      </c>
      <c r="J383" s="150">
        <f t="shared" si="109"/>
        <v>269.35658609257206</v>
      </c>
    </row>
    <row r="384" spans="1:10" ht="30" x14ac:dyDescent="0.2">
      <c r="A384" s="154" t="s">
        <v>333</v>
      </c>
      <c r="B384" s="224" t="s">
        <v>9</v>
      </c>
      <c r="C384" s="224">
        <v>86877</v>
      </c>
      <c r="D384" s="151" t="s">
        <v>365</v>
      </c>
      <c r="E384" s="225">
        <f t="shared" si="103"/>
        <v>8.7410399937663352E-4</v>
      </c>
      <c r="F384" s="226" t="s">
        <v>17</v>
      </c>
      <c r="G384" s="227">
        <v>41.999467685951977</v>
      </c>
      <c r="H384" s="228">
        <v>93.32</v>
      </c>
      <c r="I384" s="150">
        <f t="shared" si="108"/>
        <v>116.07</v>
      </c>
      <c r="J384" s="150">
        <f t="shared" si="109"/>
        <v>4874.8782143084454</v>
      </c>
    </row>
    <row r="385" spans="1:10" ht="30" x14ac:dyDescent="0.2">
      <c r="A385" s="154" t="s">
        <v>334</v>
      </c>
      <c r="B385" s="224" t="s">
        <v>9</v>
      </c>
      <c r="C385" s="224">
        <v>86878</v>
      </c>
      <c r="D385" s="151" t="s">
        <v>367</v>
      </c>
      <c r="E385" s="225">
        <f t="shared" si="103"/>
        <v>2.4735385628952563E-4</v>
      </c>
      <c r="F385" s="226" t="s">
        <v>17</v>
      </c>
      <c r="G385" s="227">
        <v>10.999860584415995</v>
      </c>
      <c r="H385" s="228">
        <v>100.83</v>
      </c>
      <c r="I385" s="150">
        <f t="shared" si="108"/>
        <v>125.41</v>
      </c>
      <c r="J385" s="150">
        <f t="shared" si="109"/>
        <v>1379.4925158916099</v>
      </c>
    </row>
    <row r="386" spans="1:10" x14ac:dyDescent="0.2">
      <c r="A386" s="154" t="s">
        <v>337</v>
      </c>
      <c r="B386" s="224" t="s">
        <v>9</v>
      </c>
      <c r="C386" s="224">
        <v>86883</v>
      </c>
      <c r="D386" s="151" t="s">
        <v>369</v>
      </c>
      <c r="E386" s="225">
        <f t="shared" si="103"/>
        <v>1.5262133322449159E-4</v>
      </c>
      <c r="F386" s="226" t="s">
        <v>17</v>
      </c>
      <c r="G386" s="227">
        <v>52.999328270367975</v>
      </c>
      <c r="H386" s="228">
        <v>12.91</v>
      </c>
      <c r="I386" s="150">
        <f t="shared" si="108"/>
        <v>16.059999999999999</v>
      </c>
      <c r="J386" s="150">
        <f t="shared" si="109"/>
        <v>851.1692120221096</v>
      </c>
    </row>
    <row r="387" spans="1:10" ht="30" x14ac:dyDescent="0.2">
      <c r="A387" s="154" t="s">
        <v>338</v>
      </c>
      <c r="B387" s="224" t="s">
        <v>21</v>
      </c>
      <c r="C387" s="224" t="s">
        <v>350</v>
      </c>
      <c r="D387" s="151" t="s">
        <v>351</v>
      </c>
      <c r="E387" s="225">
        <f t="shared" si="103"/>
        <v>8.3436629422706265E-4</v>
      </c>
      <c r="F387" s="226" t="s">
        <v>17</v>
      </c>
      <c r="G387" s="227">
        <v>27.999645123967987</v>
      </c>
      <c r="H387" s="228">
        <v>133.61000000000001</v>
      </c>
      <c r="I387" s="150">
        <f t="shared" si="108"/>
        <v>166.19</v>
      </c>
      <c r="J387" s="150">
        <f t="shared" si="109"/>
        <v>4653.2610231522394</v>
      </c>
    </row>
    <row r="388" spans="1:10" ht="30" x14ac:dyDescent="0.2">
      <c r="A388" s="154" t="s">
        <v>341</v>
      </c>
      <c r="B388" s="224" t="s">
        <v>9</v>
      </c>
      <c r="C388" s="224" t="s">
        <v>1284</v>
      </c>
      <c r="D388" s="151" t="s">
        <v>945</v>
      </c>
      <c r="E388" s="225">
        <f t="shared" si="103"/>
        <v>3.4633592186897544E-4</v>
      </c>
      <c r="F388" s="226" t="s">
        <v>17</v>
      </c>
      <c r="G388" s="227">
        <v>18.99975919126399</v>
      </c>
      <c r="H388" s="228">
        <v>81.73</v>
      </c>
      <c r="I388" s="150">
        <f t="shared" si="108"/>
        <v>101.66</v>
      </c>
      <c r="J388" s="150">
        <f t="shared" si="109"/>
        <v>1931.5155193838973</v>
      </c>
    </row>
    <row r="389" spans="1:10" x14ac:dyDescent="0.2">
      <c r="A389" s="154" t="s">
        <v>344</v>
      </c>
      <c r="B389" s="224" t="s">
        <v>21</v>
      </c>
      <c r="C389" s="224" t="s">
        <v>345</v>
      </c>
      <c r="D389" s="151" t="s">
        <v>346</v>
      </c>
      <c r="E389" s="225">
        <f t="shared" si="103"/>
        <v>9.9209783680433269E-5</v>
      </c>
      <c r="F389" s="226" t="s">
        <v>17</v>
      </c>
      <c r="G389" s="227">
        <v>1.999974651711999</v>
      </c>
      <c r="H389" s="228">
        <v>222.42</v>
      </c>
      <c r="I389" s="150">
        <f t="shared" si="108"/>
        <v>276.64999999999998</v>
      </c>
      <c r="J389" s="150">
        <f t="shared" si="109"/>
        <v>553.29298739612443</v>
      </c>
    </row>
    <row r="390" spans="1:10" ht="30" x14ac:dyDescent="0.2">
      <c r="A390" s="154" t="s">
        <v>347</v>
      </c>
      <c r="B390" s="224" t="s">
        <v>9</v>
      </c>
      <c r="C390" s="224" t="s">
        <v>1285</v>
      </c>
      <c r="D390" s="151" t="s">
        <v>946</v>
      </c>
      <c r="E390" s="225">
        <f t="shared" si="103"/>
        <v>1.7146097170506837E-4</v>
      </c>
      <c r="F390" s="226" t="s">
        <v>17</v>
      </c>
      <c r="G390" s="227">
        <v>14.999809887839993</v>
      </c>
      <c r="H390" s="228">
        <v>51.25</v>
      </c>
      <c r="I390" s="150">
        <f t="shared" si="108"/>
        <v>63.75</v>
      </c>
      <c r="J390" s="150">
        <f t="shared" si="109"/>
        <v>956.23788034979952</v>
      </c>
    </row>
    <row r="391" spans="1:10" ht="30" x14ac:dyDescent="0.2">
      <c r="A391" s="154" t="s">
        <v>348</v>
      </c>
      <c r="B391" s="224" t="s">
        <v>21</v>
      </c>
      <c r="C391" s="224" t="s">
        <v>353</v>
      </c>
      <c r="D391" s="151" t="s">
        <v>354</v>
      </c>
      <c r="E391" s="225">
        <f t="shared" si="103"/>
        <v>2.8624344599212668E-4</v>
      </c>
      <c r="F391" s="226" t="s">
        <v>17</v>
      </c>
      <c r="G391" s="227">
        <v>3.9999493034239979</v>
      </c>
      <c r="H391" s="228">
        <v>320.87</v>
      </c>
      <c r="I391" s="150">
        <f t="shared" si="108"/>
        <v>399.1</v>
      </c>
      <c r="J391" s="150">
        <f t="shared" si="109"/>
        <v>1596.3797669965177</v>
      </c>
    </row>
    <row r="392" spans="1:10" ht="20.100000000000001" customHeight="1" x14ac:dyDescent="0.2">
      <c r="A392" s="154" t="s">
        <v>349</v>
      </c>
      <c r="B392" s="224" t="s">
        <v>21</v>
      </c>
      <c r="C392" s="224" t="s">
        <v>1286</v>
      </c>
      <c r="D392" s="149" t="s">
        <v>947</v>
      </c>
      <c r="E392" s="225">
        <f t="shared" si="103"/>
        <v>1.1396663384652702E-4</v>
      </c>
      <c r="F392" s="226" t="s">
        <v>17</v>
      </c>
      <c r="G392" s="232">
        <v>3.9999493034239979</v>
      </c>
      <c r="H392" s="233">
        <v>127.75</v>
      </c>
      <c r="I392" s="150">
        <f t="shared" si="108"/>
        <v>158.9</v>
      </c>
      <c r="J392" s="150">
        <f t="shared" si="109"/>
        <v>635.59194431407332</v>
      </c>
    </row>
    <row r="393" spans="1:10" x14ac:dyDescent="0.2">
      <c r="A393" s="154" t="s">
        <v>352</v>
      </c>
      <c r="B393" s="224" t="s">
        <v>9</v>
      </c>
      <c r="C393" s="224" t="s">
        <v>371</v>
      </c>
      <c r="D393" s="151" t="s">
        <v>372</v>
      </c>
      <c r="E393" s="225">
        <f t="shared" si="103"/>
        <v>7.5087802479405458E-4</v>
      </c>
      <c r="F393" s="226" t="s">
        <v>17</v>
      </c>
      <c r="G393" s="227">
        <v>44.999429663519976</v>
      </c>
      <c r="H393" s="228">
        <v>74.819999999999993</v>
      </c>
      <c r="I393" s="150">
        <f t="shared" si="108"/>
        <v>93.06</v>
      </c>
      <c r="J393" s="150">
        <f t="shared" si="109"/>
        <v>4187.6469244871687</v>
      </c>
    </row>
    <row r="394" spans="1:10" ht="30" x14ac:dyDescent="0.2">
      <c r="A394" s="154" t="s">
        <v>355</v>
      </c>
      <c r="B394" s="224" t="s">
        <v>9</v>
      </c>
      <c r="C394" s="224" t="s">
        <v>335</v>
      </c>
      <c r="D394" s="151" t="s">
        <v>336</v>
      </c>
      <c r="E394" s="225">
        <f t="shared" si="103"/>
        <v>3.0987950904066221E-4</v>
      </c>
      <c r="F394" s="226" t="s">
        <v>17</v>
      </c>
      <c r="G394" s="227">
        <v>12.999835236127993</v>
      </c>
      <c r="H394" s="228">
        <v>106.88</v>
      </c>
      <c r="I394" s="150">
        <f t="shared" si="108"/>
        <v>132.94</v>
      </c>
      <c r="J394" s="150">
        <f t="shared" si="109"/>
        <v>1728.1980962908553</v>
      </c>
    </row>
    <row r="395" spans="1:10" ht="30" x14ac:dyDescent="0.2">
      <c r="A395" s="154" t="s">
        <v>358</v>
      </c>
      <c r="B395" s="224" t="s">
        <v>21</v>
      </c>
      <c r="C395" s="224" t="s">
        <v>380</v>
      </c>
      <c r="D395" s="151" t="s">
        <v>381</v>
      </c>
      <c r="E395" s="225">
        <f t="shared" si="103"/>
        <v>9.8266636270060814E-4</v>
      </c>
      <c r="F395" s="226" t="s">
        <v>17</v>
      </c>
      <c r="G395" s="227">
        <v>11.999847910271994</v>
      </c>
      <c r="H395" s="228">
        <v>367.18</v>
      </c>
      <c r="I395" s="150">
        <f t="shared" si="108"/>
        <v>456.7</v>
      </c>
      <c r="J395" s="150">
        <f t="shared" si="109"/>
        <v>5480.3305406212194</v>
      </c>
    </row>
    <row r="396" spans="1:10" ht="30" x14ac:dyDescent="0.2">
      <c r="A396" s="154" t="s">
        <v>361</v>
      </c>
      <c r="B396" s="224" t="s">
        <v>9</v>
      </c>
      <c r="C396" s="224" t="s">
        <v>377</v>
      </c>
      <c r="D396" s="151" t="s">
        <v>378</v>
      </c>
      <c r="E396" s="225">
        <f t="shared" si="103"/>
        <v>5.181967450426998E-4</v>
      </c>
      <c r="F396" s="226" t="s">
        <v>17</v>
      </c>
      <c r="G396" s="227">
        <v>5.9999239551359969</v>
      </c>
      <c r="H396" s="228">
        <v>387.25</v>
      </c>
      <c r="I396" s="150">
        <f t="shared" si="108"/>
        <v>481.67</v>
      </c>
      <c r="J396" s="150">
        <f t="shared" si="109"/>
        <v>2889.9833714703559</v>
      </c>
    </row>
    <row r="397" spans="1:10" ht="30" x14ac:dyDescent="0.2">
      <c r="A397" s="154" t="s">
        <v>364</v>
      </c>
      <c r="B397" s="224" t="s">
        <v>9</v>
      </c>
      <c r="C397" s="224" t="s">
        <v>374</v>
      </c>
      <c r="D397" s="151" t="s">
        <v>375</v>
      </c>
      <c r="E397" s="225">
        <f t="shared" si="103"/>
        <v>8.0408337290808856E-4</v>
      </c>
      <c r="F397" s="226" t="s">
        <v>17</v>
      </c>
      <c r="G397" s="227">
        <v>8.9998859327039948</v>
      </c>
      <c r="H397" s="228">
        <v>400.6</v>
      </c>
      <c r="I397" s="150">
        <f t="shared" si="108"/>
        <v>498.27</v>
      </c>
      <c r="J397" s="150">
        <f t="shared" si="109"/>
        <v>4484.3731636884195</v>
      </c>
    </row>
    <row r="398" spans="1:10" ht="30" x14ac:dyDescent="0.2">
      <c r="A398" s="154" t="s">
        <v>366</v>
      </c>
      <c r="B398" s="224" t="s">
        <v>9</v>
      </c>
      <c r="C398" s="224" t="s">
        <v>384</v>
      </c>
      <c r="D398" s="151" t="s">
        <v>385</v>
      </c>
      <c r="E398" s="225">
        <f t="shared" si="103"/>
        <v>2.6277234408761066E-4</v>
      </c>
      <c r="F398" s="226" t="s">
        <v>17</v>
      </c>
      <c r="G398" s="227">
        <v>0.99998732585599948</v>
      </c>
      <c r="H398" s="228">
        <v>1178.23</v>
      </c>
      <c r="I398" s="150">
        <f t="shared" si="108"/>
        <v>1465.5</v>
      </c>
      <c r="J398" s="150">
        <f t="shared" si="109"/>
        <v>1465.4814260419673</v>
      </c>
    </row>
    <row r="399" spans="1:10" ht="30" x14ac:dyDescent="0.2">
      <c r="A399" s="154" t="s">
        <v>368</v>
      </c>
      <c r="B399" s="224" t="s">
        <v>21</v>
      </c>
      <c r="C399" s="224" t="s">
        <v>315</v>
      </c>
      <c r="D399" s="151" t="s">
        <v>316</v>
      </c>
      <c r="E399" s="225">
        <f t="shared" si="103"/>
        <v>1.9649023919820355E-3</v>
      </c>
      <c r="F399" s="226" t="s">
        <v>17</v>
      </c>
      <c r="G399" s="227">
        <v>23.999695820543987</v>
      </c>
      <c r="H399" s="228">
        <v>367.1</v>
      </c>
      <c r="I399" s="150">
        <f t="shared" si="108"/>
        <v>456.6</v>
      </c>
      <c r="J399" s="150">
        <f t="shared" si="109"/>
        <v>10958.261111660386</v>
      </c>
    </row>
    <row r="400" spans="1:10" x14ac:dyDescent="0.2">
      <c r="A400" s="154" t="s">
        <v>370</v>
      </c>
      <c r="B400" s="224" t="s">
        <v>21</v>
      </c>
      <c r="C400" s="224" t="s">
        <v>359</v>
      </c>
      <c r="D400" s="151" t="s">
        <v>360</v>
      </c>
      <c r="E400" s="225">
        <f t="shared" si="103"/>
        <v>6.9985123961462635E-4</v>
      </c>
      <c r="F400" s="226" t="s">
        <v>17</v>
      </c>
      <c r="G400" s="227">
        <v>26.999657798111986</v>
      </c>
      <c r="H400" s="228">
        <v>116.22</v>
      </c>
      <c r="I400" s="150">
        <f t="shared" si="108"/>
        <v>144.56</v>
      </c>
      <c r="J400" s="150">
        <f t="shared" si="109"/>
        <v>3903.0705312950686</v>
      </c>
    </row>
    <row r="401" spans="1:10" ht="20.100000000000001" customHeight="1" x14ac:dyDescent="0.2">
      <c r="A401" s="154" t="s">
        <v>373</v>
      </c>
      <c r="B401" s="224" t="s">
        <v>21</v>
      </c>
      <c r="C401" s="224" t="s">
        <v>339</v>
      </c>
      <c r="D401" s="149" t="s">
        <v>340</v>
      </c>
      <c r="E401" s="225">
        <f t="shared" si="103"/>
        <v>4.1745927772417267E-4</v>
      </c>
      <c r="F401" s="226" t="s">
        <v>17</v>
      </c>
      <c r="G401" s="232">
        <v>19.999746517119988</v>
      </c>
      <c r="H401" s="233">
        <v>93.59</v>
      </c>
      <c r="I401" s="150">
        <f t="shared" si="108"/>
        <v>116.41</v>
      </c>
      <c r="J401" s="150">
        <f t="shared" si="109"/>
        <v>2328.1704920579377</v>
      </c>
    </row>
    <row r="402" spans="1:10" ht="30" x14ac:dyDescent="0.2">
      <c r="A402" s="154" t="s">
        <v>376</v>
      </c>
      <c r="B402" s="224" t="s">
        <v>9</v>
      </c>
      <c r="C402" s="224" t="s">
        <v>356</v>
      </c>
      <c r="D402" s="151" t="s">
        <v>357</v>
      </c>
      <c r="E402" s="225">
        <f t="shared" si="103"/>
        <v>5.1146202703251161E-4</v>
      </c>
      <c r="F402" s="226" t="s">
        <v>17</v>
      </c>
      <c r="G402" s="227">
        <v>22.999708494687987</v>
      </c>
      <c r="H402" s="228">
        <v>99.71</v>
      </c>
      <c r="I402" s="150">
        <f t="shared" si="108"/>
        <v>124.02</v>
      </c>
      <c r="J402" s="150">
        <f t="shared" si="109"/>
        <v>2852.4238475112038</v>
      </c>
    </row>
    <row r="403" spans="1:10" x14ac:dyDescent="0.2">
      <c r="A403" s="154" t="s">
        <v>379</v>
      </c>
      <c r="B403" s="224" t="s">
        <v>21</v>
      </c>
      <c r="C403" s="224" t="s">
        <v>135</v>
      </c>
      <c r="D403" s="151" t="s">
        <v>136</v>
      </c>
      <c r="E403" s="225">
        <f t="shared" si="103"/>
        <v>1.5663134139945556E-3</v>
      </c>
      <c r="F403" s="226" t="s">
        <v>10</v>
      </c>
      <c r="G403" s="227">
        <v>16.899785806966388</v>
      </c>
      <c r="H403" s="228">
        <v>415.57</v>
      </c>
      <c r="I403" s="150">
        <f t="shared" si="108"/>
        <v>516.89</v>
      </c>
      <c r="J403" s="150">
        <f t="shared" si="109"/>
        <v>8735.3302857628569</v>
      </c>
    </row>
    <row r="404" spans="1:10" ht="45" x14ac:dyDescent="0.2">
      <c r="A404" s="154" t="s">
        <v>382</v>
      </c>
      <c r="B404" s="224" t="s">
        <v>9</v>
      </c>
      <c r="C404" s="224" t="s">
        <v>296</v>
      </c>
      <c r="D404" s="151" t="s">
        <v>297</v>
      </c>
      <c r="E404" s="225">
        <f t="shared" si="103"/>
        <v>2.2815739968221096E-4</v>
      </c>
      <c r="F404" s="226" t="s">
        <v>17</v>
      </c>
      <c r="G404" s="227">
        <v>16.999784539551992</v>
      </c>
      <c r="H404" s="228">
        <v>60.18</v>
      </c>
      <c r="I404" s="150">
        <f t="shared" si="108"/>
        <v>74.849999999999994</v>
      </c>
      <c r="J404" s="150">
        <f t="shared" si="109"/>
        <v>1272.4338727854665</v>
      </c>
    </row>
    <row r="405" spans="1:10" ht="30" x14ac:dyDescent="0.2">
      <c r="A405" s="154" t="s">
        <v>383</v>
      </c>
      <c r="B405" s="224" t="s">
        <v>9</v>
      </c>
      <c r="C405" s="224" t="s">
        <v>1287</v>
      </c>
      <c r="D405" s="149" t="s">
        <v>948</v>
      </c>
      <c r="E405" s="225">
        <f t="shared" si="103"/>
        <v>1.1791135685568936E-4</v>
      </c>
      <c r="F405" s="226" t="s">
        <v>17</v>
      </c>
      <c r="G405" s="232">
        <v>5.9999239551359969</v>
      </c>
      <c r="H405" s="233">
        <v>88.12</v>
      </c>
      <c r="I405" s="150">
        <f t="shared" si="108"/>
        <v>109.6</v>
      </c>
      <c r="J405" s="150">
        <f t="shared" si="109"/>
        <v>657.59166548290523</v>
      </c>
    </row>
    <row r="406" spans="1:10" ht="30" x14ac:dyDescent="0.2">
      <c r="A406" s="154" t="s">
        <v>753</v>
      </c>
      <c r="B406" s="224" t="s">
        <v>21</v>
      </c>
      <c r="C406" s="224" t="s">
        <v>342</v>
      </c>
      <c r="D406" s="151" t="s">
        <v>343</v>
      </c>
      <c r="E406" s="225">
        <f t="shared" si="103"/>
        <v>9.3425385304270658E-4</v>
      </c>
      <c r="F406" s="226" t="s">
        <v>17</v>
      </c>
      <c r="G406" s="227">
        <v>23.999695820543987</v>
      </c>
      <c r="H406" s="228">
        <v>174.54</v>
      </c>
      <c r="I406" s="150">
        <f t="shared" si="108"/>
        <v>217.1</v>
      </c>
      <c r="J406" s="150">
        <f t="shared" si="109"/>
        <v>5210.3339626400993</v>
      </c>
    </row>
    <row r="407" spans="1:10" x14ac:dyDescent="0.2">
      <c r="A407" s="154" t="s">
        <v>754</v>
      </c>
      <c r="B407" s="224" t="s">
        <v>21</v>
      </c>
      <c r="C407" s="224" t="s">
        <v>362</v>
      </c>
      <c r="D407" s="151" t="s">
        <v>363</v>
      </c>
      <c r="E407" s="225">
        <f t="shared" si="103"/>
        <v>3.9277248391046931E-4</v>
      </c>
      <c r="F407" s="226" t="s">
        <v>17</v>
      </c>
      <c r="G407" s="227">
        <v>22.999708494687987</v>
      </c>
      <c r="H407" s="228">
        <v>76.569999999999993</v>
      </c>
      <c r="I407" s="150">
        <f t="shared" si="108"/>
        <v>95.24</v>
      </c>
      <c r="J407" s="150">
        <f t="shared" si="109"/>
        <v>2190.4922370340837</v>
      </c>
    </row>
    <row r="408" spans="1:10" ht="15.75" x14ac:dyDescent="0.2">
      <c r="A408" s="156" t="s">
        <v>602</v>
      </c>
      <c r="B408" s="157"/>
      <c r="C408" s="157"/>
      <c r="D408" s="159" t="s">
        <v>386</v>
      </c>
      <c r="E408" s="221">
        <f>J408/$J$722</f>
        <v>8.3781254769233989E-4</v>
      </c>
      <c r="F408" s="229"/>
      <c r="G408" s="230"/>
      <c r="H408" s="231"/>
      <c r="I408" s="158"/>
      <c r="J408" s="158">
        <f>SUM(J409:J420)</f>
        <v>4672.4807795551915</v>
      </c>
    </row>
    <row r="409" spans="1:10" ht="30" x14ac:dyDescent="0.2">
      <c r="A409" s="154" t="s">
        <v>387</v>
      </c>
      <c r="B409" s="224" t="s">
        <v>9</v>
      </c>
      <c r="C409" s="224" t="s">
        <v>1288</v>
      </c>
      <c r="D409" s="151" t="s">
        <v>949</v>
      </c>
      <c r="E409" s="225">
        <f>J409/$J$722</f>
        <v>2.3564340812005313E-5</v>
      </c>
      <c r="F409" s="226" t="s">
        <v>17</v>
      </c>
      <c r="G409" s="227">
        <v>1.999974651711999</v>
      </c>
      <c r="H409" s="228">
        <v>52.83</v>
      </c>
      <c r="I409" s="150">
        <f t="shared" ref="I409:I420" si="110">ROUND(H409*(1+$J$10),2)</f>
        <v>65.709999999999994</v>
      </c>
      <c r="J409" s="150">
        <f t="shared" ref="J409:J420" si="111">G409*I409</f>
        <v>131.41833436399543</v>
      </c>
    </row>
    <row r="410" spans="1:10" ht="20.100000000000001" customHeight="1" x14ac:dyDescent="0.2">
      <c r="A410" s="154" t="s">
        <v>390</v>
      </c>
      <c r="B410" s="224" t="s">
        <v>9</v>
      </c>
      <c r="C410" s="224" t="s">
        <v>404</v>
      </c>
      <c r="D410" s="149" t="s">
        <v>405</v>
      </c>
      <c r="E410" s="225">
        <f t="shared" ref="E410:E420" si="112">J410/$J$722</f>
        <v>5.5505838850740875E-5</v>
      </c>
      <c r="F410" s="226" t="s">
        <v>17</v>
      </c>
      <c r="G410" s="232">
        <v>3.9999493034239979</v>
      </c>
      <c r="H410" s="233">
        <v>62.22</v>
      </c>
      <c r="I410" s="150">
        <f t="shared" si="110"/>
        <v>77.39</v>
      </c>
      <c r="J410" s="150">
        <f t="shared" si="111"/>
        <v>309.55607659198319</v>
      </c>
    </row>
    <row r="411" spans="1:10" x14ac:dyDescent="0.2">
      <c r="A411" s="154" t="s">
        <v>393</v>
      </c>
      <c r="B411" s="224" t="s">
        <v>21</v>
      </c>
      <c r="C411" s="224" t="s">
        <v>398</v>
      </c>
      <c r="D411" s="151" t="s">
        <v>399</v>
      </c>
      <c r="E411" s="225">
        <f t="shared" si="112"/>
        <v>1.4998195492017932E-4</v>
      </c>
      <c r="F411" s="226" t="s">
        <v>17</v>
      </c>
      <c r="G411" s="227">
        <v>0.99998732585599948</v>
      </c>
      <c r="H411" s="228">
        <v>672.5</v>
      </c>
      <c r="I411" s="150">
        <f t="shared" si="110"/>
        <v>836.46</v>
      </c>
      <c r="J411" s="150">
        <f t="shared" si="111"/>
        <v>836.44939858550936</v>
      </c>
    </row>
    <row r="412" spans="1:10" ht="20.100000000000001" customHeight="1" x14ac:dyDescent="0.2">
      <c r="A412" s="154" t="s">
        <v>396</v>
      </c>
      <c r="B412" s="224" t="s">
        <v>9</v>
      </c>
      <c r="C412" s="224" t="s">
        <v>401</v>
      </c>
      <c r="D412" s="149" t="s">
        <v>402</v>
      </c>
      <c r="E412" s="225">
        <f t="shared" si="112"/>
        <v>2.0369115174583806E-5</v>
      </c>
      <c r="F412" s="226" t="s">
        <v>17</v>
      </c>
      <c r="G412" s="232">
        <v>1.999974651711999</v>
      </c>
      <c r="H412" s="233">
        <v>45.67</v>
      </c>
      <c r="I412" s="150">
        <f t="shared" si="110"/>
        <v>56.8</v>
      </c>
      <c r="J412" s="150">
        <f t="shared" si="111"/>
        <v>113.59856021724154</v>
      </c>
    </row>
    <row r="413" spans="1:10" ht="45" x14ac:dyDescent="0.2">
      <c r="A413" s="154" t="s">
        <v>397</v>
      </c>
      <c r="B413" s="224" t="s">
        <v>9</v>
      </c>
      <c r="C413" s="224" t="s">
        <v>388</v>
      </c>
      <c r="D413" s="149" t="s">
        <v>389</v>
      </c>
      <c r="E413" s="225">
        <f t="shared" si="112"/>
        <v>4.0996789011859077E-4</v>
      </c>
      <c r="F413" s="226" t="s">
        <v>25</v>
      </c>
      <c r="G413" s="232">
        <v>52.999328270367975</v>
      </c>
      <c r="H413" s="233">
        <v>34.68</v>
      </c>
      <c r="I413" s="150">
        <f t="shared" si="110"/>
        <v>43.14</v>
      </c>
      <c r="J413" s="150">
        <f t="shared" si="111"/>
        <v>2286.3910215836745</v>
      </c>
    </row>
    <row r="414" spans="1:10" ht="30" x14ac:dyDescent="0.2">
      <c r="A414" s="154" t="s">
        <v>400</v>
      </c>
      <c r="B414" s="224" t="s">
        <v>9</v>
      </c>
      <c r="C414" s="224" t="s">
        <v>394</v>
      </c>
      <c r="D414" s="151" t="s">
        <v>395</v>
      </c>
      <c r="E414" s="225">
        <f t="shared" si="112"/>
        <v>9.4099574327654758E-6</v>
      </c>
      <c r="F414" s="226" t="s">
        <v>17</v>
      </c>
      <c r="G414" s="227">
        <v>0.99998732585599948</v>
      </c>
      <c r="H414" s="228">
        <v>42.19</v>
      </c>
      <c r="I414" s="150">
        <f t="shared" si="110"/>
        <v>52.48</v>
      </c>
      <c r="J414" s="150">
        <f t="shared" si="111"/>
        <v>52.479334860922847</v>
      </c>
    </row>
    <row r="415" spans="1:10" x14ac:dyDescent="0.2">
      <c r="A415" s="154" t="s">
        <v>403</v>
      </c>
      <c r="B415" s="224" t="s">
        <v>21</v>
      </c>
      <c r="C415" s="224" t="s">
        <v>407</v>
      </c>
      <c r="D415" s="151" t="s">
        <v>408</v>
      </c>
      <c r="E415" s="225">
        <f t="shared" si="112"/>
        <v>3.3028089922168468E-6</v>
      </c>
      <c r="F415" s="226" t="s">
        <v>17</v>
      </c>
      <c r="G415" s="227">
        <v>0.99998732585599948</v>
      </c>
      <c r="H415" s="228">
        <v>14.81</v>
      </c>
      <c r="I415" s="150">
        <f t="shared" si="110"/>
        <v>18.420000000000002</v>
      </c>
      <c r="J415" s="150">
        <f t="shared" si="111"/>
        <v>18.419766542267514</v>
      </c>
    </row>
    <row r="416" spans="1:10" ht="30" x14ac:dyDescent="0.2">
      <c r="A416" s="154" t="s">
        <v>406</v>
      </c>
      <c r="B416" s="224" t="s">
        <v>9</v>
      </c>
      <c r="C416" s="224" t="s">
        <v>1289</v>
      </c>
      <c r="D416" s="151" t="s">
        <v>950</v>
      </c>
      <c r="E416" s="225">
        <f t="shared" si="112"/>
        <v>4.0881674822228063E-5</v>
      </c>
      <c r="F416" s="226" t="s">
        <v>17</v>
      </c>
      <c r="G416" s="227">
        <v>7.9998986068479958</v>
      </c>
      <c r="H416" s="228">
        <v>22.91</v>
      </c>
      <c r="I416" s="150">
        <f t="shared" si="110"/>
        <v>28.5</v>
      </c>
      <c r="J416" s="150">
        <f t="shared" si="111"/>
        <v>227.99711029516789</v>
      </c>
    </row>
    <row r="417" spans="1:10" x14ac:dyDescent="0.2">
      <c r="A417" s="154" t="s">
        <v>409</v>
      </c>
      <c r="B417" s="224" t="s">
        <v>21</v>
      </c>
      <c r="C417" s="224" t="s">
        <v>1290</v>
      </c>
      <c r="D417" s="151" t="s">
        <v>951</v>
      </c>
      <c r="E417" s="225">
        <f t="shared" si="112"/>
        <v>2.2276926666287783E-5</v>
      </c>
      <c r="F417" s="226" t="s">
        <v>17</v>
      </c>
      <c r="G417" s="227">
        <v>3.9999493034239979</v>
      </c>
      <c r="H417" s="228">
        <v>24.97</v>
      </c>
      <c r="I417" s="150">
        <f t="shared" si="110"/>
        <v>31.06</v>
      </c>
      <c r="J417" s="150">
        <f t="shared" si="111"/>
        <v>124.23842536434937</v>
      </c>
    </row>
    <row r="418" spans="1:10" ht="30" x14ac:dyDescent="0.2">
      <c r="A418" s="154" t="s">
        <v>755</v>
      </c>
      <c r="B418" s="224" t="s">
        <v>9</v>
      </c>
      <c r="C418" s="224" t="s">
        <v>1291</v>
      </c>
      <c r="D418" s="151" t="s">
        <v>952</v>
      </c>
      <c r="E418" s="225">
        <f t="shared" si="112"/>
        <v>2.1914729371810148E-5</v>
      </c>
      <c r="F418" s="226" t="s">
        <v>17</v>
      </c>
      <c r="G418" s="227">
        <v>1.999974651711999</v>
      </c>
      <c r="H418" s="228">
        <v>49.13</v>
      </c>
      <c r="I418" s="150">
        <f t="shared" si="110"/>
        <v>61.11</v>
      </c>
      <c r="J418" s="150">
        <f t="shared" si="111"/>
        <v>122.21845096612026</v>
      </c>
    </row>
    <row r="419" spans="1:10" ht="30" x14ac:dyDescent="0.2">
      <c r="A419" s="154" t="s">
        <v>756</v>
      </c>
      <c r="B419" s="224" t="s">
        <v>9</v>
      </c>
      <c r="C419" s="224" t="s">
        <v>391</v>
      </c>
      <c r="D419" s="151" t="s">
        <v>392</v>
      </c>
      <c r="E419" s="225">
        <f t="shared" si="112"/>
        <v>6.5744188115430445E-5</v>
      </c>
      <c r="F419" s="226" t="s">
        <v>17</v>
      </c>
      <c r="G419" s="227">
        <v>5.9999239551359969</v>
      </c>
      <c r="H419" s="228">
        <v>49.13</v>
      </c>
      <c r="I419" s="150">
        <f t="shared" si="110"/>
        <v>61.11</v>
      </c>
      <c r="J419" s="150">
        <f t="shared" si="111"/>
        <v>366.65535289836077</v>
      </c>
    </row>
    <row r="420" spans="1:10" ht="30" x14ac:dyDescent="0.2">
      <c r="A420" s="154" t="s">
        <v>757</v>
      </c>
      <c r="B420" s="224" t="s">
        <v>9</v>
      </c>
      <c r="C420" s="224" t="s">
        <v>1292</v>
      </c>
      <c r="D420" s="151" t="s">
        <v>953</v>
      </c>
      <c r="E420" s="225">
        <f t="shared" si="112"/>
        <v>1.4893122415501153E-5</v>
      </c>
      <c r="F420" s="226" t="s">
        <v>17</v>
      </c>
      <c r="G420" s="227">
        <v>1.999974651711999</v>
      </c>
      <c r="H420" s="228">
        <v>33.39</v>
      </c>
      <c r="I420" s="150">
        <f t="shared" si="110"/>
        <v>41.53</v>
      </c>
      <c r="J420" s="150">
        <f t="shared" si="111"/>
        <v>83.058947285599317</v>
      </c>
    </row>
    <row r="421" spans="1:10" ht="15.75" x14ac:dyDescent="0.2">
      <c r="A421" s="156" t="s">
        <v>603</v>
      </c>
      <c r="B421" s="157"/>
      <c r="C421" s="157"/>
      <c r="D421" s="159" t="s">
        <v>410</v>
      </c>
      <c r="E421" s="221">
        <f t="shared" ref="E421:E442" si="113">J421/$J$722</f>
        <v>1.3040990832515979E-2</v>
      </c>
      <c r="F421" s="229"/>
      <c r="G421" s="230"/>
      <c r="H421" s="231"/>
      <c r="I421" s="158"/>
      <c r="J421" s="158">
        <f>SUM(J422:J482)</f>
        <v>72729.609002779413</v>
      </c>
    </row>
    <row r="422" spans="1:10" ht="15.75" x14ac:dyDescent="0.2">
      <c r="A422" s="135"/>
      <c r="B422" s="235"/>
      <c r="C422" s="235"/>
      <c r="D422" s="155" t="s">
        <v>411</v>
      </c>
      <c r="E422" s="236"/>
      <c r="F422" s="134"/>
      <c r="G422" s="237"/>
      <c r="H422" s="238"/>
      <c r="I422" s="153"/>
      <c r="J422" s="153"/>
    </row>
    <row r="423" spans="1:10" ht="30" x14ac:dyDescent="0.2">
      <c r="A423" s="154" t="s">
        <v>727</v>
      </c>
      <c r="B423" s="224" t="s">
        <v>9</v>
      </c>
      <c r="C423" s="224" t="s">
        <v>1293</v>
      </c>
      <c r="D423" s="151" t="s">
        <v>954</v>
      </c>
      <c r="E423" s="225">
        <f t="shared" si="113"/>
        <v>4.6316785906488488E-4</v>
      </c>
      <c r="F423" s="226" t="s">
        <v>17</v>
      </c>
      <c r="G423" s="227">
        <v>7.9998986068479958</v>
      </c>
      <c r="H423" s="228">
        <v>259.60000000000002</v>
      </c>
      <c r="I423" s="150">
        <f t="shared" ref="I423:I424" si="114">ROUND(H423*(1+$J$10),2)</f>
        <v>322.89</v>
      </c>
      <c r="J423" s="150">
        <f t="shared" ref="J423:J424" si="115">G423*I423</f>
        <v>2583.0872611651494</v>
      </c>
    </row>
    <row r="424" spans="1:10" ht="30" x14ac:dyDescent="0.2">
      <c r="A424" s="154" t="s">
        <v>728</v>
      </c>
      <c r="B424" s="224" t="s">
        <v>9</v>
      </c>
      <c r="C424" s="224" t="s">
        <v>412</v>
      </c>
      <c r="D424" s="151" t="s">
        <v>413</v>
      </c>
      <c r="E424" s="225">
        <f t="shared" si="113"/>
        <v>6.7504969022247463E-5</v>
      </c>
      <c r="F424" s="226" t="s">
        <v>17</v>
      </c>
      <c r="G424" s="227">
        <v>0.99998732585599948</v>
      </c>
      <c r="H424" s="228">
        <v>302.68</v>
      </c>
      <c r="I424" s="150">
        <f t="shared" si="114"/>
        <v>376.48</v>
      </c>
      <c r="J424" s="150">
        <f t="shared" si="115"/>
        <v>376.4752284382667</v>
      </c>
    </row>
    <row r="425" spans="1:10" ht="15.75" x14ac:dyDescent="0.2">
      <c r="A425" s="135"/>
      <c r="B425" s="235"/>
      <c r="C425" s="235"/>
      <c r="D425" s="155" t="s">
        <v>426</v>
      </c>
      <c r="E425" s="236"/>
      <c r="F425" s="134"/>
      <c r="G425" s="237"/>
      <c r="H425" s="238"/>
      <c r="I425" s="153"/>
      <c r="J425" s="153"/>
    </row>
    <row r="426" spans="1:10" ht="45" x14ac:dyDescent="0.2">
      <c r="A426" s="154" t="s">
        <v>729</v>
      </c>
      <c r="B426" s="224" t="s">
        <v>9</v>
      </c>
      <c r="C426" s="224" t="s">
        <v>1294</v>
      </c>
      <c r="D426" s="151" t="s">
        <v>955</v>
      </c>
      <c r="E426" s="225">
        <f t="shared" si="113"/>
        <v>1.0483603452504675E-3</v>
      </c>
      <c r="F426" s="226" t="s">
        <v>17</v>
      </c>
      <c r="G426" s="227">
        <v>1.999974651711999</v>
      </c>
      <c r="H426" s="228">
        <v>2350.34</v>
      </c>
      <c r="I426" s="150">
        <f t="shared" ref="I426:I427" si="116">ROUND(H426*(1+$J$10),2)</f>
        <v>2923.39</v>
      </c>
      <c r="J426" s="150">
        <f t="shared" ref="J426:J427" si="117">G426*I426</f>
        <v>5846.7058970683402</v>
      </c>
    </row>
    <row r="427" spans="1:10" ht="30" x14ac:dyDescent="0.2">
      <c r="A427" s="154" t="s">
        <v>730</v>
      </c>
      <c r="B427" s="224" t="s">
        <v>9</v>
      </c>
      <c r="C427" s="224" t="s">
        <v>1295</v>
      </c>
      <c r="D427" s="151" t="s">
        <v>427</v>
      </c>
      <c r="E427" s="225">
        <f t="shared" si="113"/>
        <v>7.8631777491955195E-4</v>
      </c>
      <c r="F427" s="226" t="s">
        <v>17</v>
      </c>
      <c r="G427" s="227">
        <v>0.99998732585599948</v>
      </c>
      <c r="H427" s="228">
        <v>3525.73</v>
      </c>
      <c r="I427" s="150">
        <f t="shared" si="116"/>
        <v>4385.3500000000004</v>
      </c>
      <c r="J427" s="150">
        <f t="shared" si="117"/>
        <v>4385.2944194426072</v>
      </c>
    </row>
    <row r="428" spans="1:10" ht="15.75" x14ac:dyDescent="0.2">
      <c r="A428" s="135"/>
      <c r="B428" s="235"/>
      <c r="C428" s="235"/>
      <c r="D428" s="155" t="s">
        <v>257</v>
      </c>
      <c r="E428" s="236"/>
      <c r="F428" s="134"/>
      <c r="G428" s="237"/>
      <c r="H428" s="238"/>
      <c r="I428" s="153"/>
      <c r="J428" s="153"/>
    </row>
    <row r="429" spans="1:10" ht="30" x14ac:dyDescent="0.2">
      <c r="A429" s="154" t="s">
        <v>731</v>
      </c>
      <c r="B429" s="224" t="s">
        <v>9</v>
      </c>
      <c r="C429" s="224" t="s">
        <v>1247</v>
      </c>
      <c r="D429" s="151" t="s">
        <v>232</v>
      </c>
      <c r="E429" s="225">
        <f t="shared" si="113"/>
        <v>7.5111112206277791E-5</v>
      </c>
      <c r="F429" s="226" t="s">
        <v>17</v>
      </c>
      <c r="G429" s="227">
        <v>1.999974651711999</v>
      </c>
      <c r="H429" s="228">
        <v>168.39</v>
      </c>
      <c r="I429" s="150">
        <f t="shared" ref="I429:I442" si="118">ROUND(H429*(1+$J$10),2)</f>
        <v>209.45</v>
      </c>
      <c r="J429" s="150">
        <f t="shared" ref="J429:J442" si="119">G429*I429</f>
        <v>418.89469080107818</v>
      </c>
    </row>
    <row r="430" spans="1:10" ht="30" x14ac:dyDescent="0.2">
      <c r="A430" s="154" t="s">
        <v>1674</v>
      </c>
      <c r="B430" s="224" t="s">
        <v>9</v>
      </c>
      <c r="C430" s="224" t="s">
        <v>230</v>
      </c>
      <c r="D430" s="151" t="s">
        <v>231</v>
      </c>
      <c r="E430" s="225">
        <f t="shared" si="113"/>
        <v>6.5597157530543489E-5</v>
      </c>
      <c r="F430" s="226" t="s">
        <v>17</v>
      </c>
      <c r="G430" s="227">
        <v>0.99998732585599948</v>
      </c>
      <c r="H430" s="228">
        <v>294.13</v>
      </c>
      <c r="I430" s="150">
        <f t="shared" si="118"/>
        <v>365.84</v>
      </c>
      <c r="J430" s="150">
        <f t="shared" si="119"/>
        <v>365.83536329115884</v>
      </c>
    </row>
    <row r="431" spans="1:10" ht="20.100000000000001" customHeight="1" x14ac:dyDescent="0.2">
      <c r="A431" s="154" t="s">
        <v>1675</v>
      </c>
      <c r="B431" s="224" t="s">
        <v>9</v>
      </c>
      <c r="C431" s="224" t="s">
        <v>1246</v>
      </c>
      <c r="D431" s="149" t="s">
        <v>905</v>
      </c>
      <c r="E431" s="225">
        <f t="shared" si="113"/>
        <v>3.1842521352323848E-4</v>
      </c>
      <c r="F431" s="226" t="s">
        <v>17</v>
      </c>
      <c r="G431" s="232">
        <v>3.9999493034239979</v>
      </c>
      <c r="H431" s="233">
        <v>356.94</v>
      </c>
      <c r="I431" s="150">
        <f t="shared" si="118"/>
        <v>443.97</v>
      </c>
      <c r="J431" s="150">
        <f t="shared" si="119"/>
        <v>1775.8574922411524</v>
      </c>
    </row>
    <row r="432" spans="1:10" ht="30" x14ac:dyDescent="0.2">
      <c r="A432" s="154" t="s">
        <v>1676</v>
      </c>
      <c r="B432" s="224" t="s">
        <v>9</v>
      </c>
      <c r="C432" s="224" t="s">
        <v>1296</v>
      </c>
      <c r="D432" s="151" t="s">
        <v>236</v>
      </c>
      <c r="E432" s="225">
        <f t="shared" si="113"/>
        <v>6.3866858574251816E-5</v>
      </c>
      <c r="F432" s="226" t="s">
        <v>17</v>
      </c>
      <c r="G432" s="227">
        <v>0.99998732585599948</v>
      </c>
      <c r="H432" s="228">
        <v>286.37</v>
      </c>
      <c r="I432" s="150">
        <f t="shared" si="118"/>
        <v>356.19</v>
      </c>
      <c r="J432" s="150">
        <f t="shared" si="119"/>
        <v>356.18548559664845</v>
      </c>
    </row>
    <row r="433" spans="1:10" ht="30" x14ac:dyDescent="0.2">
      <c r="A433" s="154" t="s">
        <v>1673</v>
      </c>
      <c r="B433" s="224" t="s">
        <v>9</v>
      </c>
      <c r="C433" s="224" t="s">
        <v>418</v>
      </c>
      <c r="D433" s="151" t="s">
        <v>419</v>
      </c>
      <c r="E433" s="225">
        <f t="shared" si="113"/>
        <v>2.5439160074905388E-4</v>
      </c>
      <c r="F433" s="226" t="s">
        <v>17</v>
      </c>
      <c r="G433" s="227">
        <v>1.999974651711999</v>
      </c>
      <c r="H433" s="228">
        <v>570.33000000000004</v>
      </c>
      <c r="I433" s="150">
        <f t="shared" si="118"/>
        <v>709.38</v>
      </c>
      <c r="J433" s="150">
        <f t="shared" si="119"/>
        <v>1418.7420184314578</v>
      </c>
    </row>
    <row r="434" spans="1:10" ht="30" x14ac:dyDescent="0.2">
      <c r="A434" s="154" t="s">
        <v>1677</v>
      </c>
      <c r="B434" s="224" t="s">
        <v>9</v>
      </c>
      <c r="C434" s="224" t="s">
        <v>1297</v>
      </c>
      <c r="D434" s="151" t="s">
        <v>956</v>
      </c>
      <c r="E434" s="225">
        <f t="shared" si="113"/>
        <v>3.5015513096420985E-4</v>
      </c>
      <c r="F434" s="226" t="s">
        <v>17</v>
      </c>
      <c r="G434" s="227">
        <v>1.999974651711999</v>
      </c>
      <c r="H434" s="228">
        <v>785.02</v>
      </c>
      <c r="I434" s="150">
        <f t="shared" si="118"/>
        <v>976.42</v>
      </c>
      <c r="J434" s="150">
        <f t="shared" si="119"/>
        <v>1952.8152494246299</v>
      </c>
    </row>
    <row r="435" spans="1:10" ht="30" x14ac:dyDescent="0.2">
      <c r="A435" s="154" t="s">
        <v>1678</v>
      </c>
      <c r="B435" s="224" t="s">
        <v>21</v>
      </c>
      <c r="C435" s="224" t="s">
        <v>1298</v>
      </c>
      <c r="D435" s="149" t="s">
        <v>957</v>
      </c>
      <c r="E435" s="225">
        <f t="shared" si="113"/>
        <v>1.1973668777538357E-4</v>
      </c>
      <c r="F435" s="226" t="s">
        <v>17</v>
      </c>
      <c r="G435" s="232">
        <v>1.999974651711999</v>
      </c>
      <c r="H435" s="233">
        <v>268.44</v>
      </c>
      <c r="I435" s="150">
        <f t="shared" si="118"/>
        <v>333.89</v>
      </c>
      <c r="J435" s="150">
        <f t="shared" si="119"/>
        <v>667.77153646011925</v>
      </c>
    </row>
    <row r="436" spans="1:10" ht="20.100000000000001" customHeight="1" x14ac:dyDescent="0.2">
      <c r="A436" s="154" t="s">
        <v>1679</v>
      </c>
      <c r="B436" s="224" t="s">
        <v>9</v>
      </c>
      <c r="C436" s="224" t="s">
        <v>422</v>
      </c>
      <c r="D436" s="149" t="s">
        <v>423</v>
      </c>
      <c r="E436" s="225">
        <f t="shared" si="113"/>
        <v>3.1909223032296959E-5</v>
      </c>
      <c r="F436" s="226" t="s">
        <v>17</v>
      </c>
      <c r="G436" s="232">
        <v>0.99998732585599948</v>
      </c>
      <c r="H436" s="233">
        <v>143.08000000000001</v>
      </c>
      <c r="I436" s="150">
        <f t="shared" si="118"/>
        <v>177.96</v>
      </c>
      <c r="J436" s="150">
        <f t="shared" si="119"/>
        <v>177.95774450933368</v>
      </c>
    </row>
    <row r="437" spans="1:10" ht="30" x14ac:dyDescent="0.2">
      <c r="A437" s="154" t="s">
        <v>1680</v>
      </c>
      <c r="B437" s="224" t="s">
        <v>9</v>
      </c>
      <c r="C437" s="224" t="s">
        <v>404</v>
      </c>
      <c r="D437" s="151" t="s">
        <v>405</v>
      </c>
      <c r="E437" s="225">
        <f t="shared" si="113"/>
        <v>2.7752919425370437E-5</v>
      </c>
      <c r="F437" s="226" t="s">
        <v>17</v>
      </c>
      <c r="G437" s="227">
        <v>1.999974651711999</v>
      </c>
      <c r="H437" s="228">
        <v>62.22</v>
      </c>
      <c r="I437" s="150">
        <f t="shared" si="118"/>
        <v>77.39</v>
      </c>
      <c r="J437" s="150">
        <f t="shared" si="119"/>
        <v>154.77803829599159</v>
      </c>
    </row>
    <row r="438" spans="1:10" x14ac:dyDescent="0.2">
      <c r="A438" s="154" t="s">
        <v>1681</v>
      </c>
      <c r="B438" s="224" t="s">
        <v>21</v>
      </c>
      <c r="C438" s="224" t="s">
        <v>1299</v>
      </c>
      <c r="D438" s="151" t="s">
        <v>958</v>
      </c>
      <c r="E438" s="225">
        <f t="shared" si="113"/>
        <v>1.4376937479193127E-3</v>
      </c>
      <c r="F438" s="226" t="s">
        <v>17</v>
      </c>
      <c r="G438" s="227">
        <v>1.999974651711999</v>
      </c>
      <c r="H438" s="228">
        <v>3223.2</v>
      </c>
      <c r="I438" s="150">
        <f t="shared" si="118"/>
        <v>4009.06</v>
      </c>
      <c r="J438" s="150">
        <f t="shared" si="119"/>
        <v>8018.0183771925067</v>
      </c>
    </row>
    <row r="439" spans="1:10" x14ac:dyDescent="0.2">
      <c r="A439" s="154" t="s">
        <v>1682</v>
      </c>
      <c r="B439" s="224" t="s">
        <v>21</v>
      </c>
      <c r="C439" s="224" t="s">
        <v>1300</v>
      </c>
      <c r="D439" s="151" t="s">
        <v>959</v>
      </c>
      <c r="E439" s="225">
        <f t="shared" si="113"/>
        <v>1.0887076894105454E-4</v>
      </c>
      <c r="F439" s="226" t="s">
        <v>17</v>
      </c>
      <c r="G439" s="227">
        <v>0.99998732585599948</v>
      </c>
      <c r="H439" s="228">
        <v>488.16</v>
      </c>
      <c r="I439" s="150">
        <f t="shared" si="118"/>
        <v>607.17999999999995</v>
      </c>
      <c r="J439" s="150">
        <f t="shared" si="119"/>
        <v>607.17230451324576</v>
      </c>
    </row>
    <row r="440" spans="1:10" x14ac:dyDescent="0.2">
      <c r="A440" s="154" t="s">
        <v>1683</v>
      </c>
      <c r="B440" s="224" t="s">
        <v>21</v>
      </c>
      <c r="C440" s="224" t="s">
        <v>1301</v>
      </c>
      <c r="D440" s="151" t="s">
        <v>960</v>
      </c>
      <c r="E440" s="225">
        <f t="shared" si="113"/>
        <v>1.2409381364459474E-4</v>
      </c>
      <c r="F440" s="226" t="s">
        <v>497</v>
      </c>
      <c r="G440" s="227">
        <v>0.99998732585599948</v>
      </c>
      <c r="H440" s="228">
        <v>556.41999999999996</v>
      </c>
      <c r="I440" s="150">
        <f t="shared" si="118"/>
        <v>692.08</v>
      </c>
      <c r="J440" s="150">
        <f t="shared" si="119"/>
        <v>692.07122847842015</v>
      </c>
    </row>
    <row r="441" spans="1:10" x14ac:dyDescent="0.2">
      <c r="A441" s="154" t="s">
        <v>1684</v>
      </c>
      <c r="B441" s="224" t="s">
        <v>21</v>
      </c>
      <c r="C441" s="224" t="s">
        <v>1302</v>
      </c>
      <c r="D441" s="151" t="s">
        <v>961</v>
      </c>
      <c r="E441" s="225">
        <f t="shared" si="113"/>
        <v>6.2562051786175707E-4</v>
      </c>
      <c r="F441" s="226" t="s">
        <v>497</v>
      </c>
      <c r="G441" s="227">
        <v>0.99998732585599948</v>
      </c>
      <c r="H441" s="228">
        <v>2805.19</v>
      </c>
      <c r="I441" s="150">
        <f t="shared" si="118"/>
        <v>3489.13</v>
      </c>
      <c r="J441" s="150">
        <f t="shared" si="119"/>
        <v>3489.0857782639437</v>
      </c>
    </row>
    <row r="442" spans="1:10" ht="30" x14ac:dyDescent="0.2">
      <c r="A442" s="154" t="s">
        <v>1685</v>
      </c>
      <c r="B442" s="224" t="s">
        <v>9</v>
      </c>
      <c r="C442" s="224" t="s">
        <v>1303</v>
      </c>
      <c r="D442" s="151" t="s">
        <v>962</v>
      </c>
      <c r="E442" s="225">
        <f t="shared" si="113"/>
        <v>1.8932877388066062E-4</v>
      </c>
      <c r="F442" s="226" t="s">
        <v>17</v>
      </c>
      <c r="G442" s="227">
        <v>0.99998732585599948</v>
      </c>
      <c r="H442" s="228">
        <v>848.92</v>
      </c>
      <c r="I442" s="150">
        <f t="shared" si="118"/>
        <v>1055.9000000000001</v>
      </c>
      <c r="J442" s="150">
        <f t="shared" si="119"/>
        <v>1055.88661737135</v>
      </c>
    </row>
    <row r="443" spans="1:10" ht="15.75" x14ac:dyDescent="0.2">
      <c r="A443" s="135"/>
      <c r="B443" s="235"/>
      <c r="C443" s="235"/>
      <c r="D443" s="155" t="s">
        <v>261</v>
      </c>
      <c r="E443" s="236"/>
      <c r="F443" s="134"/>
      <c r="G443" s="237"/>
      <c r="H443" s="238"/>
      <c r="I443" s="153"/>
      <c r="J443" s="153"/>
    </row>
    <row r="444" spans="1:10" ht="30" x14ac:dyDescent="0.2">
      <c r="A444" s="154" t="s">
        <v>1686</v>
      </c>
      <c r="B444" s="224" t="s">
        <v>9</v>
      </c>
      <c r="C444" s="224" t="s">
        <v>1304</v>
      </c>
      <c r="D444" s="151" t="s">
        <v>963</v>
      </c>
      <c r="E444" s="225">
        <f t="shared" ref="E444:E469" si="120">J444/$J$722</f>
        <v>9.3382351962352514E-5</v>
      </c>
      <c r="F444" s="226" t="s">
        <v>17</v>
      </c>
      <c r="G444" s="227">
        <v>15.999797213695992</v>
      </c>
      <c r="H444" s="228">
        <v>26.17</v>
      </c>
      <c r="I444" s="150">
        <f t="shared" ref="I444:I478" si="121">ROUND(H444*(1+$J$10),2)</f>
        <v>32.549999999999997</v>
      </c>
      <c r="J444" s="150">
        <f t="shared" ref="J444:J478" si="122">G444*I444</f>
        <v>520.79339930580443</v>
      </c>
    </row>
    <row r="445" spans="1:10" ht="45" x14ac:dyDescent="0.2">
      <c r="A445" s="154" t="s">
        <v>1687</v>
      </c>
      <c r="B445" s="224" t="s">
        <v>21</v>
      </c>
      <c r="C445" s="224" t="s">
        <v>1305</v>
      </c>
      <c r="D445" s="151" t="s">
        <v>964</v>
      </c>
      <c r="E445" s="225">
        <f t="shared" si="120"/>
        <v>8.8962469136177422E-5</v>
      </c>
      <c r="F445" s="226" t="s">
        <v>17</v>
      </c>
      <c r="G445" s="227">
        <v>4.9999366292799969</v>
      </c>
      <c r="H445" s="228">
        <v>79.78</v>
      </c>
      <c r="I445" s="150">
        <f t="shared" si="121"/>
        <v>99.23</v>
      </c>
      <c r="J445" s="150">
        <f t="shared" si="122"/>
        <v>496.14371172345409</v>
      </c>
    </row>
    <row r="446" spans="1:10" ht="45" x14ac:dyDescent="0.2">
      <c r="A446" s="154" t="s">
        <v>1688</v>
      </c>
      <c r="B446" s="224" t="s">
        <v>9</v>
      </c>
      <c r="C446" s="224" t="s">
        <v>414</v>
      </c>
      <c r="D446" s="151" t="s">
        <v>415</v>
      </c>
      <c r="E446" s="225">
        <f t="shared" si="120"/>
        <v>6.1553457834969414E-4</v>
      </c>
      <c r="F446" s="226" t="s">
        <v>17</v>
      </c>
      <c r="G446" s="227">
        <v>21.999721168831989</v>
      </c>
      <c r="H446" s="228">
        <v>125.45</v>
      </c>
      <c r="I446" s="150">
        <f t="shared" si="121"/>
        <v>156.04</v>
      </c>
      <c r="J446" s="150">
        <f t="shared" si="122"/>
        <v>3432.8364911845433</v>
      </c>
    </row>
    <row r="447" spans="1:10" ht="45" x14ac:dyDescent="0.2">
      <c r="A447" s="154" t="s">
        <v>1689</v>
      </c>
      <c r="B447" s="224" t="s">
        <v>9</v>
      </c>
      <c r="C447" s="224" t="s">
        <v>1306</v>
      </c>
      <c r="D447" s="151" t="s">
        <v>965</v>
      </c>
      <c r="E447" s="225">
        <f t="shared" si="120"/>
        <v>3.4740816930510228E-4</v>
      </c>
      <c r="F447" s="226" t="s">
        <v>17</v>
      </c>
      <c r="G447" s="227">
        <v>8.9998859327039948</v>
      </c>
      <c r="H447" s="228">
        <v>173.08</v>
      </c>
      <c r="I447" s="150">
        <f t="shared" si="121"/>
        <v>215.28</v>
      </c>
      <c r="J447" s="150">
        <f t="shared" si="122"/>
        <v>1937.495443592516</v>
      </c>
    </row>
    <row r="448" spans="1:10" ht="45" x14ac:dyDescent="0.2">
      <c r="A448" s="154" t="s">
        <v>1690</v>
      </c>
      <c r="B448" s="224" t="s">
        <v>21</v>
      </c>
      <c r="C448" s="224" t="s">
        <v>1307</v>
      </c>
      <c r="D448" s="151" t="s">
        <v>966</v>
      </c>
      <c r="E448" s="225">
        <f t="shared" si="120"/>
        <v>3.8918278597213159E-5</v>
      </c>
      <c r="F448" s="226" t="s">
        <v>17</v>
      </c>
      <c r="G448" s="227">
        <v>4.9999366292799969</v>
      </c>
      <c r="H448" s="228">
        <v>34.9</v>
      </c>
      <c r="I448" s="150">
        <f t="shared" si="121"/>
        <v>43.41</v>
      </c>
      <c r="J448" s="150">
        <f t="shared" si="122"/>
        <v>217.04724907704465</v>
      </c>
    </row>
    <row r="449" spans="1:10" ht="45" x14ac:dyDescent="0.2">
      <c r="A449" s="154" t="s">
        <v>1691</v>
      </c>
      <c r="B449" s="224" t="s">
        <v>9</v>
      </c>
      <c r="C449" s="224" t="s">
        <v>1308</v>
      </c>
      <c r="D449" s="151" t="s">
        <v>967</v>
      </c>
      <c r="E449" s="225">
        <f t="shared" si="120"/>
        <v>9.1085447337472081E-6</v>
      </c>
      <c r="F449" s="226" t="s">
        <v>25</v>
      </c>
      <c r="G449" s="227">
        <v>1.0499866921487995</v>
      </c>
      <c r="H449" s="228">
        <v>38.9</v>
      </c>
      <c r="I449" s="150">
        <f t="shared" si="121"/>
        <v>48.38</v>
      </c>
      <c r="J449" s="150">
        <f t="shared" si="122"/>
        <v>50.798356166158918</v>
      </c>
    </row>
    <row r="450" spans="1:10" ht="45" x14ac:dyDescent="0.2">
      <c r="A450" s="154" t="s">
        <v>1692</v>
      </c>
      <c r="B450" s="224" t="s">
        <v>9</v>
      </c>
      <c r="C450" s="224">
        <v>92364</v>
      </c>
      <c r="D450" s="151" t="s">
        <v>968</v>
      </c>
      <c r="E450" s="225">
        <f t="shared" si="120"/>
        <v>2.4525598087101655E-6</v>
      </c>
      <c r="F450" s="226" t="s">
        <v>25</v>
      </c>
      <c r="G450" s="227">
        <v>0.2299970849468799</v>
      </c>
      <c r="H450" s="228">
        <v>47.81</v>
      </c>
      <c r="I450" s="150">
        <f t="shared" si="121"/>
        <v>59.47</v>
      </c>
      <c r="J450" s="150">
        <f t="shared" si="122"/>
        <v>13.677926641790947</v>
      </c>
    </row>
    <row r="451" spans="1:10" ht="45" x14ac:dyDescent="0.2">
      <c r="A451" s="154" t="s">
        <v>1693</v>
      </c>
      <c r="B451" s="224" t="s">
        <v>9</v>
      </c>
      <c r="C451" s="224">
        <v>92365</v>
      </c>
      <c r="D451" s="151" t="s">
        <v>969</v>
      </c>
      <c r="E451" s="225">
        <f t="shared" si="120"/>
        <v>1.8631141938983402E-5</v>
      </c>
      <c r="F451" s="226" t="s">
        <v>25</v>
      </c>
      <c r="G451" s="227">
        <v>1.5199807353011192</v>
      </c>
      <c r="H451" s="228">
        <v>54.96</v>
      </c>
      <c r="I451" s="150">
        <f t="shared" si="121"/>
        <v>68.36</v>
      </c>
      <c r="J451" s="150">
        <f t="shared" si="122"/>
        <v>103.90588306518451</v>
      </c>
    </row>
    <row r="452" spans="1:10" ht="45" x14ac:dyDescent="0.2">
      <c r="A452" s="154" t="s">
        <v>1694</v>
      </c>
      <c r="B452" s="224" t="s">
        <v>9</v>
      </c>
      <c r="C452" s="224" t="s">
        <v>1309</v>
      </c>
      <c r="D452" s="151" t="s">
        <v>970</v>
      </c>
      <c r="E452" s="225">
        <f t="shared" si="120"/>
        <v>5.9587730637267295E-6</v>
      </c>
      <c r="F452" s="226" t="s">
        <v>25</v>
      </c>
      <c r="G452" s="227">
        <v>0.34999556404959981</v>
      </c>
      <c r="H452" s="228">
        <v>76.34</v>
      </c>
      <c r="I452" s="150">
        <f t="shared" si="121"/>
        <v>94.95</v>
      </c>
      <c r="J452" s="150">
        <f t="shared" si="122"/>
        <v>33.232078806509506</v>
      </c>
    </row>
    <row r="453" spans="1:10" ht="45" x14ac:dyDescent="0.2">
      <c r="A453" s="154" t="s">
        <v>1695</v>
      </c>
      <c r="B453" s="224" t="s">
        <v>9</v>
      </c>
      <c r="C453" s="224" t="s">
        <v>416</v>
      </c>
      <c r="D453" s="151" t="s">
        <v>417</v>
      </c>
      <c r="E453" s="225">
        <f t="shared" si="120"/>
        <v>2.0114289654303745E-3</v>
      </c>
      <c r="F453" s="226" t="s">
        <v>25</v>
      </c>
      <c r="G453" s="227">
        <v>96.198780747347158</v>
      </c>
      <c r="H453" s="228">
        <v>93.75</v>
      </c>
      <c r="I453" s="150">
        <f t="shared" si="121"/>
        <v>116.61</v>
      </c>
      <c r="J453" s="150">
        <f t="shared" si="122"/>
        <v>11217.739822948151</v>
      </c>
    </row>
    <row r="454" spans="1:10" ht="45" x14ac:dyDescent="0.2">
      <c r="A454" s="154" t="s">
        <v>1696</v>
      </c>
      <c r="B454" s="224" t="s">
        <v>9</v>
      </c>
      <c r="C454" s="224" t="s">
        <v>1310</v>
      </c>
      <c r="D454" s="151" t="s">
        <v>971</v>
      </c>
      <c r="E454" s="225">
        <f t="shared" si="120"/>
        <v>2.26294773199521E-4</v>
      </c>
      <c r="F454" s="226" t="s">
        <v>25</v>
      </c>
      <c r="G454" s="227">
        <v>8.1998960720191949</v>
      </c>
      <c r="H454" s="228">
        <v>123.74</v>
      </c>
      <c r="I454" s="150">
        <f t="shared" si="121"/>
        <v>153.91</v>
      </c>
      <c r="J454" s="150">
        <f t="shared" si="122"/>
        <v>1262.0460044444742</v>
      </c>
    </row>
    <row r="455" spans="1:10" ht="30" x14ac:dyDescent="0.2">
      <c r="A455" s="154" t="s">
        <v>1697</v>
      </c>
      <c r="B455" s="224" t="s">
        <v>9</v>
      </c>
      <c r="C455" s="224" t="s">
        <v>1311</v>
      </c>
      <c r="D455" s="151" t="s">
        <v>972</v>
      </c>
      <c r="E455" s="225">
        <f t="shared" si="120"/>
        <v>6.2577651372621023E-5</v>
      </c>
      <c r="F455" s="226" t="s">
        <v>17</v>
      </c>
      <c r="G455" s="227">
        <v>4.9999366292799969</v>
      </c>
      <c r="H455" s="228">
        <v>56.12</v>
      </c>
      <c r="I455" s="150">
        <f t="shared" si="121"/>
        <v>69.8</v>
      </c>
      <c r="J455" s="150">
        <f t="shared" si="122"/>
        <v>348.9955767237438</v>
      </c>
    </row>
    <row r="456" spans="1:10" ht="45" x14ac:dyDescent="0.2">
      <c r="A456" s="154" t="s">
        <v>1698</v>
      </c>
      <c r="B456" s="224" t="s">
        <v>9</v>
      </c>
      <c r="C456" s="224" t="s">
        <v>1312</v>
      </c>
      <c r="D456" s="151" t="s">
        <v>973</v>
      </c>
      <c r="E456" s="225">
        <f t="shared" si="120"/>
        <v>1.1029983450391926E-4</v>
      </c>
      <c r="F456" s="226" t="s">
        <v>17</v>
      </c>
      <c r="G456" s="227">
        <v>8.9998859327039948</v>
      </c>
      <c r="H456" s="228">
        <v>54.95</v>
      </c>
      <c r="I456" s="150">
        <f t="shared" si="121"/>
        <v>68.349999999999994</v>
      </c>
      <c r="J456" s="150">
        <f t="shared" si="122"/>
        <v>615.14220350031803</v>
      </c>
    </row>
    <row r="457" spans="1:10" ht="30" x14ac:dyDescent="0.2">
      <c r="A457" s="154" t="s">
        <v>1699</v>
      </c>
      <c r="B457" s="224" t="s">
        <v>9</v>
      </c>
      <c r="C457" s="224" t="s">
        <v>1313</v>
      </c>
      <c r="D457" s="151" t="s">
        <v>974</v>
      </c>
      <c r="E457" s="225">
        <f t="shared" si="120"/>
        <v>2.3928331162396207E-5</v>
      </c>
      <c r="F457" s="226" t="s">
        <v>17</v>
      </c>
      <c r="G457" s="227">
        <v>4.9999366292799969</v>
      </c>
      <c r="H457" s="228">
        <v>21.46</v>
      </c>
      <c r="I457" s="150">
        <f t="shared" si="121"/>
        <v>26.69</v>
      </c>
      <c r="J457" s="150">
        <f t="shared" si="122"/>
        <v>133.44830863548313</v>
      </c>
    </row>
    <row r="458" spans="1:10" ht="30" x14ac:dyDescent="0.2">
      <c r="A458" s="154" t="s">
        <v>1700</v>
      </c>
      <c r="B458" s="224" t="s">
        <v>9</v>
      </c>
      <c r="C458" s="224" t="s">
        <v>1314</v>
      </c>
      <c r="D458" s="151" t="s">
        <v>975</v>
      </c>
      <c r="E458" s="225">
        <f t="shared" si="120"/>
        <v>4.4405029691775351E-5</v>
      </c>
      <c r="F458" s="226" t="s">
        <v>17</v>
      </c>
      <c r="G458" s="227">
        <v>4.9999366292799969</v>
      </c>
      <c r="H458" s="228">
        <v>39.82</v>
      </c>
      <c r="I458" s="150">
        <f t="shared" si="121"/>
        <v>49.53</v>
      </c>
      <c r="J458" s="150">
        <f t="shared" si="122"/>
        <v>247.64686124823825</v>
      </c>
    </row>
    <row r="459" spans="1:10" x14ac:dyDescent="0.2">
      <c r="A459" s="154" t="s">
        <v>1701</v>
      </c>
      <c r="B459" s="224" t="s">
        <v>21</v>
      </c>
      <c r="C459" s="224" t="s">
        <v>1315</v>
      </c>
      <c r="D459" s="151" t="s">
        <v>976</v>
      </c>
      <c r="E459" s="225">
        <f t="shared" si="120"/>
        <v>2.4098671474155485E-5</v>
      </c>
      <c r="F459" s="226" t="s">
        <v>17</v>
      </c>
      <c r="G459" s="227">
        <v>4.9999366292799969</v>
      </c>
      <c r="H459" s="228">
        <v>21.61</v>
      </c>
      <c r="I459" s="150">
        <f t="shared" si="121"/>
        <v>26.88</v>
      </c>
      <c r="J459" s="150">
        <f t="shared" si="122"/>
        <v>134.3982965950463</v>
      </c>
    </row>
    <row r="460" spans="1:10" ht="30" x14ac:dyDescent="0.2">
      <c r="A460" s="154" t="s">
        <v>1702</v>
      </c>
      <c r="B460" s="224" t="s">
        <v>9</v>
      </c>
      <c r="C460" s="224" t="s">
        <v>1316</v>
      </c>
      <c r="D460" s="151" t="s">
        <v>977</v>
      </c>
      <c r="E460" s="225">
        <f t="shared" si="120"/>
        <v>1.2449187205733749E-5</v>
      </c>
      <c r="F460" s="226" t="s">
        <v>17</v>
      </c>
      <c r="G460" s="227">
        <v>0.99998732585599948</v>
      </c>
      <c r="H460" s="228">
        <v>55.82</v>
      </c>
      <c r="I460" s="150">
        <f t="shared" si="121"/>
        <v>69.430000000000007</v>
      </c>
      <c r="J460" s="150">
        <f t="shared" si="122"/>
        <v>69.429120034182048</v>
      </c>
    </row>
    <row r="461" spans="1:10" ht="30" x14ac:dyDescent="0.2">
      <c r="A461" s="154" t="s">
        <v>1703</v>
      </c>
      <c r="B461" s="224" t="s">
        <v>21</v>
      </c>
      <c r="C461" s="224" t="s">
        <v>1317</v>
      </c>
      <c r="D461" s="151" t="s">
        <v>978</v>
      </c>
      <c r="E461" s="225">
        <f t="shared" si="120"/>
        <v>3.4107509581948345E-5</v>
      </c>
      <c r="F461" s="226" t="s">
        <v>17</v>
      </c>
      <c r="G461" s="227">
        <v>1.999974651711999</v>
      </c>
      <c r="H461" s="228">
        <v>76.47</v>
      </c>
      <c r="I461" s="150">
        <f t="shared" si="121"/>
        <v>95.11</v>
      </c>
      <c r="J461" s="150">
        <f t="shared" si="122"/>
        <v>190.21758912432821</v>
      </c>
    </row>
    <row r="462" spans="1:10" ht="30" x14ac:dyDescent="0.2">
      <c r="A462" s="154" t="s">
        <v>1704</v>
      </c>
      <c r="B462" s="224" t="s">
        <v>9</v>
      </c>
      <c r="C462" s="224" t="s">
        <v>1318</v>
      </c>
      <c r="D462" s="151" t="s">
        <v>979</v>
      </c>
      <c r="E462" s="225">
        <f t="shared" si="120"/>
        <v>5.0849272644016034E-5</v>
      </c>
      <c r="F462" s="226" t="s">
        <v>17</v>
      </c>
      <c r="G462" s="227">
        <v>0.99998732585599948</v>
      </c>
      <c r="H462" s="228">
        <v>228</v>
      </c>
      <c r="I462" s="150">
        <f t="shared" si="121"/>
        <v>283.58999999999997</v>
      </c>
      <c r="J462" s="150">
        <f t="shared" si="122"/>
        <v>283.58640573950288</v>
      </c>
    </row>
    <row r="463" spans="1:10" ht="30" x14ac:dyDescent="0.2">
      <c r="A463" s="154" t="s">
        <v>1705</v>
      </c>
      <c r="B463" s="224" t="s">
        <v>21</v>
      </c>
      <c r="C463" s="224" t="s">
        <v>1319</v>
      </c>
      <c r="D463" s="149" t="s">
        <v>980</v>
      </c>
      <c r="E463" s="225">
        <f t="shared" si="120"/>
        <v>6.546088528113605E-5</v>
      </c>
      <c r="F463" s="226" t="s">
        <v>17</v>
      </c>
      <c r="G463" s="232">
        <v>0.99998732585599948</v>
      </c>
      <c r="H463" s="233">
        <v>293.52</v>
      </c>
      <c r="I463" s="150">
        <f t="shared" si="121"/>
        <v>365.08</v>
      </c>
      <c r="J463" s="150">
        <f t="shared" si="122"/>
        <v>365.07537292350827</v>
      </c>
    </row>
    <row r="464" spans="1:10" ht="30" x14ac:dyDescent="0.2">
      <c r="A464" s="154" t="s">
        <v>1706</v>
      </c>
      <c r="B464" s="224" t="s">
        <v>21</v>
      </c>
      <c r="C464" s="224" t="s">
        <v>1320</v>
      </c>
      <c r="D464" s="151" t="s">
        <v>981</v>
      </c>
      <c r="E464" s="225">
        <f t="shared" si="120"/>
        <v>9.9259989246004441E-5</v>
      </c>
      <c r="F464" s="226" t="s">
        <v>17</v>
      </c>
      <c r="G464" s="227">
        <v>1.999974651711999</v>
      </c>
      <c r="H464" s="228">
        <v>222.53</v>
      </c>
      <c r="I464" s="150">
        <f t="shared" si="121"/>
        <v>276.79000000000002</v>
      </c>
      <c r="J464" s="150">
        <f t="shared" si="122"/>
        <v>553.57298384736418</v>
      </c>
    </row>
    <row r="465" spans="1:10" ht="30" x14ac:dyDescent="0.2">
      <c r="A465" s="154" t="s">
        <v>1707</v>
      </c>
      <c r="B465" s="224" t="s">
        <v>21</v>
      </c>
      <c r="C465" s="224" t="s">
        <v>1321</v>
      </c>
      <c r="D465" s="151" t="s">
        <v>982</v>
      </c>
      <c r="E465" s="225">
        <f t="shared" si="120"/>
        <v>5.5238673519665789E-5</v>
      </c>
      <c r="F465" s="226" t="s">
        <v>17</v>
      </c>
      <c r="G465" s="227">
        <v>0.99998732585599948</v>
      </c>
      <c r="H465" s="228">
        <v>247.68</v>
      </c>
      <c r="I465" s="150">
        <f t="shared" si="121"/>
        <v>308.07</v>
      </c>
      <c r="J465" s="150">
        <f t="shared" si="122"/>
        <v>308.06609547645775</v>
      </c>
    </row>
    <row r="466" spans="1:10" ht="30" x14ac:dyDescent="0.2">
      <c r="A466" s="154" t="s">
        <v>1708</v>
      </c>
      <c r="B466" s="224" t="s">
        <v>21</v>
      </c>
      <c r="C466" s="224" t="s">
        <v>1322</v>
      </c>
      <c r="D466" s="151" t="s">
        <v>983</v>
      </c>
      <c r="E466" s="225">
        <f t="shared" si="120"/>
        <v>1.2169470483265873E-4</v>
      </c>
      <c r="F466" s="226" t="s">
        <v>17</v>
      </c>
      <c r="G466" s="227">
        <v>1.999974651711999</v>
      </c>
      <c r="H466" s="228">
        <v>272.83</v>
      </c>
      <c r="I466" s="150">
        <f t="shared" si="121"/>
        <v>339.35</v>
      </c>
      <c r="J466" s="150">
        <f t="shared" si="122"/>
        <v>678.69139805846692</v>
      </c>
    </row>
    <row r="467" spans="1:10" ht="30" x14ac:dyDescent="0.2">
      <c r="A467" s="154" t="s">
        <v>1709</v>
      </c>
      <c r="B467" s="224" t="s">
        <v>9</v>
      </c>
      <c r="C467" s="224" t="s">
        <v>1323</v>
      </c>
      <c r="D467" s="149" t="s">
        <v>984</v>
      </c>
      <c r="E467" s="225">
        <f t="shared" si="120"/>
        <v>1.3291564873781235E-4</v>
      </c>
      <c r="F467" s="226" t="s">
        <v>17</v>
      </c>
      <c r="G467" s="232">
        <v>1.999974651711999</v>
      </c>
      <c r="H467" s="233">
        <v>297.99</v>
      </c>
      <c r="I467" s="150">
        <f t="shared" si="121"/>
        <v>370.64</v>
      </c>
      <c r="J467" s="150">
        <f t="shared" si="122"/>
        <v>741.27060491053521</v>
      </c>
    </row>
    <row r="468" spans="1:10" x14ac:dyDescent="0.2">
      <c r="A468" s="154" t="s">
        <v>1710</v>
      </c>
      <c r="B468" s="224" t="s">
        <v>21</v>
      </c>
      <c r="C468" s="224" t="s">
        <v>1324</v>
      </c>
      <c r="D468" s="151" t="s">
        <v>985</v>
      </c>
      <c r="E468" s="225">
        <f t="shared" si="120"/>
        <v>1.1572382864151753E-5</v>
      </c>
      <c r="F468" s="226" t="s">
        <v>17</v>
      </c>
      <c r="G468" s="227">
        <v>0.99998732585599948</v>
      </c>
      <c r="H468" s="228">
        <v>51.89</v>
      </c>
      <c r="I468" s="150">
        <f t="shared" si="121"/>
        <v>64.540000000000006</v>
      </c>
      <c r="J468" s="150">
        <f t="shared" si="122"/>
        <v>64.539182010746217</v>
      </c>
    </row>
    <row r="469" spans="1:10" x14ac:dyDescent="0.2">
      <c r="A469" s="154" t="s">
        <v>1711</v>
      </c>
      <c r="B469" s="224" t="s">
        <v>21</v>
      </c>
      <c r="C469" s="224" t="s">
        <v>1325</v>
      </c>
      <c r="D469" s="151" t="s">
        <v>985</v>
      </c>
      <c r="E469" s="225">
        <f t="shared" si="120"/>
        <v>1.7514570160680867E-5</v>
      </c>
      <c r="F469" s="226" t="s">
        <v>17</v>
      </c>
      <c r="G469" s="227">
        <v>0.99998732585599948</v>
      </c>
      <c r="H469" s="228">
        <v>78.53</v>
      </c>
      <c r="I469" s="150">
        <f t="shared" si="121"/>
        <v>97.68</v>
      </c>
      <c r="J469" s="150">
        <f t="shared" si="122"/>
        <v>97.678761989614031</v>
      </c>
    </row>
    <row r="470" spans="1:10" x14ac:dyDescent="0.2">
      <c r="A470" s="154" t="s">
        <v>1712</v>
      </c>
      <c r="B470" s="224" t="s">
        <v>21</v>
      </c>
      <c r="C470" s="224" t="s">
        <v>1326</v>
      </c>
      <c r="D470" s="151" t="s">
        <v>986</v>
      </c>
      <c r="E470" s="225">
        <f t="shared" ref="E470:E485" si="123">J470/$J$722</f>
        <v>7.8320682291005346E-5</v>
      </c>
      <c r="F470" s="226" t="s">
        <v>17</v>
      </c>
      <c r="G470" s="227">
        <v>1.999974651711999</v>
      </c>
      <c r="H470" s="228">
        <v>175.59</v>
      </c>
      <c r="I470" s="150">
        <f t="shared" si="121"/>
        <v>218.4</v>
      </c>
      <c r="J470" s="150">
        <f t="shared" si="122"/>
        <v>436.7944639339006</v>
      </c>
    </row>
    <row r="471" spans="1:10" x14ac:dyDescent="0.2">
      <c r="A471" s="154" t="s">
        <v>1713</v>
      </c>
      <c r="B471" s="224" t="s">
        <v>21</v>
      </c>
      <c r="C471" s="224" t="s">
        <v>1327</v>
      </c>
      <c r="D471" s="151" t="s">
        <v>987</v>
      </c>
      <c r="E471" s="225">
        <f t="shared" si="123"/>
        <v>3.9160341145502673E-5</v>
      </c>
      <c r="F471" s="226" t="s">
        <v>17</v>
      </c>
      <c r="G471" s="227">
        <v>0.99998732585599948</v>
      </c>
      <c r="H471" s="228">
        <v>175.59</v>
      </c>
      <c r="I471" s="150">
        <f t="shared" si="121"/>
        <v>218.4</v>
      </c>
      <c r="J471" s="150">
        <f t="shared" si="122"/>
        <v>218.3972319669503</v>
      </c>
    </row>
    <row r="472" spans="1:10" x14ac:dyDescent="0.2">
      <c r="A472" s="154" t="s">
        <v>1714</v>
      </c>
      <c r="B472" s="224" t="s">
        <v>21</v>
      </c>
      <c r="C472" s="224" t="s">
        <v>1328</v>
      </c>
      <c r="D472" s="151" t="s">
        <v>988</v>
      </c>
      <c r="E472" s="225">
        <f t="shared" si="123"/>
        <v>8.0289457683760008E-5</v>
      </c>
      <c r="F472" s="226" t="s">
        <v>17</v>
      </c>
      <c r="G472" s="227">
        <v>1.999974651711999</v>
      </c>
      <c r="H472" s="228">
        <v>180</v>
      </c>
      <c r="I472" s="150">
        <f t="shared" si="121"/>
        <v>223.89</v>
      </c>
      <c r="J472" s="150">
        <f t="shared" si="122"/>
        <v>447.7743247717994</v>
      </c>
    </row>
    <row r="473" spans="1:10" x14ac:dyDescent="0.2">
      <c r="A473" s="154" t="s">
        <v>1715</v>
      </c>
      <c r="B473" s="224" t="s">
        <v>21</v>
      </c>
      <c r="C473" s="224" t="s">
        <v>1329</v>
      </c>
      <c r="D473" s="151" t="s">
        <v>989</v>
      </c>
      <c r="E473" s="225">
        <f t="shared" si="123"/>
        <v>2.1608475421826088E-4</v>
      </c>
      <c r="F473" s="226" t="s">
        <v>17</v>
      </c>
      <c r="G473" s="227">
        <v>3.9999493034239979</v>
      </c>
      <c r="H473" s="228">
        <v>242.22</v>
      </c>
      <c r="I473" s="150">
        <f t="shared" si="121"/>
        <v>301.27999999999997</v>
      </c>
      <c r="J473" s="150">
        <f t="shared" si="122"/>
        <v>1205.104726135582</v>
      </c>
    </row>
    <row r="474" spans="1:10" x14ac:dyDescent="0.2">
      <c r="A474" s="154" t="s">
        <v>1716</v>
      </c>
      <c r="B474" s="224" t="s">
        <v>21</v>
      </c>
      <c r="C474" s="224" t="s">
        <v>1330</v>
      </c>
      <c r="D474" s="151" t="s">
        <v>990</v>
      </c>
      <c r="E474" s="225">
        <f t="shared" si="123"/>
        <v>2.9443771151570486E-5</v>
      </c>
      <c r="F474" s="226" t="s">
        <v>17</v>
      </c>
      <c r="G474" s="227">
        <v>0.99998732585599948</v>
      </c>
      <c r="H474" s="228">
        <v>132.02000000000001</v>
      </c>
      <c r="I474" s="150">
        <f t="shared" si="121"/>
        <v>164.21</v>
      </c>
      <c r="J474" s="150">
        <f t="shared" si="122"/>
        <v>164.20791877881368</v>
      </c>
    </row>
    <row r="475" spans="1:10" ht="30" x14ac:dyDescent="0.2">
      <c r="A475" s="154" t="s">
        <v>1717</v>
      </c>
      <c r="B475" s="224" t="s">
        <v>9</v>
      </c>
      <c r="C475" s="224" t="s">
        <v>1331</v>
      </c>
      <c r="D475" s="151" t="s">
        <v>991</v>
      </c>
      <c r="E475" s="225">
        <f t="shared" si="123"/>
        <v>1.6743556117980949E-5</v>
      </c>
      <c r="F475" s="226" t="s">
        <v>17</v>
      </c>
      <c r="G475" s="227">
        <v>1.999974651711999</v>
      </c>
      <c r="H475" s="228">
        <v>37.54</v>
      </c>
      <c r="I475" s="150">
        <f t="shared" si="121"/>
        <v>46.69</v>
      </c>
      <c r="J475" s="150">
        <f t="shared" si="122"/>
        <v>93.37881648843323</v>
      </c>
    </row>
    <row r="476" spans="1:10" x14ac:dyDescent="0.2">
      <c r="A476" s="154" t="s">
        <v>1718</v>
      </c>
      <c r="B476" s="224" t="s">
        <v>21</v>
      </c>
      <c r="C476" s="224" t="s">
        <v>1332</v>
      </c>
      <c r="D476" s="151" t="s">
        <v>992</v>
      </c>
      <c r="E476" s="225">
        <f t="shared" si="123"/>
        <v>6.2290762426500133E-6</v>
      </c>
      <c r="F476" s="226" t="s">
        <v>17</v>
      </c>
      <c r="G476" s="227">
        <v>0.99998732585599948</v>
      </c>
      <c r="H476" s="228">
        <v>27.93</v>
      </c>
      <c r="I476" s="150">
        <f t="shared" si="121"/>
        <v>34.74</v>
      </c>
      <c r="J476" s="150">
        <f t="shared" si="122"/>
        <v>34.739559700237422</v>
      </c>
    </row>
    <row r="477" spans="1:10" ht="45" x14ac:dyDescent="0.2">
      <c r="A477" s="154" t="s">
        <v>1719</v>
      </c>
      <c r="B477" s="224" t="s">
        <v>9</v>
      </c>
      <c r="C477" s="224" t="s">
        <v>1333</v>
      </c>
      <c r="D477" s="151" t="s">
        <v>993</v>
      </c>
      <c r="E477" s="225">
        <f t="shared" si="123"/>
        <v>1.9135492706263944E-5</v>
      </c>
      <c r="F477" s="226" t="s">
        <v>17</v>
      </c>
      <c r="G477" s="227">
        <v>1.999974651711999</v>
      </c>
      <c r="H477" s="228">
        <v>42.9</v>
      </c>
      <c r="I477" s="150">
        <f t="shared" si="121"/>
        <v>53.36</v>
      </c>
      <c r="J477" s="150">
        <f t="shared" si="122"/>
        <v>106.71864741535227</v>
      </c>
    </row>
    <row r="478" spans="1:10" x14ac:dyDescent="0.2">
      <c r="A478" s="154" t="s">
        <v>1720</v>
      </c>
      <c r="B478" s="224" t="s">
        <v>21</v>
      </c>
      <c r="C478" s="224" t="s">
        <v>1334</v>
      </c>
      <c r="D478" s="151" t="s">
        <v>994</v>
      </c>
      <c r="E478" s="225">
        <f t="shared" si="123"/>
        <v>4.5920161938476344E-6</v>
      </c>
      <c r="F478" s="226" t="s">
        <v>17</v>
      </c>
      <c r="G478" s="227">
        <v>0.99998732585599948</v>
      </c>
      <c r="H478" s="228">
        <v>20.59</v>
      </c>
      <c r="I478" s="150">
        <f t="shared" si="121"/>
        <v>25.61</v>
      </c>
      <c r="J478" s="150">
        <f t="shared" si="122"/>
        <v>25.609675415172145</v>
      </c>
    </row>
    <row r="479" spans="1:10" ht="15.75" x14ac:dyDescent="0.2">
      <c r="A479" s="135"/>
      <c r="B479" s="235"/>
      <c r="C479" s="235"/>
      <c r="D479" s="155" t="s">
        <v>428</v>
      </c>
      <c r="E479" s="236"/>
      <c r="F479" s="134"/>
      <c r="G479" s="237"/>
      <c r="H479" s="238"/>
      <c r="I479" s="153"/>
      <c r="J479" s="153"/>
    </row>
    <row r="480" spans="1:10" ht="30" x14ac:dyDescent="0.2">
      <c r="A480" s="154" t="s">
        <v>1721</v>
      </c>
      <c r="B480" s="224" t="s">
        <v>9</v>
      </c>
      <c r="C480" s="224" t="s">
        <v>429</v>
      </c>
      <c r="D480" s="151" t="s">
        <v>430</v>
      </c>
      <c r="E480" s="225">
        <f t="shared" si="123"/>
        <v>2.2960439580420821E-4</v>
      </c>
      <c r="F480" s="226" t="s">
        <v>17</v>
      </c>
      <c r="G480" s="227">
        <v>35.999543730815979</v>
      </c>
      <c r="H480" s="228">
        <v>28.6</v>
      </c>
      <c r="I480" s="150">
        <f t="shared" ref="I480:I482" si="124">ROUND(H480*(1+$J$10),2)</f>
        <v>35.57</v>
      </c>
      <c r="J480" s="150">
        <f t="shared" ref="J480:J482" si="125">G480*I480</f>
        <v>1280.5037705051243</v>
      </c>
    </row>
    <row r="481" spans="1:10" x14ac:dyDescent="0.2">
      <c r="A481" s="154" t="s">
        <v>1722</v>
      </c>
      <c r="B481" s="224" t="s">
        <v>21</v>
      </c>
      <c r="C481" s="224" t="s">
        <v>432</v>
      </c>
      <c r="D481" s="151" t="s">
        <v>433</v>
      </c>
      <c r="E481" s="225">
        <f t="shared" si="123"/>
        <v>1.6275209913438578E-3</v>
      </c>
      <c r="F481" s="226" t="s">
        <v>17</v>
      </c>
      <c r="G481" s="227">
        <v>79.998986068479951</v>
      </c>
      <c r="H481" s="228">
        <v>91.22</v>
      </c>
      <c r="I481" s="150">
        <f t="shared" si="124"/>
        <v>113.46</v>
      </c>
      <c r="J481" s="150">
        <f t="shared" si="125"/>
        <v>9076.6849593297338</v>
      </c>
    </row>
    <row r="482" spans="1:10" ht="30" x14ac:dyDescent="0.2">
      <c r="A482" s="154" t="s">
        <v>1723</v>
      </c>
      <c r="B482" s="224" t="s">
        <v>9</v>
      </c>
      <c r="C482" s="224">
        <v>102520</v>
      </c>
      <c r="D482" s="151" t="s">
        <v>431</v>
      </c>
      <c r="E482" s="225">
        <f t="shared" si="123"/>
        <v>2.1150887552763255E-4</v>
      </c>
      <c r="F482" s="226" t="s">
        <v>10</v>
      </c>
      <c r="G482" s="227">
        <v>11.999847910271994</v>
      </c>
      <c r="H482" s="228">
        <v>79.03</v>
      </c>
      <c r="I482" s="150">
        <f t="shared" si="124"/>
        <v>98.3</v>
      </c>
      <c r="J482" s="150">
        <f t="shared" si="125"/>
        <v>1179.585049579737</v>
      </c>
    </row>
    <row r="483" spans="1:10" ht="15.75" x14ac:dyDescent="0.2">
      <c r="A483" s="156" t="s">
        <v>604</v>
      </c>
      <c r="B483" s="157"/>
      <c r="C483" s="157"/>
      <c r="D483" s="159" t="s">
        <v>434</v>
      </c>
      <c r="E483" s="221">
        <f t="shared" si="123"/>
        <v>5.8032649104818944E-2</v>
      </c>
      <c r="F483" s="229"/>
      <c r="G483" s="230"/>
      <c r="H483" s="231"/>
      <c r="I483" s="158"/>
      <c r="J483" s="158">
        <f>SUM(J484:J596)</f>
        <v>323648.09798541106</v>
      </c>
    </row>
    <row r="484" spans="1:10" ht="15.75" x14ac:dyDescent="0.2">
      <c r="A484" s="135"/>
      <c r="B484" s="235"/>
      <c r="C484" s="235"/>
      <c r="D484" s="155" t="s">
        <v>995</v>
      </c>
      <c r="E484" s="236"/>
      <c r="F484" s="134"/>
      <c r="G484" s="237"/>
      <c r="H484" s="238"/>
      <c r="I484" s="153"/>
      <c r="J484" s="153"/>
    </row>
    <row r="485" spans="1:10" ht="20.100000000000001" customHeight="1" x14ac:dyDescent="0.2">
      <c r="A485" s="154" t="s">
        <v>732</v>
      </c>
      <c r="B485" s="224" t="s">
        <v>21</v>
      </c>
      <c r="C485" s="224" t="s">
        <v>1335</v>
      </c>
      <c r="D485" s="149" t="s">
        <v>996</v>
      </c>
      <c r="E485" s="225">
        <f t="shared" si="123"/>
        <v>4.2100952843241883E-6</v>
      </c>
      <c r="F485" s="226" t="s">
        <v>1427</v>
      </c>
      <c r="G485" s="232">
        <v>0.99998732585599948</v>
      </c>
      <c r="H485" s="233">
        <v>18.88</v>
      </c>
      <c r="I485" s="150">
        <f t="shared" ref="I485:I486" si="126">ROUND(H485*(1+$J$10),2)</f>
        <v>23.48</v>
      </c>
      <c r="J485" s="150">
        <f t="shared" ref="J485:J486" si="127">G485*I485</f>
        <v>23.479702411098867</v>
      </c>
    </row>
    <row r="486" spans="1:10" x14ac:dyDescent="0.2">
      <c r="A486" s="154" t="s">
        <v>438</v>
      </c>
      <c r="B486" s="224" t="s">
        <v>21</v>
      </c>
      <c r="C486" s="224" t="s">
        <v>1336</v>
      </c>
      <c r="D486" s="151" t="s">
        <v>997</v>
      </c>
      <c r="E486" s="225">
        <f t="shared" ref="E486:E527" si="128">J486/$J$722</f>
        <v>3.3010159363035902E-6</v>
      </c>
      <c r="F486" s="226" t="s">
        <v>1427</v>
      </c>
      <c r="G486" s="227">
        <v>0.99998732585599948</v>
      </c>
      <c r="H486" s="228">
        <v>14.8</v>
      </c>
      <c r="I486" s="150">
        <f t="shared" si="126"/>
        <v>18.41</v>
      </c>
      <c r="J486" s="150">
        <f t="shared" si="127"/>
        <v>18.409766669008949</v>
      </c>
    </row>
    <row r="487" spans="1:10" ht="15.75" x14ac:dyDescent="0.2">
      <c r="A487" s="135"/>
      <c r="B487" s="235"/>
      <c r="C487" s="235"/>
      <c r="D487" s="155" t="s">
        <v>998</v>
      </c>
      <c r="E487" s="236"/>
      <c r="F487" s="134"/>
      <c r="G487" s="237"/>
      <c r="H487" s="238"/>
      <c r="I487" s="153"/>
      <c r="J487" s="153"/>
    </row>
    <row r="488" spans="1:10" x14ac:dyDescent="0.2">
      <c r="A488" s="154" t="s">
        <v>733</v>
      </c>
      <c r="B488" s="224" t="s">
        <v>21</v>
      </c>
      <c r="C488" s="224" t="s">
        <v>1337</v>
      </c>
      <c r="D488" s="151" t="s">
        <v>999</v>
      </c>
      <c r="E488" s="225">
        <f t="shared" si="128"/>
        <v>3.9518952328153792E-6</v>
      </c>
      <c r="F488" s="226" t="s">
        <v>1427</v>
      </c>
      <c r="G488" s="227">
        <v>3.9999493034239979</v>
      </c>
      <c r="H488" s="228">
        <v>4.43</v>
      </c>
      <c r="I488" s="150">
        <f t="shared" ref="I488:I497" si="129">ROUND(H488*(1+$J$10),2)</f>
        <v>5.51</v>
      </c>
      <c r="J488" s="150">
        <f t="shared" ref="J488:J497" si="130">G488*I488</f>
        <v>22.039720661866227</v>
      </c>
    </row>
    <row r="489" spans="1:10" x14ac:dyDescent="0.2">
      <c r="A489" s="154" t="s">
        <v>734</v>
      </c>
      <c r="B489" s="224" t="s">
        <v>21</v>
      </c>
      <c r="C489" s="224" t="s">
        <v>1338</v>
      </c>
      <c r="D489" s="151" t="s">
        <v>1000</v>
      </c>
      <c r="E489" s="225">
        <f t="shared" si="128"/>
        <v>1.8074003605616619E-6</v>
      </c>
      <c r="F489" s="226" t="s">
        <v>1427</v>
      </c>
      <c r="G489" s="227">
        <v>3.9999493034239979</v>
      </c>
      <c r="H489" s="228">
        <v>2.0299999999999998</v>
      </c>
      <c r="I489" s="150">
        <f t="shared" si="129"/>
        <v>2.52</v>
      </c>
      <c r="J489" s="150">
        <f t="shared" si="130"/>
        <v>10.079872244628476</v>
      </c>
    </row>
    <row r="490" spans="1:10" ht="30" x14ac:dyDescent="0.2">
      <c r="A490" s="154" t="s">
        <v>735</v>
      </c>
      <c r="B490" s="224" t="s">
        <v>9</v>
      </c>
      <c r="C490" s="224" t="s">
        <v>1339</v>
      </c>
      <c r="D490" s="151" t="s">
        <v>1001</v>
      </c>
      <c r="E490" s="225">
        <f t="shared" si="128"/>
        <v>6.1654586188477029E-4</v>
      </c>
      <c r="F490" s="226" t="s">
        <v>17</v>
      </c>
      <c r="G490" s="227">
        <v>235.99700890201586</v>
      </c>
      <c r="H490" s="228">
        <v>11.71</v>
      </c>
      <c r="I490" s="150">
        <f t="shared" si="129"/>
        <v>14.57</v>
      </c>
      <c r="J490" s="150">
        <f t="shared" si="130"/>
        <v>3438.476419702371</v>
      </c>
    </row>
    <row r="491" spans="1:10" ht="30" x14ac:dyDescent="0.2">
      <c r="A491" s="154" t="s">
        <v>736</v>
      </c>
      <c r="B491" s="224" t="s">
        <v>9</v>
      </c>
      <c r="C491" s="224" t="s">
        <v>1340</v>
      </c>
      <c r="D491" s="151" t="s">
        <v>1002</v>
      </c>
      <c r="E491" s="225">
        <f t="shared" si="128"/>
        <v>8.5672211535353374E-6</v>
      </c>
      <c r="F491" s="226" t="s">
        <v>17</v>
      </c>
      <c r="G491" s="227">
        <v>1.999974651711999</v>
      </c>
      <c r="H491" s="228">
        <v>19.21</v>
      </c>
      <c r="I491" s="150">
        <f t="shared" si="129"/>
        <v>23.89</v>
      </c>
      <c r="J491" s="150">
        <f t="shared" si="130"/>
        <v>47.779394429399659</v>
      </c>
    </row>
    <row r="492" spans="1:10" ht="30" x14ac:dyDescent="0.2">
      <c r="A492" s="154" t="s">
        <v>737</v>
      </c>
      <c r="B492" s="224" t="s">
        <v>9</v>
      </c>
      <c r="C492" s="224" t="s">
        <v>1341</v>
      </c>
      <c r="D492" s="151" t="s">
        <v>1003</v>
      </c>
      <c r="E492" s="225">
        <f t="shared" si="128"/>
        <v>6.272109584568147E-6</v>
      </c>
      <c r="F492" s="226" t="s">
        <v>17</v>
      </c>
      <c r="G492" s="227">
        <v>0.99998732585599948</v>
      </c>
      <c r="H492" s="228">
        <v>28.12</v>
      </c>
      <c r="I492" s="150">
        <f t="shared" si="129"/>
        <v>34.979999999999997</v>
      </c>
      <c r="J492" s="150">
        <f t="shared" si="130"/>
        <v>34.97955665844286</v>
      </c>
    </row>
    <row r="493" spans="1:10" x14ac:dyDescent="0.2">
      <c r="A493" s="154" t="s">
        <v>738</v>
      </c>
      <c r="B493" s="224" t="s">
        <v>21</v>
      </c>
      <c r="C493" s="224" t="s">
        <v>1342</v>
      </c>
      <c r="D493" s="151" t="s">
        <v>1004</v>
      </c>
      <c r="E493" s="225">
        <f t="shared" si="128"/>
        <v>5.3985327436300105E-5</v>
      </c>
      <c r="F493" s="226" t="s">
        <v>17</v>
      </c>
      <c r="G493" s="227">
        <v>38.999505708383978</v>
      </c>
      <c r="H493" s="228">
        <v>6.21</v>
      </c>
      <c r="I493" s="150">
        <f t="shared" si="129"/>
        <v>7.72</v>
      </c>
      <c r="J493" s="150">
        <f t="shared" si="130"/>
        <v>301.07618406872427</v>
      </c>
    </row>
    <row r="494" spans="1:10" ht="30" x14ac:dyDescent="0.2">
      <c r="A494" s="154" t="s">
        <v>739</v>
      </c>
      <c r="B494" s="224" t="s">
        <v>9</v>
      </c>
      <c r="C494" s="224" t="s">
        <v>1343</v>
      </c>
      <c r="D494" s="151" t="s">
        <v>1005</v>
      </c>
      <c r="E494" s="225">
        <f t="shared" si="128"/>
        <v>2.3166282399262568E-6</v>
      </c>
      <c r="F494" s="226" t="s">
        <v>17</v>
      </c>
      <c r="G494" s="227">
        <v>0.99998732585599948</v>
      </c>
      <c r="H494" s="228">
        <v>10.39</v>
      </c>
      <c r="I494" s="150">
        <f t="shared" si="129"/>
        <v>12.92</v>
      </c>
      <c r="J494" s="150">
        <f t="shared" si="130"/>
        <v>12.919836250059513</v>
      </c>
    </row>
    <row r="495" spans="1:10" ht="30" x14ac:dyDescent="0.2">
      <c r="A495" s="154" t="s">
        <v>740</v>
      </c>
      <c r="B495" s="224" t="s">
        <v>21</v>
      </c>
      <c r="C495" s="224" t="s">
        <v>1344</v>
      </c>
      <c r="D495" s="151" t="s">
        <v>1006</v>
      </c>
      <c r="E495" s="225">
        <f t="shared" si="128"/>
        <v>8.3018488783735055E-6</v>
      </c>
      <c r="F495" s="226" t="s">
        <v>17</v>
      </c>
      <c r="G495" s="227">
        <v>1.999974651711999</v>
      </c>
      <c r="H495" s="228">
        <v>18.61</v>
      </c>
      <c r="I495" s="150">
        <f t="shared" si="129"/>
        <v>23.15</v>
      </c>
      <c r="J495" s="150">
        <f t="shared" si="130"/>
        <v>46.299413187132771</v>
      </c>
    </row>
    <row r="496" spans="1:10" ht="30" x14ac:dyDescent="0.2">
      <c r="A496" s="154" t="s">
        <v>741</v>
      </c>
      <c r="B496" s="224" t="s">
        <v>9</v>
      </c>
      <c r="C496" s="224">
        <v>91878</v>
      </c>
      <c r="D496" s="151" t="s">
        <v>1007</v>
      </c>
      <c r="E496" s="225">
        <f t="shared" si="128"/>
        <v>4.8986287550143456E-6</v>
      </c>
      <c r="F496" s="226" t="s">
        <v>17</v>
      </c>
      <c r="G496" s="227">
        <v>3.9999493034239979</v>
      </c>
      <c r="H496" s="228">
        <v>5.49</v>
      </c>
      <c r="I496" s="150">
        <f t="shared" si="129"/>
        <v>6.83</v>
      </c>
      <c r="J496" s="150">
        <f t="shared" si="130"/>
        <v>27.319653742385906</v>
      </c>
    </row>
    <row r="497" spans="1:10" ht="30" x14ac:dyDescent="0.2">
      <c r="A497" s="154" t="s">
        <v>742</v>
      </c>
      <c r="B497" s="224" t="s">
        <v>9</v>
      </c>
      <c r="C497" s="224" t="s">
        <v>1345</v>
      </c>
      <c r="D497" s="151" t="s">
        <v>1008</v>
      </c>
      <c r="E497" s="225">
        <f t="shared" si="128"/>
        <v>1.3971491676087767E-5</v>
      </c>
      <c r="F497" s="226" t="s">
        <v>17</v>
      </c>
      <c r="G497" s="227">
        <v>3.9999493034239979</v>
      </c>
      <c r="H497" s="228">
        <v>15.66</v>
      </c>
      <c r="I497" s="150">
        <f t="shared" si="129"/>
        <v>19.48</v>
      </c>
      <c r="J497" s="150">
        <f t="shared" si="130"/>
        <v>77.919012430699482</v>
      </c>
    </row>
    <row r="498" spans="1:10" ht="15.75" x14ac:dyDescent="0.2">
      <c r="A498" s="135"/>
      <c r="B498" s="235"/>
      <c r="C498" s="235"/>
      <c r="D498" s="155" t="s">
        <v>1009</v>
      </c>
      <c r="E498" s="236"/>
      <c r="F498" s="134"/>
      <c r="G498" s="237"/>
      <c r="H498" s="238"/>
      <c r="I498" s="153"/>
      <c r="J498" s="153"/>
    </row>
    <row r="499" spans="1:10" x14ac:dyDescent="0.2">
      <c r="A499" s="154" t="s">
        <v>1724</v>
      </c>
      <c r="B499" s="224" t="s">
        <v>21</v>
      </c>
      <c r="C499" s="224" t="s">
        <v>1338</v>
      </c>
      <c r="D499" s="151" t="s">
        <v>1000</v>
      </c>
      <c r="E499" s="225">
        <f t="shared" si="128"/>
        <v>8.377300671203302E-4</v>
      </c>
      <c r="F499" s="226" t="s">
        <v>1427</v>
      </c>
      <c r="G499" s="227">
        <v>1853.9765021370231</v>
      </c>
      <c r="H499" s="228">
        <v>2.0299999999999998</v>
      </c>
      <c r="I499" s="150">
        <f t="shared" ref="I499:I515" si="131">ROUND(H499*(1+$J$10),2)</f>
        <v>2.52</v>
      </c>
      <c r="J499" s="150">
        <f t="shared" ref="J499:J515" si="132">G499*I499</f>
        <v>4672.020785385298</v>
      </c>
    </row>
    <row r="500" spans="1:10" x14ac:dyDescent="0.2">
      <c r="A500" s="154" t="s">
        <v>1725</v>
      </c>
      <c r="B500" s="224" t="s">
        <v>21</v>
      </c>
      <c r="C500" s="224" t="s">
        <v>1346</v>
      </c>
      <c r="D500" s="151" t="s">
        <v>1010</v>
      </c>
      <c r="E500" s="225">
        <f t="shared" si="128"/>
        <v>6.811819414458089E-6</v>
      </c>
      <c r="F500" s="226" t="s">
        <v>1427</v>
      </c>
      <c r="G500" s="227">
        <v>28.999632449823984</v>
      </c>
      <c r="H500" s="228">
        <v>1.05</v>
      </c>
      <c r="I500" s="150">
        <f t="shared" si="131"/>
        <v>1.31</v>
      </c>
      <c r="J500" s="150">
        <f t="shared" si="132"/>
        <v>37.989518509269423</v>
      </c>
    </row>
    <row r="501" spans="1:10" ht="30" x14ac:dyDescent="0.2">
      <c r="A501" s="154" t="s">
        <v>1726</v>
      </c>
      <c r="B501" s="224" t="s">
        <v>21</v>
      </c>
      <c r="C501" s="224" t="s">
        <v>1347</v>
      </c>
      <c r="D501" s="151" t="s">
        <v>1011</v>
      </c>
      <c r="E501" s="225">
        <f t="shared" si="128"/>
        <v>1.9393513452181424E-4</v>
      </c>
      <c r="F501" s="226" t="s">
        <v>1427</v>
      </c>
      <c r="G501" s="227">
        <v>1162.9852599705273</v>
      </c>
      <c r="H501" s="228">
        <v>0.75</v>
      </c>
      <c r="I501" s="150">
        <f t="shared" si="131"/>
        <v>0.93</v>
      </c>
      <c r="J501" s="150">
        <f t="shared" si="132"/>
        <v>1081.5762917725904</v>
      </c>
    </row>
    <row r="502" spans="1:10" x14ac:dyDescent="0.2">
      <c r="A502" s="154" t="s">
        <v>1727</v>
      </c>
      <c r="B502" s="224" t="s">
        <v>21</v>
      </c>
      <c r="C502" s="224" t="s">
        <v>1348</v>
      </c>
      <c r="D502" s="151" t="s">
        <v>1012</v>
      </c>
      <c r="E502" s="225">
        <f t="shared" si="128"/>
        <v>3.1968752488617042E-4</v>
      </c>
      <c r="F502" s="226" t="s">
        <v>1427</v>
      </c>
      <c r="G502" s="227">
        <v>1536.9805198406711</v>
      </c>
      <c r="H502" s="228">
        <v>0.93</v>
      </c>
      <c r="I502" s="150">
        <f t="shared" si="131"/>
        <v>1.1599999999999999</v>
      </c>
      <c r="J502" s="150">
        <f t="shared" si="132"/>
        <v>1782.8974030151785</v>
      </c>
    </row>
    <row r="503" spans="1:10" ht="30" x14ac:dyDescent="0.2">
      <c r="A503" s="154" t="s">
        <v>1728</v>
      </c>
      <c r="B503" s="224" t="s">
        <v>9</v>
      </c>
      <c r="C503" s="224" t="s">
        <v>1349</v>
      </c>
      <c r="D503" s="151" t="s">
        <v>1013</v>
      </c>
      <c r="E503" s="225">
        <f t="shared" si="128"/>
        <v>1.2044709652821546E-3</v>
      </c>
      <c r="F503" s="226" t="s">
        <v>25</v>
      </c>
      <c r="G503" s="227">
        <v>200.99745249705589</v>
      </c>
      <c r="H503" s="228">
        <v>26.87</v>
      </c>
      <c r="I503" s="150">
        <f t="shared" si="131"/>
        <v>33.42</v>
      </c>
      <c r="J503" s="150">
        <f t="shared" si="132"/>
        <v>6717.3348624516084</v>
      </c>
    </row>
    <row r="504" spans="1:10" x14ac:dyDescent="0.2">
      <c r="A504" s="154" t="s">
        <v>1729</v>
      </c>
      <c r="B504" s="224" t="s">
        <v>21</v>
      </c>
      <c r="C504" s="224" t="s">
        <v>1350</v>
      </c>
      <c r="D504" s="151" t="s">
        <v>1014</v>
      </c>
      <c r="E504" s="225">
        <f t="shared" si="128"/>
        <v>3.1213517337953778E-4</v>
      </c>
      <c r="F504" s="226" t="s">
        <v>58</v>
      </c>
      <c r="G504" s="227">
        <v>255.99675541913587</v>
      </c>
      <c r="H504" s="228">
        <v>5.47</v>
      </c>
      <c r="I504" s="150">
        <f t="shared" si="131"/>
        <v>6.8</v>
      </c>
      <c r="J504" s="150">
        <f t="shared" si="132"/>
        <v>1740.7779368501238</v>
      </c>
    </row>
    <row r="505" spans="1:10" ht="30" x14ac:dyDescent="0.2">
      <c r="A505" s="154" t="s">
        <v>1730</v>
      </c>
      <c r="B505" s="224" t="s">
        <v>9</v>
      </c>
      <c r="C505" s="224" t="s">
        <v>1351</v>
      </c>
      <c r="D505" s="151" t="s">
        <v>1015</v>
      </c>
      <c r="E505" s="225">
        <f t="shared" si="128"/>
        <v>3.0428158847947815E-6</v>
      </c>
      <c r="F505" s="226" t="s">
        <v>17</v>
      </c>
      <c r="G505" s="227">
        <v>0.99998732585599948</v>
      </c>
      <c r="H505" s="228">
        <v>13.64</v>
      </c>
      <c r="I505" s="150">
        <f t="shared" si="131"/>
        <v>16.97</v>
      </c>
      <c r="J505" s="150">
        <f t="shared" si="132"/>
        <v>16.969784919776309</v>
      </c>
    </row>
    <row r="506" spans="1:10" ht="30" x14ac:dyDescent="0.2">
      <c r="A506" s="154" t="s">
        <v>1731</v>
      </c>
      <c r="B506" s="224" t="s">
        <v>21</v>
      </c>
      <c r="C506" s="224" t="s">
        <v>1352</v>
      </c>
      <c r="D506" s="151" t="s">
        <v>1016</v>
      </c>
      <c r="E506" s="225">
        <f t="shared" si="128"/>
        <v>1.5949232348408714E-5</v>
      </c>
      <c r="F506" s="226" t="s">
        <v>58</v>
      </c>
      <c r="G506" s="227">
        <v>0.99998732585599948</v>
      </c>
      <c r="H506" s="228">
        <v>71.510000000000005</v>
      </c>
      <c r="I506" s="150">
        <f t="shared" si="131"/>
        <v>88.95</v>
      </c>
      <c r="J506" s="150">
        <f t="shared" si="132"/>
        <v>88.94887263489116</v>
      </c>
    </row>
    <row r="507" spans="1:10" ht="30" x14ac:dyDescent="0.2">
      <c r="A507" s="154" t="s">
        <v>1732</v>
      </c>
      <c r="B507" s="224" t="s">
        <v>9</v>
      </c>
      <c r="C507" s="224" t="s">
        <v>1353</v>
      </c>
      <c r="D507" s="151" t="s">
        <v>1017</v>
      </c>
      <c r="E507" s="225">
        <f t="shared" si="128"/>
        <v>3.3648487268154903E-5</v>
      </c>
      <c r="F507" s="226" t="s">
        <v>17</v>
      </c>
      <c r="G507" s="227">
        <v>1.999974651711999</v>
      </c>
      <c r="H507" s="228">
        <v>75.44</v>
      </c>
      <c r="I507" s="150">
        <f t="shared" si="131"/>
        <v>93.83</v>
      </c>
      <c r="J507" s="150">
        <f t="shared" si="132"/>
        <v>187.65762157013685</v>
      </c>
    </row>
    <row r="508" spans="1:10" x14ac:dyDescent="0.2">
      <c r="A508" s="154" t="s">
        <v>1733</v>
      </c>
      <c r="B508" s="224" t="s">
        <v>21</v>
      </c>
      <c r="C508" s="224" t="s">
        <v>1354</v>
      </c>
      <c r="D508" s="151" t="s">
        <v>1018</v>
      </c>
      <c r="E508" s="225">
        <f t="shared" si="128"/>
        <v>5.7316825323129053E-6</v>
      </c>
      <c r="F508" s="226" t="s">
        <v>25</v>
      </c>
      <c r="G508" s="227">
        <v>2.1999721168831989</v>
      </c>
      <c r="H508" s="228">
        <v>11.68</v>
      </c>
      <c r="I508" s="150">
        <f t="shared" si="131"/>
        <v>14.53</v>
      </c>
      <c r="J508" s="150">
        <f t="shared" si="132"/>
        <v>31.96559485831288</v>
      </c>
    </row>
    <row r="509" spans="1:10" x14ac:dyDescent="0.2">
      <c r="A509" s="154" t="s">
        <v>1734</v>
      </c>
      <c r="B509" s="224" t="s">
        <v>21</v>
      </c>
      <c r="C509" s="224" t="s">
        <v>1355</v>
      </c>
      <c r="D509" s="151" t="s">
        <v>1019</v>
      </c>
      <c r="E509" s="225">
        <f t="shared" si="128"/>
        <v>1.1222736961066906E-5</v>
      </c>
      <c r="F509" s="226" t="s">
        <v>17</v>
      </c>
      <c r="G509" s="227">
        <v>0.99998732585599948</v>
      </c>
      <c r="H509" s="228">
        <v>50.32</v>
      </c>
      <c r="I509" s="150">
        <f t="shared" si="131"/>
        <v>62.59</v>
      </c>
      <c r="J509" s="150">
        <f t="shared" si="132"/>
        <v>62.58920672532701</v>
      </c>
    </row>
    <row r="510" spans="1:10" x14ac:dyDescent="0.2">
      <c r="A510" s="154" t="s">
        <v>1735</v>
      </c>
      <c r="B510" s="224" t="s">
        <v>21</v>
      </c>
      <c r="C510" s="224" t="s">
        <v>1356</v>
      </c>
      <c r="D510" s="151" t="s">
        <v>1020</v>
      </c>
      <c r="E510" s="225">
        <f t="shared" si="128"/>
        <v>9.3238907489292067E-6</v>
      </c>
      <c r="F510" s="226" t="s">
        <v>17</v>
      </c>
      <c r="G510" s="227">
        <v>0.99998732585599948</v>
      </c>
      <c r="H510" s="228">
        <v>41.81</v>
      </c>
      <c r="I510" s="150">
        <f t="shared" si="131"/>
        <v>52</v>
      </c>
      <c r="J510" s="150">
        <f t="shared" si="132"/>
        <v>51.999340944511971</v>
      </c>
    </row>
    <row r="511" spans="1:10" ht="30" x14ac:dyDescent="0.2">
      <c r="A511" s="154" t="s">
        <v>1736</v>
      </c>
      <c r="B511" s="224" t="s">
        <v>21</v>
      </c>
      <c r="C511" s="224" t="s">
        <v>1357</v>
      </c>
      <c r="D511" s="151" t="s">
        <v>1021</v>
      </c>
      <c r="E511" s="225">
        <f t="shared" si="128"/>
        <v>2.8276491752041077E-5</v>
      </c>
      <c r="F511" s="226" t="s">
        <v>17</v>
      </c>
      <c r="G511" s="227">
        <v>4.9999366292799969</v>
      </c>
      <c r="H511" s="228">
        <v>25.36</v>
      </c>
      <c r="I511" s="150">
        <f t="shared" si="131"/>
        <v>31.54</v>
      </c>
      <c r="J511" s="150">
        <f t="shared" si="132"/>
        <v>157.69800128749111</v>
      </c>
    </row>
    <row r="512" spans="1:10" ht="30" x14ac:dyDescent="0.2">
      <c r="A512" s="154" t="s">
        <v>1737</v>
      </c>
      <c r="B512" s="224" t="s">
        <v>9</v>
      </c>
      <c r="C512" s="224" t="s">
        <v>1358</v>
      </c>
      <c r="D512" s="151" t="s">
        <v>1022</v>
      </c>
      <c r="E512" s="225">
        <f t="shared" si="128"/>
        <v>4.1952129202441668E-5</v>
      </c>
      <c r="F512" s="226" t="s">
        <v>17</v>
      </c>
      <c r="G512" s="227">
        <v>0.99998732585599948</v>
      </c>
      <c r="H512" s="228">
        <v>188.11</v>
      </c>
      <c r="I512" s="150">
        <f t="shared" si="131"/>
        <v>233.97</v>
      </c>
      <c r="J512" s="150">
        <f t="shared" si="132"/>
        <v>233.96703463052819</v>
      </c>
    </row>
    <row r="513" spans="1:10" x14ac:dyDescent="0.2">
      <c r="A513" s="154" t="s">
        <v>1738</v>
      </c>
      <c r="B513" s="224" t="s">
        <v>9</v>
      </c>
      <c r="C513" s="224" t="s">
        <v>1359</v>
      </c>
      <c r="D513" s="151" t="s">
        <v>1023</v>
      </c>
      <c r="E513" s="225">
        <f t="shared" si="128"/>
        <v>1.7069892294193471E-6</v>
      </c>
      <c r="F513" s="226" t="s">
        <v>17</v>
      </c>
      <c r="G513" s="227">
        <v>0.99998732585599948</v>
      </c>
      <c r="H513" s="228">
        <v>7.65</v>
      </c>
      <c r="I513" s="150">
        <f t="shared" si="131"/>
        <v>9.52</v>
      </c>
      <c r="J513" s="150">
        <f t="shared" si="132"/>
        <v>9.5198793421491139</v>
      </c>
    </row>
    <row r="514" spans="1:10" ht="30" x14ac:dyDescent="0.2">
      <c r="A514" s="154" t="s">
        <v>1739</v>
      </c>
      <c r="B514" s="224" t="s">
        <v>21</v>
      </c>
      <c r="C514" s="224" t="s">
        <v>1360</v>
      </c>
      <c r="D514" s="151" t="s">
        <v>1024</v>
      </c>
      <c r="E514" s="225">
        <f t="shared" si="128"/>
        <v>2.8975783558210768E-6</v>
      </c>
      <c r="F514" s="226" t="s">
        <v>17</v>
      </c>
      <c r="G514" s="227">
        <v>15.999797213695992</v>
      </c>
      <c r="H514" s="228">
        <v>0.81</v>
      </c>
      <c r="I514" s="150">
        <f t="shared" si="131"/>
        <v>1.01</v>
      </c>
      <c r="J514" s="150">
        <f t="shared" si="132"/>
        <v>16.159795185832952</v>
      </c>
    </row>
    <row r="515" spans="1:10" ht="30" x14ac:dyDescent="0.2">
      <c r="A515" s="154" t="s">
        <v>1740</v>
      </c>
      <c r="B515" s="224" t="s">
        <v>21</v>
      </c>
      <c r="C515" s="224" t="s">
        <v>1361</v>
      </c>
      <c r="D515" s="151" t="s">
        <v>1025</v>
      </c>
      <c r="E515" s="225">
        <f t="shared" si="128"/>
        <v>7.7567598807437976E-6</v>
      </c>
      <c r="F515" s="226" t="s">
        <v>17</v>
      </c>
      <c r="G515" s="227">
        <v>0.99998732585599948</v>
      </c>
      <c r="H515" s="228">
        <v>34.78</v>
      </c>
      <c r="I515" s="150">
        <f t="shared" si="131"/>
        <v>43.26</v>
      </c>
      <c r="J515" s="150">
        <f t="shared" si="132"/>
        <v>43.259451716530535</v>
      </c>
    </row>
    <row r="516" spans="1:10" ht="15.75" x14ac:dyDescent="0.2">
      <c r="A516" s="135"/>
      <c r="B516" s="235"/>
      <c r="C516" s="235"/>
      <c r="D516" s="155" t="s">
        <v>498</v>
      </c>
      <c r="E516" s="236"/>
      <c r="F516" s="134"/>
      <c r="G516" s="237"/>
      <c r="H516" s="238"/>
      <c r="I516" s="153"/>
      <c r="J516" s="153"/>
    </row>
    <row r="517" spans="1:10" ht="45" x14ac:dyDescent="0.2">
      <c r="A517" s="154" t="s">
        <v>1741</v>
      </c>
      <c r="B517" s="224" t="s">
        <v>9</v>
      </c>
      <c r="C517" s="224" t="s">
        <v>466</v>
      </c>
      <c r="D517" s="151" t="s">
        <v>467</v>
      </c>
      <c r="E517" s="225">
        <f t="shared" si="128"/>
        <v>5.9579145485554623E-3</v>
      </c>
      <c r="F517" s="226" t="s">
        <v>25</v>
      </c>
      <c r="G517" s="227">
        <v>201.59744489256948</v>
      </c>
      <c r="H517" s="228">
        <v>132.51</v>
      </c>
      <c r="I517" s="150">
        <f t="shared" ref="I517:I527" si="133">ROUND(H517*(1+$J$10),2)</f>
        <v>164.82</v>
      </c>
      <c r="J517" s="150">
        <f t="shared" ref="J517:J527" si="134">G517*I517</f>
        <v>33227.290867193304</v>
      </c>
    </row>
    <row r="518" spans="1:10" ht="30" x14ac:dyDescent="0.2">
      <c r="A518" s="154" t="s">
        <v>1742</v>
      </c>
      <c r="B518" s="224" t="s">
        <v>9</v>
      </c>
      <c r="C518" s="224" t="s">
        <v>1362</v>
      </c>
      <c r="D518" s="151" t="s">
        <v>1026</v>
      </c>
      <c r="E518" s="225">
        <f t="shared" si="128"/>
        <v>8.4032497763799371E-4</v>
      </c>
      <c r="F518" s="226" t="s">
        <v>25</v>
      </c>
      <c r="G518" s="227">
        <v>46.79940685006077</v>
      </c>
      <c r="H518" s="228">
        <v>80.510000000000005</v>
      </c>
      <c r="I518" s="150">
        <f t="shared" si="133"/>
        <v>100.14</v>
      </c>
      <c r="J518" s="150">
        <f t="shared" si="134"/>
        <v>4686.4926019650857</v>
      </c>
    </row>
    <row r="519" spans="1:10" ht="30" x14ac:dyDescent="0.2">
      <c r="A519" s="154" t="s">
        <v>1743</v>
      </c>
      <c r="B519" s="224" t="s">
        <v>9</v>
      </c>
      <c r="C519" s="224" t="s">
        <v>462</v>
      </c>
      <c r="D519" s="151" t="s">
        <v>463</v>
      </c>
      <c r="E519" s="225">
        <f t="shared" si="128"/>
        <v>2.9365414608161216E-5</v>
      </c>
      <c r="F519" s="226" t="s">
        <v>25</v>
      </c>
      <c r="G519" s="227">
        <v>9.2998821304607961</v>
      </c>
      <c r="H519" s="228">
        <v>14.16</v>
      </c>
      <c r="I519" s="150">
        <f t="shared" si="133"/>
        <v>17.61</v>
      </c>
      <c r="J519" s="150">
        <f t="shared" si="134"/>
        <v>163.77092431741463</v>
      </c>
    </row>
    <row r="520" spans="1:10" ht="30" x14ac:dyDescent="0.2">
      <c r="A520" s="154" t="s">
        <v>1744</v>
      </c>
      <c r="B520" s="224" t="s">
        <v>9</v>
      </c>
      <c r="C520" s="224" t="s">
        <v>464</v>
      </c>
      <c r="D520" s="149" t="s">
        <v>465</v>
      </c>
      <c r="E520" s="225">
        <f t="shared" si="128"/>
        <v>2.7086799153595972E-4</v>
      </c>
      <c r="F520" s="226" t="s">
        <v>25</v>
      </c>
      <c r="G520" s="232">
        <v>37.299527254428774</v>
      </c>
      <c r="H520" s="233">
        <v>32.56</v>
      </c>
      <c r="I520" s="150">
        <f t="shared" si="133"/>
        <v>40.5</v>
      </c>
      <c r="J520" s="150">
        <f t="shared" si="134"/>
        <v>1510.6308538043654</v>
      </c>
    </row>
    <row r="521" spans="1:10" ht="30" x14ac:dyDescent="0.2">
      <c r="A521" s="154" t="s">
        <v>1745</v>
      </c>
      <c r="B521" s="224" t="s">
        <v>9</v>
      </c>
      <c r="C521" s="224" t="s">
        <v>420</v>
      </c>
      <c r="D521" s="151" t="s">
        <v>421</v>
      </c>
      <c r="E521" s="225">
        <f t="shared" si="128"/>
        <v>2.5168184500014633E-3</v>
      </c>
      <c r="F521" s="226" t="s">
        <v>25</v>
      </c>
      <c r="G521" s="227">
        <v>4292.4455962368775</v>
      </c>
      <c r="H521" s="228">
        <v>2.63</v>
      </c>
      <c r="I521" s="150">
        <f t="shared" si="133"/>
        <v>3.27</v>
      </c>
      <c r="J521" s="150">
        <f t="shared" si="134"/>
        <v>14036.29709969459</v>
      </c>
    </row>
    <row r="522" spans="1:10" ht="30" x14ac:dyDescent="0.2">
      <c r="A522" s="154" t="s">
        <v>1746</v>
      </c>
      <c r="B522" s="224" t="s">
        <v>9</v>
      </c>
      <c r="C522" s="224" t="s">
        <v>458</v>
      </c>
      <c r="D522" s="151" t="s">
        <v>459</v>
      </c>
      <c r="E522" s="225">
        <f t="shared" si="128"/>
        <v>1.4844781628079783E-3</v>
      </c>
      <c r="F522" s="226" t="s">
        <v>25</v>
      </c>
      <c r="G522" s="227">
        <v>461.99414454547178</v>
      </c>
      <c r="H522" s="228">
        <v>14.41</v>
      </c>
      <c r="I522" s="150">
        <f t="shared" si="133"/>
        <v>17.920000000000002</v>
      </c>
      <c r="J522" s="150">
        <f t="shared" si="134"/>
        <v>8278.9350702548545</v>
      </c>
    </row>
    <row r="523" spans="1:10" ht="30" x14ac:dyDescent="0.2">
      <c r="A523" s="154" t="s">
        <v>1747</v>
      </c>
      <c r="B523" s="224" t="s">
        <v>9</v>
      </c>
      <c r="C523" s="224" t="s">
        <v>1363</v>
      </c>
      <c r="D523" s="151" t="s">
        <v>1027</v>
      </c>
      <c r="E523" s="225">
        <f t="shared" si="128"/>
        <v>5.9396949488096896E-4</v>
      </c>
      <c r="F523" s="226" t="s">
        <v>25</v>
      </c>
      <c r="G523" s="227">
        <v>127.89837897698234</v>
      </c>
      <c r="H523" s="228">
        <v>20.82</v>
      </c>
      <c r="I523" s="150">
        <f t="shared" si="133"/>
        <v>25.9</v>
      </c>
      <c r="J523" s="150">
        <f t="shared" si="134"/>
        <v>3312.5680155038426</v>
      </c>
    </row>
    <row r="524" spans="1:10" ht="30" x14ac:dyDescent="0.2">
      <c r="A524" s="154" t="s">
        <v>1748</v>
      </c>
      <c r="B524" s="224" t="s">
        <v>9</v>
      </c>
      <c r="C524" s="224" t="s">
        <v>424</v>
      </c>
      <c r="D524" s="151" t="s">
        <v>425</v>
      </c>
      <c r="E524" s="225">
        <f t="shared" si="128"/>
        <v>4.0916531829181752E-3</v>
      </c>
      <c r="F524" s="226" t="s">
        <v>25</v>
      </c>
      <c r="G524" s="227">
        <v>4855.1384644960481</v>
      </c>
      <c r="H524" s="228">
        <v>3.78</v>
      </c>
      <c r="I524" s="150">
        <f t="shared" si="133"/>
        <v>4.7</v>
      </c>
      <c r="J524" s="150">
        <f t="shared" si="134"/>
        <v>22819.150783131427</v>
      </c>
    </row>
    <row r="525" spans="1:10" ht="30" x14ac:dyDescent="0.2">
      <c r="A525" s="154" t="s">
        <v>1749</v>
      </c>
      <c r="B525" s="224" t="s">
        <v>9</v>
      </c>
      <c r="C525" s="224" t="s">
        <v>1364</v>
      </c>
      <c r="D525" s="151" t="s">
        <v>1028</v>
      </c>
      <c r="E525" s="225">
        <f t="shared" si="128"/>
        <v>3.4237138559197158E-3</v>
      </c>
      <c r="F525" s="226" t="s">
        <v>25</v>
      </c>
      <c r="G525" s="227">
        <v>511.49351717534375</v>
      </c>
      <c r="H525" s="228">
        <v>30.01</v>
      </c>
      <c r="I525" s="150">
        <f t="shared" si="133"/>
        <v>37.33</v>
      </c>
      <c r="J525" s="150">
        <f t="shared" si="134"/>
        <v>19094.05299615558</v>
      </c>
    </row>
    <row r="526" spans="1:10" ht="30" x14ac:dyDescent="0.2">
      <c r="A526" s="154" t="s">
        <v>1750</v>
      </c>
      <c r="B526" s="224" t="s">
        <v>9</v>
      </c>
      <c r="C526" s="224" t="s">
        <v>454</v>
      </c>
      <c r="D526" s="151" t="s">
        <v>455</v>
      </c>
      <c r="E526" s="225">
        <f t="shared" si="128"/>
        <v>1.3417527051687447E-4</v>
      </c>
      <c r="F526" s="226" t="s">
        <v>25</v>
      </c>
      <c r="G526" s="227">
        <v>103.49868822609595</v>
      </c>
      <c r="H526" s="228">
        <v>5.81</v>
      </c>
      <c r="I526" s="150">
        <f t="shared" si="133"/>
        <v>7.23</v>
      </c>
      <c r="J526" s="150">
        <f t="shared" si="134"/>
        <v>748.29551587467381</v>
      </c>
    </row>
    <row r="527" spans="1:10" ht="30" x14ac:dyDescent="0.2">
      <c r="A527" s="154" t="s">
        <v>1751</v>
      </c>
      <c r="B527" s="224" t="s">
        <v>9</v>
      </c>
      <c r="C527" s="224" t="s">
        <v>456</v>
      </c>
      <c r="D527" s="151" t="s">
        <v>457</v>
      </c>
      <c r="E527" s="225">
        <f t="shared" si="128"/>
        <v>1.5558918144155315E-3</v>
      </c>
      <c r="F527" s="226" t="s">
        <v>25</v>
      </c>
      <c r="G527" s="227">
        <v>861.6890786901148</v>
      </c>
      <c r="H527" s="228">
        <v>8.1</v>
      </c>
      <c r="I527" s="150">
        <f t="shared" si="133"/>
        <v>10.07</v>
      </c>
      <c r="J527" s="150">
        <f t="shared" si="134"/>
        <v>8677.2090224094554</v>
      </c>
    </row>
    <row r="528" spans="1:10" ht="15.75" x14ac:dyDescent="0.2">
      <c r="A528" s="135"/>
      <c r="B528" s="235"/>
      <c r="C528" s="235"/>
      <c r="D528" s="155" t="s">
        <v>1029</v>
      </c>
      <c r="E528" s="236"/>
      <c r="F528" s="134"/>
      <c r="G528" s="237"/>
      <c r="H528" s="238"/>
      <c r="I528" s="153"/>
      <c r="J528" s="153"/>
    </row>
    <row r="529" spans="1:10" ht="30" x14ac:dyDescent="0.2">
      <c r="A529" s="154" t="s">
        <v>1752</v>
      </c>
      <c r="B529" s="224" t="s">
        <v>9</v>
      </c>
      <c r="C529" s="224" t="s">
        <v>510</v>
      </c>
      <c r="D529" s="151" t="s">
        <v>511</v>
      </c>
      <c r="E529" s="225">
        <f t="shared" ref="E529:E531" si="135">J529/$J$722</f>
        <v>2.5007750822176089E-5</v>
      </c>
      <c r="F529" s="226" t="s">
        <v>17</v>
      </c>
      <c r="G529" s="227">
        <v>2.9999619775679984</v>
      </c>
      <c r="H529" s="228">
        <v>37.380000000000003</v>
      </c>
      <c r="I529" s="150">
        <f t="shared" ref="I529:I531" si="136">ROUND(H529*(1+$J$10),2)</f>
        <v>46.49</v>
      </c>
      <c r="J529" s="150">
        <f t="shared" ref="J529:J531" si="137">G529*I529</f>
        <v>139.46823233713624</v>
      </c>
    </row>
    <row r="530" spans="1:10" ht="30" x14ac:dyDescent="0.2">
      <c r="A530" s="154" t="s">
        <v>1753</v>
      </c>
      <c r="B530" s="224" t="s">
        <v>9</v>
      </c>
      <c r="C530" s="224">
        <v>43097</v>
      </c>
      <c r="D530" s="149" t="s">
        <v>1030</v>
      </c>
      <c r="E530" s="225">
        <f t="shared" si="135"/>
        <v>3.2794992653445232E-5</v>
      </c>
      <c r="F530" s="226" t="s">
        <v>17</v>
      </c>
      <c r="G530" s="232">
        <v>1.999974651711999</v>
      </c>
      <c r="H530" s="233">
        <v>73.52</v>
      </c>
      <c r="I530" s="150">
        <f t="shared" si="136"/>
        <v>91.45</v>
      </c>
      <c r="J530" s="150">
        <f t="shared" si="137"/>
        <v>182.89768189906232</v>
      </c>
    </row>
    <row r="531" spans="1:10" ht="30" x14ac:dyDescent="0.2">
      <c r="A531" s="154" t="s">
        <v>1754</v>
      </c>
      <c r="B531" s="224" t="s">
        <v>9</v>
      </c>
      <c r="C531" s="224" t="s">
        <v>1365</v>
      </c>
      <c r="D531" s="149" t="s">
        <v>1031</v>
      </c>
      <c r="E531" s="225">
        <f t="shared" si="135"/>
        <v>6.0113633936625162E-4</v>
      </c>
      <c r="F531" s="226" t="s">
        <v>17</v>
      </c>
      <c r="G531" s="232">
        <v>13.999822561983994</v>
      </c>
      <c r="H531" s="233">
        <v>192.53</v>
      </c>
      <c r="I531" s="150">
        <f t="shared" si="136"/>
        <v>239.47</v>
      </c>
      <c r="J531" s="150">
        <f t="shared" si="137"/>
        <v>3352.5375089183071</v>
      </c>
    </row>
    <row r="532" spans="1:10" ht="15.75" x14ac:dyDescent="0.2">
      <c r="A532" s="135"/>
      <c r="B532" s="235"/>
      <c r="C532" s="235"/>
      <c r="D532" s="155" t="s">
        <v>1032</v>
      </c>
      <c r="E532" s="236"/>
      <c r="F532" s="134"/>
      <c r="G532" s="237"/>
      <c r="H532" s="238"/>
      <c r="I532" s="153"/>
      <c r="J532" s="153"/>
    </row>
    <row r="533" spans="1:10" ht="30" x14ac:dyDescent="0.2">
      <c r="A533" s="154" t="s">
        <v>1755</v>
      </c>
      <c r="B533" s="224" t="s">
        <v>9</v>
      </c>
      <c r="C533" s="224" t="s">
        <v>475</v>
      </c>
      <c r="D533" s="151" t="s">
        <v>476</v>
      </c>
      <c r="E533" s="225">
        <f>J533/$J$722</f>
        <v>3.9716188478611906E-5</v>
      </c>
      <c r="F533" s="226" t="s">
        <v>17</v>
      </c>
      <c r="G533" s="227">
        <v>4.9999366292799969</v>
      </c>
      <c r="H533" s="228">
        <v>35.619999999999997</v>
      </c>
      <c r="I533" s="150">
        <f t="shared" ref="I533:I544" si="138">ROUND(H533*(1+$J$10),2)</f>
        <v>44.3</v>
      </c>
      <c r="J533" s="150">
        <f t="shared" ref="J533:J544" si="139">G533*I533</f>
        <v>221.49719267710384</v>
      </c>
    </row>
    <row r="534" spans="1:10" ht="30" x14ac:dyDescent="0.2">
      <c r="A534" s="154" t="s">
        <v>1762</v>
      </c>
      <c r="B534" s="224" t="s">
        <v>9</v>
      </c>
      <c r="C534" s="224" t="s">
        <v>477</v>
      </c>
      <c r="D534" s="149" t="s">
        <v>478</v>
      </c>
      <c r="E534" s="225"/>
      <c r="F534" s="226" t="s">
        <v>17</v>
      </c>
      <c r="G534" s="232">
        <v>7.9998986068479958</v>
      </c>
      <c r="H534" s="233">
        <v>29.32</v>
      </c>
      <c r="I534" s="150">
        <f t="shared" si="138"/>
        <v>36.47</v>
      </c>
      <c r="J534" s="150">
        <f t="shared" si="139"/>
        <v>291.75630219174639</v>
      </c>
    </row>
    <row r="535" spans="1:10" ht="30" x14ac:dyDescent="0.2">
      <c r="A535" s="154" t="s">
        <v>1763</v>
      </c>
      <c r="B535" s="224" t="s">
        <v>9</v>
      </c>
      <c r="C535" s="224" t="s">
        <v>479</v>
      </c>
      <c r="D535" s="151" t="s">
        <v>480</v>
      </c>
      <c r="E535" s="225">
        <f t="shared" ref="E535:E544" si="140">J535/$J$722</f>
        <v>4.0021007983865368E-5</v>
      </c>
      <c r="F535" s="226" t="s">
        <v>17</v>
      </c>
      <c r="G535" s="227">
        <v>3.9999493034239979</v>
      </c>
      <c r="H535" s="228">
        <v>44.86</v>
      </c>
      <c r="I535" s="150">
        <f t="shared" si="138"/>
        <v>55.8</v>
      </c>
      <c r="J535" s="150">
        <f t="shared" si="139"/>
        <v>223.19717113105906</v>
      </c>
    </row>
    <row r="536" spans="1:10" ht="30" x14ac:dyDescent="0.2">
      <c r="A536" s="154" t="s">
        <v>1764</v>
      </c>
      <c r="B536" s="224" t="s">
        <v>9</v>
      </c>
      <c r="C536" s="224" t="s">
        <v>481</v>
      </c>
      <c r="D536" s="151" t="s">
        <v>482</v>
      </c>
      <c r="E536" s="225">
        <f t="shared" si="140"/>
        <v>1.3467642964462938E-5</v>
      </c>
      <c r="F536" s="226" t="s">
        <v>17</v>
      </c>
      <c r="G536" s="227">
        <v>0.99998732585599948</v>
      </c>
      <c r="H536" s="228">
        <v>60.39</v>
      </c>
      <c r="I536" s="150">
        <f t="shared" si="138"/>
        <v>75.11</v>
      </c>
      <c r="J536" s="150">
        <f t="shared" si="139"/>
        <v>75.109048045044119</v>
      </c>
    </row>
    <row r="537" spans="1:10" x14ac:dyDescent="0.2">
      <c r="A537" s="154" t="s">
        <v>1758</v>
      </c>
      <c r="B537" s="224" t="s">
        <v>21</v>
      </c>
      <c r="C537" s="224" t="s">
        <v>483</v>
      </c>
      <c r="D537" s="151" t="s">
        <v>484</v>
      </c>
      <c r="E537" s="225">
        <f t="shared" si="140"/>
        <v>9.0262434673287758E-5</v>
      </c>
      <c r="F537" s="226" t="s">
        <v>17</v>
      </c>
      <c r="G537" s="227">
        <v>29.999619775679985</v>
      </c>
      <c r="H537" s="228">
        <v>13.49</v>
      </c>
      <c r="I537" s="150">
        <f t="shared" si="138"/>
        <v>16.78</v>
      </c>
      <c r="J537" s="150">
        <f t="shared" si="139"/>
        <v>503.39361983591016</v>
      </c>
    </row>
    <row r="538" spans="1:10" ht="30" x14ac:dyDescent="0.2">
      <c r="A538" s="154" t="s">
        <v>1765</v>
      </c>
      <c r="B538" s="224" t="s">
        <v>9</v>
      </c>
      <c r="C538" s="224">
        <v>91946</v>
      </c>
      <c r="D538" s="151" t="s">
        <v>1033</v>
      </c>
      <c r="E538" s="225">
        <f t="shared" si="140"/>
        <v>4.5783710383477596E-4</v>
      </c>
      <c r="F538" s="226" t="s">
        <v>17</v>
      </c>
      <c r="G538" s="227">
        <v>188.99760458678389</v>
      </c>
      <c r="H538" s="228">
        <v>10.86</v>
      </c>
      <c r="I538" s="150">
        <f t="shared" si="138"/>
        <v>13.51</v>
      </c>
      <c r="J538" s="150">
        <f t="shared" si="139"/>
        <v>2553.3576379674505</v>
      </c>
    </row>
    <row r="539" spans="1:10" ht="30" x14ac:dyDescent="0.2">
      <c r="A539" s="154" t="s">
        <v>1766</v>
      </c>
      <c r="B539" s="224" t="s">
        <v>9</v>
      </c>
      <c r="C539" s="224">
        <v>92022</v>
      </c>
      <c r="D539" s="151" t="s">
        <v>1034</v>
      </c>
      <c r="E539" s="225">
        <f t="shared" si="140"/>
        <v>2.3489749686013886E-4</v>
      </c>
      <c r="F539" s="226" t="s">
        <v>17</v>
      </c>
      <c r="G539" s="227">
        <v>26.999657798111986</v>
      </c>
      <c r="H539" s="228">
        <v>39.01</v>
      </c>
      <c r="I539" s="150">
        <f t="shared" si="138"/>
        <v>48.52</v>
      </c>
      <c r="J539" s="150">
        <f t="shared" si="139"/>
        <v>1310.0233963643936</v>
      </c>
    </row>
    <row r="540" spans="1:10" ht="30" x14ac:dyDescent="0.2">
      <c r="A540" s="154" t="s">
        <v>1767</v>
      </c>
      <c r="B540" s="224" t="s">
        <v>9</v>
      </c>
      <c r="C540" s="224" t="s">
        <v>1366</v>
      </c>
      <c r="D540" s="151" t="s">
        <v>1035</v>
      </c>
      <c r="E540" s="225">
        <f t="shared" si="140"/>
        <v>1.4160479769344909E-4</v>
      </c>
      <c r="F540" s="226" t="s">
        <v>17</v>
      </c>
      <c r="G540" s="227">
        <v>13.999822561983994</v>
      </c>
      <c r="H540" s="228">
        <v>45.35</v>
      </c>
      <c r="I540" s="150">
        <f t="shared" si="138"/>
        <v>56.41</v>
      </c>
      <c r="J540" s="150">
        <f t="shared" si="139"/>
        <v>789.72999072151708</v>
      </c>
    </row>
    <row r="541" spans="1:10" ht="30" x14ac:dyDescent="0.2">
      <c r="A541" s="154" t="s">
        <v>1768</v>
      </c>
      <c r="B541" s="224" t="s">
        <v>9</v>
      </c>
      <c r="C541" s="224" t="s">
        <v>1367</v>
      </c>
      <c r="D541" s="151" t="s">
        <v>1036</v>
      </c>
      <c r="E541" s="225">
        <f t="shared" si="140"/>
        <v>1.2440221926167469E-5</v>
      </c>
      <c r="F541" s="226" t="s">
        <v>17</v>
      </c>
      <c r="G541" s="227">
        <v>0.99998732585599948</v>
      </c>
      <c r="H541" s="228">
        <v>55.78</v>
      </c>
      <c r="I541" s="150">
        <f t="shared" si="138"/>
        <v>69.38</v>
      </c>
      <c r="J541" s="150">
        <f t="shared" si="139"/>
        <v>69.379120667889239</v>
      </c>
    </row>
    <row r="542" spans="1:10" ht="30" x14ac:dyDescent="0.2">
      <c r="A542" s="154" t="s">
        <v>1769</v>
      </c>
      <c r="B542" s="224" t="s">
        <v>9</v>
      </c>
      <c r="C542" s="224" t="s">
        <v>1368</v>
      </c>
      <c r="D542" s="149" t="s">
        <v>1037</v>
      </c>
      <c r="E542" s="225">
        <f t="shared" si="140"/>
        <v>8.5161190600075524E-5</v>
      </c>
      <c r="F542" s="226" t="s">
        <v>17</v>
      </c>
      <c r="G542" s="232">
        <v>6.9999112809919968</v>
      </c>
      <c r="H542" s="233">
        <v>54.55</v>
      </c>
      <c r="I542" s="150">
        <f t="shared" si="138"/>
        <v>67.849999999999994</v>
      </c>
      <c r="J542" s="150">
        <f t="shared" si="139"/>
        <v>474.94398041530695</v>
      </c>
    </row>
    <row r="543" spans="1:10" ht="30" x14ac:dyDescent="0.2">
      <c r="A543" s="154" t="s">
        <v>1770</v>
      </c>
      <c r="B543" s="224" t="s">
        <v>9</v>
      </c>
      <c r="C543" s="224" t="s">
        <v>1369</v>
      </c>
      <c r="D543" s="151" t="s">
        <v>1038</v>
      </c>
      <c r="E543" s="225">
        <f t="shared" si="140"/>
        <v>5.7901361550850383E-4</v>
      </c>
      <c r="F543" s="226" t="s">
        <v>17</v>
      </c>
      <c r="G543" s="227">
        <v>129.99835236127993</v>
      </c>
      <c r="H543" s="228">
        <v>19.97</v>
      </c>
      <c r="I543" s="150">
        <f t="shared" si="138"/>
        <v>24.84</v>
      </c>
      <c r="J543" s="150">
        <f t="shared" si="139"/>
        <v>3229.1590726541936</v>
      </c>
    </row>
    <row r="544" spans="1:10" ht="30" x14ac:dyDescent="0.2">
      <c r="A544" s="154" t="s">
        <v>1756</v>
      </c>
      <c r="B544" s="224" t="s">
        <v>9</v>
      </c>
      <c r="C544" s="224" t="s">
        <v>1370</v>
      </c>
      <c r="D544" s="151" t="s">
        <v>1039</v>
      </c>
      <c r="E544" s="225">
        <f t="shared" si="140"/>
        <v>4.9829023829373587E-5</v>
      </c>
      <c r="F544" s="226" t="s">
        <v>17</v>
      </c>
      <c r="G544" s="227">
        <v>9.9998732585599939</v>
      </c>
      <c r="H544" s="228">
        <v>22.34</v>
      </c>
      <c r="I544" s="150">
        <f t="shared" si="138"/>
        <v>27.79</v>
      </c>
      <c r="J544" s="150">
        <f t="shared" si="139"/>
        <v>277.89647785538222</v>
      </c>
    </row>
    <row r="545" spans="1:10" ht="15.75" x14ac:dyDescent="0.2">
      <c r="A545" s="135"/>
      <c r="B545" s="235"/>
      <c r="C545" s="235"/>
      <c r="D545" s="155" t="s">
        <v>1040</v>
      </c>
      <c r="E545" s="236"/>
      <c r="F545" s="134"/>
      <c r="G545" s="237"/>
      <c r="H545" s="238"/>
      <c r="I545" s="153"/>
      <c r="J545" s="153"/>
    </row>
    <row r="546" spans="1:10" ht="30" x14ac:dyDescent="0.2">
      <c r="A546" s="154" t="s">
        <v>1759</v>
      </c>
      <c r="B546" s="224" t="s">
        <v>9</v>
      </c>
      <c r="C546" s="224" t="s">
        <v>445</v>
      </c>
      <c r="D546" s="151" t="s">
        <v>446</v>
      </c>
      <c r="E546" s="225">
        <f t="shared" ref="E546:E554" si="141">J546/$J$722</f>
        <v>8.0142427098873052E-5</v>
      </c>
      <c r="F546" s="226" t="s">
        <v>17</v>
      </c>
      <c r="G546" s="227">
        <v>3.9999493034239979</v>
      </c>
      <c r="H546" s="228">
        <v>89.84</v>
      </c>
      <c r="I546" s="150">
        <f t="shared" ref="I546:I561" si="142">ROUND(H546*(1+$J$10),2)</f>
        <v>111.74</v>
      </c>
      <c r="J546" s="150">
        <f t="shared" ref="J546:J561" si="143">G546*I546</f>
        <v>446.95433516459752</v>
      </c>
    </row>
    <row r="547" spans="1:10" ht="30" x14ac:dyDescent="0.2">
      <c r="A547" s="154" t="s">
        <v>1771</v>
      </c>
      <c r="B547" s="224" t="s">
        <v>9</v>
      </c>
      <c r="C547" s="224" t="s">
        <v>439</v>
      </c>
      <c r="D547" s="151" t="s">
        <v>440</v>
      </c>
      <c r="E547" s="225">
        <f t="shared" si="141"/>
        <v>1.8124209171187778E-4</v>
      </c>
      <c r="F547" s="226" t="s">
        <v>17</v>
      </c>
      <c r="G547" s="227">
        <v>55.999290247935974</v>
      </c>
      <c r="H547" s="228">
        <v>14.51</v>
      </c>
      <c r="I547" s="150">
        <f t="shared" si="142"/>
        <v>18.05</v>
      </c>
      <c r="J547" s="150">
        <f t="shared" si="143"/>
        <v>1010.7871889752444</v>
      </c>
    </row>
    <row r="548" spans="1:10" ht="30" x14ac:dyDescent="0.2">
      <c r="A548" s="154" t="s">
        <v>1772</v>
      </c>
      <c r="B548" s="224" t="s">
        <v>9</v>
      </c>
      <c r="C548" s="224" t="s">
        <v>441</v>
      </c>
      <c r="D548" s="151" t="s">
        <v>442</v>
      </c>
      <c r="E548" s="225">
        <f t="shared" si="141"/>
        <v>4.3752357339350307E-5</v>
      </c>
      <c r="F548" s="226" t="s">
        <v>17</v>
      </c>
      <c r="G548" s="227">
        <v>12.999835236127993</v>
      </c>
      <c r="H548" s="228">
        <v>15.09</v>
      </c>
      <c r="I548" s="150">
        <f t="shared" si="142"/>
        <v>18.77</v>
      </c>
      <c r="J548" s="150">
        <f t="shared" si="143"/>
        <v>244.00690738212242</v>
      </c>
    </row>
    <row r="549" spans="1:10" ht="30" x14ac:dyDescent="0.2">
      <c r="A549" s="154" t="s">
        <v>1773</v>
      </c>
      <c r="B549" s="224" t="s">
        <v>9</v>
      </c>
      <c r="C549" s="224" t="s">
        <v>443</v>
      </c>
      <c r="D549" s="151" t="s">
        <v>444</v>
      </c>
      <c r="E549" s="225">
        <f t="shared" si="141"/>
        <v>4.7551842819538952E-5</v>
      </c>
      <c r="F549" s="226" t="s">
        <v>17</v>
      </c>
      <c r="G549" s="227">
        <v>12.999835236127993</v>
      </c>
      <c r="H549" s="228">
        <v>16.399999999999999</v>
      </c>
      <c r="I549" s="150">
        <f t="shared" si="142"/>
        <v>20.399999999999999</v>
      </c>
      <c r="J549" s="150">
        <f t="shared" si="143"/>
        <v>265.19663881701103</v>
      </c>
    </row>
    <row r="550" spans="1:10" ht="30" x14ac:dyDescent="0.2">
      <c r="A550" s="154" t="s">
        <v>1774</v>
      </c>
      <c r="B550" s="224" t="s">
        <v>9</v>
      </c>
      <c r="C550" s="224" t="s">
        <v>1371</v>
      </c>
      <c r="D550" s="151" t="s">
        <v>1041</v>
      </c>
      <c r="E550" s="225">
        <f t="shared" si="141"/>
        <v>2.3969571448401088E-5</v>
      </c>
      <c r="F550" s="226" t="s">
        <v>17</v>
      </c>
      <c r="G550" s="227">
        <v>5.9999239551359969</v>
      </c>
      <c r="H550" s="228">
        <v>17.91</v>
      </c>
      <c r="I550" s="150">
        <f t="shared" si="142"/>
        <v>22.28</v>
      </c>
      <c r="J550" s="150">
        <f t="shared" si="143"/>
        <v>133.67830572043002</v>
      </c>
    </row>
    <row r="551" spans="1:10" ht="30" x14ac:dyDescent="0.2">
      <c r="A551" s="154" t="s">
        <v>1775</v>
      </c>
      <c r="B551" s="224" t="s">
        <v>9</v>
      </c>
      <c r="C551" s="224" t="s">
        <v>1372</v>
      </c>
      <c r="D551" s="151" t="s">
        <v>1042</v>
      </c>
      <c r="E551" s="225">
        <f t="shared" si="141"/>
        <v>1.1716723865168828E-4</v>
      </c>
      <c r="F551" s="226" t="s">
        <v>17</v>
      </c>
      <c r="G551" s="227">
        <v>0.99998732585599948</v>
      </c>
      <c r="H551" s="228">
        <v>525.36</v>
      </c>
      <c r="I551" s="150">
        <f t="shared" si="142"/>
        <v>653.45000000000005</v>
      </c>
      <c r="J551" s="150">
        <f t="shared" si="143"/>
        <v>653.44171808060287</v>
      </c>
    </row>
    <row r="552" spans="1:10" ht="30" x14ac:dyDescent="0.2">
      <c r="A552" s="154" t="s">
        <v>1776</v>
      </c>
      <c r="B552" s="224" t="s">
        <v>9</v>
      </c>
      <c r="C552" s="224" t="s">
        <v>447</v>
      </c>
      <c r="D552" s="151" t="s">
        <v>448</v>
      </c>
      <c r="E552" s="225">
        <f t="shared" si="141"/>
        <v>4.085657203944249E-5</v>
      </c>
      <c r="F552" s="226" t="s">
        <v>17</v>
      </c>
      <c r="G552" s="227">
        <v>1.999974651711999</v>
      </c>
      <c r="H552" s="228">
        <v>91.6</v>
      </c>
      <c r="I552" s="150">
        <f t="shared" si="142"/>
        <v>113.93</v>
      </c>
      <c r="J552" s="150">
        <f t="shared" si="143"/>
        <v>227.85711206954807</v>
      </c>
    </row>
    <row r="553" spans="1:10" ht="30" x14ac:dyDescent="0.2">
      <c r="A553" s="154" t="s">
        <v>1777</v>
      </c>
      <c r="B553" s="224" t="s">
        <v>9</v>
      </c>
      <c r="C553" s="224" t="s">
        <v>452</v>
      </c>
      <c r="D553" s="149" t="s">
        <v>453</v>
      </c>
      <c r="E553" s="225">
        <f t="shared" si="141"/>
        <v>1.7797155772609951E-4</v>
      </c>
      <c r="F553" s="226" t="s">
        <v>17</v>
      </c>
      <c r="G553" s="232">
        <v>0.99998732585599948</v>
      </c>
      <c r="H553" s="233">
        <v>798</v>
      </c>
      <c r="I553" s="150">
        <f t="shared" si="142"/>
        <v>992.56</v>
      </c>
      <c r="J553" s="150">
        <f t="shared" si="143"/>
        <v>992.54742015163083</v>
      </c>
    </row>
    <row r="554" spans="1:10" ht="30" x14ac:dyDescent="0.2">
      <c r="A554" s="154" t="s">
        <v>1778</v>
      </c>
      <c r="B554" s="224" t="s">
        <v>9</v>
      </c>
      <c r="C554" s="224" t="s">
        <v>1373</v>
      </c>
      <c r="D554" s="151" t="s">
        <v>1043</v>
      </c>
      <c r="E554" s="225">
        <f t="shared" si="141"/>
        <v>4.2592250163473922E-5</v>
      </c>
      <c r="F554" s="226" t="s">
        <v>17</v>
      </c>
      <c r="G554" s="227">
        <v>1.999974651711999</v>
      </c>
      <c r="H554" s="228">
        <v>95.49</v>
      </c>
      <c r="I554" s="150">
        <f t="shared" si="142"/>
        <v>118.77</v>
      </c>
      <c r="J554" s="150">
        <f t="shared" si="143"/>
        <v>237.53698938383411</v>
      </c>
    </row>
    <row r="555" spans="1:10" ht="30" x14ac:dyDescent="0.2">
      <c r="A555" s="154" t="s">
        <v>1779</v>
      </c>
      <c r="B555" s="224" t="s">
        <v>9</v>
      </c>
      <c r="C555" s="224" t="s">
        <v>1374</v>
      </c>
      <c r="D555" s="151" t="s">
        <v>1044</v>
      </c>
      <c r="E555" s="225">
        <f t="shared" ref="E555:E561" si="144">J555/$J$722</f>
        <v>4.4625575569105791E-5</v>
      </c>
      <c r="F555" s="226" t="s">
        <v>17</v>
      </c>
      <c r="G555" s="227">
        <v>1.999974651711999</v>
      </c>
      <c r="H555" s="228">
        <v>100.05</v>
      </c>
      <c r="I555" s="150">
        <f t="shared" si="142"/>
        <v>124.44</v>
      </c>
      <c r="J555" s="150">
        <f t="shared" si="143"/>
        <v>248.87684565904115</v>
      </c>
    </row>
    <row r="556" spans="1:10" ht="30" x14ac:dyDescent="0.2">
      <c r="A556" s="154" t="s">
        <v>1780</v>
      </c>
      <c r="B556" s="224" t="s">
        <v>9</v>
      </c>
      <c r="C556" s="224" t="s">
        <v>450</v>
      </c>
      <c r="D556" s="151" t="s">
        <v>451</v>
      </c>
      <c r="E556" s="225">
        <f t="shared" si="144"/>
        <v>2.5321894218178473E-4</v>
      </c>
      <c r="F556" s="226" t="s">
        <v>17</v>
      </c>
      <c r="G556" s="227">
        <v>5.9999239551359969</v>
      </c>
      <c r="H556" s="228">
        <v>189.23</v>
      </c>
      <c r="I556" s="150">
        <f t="shared" si="142"/>
        <v>235.37</v>
      </c>
      <c r="J556" s="150">
        <f t="shared" si="143"/>
        <v>1412.2021013203596</v>
      </c>
    </row>
    <row r="557" spans="1:10" x14ac:dyDescent="0.2">
      <c r="A557" s="154" t="s">
        <v>1761</v>
      </c>
      <c r="B557" s="224" t="s">
        <v>21</v>
      </c>
      <c r="C557" s="224" t="s">
        <v>1375</v>
      </c>
      <c r="D557" s="151" t="s">
        <v>1045</v>
      </c>
      <c r="E557" s="225">
        <f t="shared" si="144"/>
        <v>7.672414530584253E-4</v>
      </c>
      <c r="F557" s="226" t="s">
        <v>17</v>
      </c>
      <c r="G557" s="227">
        <v>35.999543730815979</v>
      </c>
      <c r="H557" s="228">
        <v>95.56</v>
      </c>
      <c r="I557" s="150">
        <f t="shared" si="142"/>
        <v>118.86</v>
      </c>
      <c r="J557" s="150">
        <f t="shared" si="143"/>
        <v>4278.9057678447871</v>
      </c>
    </row>
    <row r="558" spans="1:10" ht="20.100000000000001" customHeight="1" x14ac:dyDescent="0.2">
      <c r="A558" s="154" t="s">
        <v>1781</v>
      </c>
      <c r="B558" s="224" t="s">
        <v>21</v>
      </c>
      <c r="C558" s="224" t="s">
        <v>581</v>
      </c>
      <c r="D558" s="149" t="s">
        <v>449</v>
      </c>
      <c r="E558" s="225">
        <f t="shared" si="144"/>
        <v>1.4766891279207958E-4</v>
      </c>
      <c r="F558" s="226" t="s">
        <v>17</v>
      </c>
      <c r="G558" s="232">
        <v>2.9999619775679984</v>
      </c>
      <c r="H558" s="233">
        <v>220.71</v>
      </c>
      <c r="I558" s="150">
        <f t="shared" si="142"/>
        <v>274.52</v>
      </c>
      <c r="J558" s="150">
        <f t="shared" si="143"/>
        <v>823.54956208196688</v>
      </c>
    </row>
    <row r="559" spans="1:10" x14ac:dyDescent="0.2">
      <c r="A559" s="154" t="s">
        <v>1760</v>
      </c>
      <c r="B559" s="224" t="s">
        <v>21</v>
      </c>
      <c r="C559" s="224" t="s">
        <v>1376</v>
      </c>
      <c r="D559" s="151" t="s">
        <v>1046</v>
      </c>
      <c r="E559" s="225">
        <f t="shared" si="144"/>
        <v>4.9257038993045046E-5</v>
      </c>
      <c r="F559" s="226" t="s">
        <v>17</v>
      </c>
      <c r="G559" s="227">
        <v>0.99998732585599948</v>
      </c>
      <c r="H559" s="228">
        <v>220.86</v>
      </c>
      <c r="I559" s="150">
        <f t="shared" si="142"/>
        <v>274.70999999999998</v>
      </c>
      <c r="J559" s="150">
        <f t="shared" si="143"/>
        <v>274.70651828590161</v>
      </c>
    </row>
    <row r="560" spans="1:10" x14ac:dyDescent="0.2">
      <c r="A560" s="154" t="s">
        <v>1782</v>
      </c>
      <c r="B560" s="224" t="s">
        <v>21</v>
      </c>
      <c r="C560" s="224" t="s">
        <v>1377</v>
      </c>
      <c r="D560" s="151" t="s">
        <v>1047</v>
      </c>
      <c r="E560" s="225">
        <f t="shared" si="144"/>
        <v>1.0663662127313805E-4</v>
      </c>
      <c r="F560" s="226" t="s">
        <v>17</v>
      </c>
      <c r="G560" s="227">
        <v>1.999974651711999</v>
      </c>
      <c r="H560" s="228">
        <v>239.07</v>
      </c>
      <c r="I560" s="150">
        <f t="shared" si="142"/>
        <v>297.36</v>
      </c>
      <c r="J560" s="150">
        <f t="shared" si="143"/>
        <v>594.71246243308008</v>
      </c>
    </row>
    <row r="561" spans="1:10" x14ac:dyDescent="0.2">
      <c r="A561" s="154" t="s">
        <v>1783</v>
      </c>
      <c r="B561" s="224" t="s">
        <v>21</v>
      </c>
      <c r="C561" s="224" t="s">
        <v>1378</v>
      </c>
      <c r="D561" s="151" t="s">
        <v>1048</v>
      </c>
      <c r="E561" s="225">
        <f t="shared" si="144"/>
        <v>9.6376755337489401E-5</v>
      </c>
      <c r="F561" s="226" t="s">
        <v>17</v>
      </c>
      <c r="G561" s="227">
        <v>0.99998732585599948</v>
      </c>
      <c r="H561" s="228">
        <v>432.14</v>
      </c>
      <c r="I561" s="150">
        <f t="shared" si="142"/>
        <v>537.5</v>
      </c>
      <c r="J561" s="150">
        <f t="shared" si="143"/>
        <v>537.49318764759971</v>
      </c>
    </row>
    <row r="562" spans="1:10" ht="20.100000000000001" customHeight="1" x14ac:dyDescent="0.2">
      <c r="A562" s="135"/>
      <c r="B562" s="235"/>
      <c r="C562" s="235"/>
      <c r="D562" s="152" t="s">
        <v>468</v>
      </c>
      <c r="E562" s="236"/>
      <c r="F562" s="134"/>
      <c r="G562" s="239"/>
      <c r="H562" s="240"/>
      <c r="I562" s="241"/>
      <c r="J562" s="153"/>
    </row>
    <row r="563" spans="1:10" ht="30" x14ac:dyDescent="0.2">
      <c r="A563" s="154" t="s">
        <v>1784</v>
      </c>
      <c r="B563" s="224" t="s">
        <v>21</v>
      </c>
      <c r="C563" s="224" t="s">
        <v>1379</v>
      </c>
      <c r="D563" s="149" t="s">
        <v>1049</v>
      </c>
      <c r="E563" s="225">
        <f>J563/$J$722</f>
        <v>4.9909424456523977E-3</v>
      </c>
      <c r="F563" s="226" t="s">
        <v>25</v>
      </c>
      <c r="G563" s="232">
        <v>120.99846642857594</v>
      </c>
      <c r="H563" s="233">
        <v>184.95</v>
      </c>
      <c r="I563" s="150">
        <f t="shared" ref="I563:I571" si="145">ROUND(H563*(1+$J$10),2)</f>
        <v>230.04</v>
      </c>
      <c r="J563" s="150">
        <f t="shared" ref="J563:J571" si="146">G563*I563</f>
        <v>27834.487217229609</v>
      </c>
    </row>
    <row r="564" spans="1:10" ht="30" x14ac:dyDescent="0.2">
      <c r="A564" s="154" t="s">
        <v>1785</v>
      </c>
      <c r="B564" s="224" t="s">
        <v>21</v>
      </c>
      <c r="C564" s="224" t="s">
        <v>469</v>
      </c>
      <c r="D564" s="151" t="s">
        <v>470</v>
      </c>
      <c r="E564" s="225">
        <f t="shared" ref="E564:E570" si="147">J564/$J$722</f>
        <v>2.5570374113581523E-3</v>
      </c>
      <c r="F564" s="226" t="s">
        <v>25</v>
      </c>
      <c r="G564" s="227">
        <v>105.29866541263674</v>
      </c>
      <c r="H564" s="228">
        <v>108.88</v>
      </c>
      <c r="I564" s="150">
        <f t="shared" si="145"/>
        <v>135.43</v>
      </c>
      <c r="J564" s="150">
        <f t="shared" si="146"/>
        <v>14260.598256833395</v>
      </c>
    </row>
    <row r="565" spans="1:10" x14ac:dyDescent="0.2">
      <c r="A565" s="154" t="s">
        <v>1786</v>
      </c>
      <c r="B565" s="224" t="s">
        <v>21</v>
      </c>
      <c r="C565" s="224" t="s">
        <v>1336</v>
      </c>
      <c r="D565" s="151" t="s">
        <v>997</v>
      </c>
      <c r="E565" s="225">
        <f t="shared" si="147"/>
        <v>3.0369346613993032E-4</v>
      </c>
      <c r="F565" s="226" t="s">
        <v>1427</v>
      </c>
      <c r="G565" s="227">
        <v>91.998833978751946</v>
      </c>
      <c r="H565" s="228">
        <v>14.8</v>
      </c>
      <c r="I565" s="150">
        <f t="shared" si="145"/>
        <v>18.41</v>
      </c>
      <c r="J565" s="150">
        <f t="shared" si="146"/>
        <v>1693.6985335488234</v>
      </c>
    </row>
    <row r="566" spans="1:10" ht="30" x14ac:dyDescent="0.2">
      <c r="A566" s="154" t="s">
        <v>1757</v>
      </c>
      <c r="B566" s="224" t="s">
        <v>21</v>
      </c>
      <c r="C566" s="224" t="s">
        <v>1380</v>
      </c>
      <c r="D566" s="151" t="s">
        <v>1050</v>
      </c>
      <c r="E566" s="225">
        <f t="shared" si="147"/>
        <v>9.5130581477776742E-5</v>
      </c>
      <c r="F566" s="226" t="s">
        <v>17</v>
      </c>
      <c r="G566" s="227">
        <v>2.9999619775679984</v>
      </c>
      <c r="H566" s="228">
        <v>142.18</v>
      </c>
      <c r="I566" s="150">
        <f t="shared" si="145"/>
        <v>176.85</v>
      </c>
      <c r="J566" s="150">
        <f t="shared" si="146"/>
        <v>530.5432757329005</v>
      </c>
    </row>
    <row r="567" spans="1:10" ht="30" x14ac:dyDescent="0.2">
      <c r="A567" s="154" t="s">
        <v>1787</v>
      </c>
      <c r="B567" s="224" t="s">
        <v>21</v>
      </c>
      <c r="C567" s="224" t="s">
        <v>1381</v>
      </c>
      <c r="D567" s="151" t="s">
        <v>1051</v>
      </c>
      <c r="E567" s="225">
        <f t="shared" si="147"/>
        <v>9.0235538834588919E-5</v>
      </c>
      <c r="F567" s="226" t="s">
        <v>17</v>
      </c>
      <c r="G567" s="227">
        <v>2.9999619775679984</v>
      </c>
      <c r="H567" s="228">
        <v>134.87</v>
      </c>
      <c r="I567" s="150">
        <f t="shared" si="145"/>
        <v>167.75</v>
      </c>
      <c r="J567" s="150">
        <f t="shared" si="146"/>
        <v>503.24362173703173</v>
      </c>
    </row>
    <row r="568" spans="1:10" ht="30" x14ac:dyDescent="0.2">
      <c r="A568" s="154" t="s">
        <v>1788</v>
      </c>
      <c r="B568" s="224" t="s">
        <v>21</v>
      </c>
      <c r="C568" s="224" t="s">
        <v>1382</v>
      </c>
      <c r="D568" s="151" t="s">
        <v>1052</v>
      </c>
      <c r="E568" s="225">
        <f t="shared" si="147"/>
        <v>1.9373610531544288E-4</v>
      </c>
      <c r="F568" s="226" t="s">
        <v>17</v>
      </c>
      <c r="G568" s="227">
        <v>5.9999239551359969</v>
      </c>
      <c r="H568" s="228">
        <v>144.78</v>
      </c>
      <c r="I568" s="150">
        <f t="shared" si="145"/>
        <v>180.08</v>
      </c>
      <c r="J568" s="150">
        <f t="shared" si="146"/>
        <v>1080.4663058408903</v>
      </c>
    </row>
    <row r="569" spans="1:10" x14ac:dyDescent="0.2">
      <c r="A569" s="154" t="s">
        <v>1789</v>
      </c>
      <c r="B569" s="224" t="s">
        <v>21</v>
      </c>
      <c r="C569" s="224" t="s">
        <v>1383</v>
      </c>
      <c r="D569" s="151" t="s">
        <v>1053</v>
      </c>
      <c r="E569" s="225">
        <f t="shared" si="147"/>
        <v>2.9538803114973034E-5</v>
      </c>
      <c r="F569" s="226" t="s">
        <v>1427</v>
      </c>
      <c r="G569" s="227">
        <v>0.99998732585599948</v>
      </c>
      <c r="H569" s="228">
        <v>132.44999999999999</v>
      </c>
      <c r="I569" s="150">
        <f t="shared" si="145"/>
        <v>164.74</v>
      </c>
      <c r="J569" s="150">
        <f t="shared" si="146"/>
        <v>164.73791206151736</v>
      </c>
    </row>
    <row r="570" spans="1:10" ht="20.100000000000001" customHeight="1" x14ac:dyDescent="0.2">
      <c r="A570" s="154" t="s">
        <v>1790</v>
      </c>
      <c r="B570" s="224" t="s">
        <v>21</v>
      </c>
      <c r="C570" s="224" t="s">
        <v>1384</v>
      </c>
      <c r="D570" s="149" t="s">
        <v>1054</v>
      </c>
      <c r="E570" s="225">
        <f t="shared" si="147"/>
        <v>4.6189120325464695E-5</v>
      </c>
      <c r="F570" s="226" t="s">
        <v>17</v>
      </c>
      <c r="G570" s="232">
        <v>4.9999366292799969</v>
      </c>
      <c r="H570" s="233">
        <v>41.42</v>
      </c>
      <c r="I570" s="150">
        <f t="shared" si="145"/>
        <v>51.52</v>
      </c>
      <c r="J570" s="150">
        <f t="shared" si="146"/>
        <v>257.59673514050547</v>
      </c>
    </row>
    <row r="571" spans="1:10" x14ac:dyDescent="0.2">
      <c r="A571" s="154" t="s">
        <v>1791</v>
      </c>
      <c r="B571" s="224" t="s">
        <v>21</v>
      </c>
      <c r="C571" s="224" t="s">
        <v>1385</v>
      </c>
      <c r="D571" s="151" t="s">
        <v>1055</v>
      </c>
      <c r="E571" s="225">
        <f t="shared" ref="E571:E593" si="148">J571/$J$722</f>
        <v>4.0415480284781609E-5</v>
      </c>
      <c r="F571" s="226" t="s">
        <v>17</v>
      </c>
      <c r="G571" s="227">
        <v>6.9999112809919968</v>
      </c>
      <c r="H571" s="228">
        <v>25.89</v>
      </c>
      <c r="I571" s="150">
        <f t="shared" si="145"/>
        <v>32.200000000000003</v>
      </c>
      <c r="J571" s="150">
        <f t="shared" si="146"/>
        <v>225.39714324794232</v>
      </c>
    </row>
    <row r="572" spans="1:10" ht="15.75" x14ac:dyDescent="0.2">
      <c r="A572" s="135"/>
      <c r="B572" s="235"/>
      <c r="C572" s="235"/>
      <c r="D572" s="155" t="s">
        <v>1056</v>
      </c>
      <c r="E572" s="236"/>
      <c r="F572" s="134"/>
      <c r="G572" s="237"/>
      <c r="H572" s="238"/>
      <c r="I572" s="153"/>
      <c r="J572" s="153"/>
    </row>
    <row r="573" spans="1:10" ht="30" x14ac:dyDescent="0.2">
      <c r="A573" s="154" t="s">
        <v>1792</v>
      </c>
      <c r="B573" s="224" t="s">
        <v>9</v>
      </c>
      <c r="C573" s="224" t="s">
        <v>1386</v>
      </c>
      <c r="D573" s="151" t="s">
        <v>1057</v>
      </c>
      <c r="E573" s="225">
        <f t="shared" si="148"/>
        <v>2.576547832055878E-4</v>
      </c>
      <c r="F573" s="226" t="s">
        <v>25</v>
      </c>
      <c r="G573" s="227">
        <v>46.69940811747518</v>
      </c>
      <c r="H573" s="228">
        <v>24.74</v>
      </c>
      <c r="I573" s="150">
        <f t="shared" ref="I573:I580" si="149">ROUND(H573*(1+$J$10),2)</f>
        <v>30.77</v>
      </c>
      <c r="J573" s="150">
        <f t="shared" ref="J573:J580" si="150">G573*I573</f>
        <v>1436.9407877747112</v>
      </c>
    </row>
    <row r="574" spans="1:10" ht="30" x14ac:dyDescent="0.2">
      <c r="A574" s="154" t="s">
        <v>1793</v>
      </c>
      <c r="B574" s="224" t="s">
        <v>9</v>
      </c>
      <c r="C574" s="224" t="s">
        <v>1387</v>
      </c>
      <c r="D574" s="151" t="s">
        <v>1058</v>
      </c>
      <c r="E574" s="225">
        <f t="shared" si="148"/>
        <v>3.7843641017553937E-3</v>
      </c>
      <c r="F574" s="226" t="s">
        <v>25</v>
      </c>
      <c r="G574" s="227">
        <v>1585.6799026098583</v>
      </c>
      <c r="H574" s="228">
        <v>10.7</v>
      </c>
      <c r="I574" s="150">
        <f t="shared" si="149"/>
        <v>13.31</v>
      </c>
      <c r="J574" s="150">
        <f t="shared" si="150"/>
        <v>21105.399503737215</v>
      </c>
    </row>
    <row r="575" spans="1:10" ht="30" x14ac:dyDescent="0.2">
      <c r="A575" s="154" t="s">
        <v>1794</v>
      </c>
      <c r="B575" s="224" t="s">
        <v>9</v>
      </c>
      <c r="C575" s="224" t="s">
        <v>1388</v>
      </c>
      <c r="D575" s="151" t="s">
        <v>1059</v>
      </c>
      <c r="E575" s="225">
        <f t="shared" si="148"/>
        <v>6.0077414207177395E-5</v>
      </c>
      <c r="F575" s="226" t="s">
        <v>25</v>
      </c>
      <c r="G575" s="227">
        <v>17.19978200472319</v>
      </c>
      <c r="H575" s="228">
        <v>15.66</v>
      </c>
      <c r="I575" s="150">
        <f t="shared" si="149"/>
        <v>19.48</v>
      </c>
      <c r="J575" s="150">
        <f t="shared" si="150"/>
        <v>335.05175345200774</v>
      </c>
    </row>
    <row r="576" spans="1:10" ht="30" x14ac:dyDescent="0.2">
      <c r="A576" s="154" t="s">
        <v>1795</v>
      </c>
      <c r="B576" s="224" t="s">
        <v>9</v>
      </c>
      <c r="C576" s="224" t="s">
        <v>1389</v>
      </c>
      <c r="D576" s="151" t="s">
        <v>1060</v>
      </c>
      <c r="E576" s="225">
        <f t="shared" si="148"/>
        <v>4.2680145764341707E-4</v>
      </c>
      <c r="F576" s="226" t="s">
        <v>25</v>
      </c>
      <c r="G576" s="227">
        <v>59.299248423260764</v>
      </c>
      <c r="H576" s="228">
        <v>32.270000000000003</v>
      </c>
      <c r="I576" s="150">
        <f t="shared" si="149"/>
        <v>40.14</v>
      </c>
      <c r="J576" s="150">
        <f t="shared" si="150"/>
        <v>2380.2718317096869</v>
      </c>
    </row>
    <row r="577" spans="1:10" ht="30" x14ac:dyDescent="0.2">
      <c r="A577" s="154" t="s">
        <v>1796</v>
      </c>
      <c r="B577" s="224" t="s">
        <v>21</v>
      </c>
      <c r="C577" s="224" t="s">
        <v>1390</v>
      </c>
      <c r="D577" s="151" t="s">
        <v>1061</v>
      </c>
      <c r="E577" s="225">
        <f t="shared" si="148"/>
        <v>1.8890399893481034E-4</v>
      </c>
      <c r="F577" s="226" t="s">
        <v>25</v>
      </c>
      <c r="G577" s="227">
        <v>17.099783272137593</v>
      </c>
      <c r="H577" s="228">
        <v>49.53</v>
      </c>
      <c r="I577" s="150">
        <f t="shared" si="149"/>
        <v>61.61</v>
      </c>
      <c r="J577" s="150">
        <f t="shared" si="150"/>
        <v>1053.517647396397</v>
      </c>
    </row>
    <row r="578" spans="1:10" ht="30" x14ac:dyDescent="0.2">
      <c r="A578" s="154" t="s">
        <v>1797</v>
      </c>
      <c r="B578" s="224" t="s">
        <v>9</v>
      </c>
      <c r="C578" s="224" t="s">
        <v>1391</v>
      </c>
      <c r="D578" s="151" t="s">
        <v>1062</v>
      </c>
      <c r="E578" s="225">
        <f t="shared" si="148"/>
        <v>1.6180536561218685E-5</v>
      </c>
      <c r="F578" s="226" t="s">
        <v>25</v>
      </c>
      <c r="G578" s="227">
        <v>5.9999239551359969</v>
      </c>
      <c r="H578" s="228">
        <v>12.09</v>
      </c>
      <c r="I578" s="150">
        <f t="shared" si="149"/>
        <v>15.04</v>
      </c>
      <c r="J578" s="150">
        <f t="shared" si="150"/>
        <v>90.23885628524539</v>
      </c>
    </row>
    <row r="579" spans="1:10" ht="30" x14ac:dyDescent="0.2">
      <c r="A579" s="154" t="s">
        <v>1798</v>
      </c>
      <c r="B579" s="224" t="s">
        <v>21</v>
      </c>
      <c r="C579" s="224" t="s">
        <v>1392</v>
      </c>
      <c r="D579" s="151" t="s">
        <v>1063</v>
      </c>
      <c r="E579" s="225">
        <f t="shared" si="148"/>
        <v>2.6981905382670519E-5</v>
      </c>
      <c r="F579" s="226" t="s">
        <v>25</v>
      </c>
      <c r="G579" s="227">
        <v>5.9999239551359969</v>
      </c>
      <c r="H579" s="228">
        <v>20.16</v>
      </c>
      <c r="I579" s="150">
        <f t="shared" si="149"/>
        <v>25.08</v>
      </c>
      <c r="J579" s="150">
        <f t="shared" si="150"/>
        <v>150.47809279481078</v>
      </c>
    </row>
    <row r="580" spans="1:10" ht="30" x14ac:dyDescent="0.2">
      <c r="A580" s="154" t="s">
        <v>1799</v>
      </c>
      <c r="B580" s="224" t="s">
        <v>21</v>
      </c>
      <c r="C580" s="224" t="s">
        <v>1393</v>
      </c>
      <c r="D580" s="151" t="s">
        <v>1064</v>
      </c>
      <c r="E580" s="225">
        <f t="shared" si="148"/>
        <v>1.7068816460645521E-5</v>
      </c>
      <c r="F580" s="226" t="s">
        <v>25</v>
      </c>
      <c r="G580" s="227">
        <v>2.1999721168831989</v>
      </c>
      <c r="H580" s="228">
        <v>34.79</v>
      </c>
      <c r="I580" s="150">
        <f t="shared" si="149"/>
        <v>43.27</v>
      </c>
      <c r="J580" s="150">
        <f t="shared" si="150"/>
        <v>95.19279349753603</v>
      </c>
    </row>
    <row r="581" spans="1:10" ht="15.75" x14ac:dyDescent="0.2">
      <c r="A581" s="154"/>
      <c r="B581" s="235"/>
      <c r="C581" s="235"/>
      <c r="D581" s="155" t="s">
        <v>1065</v>
      </c>
      <c r="E581" s="236"/>
      <c r="F581" s="134"/>
      <c r="G581" s="237"/>
      <c r="H581" s="238"/>
      <c r="I581" s="153"/>
      <c r="J581" s="153"/>
    </row>
    <row r="582" spans="1:10" x14ac:dyDescent="0.2">
      <c r="A582" s="154" t="s">
        <v>1800</v>
      </c>
      <c r="B582" s="224" t="s">
        <v>21</v>
      </c>
      <c r="C582" s="224" t="s">
        <v>1394</v>
      </c>
      <c r="D582" s="151" t="s">
        <v>1066</v>
      </c>
      <c r="E582" s="225">
        <f t="shared" si="148"/>
        <v>1.6592580810084829E-4</v>
      </c>
      <c r="F582" s="226" t="s">
        <v>25</v>
      </c>
      <c r="G582" s="227">
        <v>52.999328270367975</v>
      </c>
      <c r="H582" s="228">
        <v>14.04</v>
      </c>
      <c r="I582" s="150">
        <f t="shared" ref="I582:I584" si="151">ROUND(H582*(1+$J$10),2)</f>
        <v>17.46</v>
      </c>
      <c r="J582" s="150">
        <f t="shared" ref="J582:J584" si="152">G582*I582</f>
        <v>925.36827160062489</v>
      </c>
    </row>
    <row r="583" spans="1:10" ht="30" x14ac:dyDescent="0.2">
      <c r="A583" s="154" t="s">
        <v>1801</v>
      </c>
      <c r="B583" s="224" t="s">
        <v>9</v>
      </c>
      <c r="C583" s="224" t="s">
        <v>471</v>
      </c>
      <c r="D583" s="151" t="s">
        <v>472</v>
      </c>
      <c r="E583" s="225">
        <f t="shared" si="148"/>
        <v>2.1487641383831794E-4</v>
      </c>
      <c r="F583" s="226" t="s">
        <v>25</v>
      </c>
      <c r="G583" s="227">
        <v>44.899430930934372</v>
      </c>
      <c r="H583" s="228">
        <v>21.46</v>
      </c>
      <c r="I583" s="150">
        <f t="shared" si="151"/>
        <v>26.69</v>
      </c>
      <c r="J583" s="150">
        <f t="shared" si="152"/>
        <v>1198.3658115466385</v>
      </c>
    </row>
    <row r="584" spans="1:10" x14ac:dyDescent="0.2">
      <c r="A584" s="154" t="s">
        <v>1802</v>
      </c>
      <c r="B584" s="224" t="s">
        <v>21</v>
      </c>
      <c r="C584" s="224" t="s">
        <v>1395</v>
      </c>
      <c r="D584" s="151" t="s">
        <v>1067</v>
      </c>
      <c r="E584" s="225">
        <f t="shared" si="148"/>
        <v>5.0204920071028494E-4</v>
      </c>
      <c r="F584" s="226" t="s">
        <v>25</v>
      </c>
      <c r="G584" s="227">
        <v>44.899430930934372</v>
      </c>
      <c r="H584" s="228">
        <v>50.14</v>
      </c>
      <c r="I584" s="150">
        <f t="shared" si="151"/>
        <v>62.36</v>
      </c>
      <c r="J584" s="150">
        <f t="shared" si="152"/>
        <v>2799.9285128530673</v>
      </c>
    </row>
    <row r="585" spans="1:10" ht="15.75" x14ac:dyDescent="0.2">
      <c r="A585" s="135"/>
      <c r="B585" s="235"/>
      <c r="C585" s="235"/>
      <c r="D585" s="155" t="s">
        <v>1068</v>
      </c>
      <c r="E585" s="236"/>
      <c r="F585" s="134"/>
      <c r="G585" s="237"/>
      <c r="H585" s="238"/>
      <c r="I585" s="153"/>
      <c r="J585" s="153"/>
    </row>
    <row r="586" spans="1:10" ht="30" x14ac:dyDescent="0.2">
      <c r="A586" s="154" t="s">
        <v>1803</v>
      </c>
      <c r="B586" s="224" t="s">
        <v>21</v>
      </c>
      <c r="C586" s="224" t="s">
        <v>1396</v>
      </c>
      <c r="D586" s="151" t="s">
        <v>1069</v>
      </c>
      <c r="E586" s="225">
        <f t="shared" si="148"/>
        <v>4.2430875131280914E-4</v>
      </c>
      <c r="F586" s="226" t="s">
        <v>17</v>
      </c>
      <c r="G586" s="227">
        <v>15.999797213695992</v>
      </c>
      <c r="H586" s="228">
        <v>118.91</v>
      </c>
      <c r="I586" s="150">
        <f t="shared" ref="I586:I593" si="153">ROUND(H586*(1+$J$10),2)</f>
        <v>147.9</v>
      </c>
      <c r="J586" s="150">
        <f t="shared" ref="J586:J593" si="154">G586*I586</f>
        <v>2366.3700079056371</v>
      </c>
    </row>
    <row r="587" spans="1:10" ht="45" x14ac:dyDescent="0.2">
      <c r="A587" s="154" t="s">
        <v>1804</v>
      </c>
      <c r="B587" s="224" t="s">
        <v>9</v>
      </c>
      <c r="C587" s="224" t="s">
        <v>1397</v>
      </c>
      <c r="D587" s="151" t="s">
        <v>1070</v>
      </c>
      <c r="E587" s="225">
        <f t="shared" si="148"/>
        <v>4.8912772257699976E-4</v>
      </c>
      <c r="F587" s="226" t="s">
        <v>17</v>
      </c>
      <c r="G587" s="227">
        <v>6.9999112809919968</v>
      </c>
      <c r="H587" s="228">
        <v>313.31</v>
      </c>
      <c r="I587" s="150">
        <f t="shared" si="153"/>
        <v>389.7</v>
      </c>
      <c r="J587" s="150">
        <f t="shared" si="154"/>
        <v>2727.8654262025811</v>
      </c>
    </row>
    <row r="588" spans="1:10" ht="30" x14ac:dyDescent="0.2">
      <c r="A588" s="154" t="s">
        <v>1805</v>
      </c>
      <c r="B588" s="224" t="s">
        <v>21</v>
      </c>
      <c r="C588" s="224" t="s">
        <v>1398</v>
      </c>
      <c r="D588" s="149" t="s">
        <v>1071</v>
      </c>
      <c r="E588" s="225">
        <f t="shared" si="148"/>
        <v>8.9672160666644013E-4</v>
      </c>
      <c r="F588" s="226" t="s">
        <v>17</v>
      </c>
      <c r="G588" s="232">
        <v>13.999822561983994</v>
      </c>
      <c r="H588" s="233">
        <v>287.2</v>
      </c>
      <c r="I588" s="150">
        <f t="shared" si="153"/>
        <v>357.22</v>
      </c>
      <c r="J588" s="150">
        <f t="shared" si="154"/>
        <v>5001.0166155919223</v>
      </c>
    </row>
    <row r="589" spans="1:10" ht="30" x14ac:dyDescent="0.2">
      <c r="A589" s="154" t="s">
        <v>1806</v>
      </c>
      <c r="B589" s="224" t="s">
        <v>9</v>
      </c>
      <c r="C589" s="224" t="s">
        <v>1399</v>
      </c>
      <c r="D589" s="151" t="s">
        <v>1072</v>
      </c>
      <c r="E589" s="225">
        <f t="shared" si="148"/>
        <v>2.5620617333326858E-3</v>
      </c>
      <c r="F589" s="226" t="s">
        <v>17</v>
      </c>
      <c r="G589" s="227">
        <v>39.999493034239975</v>
      </c>
      <c r="H589" s="228">
        <v>287.2</v>
      </c>
      <c r="I589" s="150">
        <f t="shared" si="153"/>
        <v>357.22</v>
      </c>
      <c r="J589" s="150">
        <f t="shared" si="154"/>
        <v>14288.618901691205</v>
      </c>
    </row>
    <row r="590" spans="1:10" ht="30" x14ac:dyDescent="0.2">
      <c r="A590" s="154" t="s">
        <v>1807</v>
      </c>
      <c r="B590" s="224" t="s">
        <v>21</v>
      </c>
      <c r="C590" s="224" t="s">
        <v>1400</v>
      </c>
      <c r="D590" s="151" t="s">
        <v>1073</v>
      </c>
      <c r="E590" s="225">
        <f t="shared" si="148"/>
        <v>7.3689218867066079E-3</v>
      </c>
      <c r="F590" s="226" t="s">
        <v>17</v>
      </c>
      <c r="G590" s="227">
        <v>104.99866921487994</v>
      </c>
      <c r="H590" s="228">
        <v>314.68</v>
      </c>
      <c r="I590" s="150">
        <f t="shared" si="153"/>
        <v>391.4</v>
      </c>
      <c r="J590" s="150">
        <f t="shared" si="154"/>
        <v>41096.479130704007</v>
      </c>
    </row>
    <row r="591" spans="1:10" ht="30" x14ac:dyDescent="0.2">
      <c r="A591" s="154" t="s">
        <v>1808</v>
      </c>
      <c r="B591" s="224" t="s">
        <v>21</v>
      </c>
      <c r="C591" s="224" t="s">
        <v>1401</v>
      </c>
      <c r="D591" s="151" t="s">
        <v>1074</v>
      </c>
      <c r="E591" s="225">
        <f t="shared" si="148"/>
        <v>7.0140043992367911E-4</v>
      </c>
      <c r="F591" s="226" t="s">
        <v>17</v>
      </c>
      <c r="G591" s="227">
        <v>8.9998859327039948</v>
      </c>
      <c r="H591" s="228">
        <v>349.44</v>
      </c>
      <c r="I591" s="150">
        <f t="shared" si="153"/>
        <v>434.64</v>
      </c>
      <c r="J591" s="150">
        <f t="shared" si="154"/>
        <v>3911.7104217904644</v>
      </c>
    </row>
    <row r="592" spans="1:10" ht="30" x14ac:dyDescent="0.2">
      <c r="A592" s="154" t="s">
        <v>1809</v>
      </c>
      <c r="B592" s="224" t="s">
        <v>21</v>
      </c>
      <c r="C592" s="224" t="s">
        <v>1402</v>
      </c>
      <c r="D592" s="151" t="s">
        <v>1075</v>
      </c>
      <c r="E592" s="225">
        <f t="shared" si="148"/>
        <v>3.1173352885496852E-4</v>
      </c>
      <c r="F592" s="226" t="s">
        <v>17</v>
      </c>
      <c r="G592" s="227">
        <v>3.9999493034239979</v>
      </c>
      <c r="H592" s="228">
        <v>349.44</v>
      </c>
      <c r="I592" s="150">
        <f t="shared" si="153"/>
        <v>434.64</v>
      </c>
      <c r="J592" s="150">
        <f t="shared" si="154"/>
        <v>1738.5379652402064</v>
      </c>
    </row>
    <row r="593" spans="1:10" ht="30" x14ac:dyDescent="0.2">
      <c r="A593" s="154" t="s">
        <v>1810</v>
      </c>
      <c r="B593" s="224" t="s">
        <v>9</v>
      </c>
      <c r="C593" s="224" t="s">
        <v>1403</v>
      </c>
      <c r="D593" s="151" t="s">
        <v>1076</v>
      </c>
      <c r="E593" s="225">
        <f t="shared" si="148"/>
        <v>8.2326369201218382E-5</v>
      </c>
      <c r="F593" s="226" t="s">
        <v>17</v>
      </c>
      <c r="G593" s="227">
        <v>0.99998732585599948</v>
      </c>
      <c r="H593" s="228">
        <v>369.14</v>
      </c>
      <c r="I593" s="150">
        <f t="shared" si="153"/>
        <v>459.14</v>
      </c>
      <c r="J593" s="150">
        <f t="shared" si="154"/>
        <v>459.13418079352357</v>
      </c>
    </row>
    <row r="594" spans="1:10" ht="15.75" x14ac:dyDescent="0.2">
      <c r="A594" s="135"/>
      <c r="B594" s="235"/>
      <c r="C594" s="235"/>
      <c r="D594" s="155" t="s">
        <v>435</v>
      </c>
      <c r="E594" s="236"/>
      <c r="F594" s="134"/>
      <c r="G594" s="237"/>
      <c r="H594" s="238"/>
      <c r="I594" s="153"/>
      <c r="J594" s="153"/>
    </row>
    <row r="595" spans="1:10" ht="30" x14ac:dyDescent="0.2">
      <c r="A595" s="160">
        <v>18100</v>
      </c>
      <c r="B595" s="224" t="s">
        <v>9</v>
      </c>
      <c r="C595" s="224" t="s">
        <v>436</v>
      </c>
      <c r="D595" s="151" t="s">
        <v>437</v>
      </c>
      <c r="E595" s="225">
        <f t="shared" ref="E595:E617" si="155">J595/$J$722</f>
        <v>4.4512613046570692E-5</v>
      </c>
      <c r="F595" s="226" t="s">
        <v>17</v>
      </c>
      <c r="G595" s="227">
        <v>0.99998732585599948</v>
      </c>
      <c r="H595" s="228">
        <v>199.59</v>
      </c>
      <c r="I595" s="150">
        <f t="shared" ref="I595:I596" si="156">ROUND(H595*(1+$J$10),2)</f>
        <v>248.25</v>
      </c>
      <c r="J595" s="150">
        <f t="shared" ref="J595:J596" si="157">G595*I595</f>
        <v>248.24685364375188</v>
      </c>
    </row>
    <row r="596" spans="1:10" ht="30" x14ac:dyDescent="0.2">
      <c r="A596" s="160">
        <v>18101</v>
      </c>
      <c r="B596" s="224" t="s">
        <v>21</v>
      </c>
      <c r="C596" s="224" t="s">
        <v>1404</v>
      </c>
      <c r="D596" s="151" t="s">
        <v>1077</v>
      </c>
      <c r="E596" s="225">
        <f t="shared" si="155"/>
        <v>1.8043736821800862E-3</v>
      </c>
      <c r="F596" s="226" t="s">
        <v>17</v>
      </c>
      <c r="G596" s="227">
        <v>7.9998986068479958</v>
      </c>
      <c r="H596" s="228">
        <v>1011.32</v>
      </c>
      <c r="I596" s="150">
        <f t="shared" si="156"/>
        <v>1257.8900000000001</v>
      </c>
      <c r="J596" s="150">
        <f t="shared" si="157"/>
        <v>10062.992458568026</v>
      </c>
    </row>
    <row r="597" spans="1:10" ht="15.75" x14ac:dyDescent="0.2">
      <c r="A597" s="156" t="s">
        <v>605</v>
      </c>
      <c r="B597" s="157"/>
      <c r="C597" s="157"/>
      <c r="D597" s="159" t="s">
        <v>485</v>
      </c>
      <c r="E597" s="221">
        <f t="shared" si="155"/>
        <v>3.7990657257993585E-3</v>
      </c>
      <c r="F597" s="229"/>
      <c r="G597" s="230"/>
      <c r="H597" s="231"/>
      <c r="I597" s="158"/>
      <c r="J597" s="158">
        <f>SUM(J598:J608)</f>
        <v>21187.390464558797</v>
      </c>
    </row>
    <row r="598" spans="1:10" ht="15.75" x14ac:dyDescent="0.2">
      <c r="A598" s="135"/>
      <c r="B598" s="235"/>
      <c r="C598" s="235"/>
      <c r="D598" s="155" t="s">
        <v>486</v>
      </c>
      <c r="E598" s="236"/>
      <c r="F598" s="134"/>
      <c r="G598" s="237"/>
      <c r="H598" s="238"/>
      <c r="I598" s="153"/>
      <c r="J598" s="153"/>
    </row>
    <row r="599" spans="1:10" ht="30" x14ac:dyDescent="0.2">
      <c r="A599" s="154" t="s">
        <v>743</v>
      </c>
      <c r="B599" s="224" t="s">
        <v>9</v>
      </c>
      <c r="C599" s="224" t="s">
        <v>1405</v>
      </c>
      <c r="D599" s="151" t="s">
        <v>1078</v>
      </c>
      <c r="E599" s="225">
        <f t="shared" si="155"/>
        <v>2.1234085347138316E-5</v>
      </c>
      <c r="F599" s="226" t="s">
        <v>25</v>
      </c>
      <c r="G599" s="227">
        <v>22.599713564345588</v>
      </c>
      <c r="H599" s="228">
        <v>4.21</v>
      </c>
      <c r="I599" s="150">
        <f t="shared" ref="I599:I603" si="158">ROUND(H599*(1+$J$10),2)</f>
        <v>5.24</v>
      </c>
      <c r="J599" s="150">
        <f t="shared" ref="J599:J603" si="159">G599*I599</f>
        <v>118.42249907717088</v>
      </c>
    </row>
    <row r="600" spans="1:10" ht="30" x14ac:dyDescent="0.2">
      <c r="A600" s="154" t="s">
        <v>744</v>
      </c>
      <c r="B600" s="224" t="s">
        <v>9</v>
      </c>
      <c r="C600" s="224" t="s">
        <v>460</v>
      </c>
      <c r="D600" s="151" t="s">
        <v>461</v>
      </c>
      <c r="E600" s="225">
        <f t="shared" si="155"/>
        <v>1.830358648474987E-4</v>
      </c>
      <c r="F600" s="226" t="s">
        <v>25</v>
      </c>
      <c r="G600" s="227">
        <v>132.39832194333434</v>
      </c>
      <c r="H600" s="228">
        <v>6.2</v>
      </c>
      <c r="I600" s="150">
        <f t="shared" si="158"/>
        <v>7.71</v>
      </c>
      <c r="J600" s="150">
        <f t="shared" si="159"/>
        <v>1020.7910621831078</v>
      </c>
    </row>
    <row r="601" spans="1:10" ht="45" x14ac:dyDescent="0.2">
      <c r="A601" s="154" t="s">
        <v>1811</v>
      </c>
      <c r="B601" s="224" t="s">
        <v>9</v>
      </c>
      <c r="C601" s="224" t="s">
        <v>489</v>
      </c>
      <c r="D601" s="151" t="s">
        <v>490</v>
      </c>
      <c r="E601" s="225">
        <f t="shared" si="155"/>
        <v>9.2786698787969006E-5</v>
      </c>
      <c r="F601" s="226" t="s">
        <v>25</v>
      </c>
      <c r="G601" s="227">
        <v>16.899785806966388</v>
      </c>
      <c r="H601" s="228">
        <v>24.62</v>
      </c>
      <c r="I601" s="150">
        <f t="shared" si="158"/>
        <v>30.62</v>
      </c>
      <c r="J601" s="150">
        <f t="shared" si="159"/>
        <v>517.47144140931084</v>
      </c>
    </row>
    <row r="602" spans="1:10" ht="45" x14ac:dyDescent="0.2">
      <c r="A602" s="154" t="s">
        <v>1812</v>
      </c>
      <c r="B602" s="224" t="s">
        <v>9</v>
      </c>
      <c r="C602" s="224" t="s">
        <v>487</v>
      </c>
      <c r="D602" s="151" t="s">
        <v>488</v>
      </c>
      <c r="E602" s="225">
        <f t="shared" si="155"/>
        <v>1.3889995491774385E-3</v>
      </c>
      <c r="F602" s="226" t="s">
        <v>25</v>
      </c>
      <c r="G602" s="227">
        <v>154.89803677509431</v>
      </c>
      <c r="H602" s="228">
        <v>40.21</v>
      </c>
      <c r="I602" s="150">
        <f t="shared" si="158"/>
        <v>50.01</v>
      </c>
      <c r="J602" s="150">
        <f t="shared" si="159"/>
        <v>7746.4508191224659</v>
      </c>
    </row>
    <row r="603" spans="1:10" ht="45" x14ac:dyDescent="0.2">
      <c r="A603" s="154" t="s">
        <v>1813</v>
      </c>
      <c r="B603" s="224" t="s">
        <v>9</v>
      </c>
      <c r="C603" s="224" t="s">
        <v>487</v>
      </c>
      <c r="D603" s="151" t="s">
        <v>1079</v>
      </c>
      <c r="E603" s="225">
        <f t="shared" si="155"/>
        <v>1.2374560218624047E-3</v>
      </c>
      <c r="F603" s="226" t="s">
        <v>25</v>
      </c>
      <c r="G603" s="227">
        <v>137.99825096812793</v>
      </c>
      <c r="H603" s="228">
        <v>40.21</v>
      </c>
      <c r="I603" s="150">
        <f t="shared" si="158"/>
        <v>50.01</v>
      </c>
      <c r="J603" s="150">
        <f t="shared" si="159"/>
        <v>6901.2925309160773</v>
      </c>
    </row>
    <row r="604" spans="1:10" ht="15.75" x14ac:dyDescent="0.2">
      <c r="A604" s="135"/>
      <c r="B604" s="242"/>
      <c r="C604" s="242"/>
      <c r="D604" s="155" t="s">
        <v>491</v>
      </c>
      <c r="E604" s="236"/>
      <c r="F604" s="134"/>
      <c r="G604" s="237"/>
      <c r="H604" s="238"/>
      <c r="I604" s="153"/>
      <c r="J604" s="153"/>
    </row>
    <row r="605" spans="1:10" ht="30" x14ac:dyDescent="0.2">
      <c r="A605" s="154" t="s">
        <v>1814</v>
      </c>
      <c r="B605" s="224" t="s">
        <v>9</v>
      </c>
      <c r="C605" s="224" t="s">
        <v>1220</v>
      </c>
      <c r="D605" s="151" t="s">
        <v>882</v>
      </c>
      <c r="E605" s="225">
        <f t="shared" si="155"/>
        <v>7.1431474583331142E-4</v>
      </c>
      <c r="F605" s="226" t="s">
        <v>25</v>
      </c>
      <c r="G605" s="227">
        <v>128.79836757025274</v>
      </c>
      <c r="H605" s="228">
        <v>24.87</v>
      </c>
      <c r="I605" s="150">
        <f t="shared" ref="I605:I608" si="160">ROUND(H605*(1+$J$10),2)</f>
        <v>30.93</v>
      </c>
      <c r="J605" s="150">
        <f t="shared" ref="J605:J608" si="161">G605*I605</f>
        <v>3983.733508947917</v>
      </c>
    </row>
    <row r="606" spans="1:10" ht="30" x14ac:dyDescent="0.2">
      <c r="A606" s="154" t="s">
        <v>1815</v>
      </c>
      <c r="B606" s="224" t="s">
        <v>9</v>
      </c>
      <c r="C606" s="224" t="s">
        <v>1233</v>
      </c>
      <c r="D606" s="151" t="s">
        <v>893</v>
      </c>
      <c r="E606" s="225">
        <f t="shared" si="155"/>
        <v>8.7228584068059243E-5</v>
      </c>
      <c r="F606" s="226" t="s">
        <v>17</v>
      </c>
      <c r="G606" s="227">
        <v>23.999695820543987</v>
      </c>
      <c r="H606" s="228">
        <v>16.3</v>
      </c>
      <c r="I606" s="150">
        <f t="shared" si="160"/>
        <v>20.27</v>
      </c>
      <c r="J606" s="150">
        <f t="shared" si="161"/>
        <v>486.47383428242659</v>
      </c>
    </row>
    <row r="607" spans="1:10" ht="30" x14ac:dyDescent="0.2">
      <c r="A607" s="154" t="s">
        <v>1816</v>
      </c>
      <c r="B607" s="224" t="s">
        <v>9</v>
      </c>
      <c r="C607" s="224" t="s">
        <v>1231</v>
      </c>
      <c r="D607" s="151" t="s">
        <v>890</v>
      </c>
      <c r="E607" s="225">
        <f t="shared" si="155"/>
        <v>6.8817485950750575E-5</v>
      </c>
      <c r="F607" s="226" t="s">
        <v>17</v>
      </c>
      <c r="G607" s="227">
        <v>18.99975919126399</v>
      </c>
      <c r="H607" s="228">
        <v>16.239999999999998</v>
      </c>
      <c r="I607" s="150">
        <f t="shared" si="160"/>
        <v>20.2</v>
      </c>
      <c r="J607" s="150">
        <f t="shared" si="161"/>
        <v>383.79513566353262</v>
      </c>
    </row>
    <row r="608" spans="1:10" ht="30" x14ac:dyDescent="0.2">
      <c r="A608" s="154" t="s">
        <v>1817</v>
      </c>
      <c r="B608" s="224" t="s">
        <v>9</v>
      </c>
      <c r="C608" s="224" t="s">
        <v>1239</v>
      </c>
      <c r="D608" s="151" t="s">
        <v>900</v>
      </c>
      <c r="E608" s="225">
        <f t="shared" si="155"/>
        <v>5.1926899247882664E-6</v>
      </c>
      <c r="F608" s="226" t="s">
        <v>17</v>
      </c>
      <c r="G608" s="227">
        <v>0.99998732585599948</v>
      </c>
      <c r="H608" s="228">
        <v>23.28</v>
      </c>
      <c r="I608" s="150">
        <f t="shared" si="160"/>
        <v>28.96</v>
      </c>
      <c r="J608" s="150">
        <f t="shared" si="161"/>
        <v>28.959632956789747</v>
      </c>
    </row>
    <row r="609" spans="1:10" ht="15.75" x14ac:dyDescent="0.2">
      <c r="A609" s="156" t="s">
        <v>606</v>
      </c>
      <c r="B609" s="157"/>
      <c r="C609" s="157"/>
      <c r="D609" s="159" t="s">
        <v>492</v>
      </c>
      <c r="E609" s="221">
        <f t="shared" si="155"/>
        <v>1.3044013099980009E-2</v>
      </c>
      <c r="F609" s="229"/>
      <c r="G609" s="230"/>
      <c r="H609" s="231"/>
      <c r="I609" s="158"/>
      <c r="J609" s="158">
        <f>SUM(J610:J647)</f>
        <v>72746.464189151651</v>
      </c>
    </row>
    <row r="610" spans="1:10" ht="15.75" x14ac:dyDescent="0.2">
      <c r="A610" s="135"/>
      <c r="B610" s="235"/>
      <c r="C610" s="235"/>
      <c r="D610" s="155" t="s">
        <v>1080</v>
      </c>
      <c r="E610" s="236"/>
      <c r="F610" s="134"/>
      <c r="G610" s="237"/>
      <c r="H610" s="238"/>
      <c r="I610" s="153"/>
      <c r="J610" s="153"/>
    </row>
    <row r="611" spans="1:10" x14ac:dyDescent="0.2">
      <c r="A611" s="154" t="s">
        <v>745</v>
      </c>
      <c r="B611" s="224" t="s">
        <v>9</v>
      </c>
      <c r="C611" s="224" t="s">
        <v>501</v>
      </c>
      <c r="D611" s="151" t="s">
        <v>502</v>
      </c>
      <c r="E611" s="225">
        <f t="shared" si="155"/>
        <v>3.0369346613993037E-4</v>
      </c>
      <c r="F611" s="226" t="s">
        <v>17</v>
      </c>
      <c r="G611" s="227">
        <v>27.999645123967987</v>
      </c>
      <c r="H611" s="228">
        <v>48.63</v>
      </c>
      <c r="I611" s="150">
        <f t="shared" ref="I611:I673" si="162">ROUND(H611*(1+$J$10),2)</f>
        <v>60.49</v>
      </c>
      <c r="J611" s="150">
        <f t="shared" ref="J611:J619" si="163">G611*I611</f>
        <v>1693.6985335488237</v>
      </c>
    </row>
    <row r="612" spans="1:10" x14ac:dyDescent="0.2">
      <c r="A612" s="154" t="s">
        <v>746</v>
      </c>
      <c r="B612" s="224" t="s">
        <v>21</v>
      </c>
      <c r="C612" s="224" t="s">
        <v>1406</v>
      </c>
      <c r="D612" s="151" t="s">
        <v>1081</v>
      </c>
      <c r="E612" s="225">
        <f t="shared" si="155"/>
        <v>1.1486603069261602E-3</v>
      </c>
      <c r="F612" s="226" t="s">
        <v>17</v>
      </c>
      <c r="G612" s="227">
        <v>0.99998732585599948</v>
      </c>
      <c r="H612" s="228">
        <v>5150.42</v>
      </c>
      <c r="I612" s="150">
        <f t="shared" si="162"/>
        <v>6406.16</v>
      </c>
      <c r="J612" s="150">
        <f t="shared" si="163"/>
        <v>6406.0788074056691</v>
      </c>
    </row>
    <row r="613" spans="1:10" ht="20.100000000000001" customHeight="1" x14ac:dyDescent="0.2">
      <c r="A613" s="154" t="s">
        <v>747</v>
      </c>
      <c r="B613" s="224" t="s">
        <v>21</v>
      </c>
      <c r="C613" s="224" t="s">
        <v>1407</v>
      </c>
      <c r="D613" s="149" t="s">
        <v>1082</v>
      </c>
      <c r="E613" s="225">
        <f t="shared" si="155"/>
        <v>5.1596976959843632E-4</v>
      </c>
      <c r="F613" s="226" t="s">
        <v>17</v>
      </c>
      <c r="G613" s="232">
        <v>47.999391641087975</v>
      </c>
      <c r="H613" s="233">
        <v>48.2</v>
      </c>
      <c r="I613" s="150">
        <f t="shared" si="162"/>
        <v>59.95</v>
      </c>
      <c r="J613" s="150">
        <f t="shared" si="163"/>
        <v>2877.5635288832241</v>
      </c>
    </row>
    <row r="614" spans="1:10" x14ac:dyDescent="0.2">
      <c r="A614" s="154" t="s">
        <v>748</v>
      </c>
      <c r="B614" s="224" t="s">
        <v>9</v>
      </c>
      <c r="C614" s="224" t="s">
        <v>1408</v>
      </c>
      <c r="D614" s="151" t="s">
        <v>1083</v>
      </c>
      <c r="E614" s="225">
        <f t="shared" si="155"/>
        <v>1.0693839258333897E-3</v>
      </c>
      <c r="F614" s="226" t="s">
        <v>17</v>
      </c>
      <c r="G614" s="227">
        <v>2.9999619775679984</v>
      </c>
      <c r="H614" s="228">
        <v>1598.32</v>
      </c>
      <c r="I614" s="150">
        <f t="shared" si="162"/>
        <v>1988.01</v>
      </c>
      <c r="J614" s="150">
        <f t="shared" si="163"/>
        <v>5963.9544110249562</v>
      </c>
    </row>
    <row r="615" spans="1:10" x14ac:dyDescent="0.2">
      <c r="A615" s="154" t="s">
        <v>749</v>
      </c>
      <c r="B615" s="224" t="s">
        <v>21</v>
      </c>
      <c r="C615" s="224" t="s">
        <v>1409</v>
      </c>
      <c r="D615" s="151" t="s">
        <v>1084</v>
      </c>
      <c r="E615" s="225">
        <f t="shared" si="155"/>
        <v>3.015202823730645E-5</v>
      </c>
      <c r="F615" s="226" t="s">
        <v>17</v>
      </c>
      <c r="G615" s="227">
        <v>0.99998732585599948</v>
      </c>
      <c r="H615" s="228">
        <v>135.19999999999999</v>
      </c>
      <c r="I615" s="150">
        <f t="shared" si="162"/>
        <v>168.16</v>
      </c>
      <c r="J615" s="150">
        <f t="shared" si="163"/>
        <v>168.15786871594486</v>
      </c>
    </row>
    <row r="616" spans="1:10" x14ac:dyDescent="0.2">
      <c r="A616" s="154" t="s">
        <v>750</v>
      </c>
      <c r="B616" s="224" t="s">
        <v>21</v>
      </c>
      <c r="C616" s="224" t="s">
        <v>495</v>
      </c>
      <c r="D616" s="151" t="s">
        <v>496</v>
      </c>
      <c r="E616" s="225">
        <f t="shared" si="155"/>
        <v>1.1210185569674118E-5</v>
      </c>
      <c r="F616" s="226" t="s">
        <v>497</v>
      </c>
      <c r="G616" s="227">
        <v>1.999974651711999</v>
      </c>
      <c r="H616" s="228">
        <v>25.13</v>
      </c>
      <c r="I616" s="150">
        <f t="shared" si="162"/>
        <v>31.26</v>
      </c>
      <c r="J616" s="150">
        <f t="shared" si="163"/>
        <v>62.519207612517093</v>
      </c>
    </row>
    <row r="617" spans="1:10" x14ac:dyDescent="0.2">
      <c r="A617" s="154" t="s">
        <v>1818</v>
      </c>
      <c r="B617" s="224" t="s">
        <v>21</v>
      </c>
      <c r="C617" s="224" t="s">
        <v>493</v>
      </c>
      <c r="D617" s="151" t="s">
        <v>494</v>
      </c>
      <c r="E617" s="225">
        <f t="shared" si="155"/>
        <v>3.9257166164818477E-5</v>
      </c>
      <c r="F617" s="226" t="s">
        <v>17</v>
      </c>
      <c r="G617" s="227">
        <v>0.99998732585599948</v>
      </c>
      <c r="H617" s="228">
        <v>176.02</v>
      </c>
      <c r="I617" s="150">
        <f t="shared" si="162"/>
        <v>218.94</v>
      </c>
      <c r="J617" s="150">
        <f t="shared" si="163"/>
        <v>218.93722512291254</v>
      </c>
    </row>
    <row r="618" spans="1:10" x14ac:dyDescent="0.2">
      <c r="A618" s="154" t="s">
        <v>1819</v>
      </c>
      <c r="B618" s="224" t="s">
        <v>9</v>
      </c>
      <c r="C618" s="224" t="s">
        <v>1410</v>
      </c>
      <c r="D618" s="151" t="s">
        <v>1085</v>
      </c>
      <c r="E618" s="225">
        <f t="shared" ref="E618:E626" si="164">J618/$J$722</f>
        <v>4.452229554850227E-4</v>
      </c>
      <c r="F618" s="226" t="s">
        <v>17</v>
      </c>
      <c r="G618" s="227">
        <v>0.99998732585599948</v>
      </c>
      <c r="H618" s="228">
        <v>1996.31</v>
      </c>
      <c r="I618" s="150">
        <f t="shared" si="162"/>
        <v>2483.04</v>
      </c>
      <c r="J618" s="150">
        <f t="shared" si="163"/>
        <v>2483.0085295934809</v>
      </c>
    </row>
    <row r="619" spans="1:10" x14ac:dyDescent="0.2">
      <c r="A619" s="154" t="s">
        <v>1820</v>
      </c>
      <c r="B619" s="224" t="s">
        <v>21</v>
      </c>
      <c r="C619" s="224" t="s">
        <v>1411</v>
      </c>
      <c r="D619" s="151" t="s">
        <v>1086</v>
      </c>
      <c r="E619" s="225">
        <f t="shared" si="164"/>
        <v>6.811819414458089E-6</v>
      </c>
      <c r="F619" s="226" t="s">
        <v>17</v>
      </c>
      <c r="G619" s="227">
        <v>0.99998732585599948</v>
      </c>
      <c r="H619" s="228">
        <v>30.54</v>
      </c>
      <c r="I619" s="150">
        <f t="shared" si="162"/>
        <v>37.99</v>
      </c>
      <c r="J619" s="150">
        <f t="shared" si="163"/>
        <v>37.989518509269423</v>
      </c>
    </row>
    <row r="620" spans="1:10" ht="15.75" x14ac:dyDescent="0.2">
      <c r="A620" s="135"/>
      <c r="B620" s="235"/>
      <c r="C620" s="235"/>
      <c r="D620" s="155" t="s">
        <v>257</v>
      </c>
      <c r="E620" s="236"/>
      <c r="F620" s="134"/>
      <c r="G620" s="237"/>
      <c r="H620" s="238"/>
      <c r="I620" s="153"/>
      <c r="J620" s="153"/>
    </row>
    <row r="621" spans="1:10" ht="30" x14ac:dyDescent="0.2">
      <c r="A621" s="154" t="s">
        <v>1821</v>
      </c>
      <c r="B621" s="224" t="s">
        <v>9</v>
      </c>
      <c r="C621" s="224" t="s">
        <v>1339</v>
      </c>
      <c r="D621" s="151" t="s">
        <v>1001</v>
      </c>
      <c r="E621" s="225">
        <f t="shared" si="164"/>
        <v>1.0972426355576422E-4</v>
      </c>
      <c r="F621" s="226" t="s">
        <v>17</v>
      </c>
      <c r="G621" s="227">
        <v>41.999467685951977</v>
      </c>
      <c r="H621" s="228">
        <v>11.71</v>
      </c>
      <c r="I621" s="150">
        <f t="shared" si="162"/>
        <v>14.57</v>
      </c>
      <c r="J621" s="150">
        <f t="shared" ref="J621:J627" si="165">G621*I621</f>
        <v>611.93224418432033</v>
      </c>
    </row>
    <row r="622" spans="1:10" x14ac:dyDescent="0.2">
      <c r="A622" s="154" t="s">
        <v>1823</v>
      </c>
      <c r="B622" s="224" t="s">
        <v>21</v>
      </c>
      <c r="C622" s="224" t="s">
        <v>1338</v>
      </c>
      <c r="D622" s="151" t="s">
        <v>1000</v>
      </c>
      <c r="E622" s="225">
        <f t="shared" si="164"/>
        <v>3.1493951282786955E-4</v>
      </c>
      <c r="F622" s="226" t="s">
        <v>1427</v>
      </c>
      <c r="G622" s="227">
        <v>696.99116612163164</v>
      </c>
      <c r="H622" s="228">
        <v>2.0299999999999998</v>
      </c>
      <c r="I622" s="150">
        <f t="shared" si="162"/>
        <v>2.52</v>
      </c>
      <c r="J622" s="150">
        <f t="shared" si="165"/>
        <v>1756.4177386265117</v>
      </c>
    </row>
    <row r="623" spans="1:10" x14ac:dyDescent="0.2">
      <c r="A623" s="154" t="s">
        <v>1824</v>
      </c>
      <c r="B623" s="224" t="s">
        <v>21</v>
      </c>
      <c r="C623" s="224" t="s">
        <v>1346</v>
      </c>
      <c r="D623" s="151" t="s">
        <v>1010</v>
      </c>
      <c r="E623" s="225">
        <f t="shared" si="164"/>
        <v>5.4024774666391742E-6</v>
      </c>
      <c r="F623" s="226" t="s">
        <v>1427</v>
      </c>
      <c r="G623" s="227">
        <v>22.999708494687987</v>
      </c>
      <c r="H623" s="228">
        <v>1.05</v>
      </c>
      <c r="I623" s="150">
        <f t="shared" si="162"/>
        <v>1.31</v>
      </c>
      <c r="J623" s="150">
        <f t="shared" si="165"/>
        <v>30.129618128041265</v>
      </c>
    </row>
    <row r="624" spans="1:10" x14ac:dyDescent="0.2">
      <c r="A624" s="154" t="s">
        <v>1825</v>
      </c>
      <c r="B624" s="224" t="s">
        <v>21</v>
      </c>
      <c r="C624" s="224" t="s">
        <v>1412</v>
      </c>
      <c r="D624" s="151" t="s">
        <v>1087</v>
      </c>
      <c r="E624" s="225">
        <f t="shared" si="164"/>
        <v>4.1225582946390494E-4</v>
      </c>
      <c r="F624" s="226" t="s">
        <v>1427</v>
      </c>
      <c r="G624" s="227">
        <v>480.99390373673577</v>
      </c>
      <c r="H624" s="228">
        <v>3.84</v>
      </c>
      <c r="I624" s="150">
        <f t="shared" si="162"/>
        <v>4.78</v>
      </c>
      <c r="J624" s="150">
        <f t="shared" si="165"/>
        <v>2299.1508598615969</v>
      </c>
    </row>
    <row r="625" spans="1:10" x14ac:dyDescent="0.2">
      <c r="A625" s="154" t="s">
        <v>1826</v>
      </c>
      <c r="B625" s="224" t="s">
        <v>21</v>
      </c>
      <c r="C625" s="224" t="s">
        <v>1348</v>
      </c>
      <c r="D625" s="151" t="s">
        <v>1012</v>
      </c>
      <c r="E625" s="225">
        <f t="shared" si="164"/>
        <v>1.2334073016102737E-4</v>
      </c>
      <c r="F625" s="226" t="s">
        <v>1427</v>
      </c>
      <c r="G625" s="227">
        <v>592.99248423260769</v>
      </c>
      <c r="H625" s="228">
        <v>0.93</v>
      </c>
      <c r="I625" s="150">
        <f t="shared" si="162"/>
        <v>1.1599999999999999</v>
      </c>
      <c r="J625" s="150">
        <f t="shared" si="165"/>
        <v>687.87128170982487</v>
      </c>
    </row>
    <row r="626" spans="1:10" ht="20.100000000000001" customHeight="1" x14ac:dyDescent="0.2">
      <c r="A626" s="154" t="s">
        <v>1827</v>
      </c>
      <c r="B626" s="224" t="s">
        <v>9</v>
      </c>
      <c r="C626" s="224" t="s">
        <v>540</v>
      </c>
      <c r="D626" s="149" t="s">
        <v>541</v>
      </c>
      <c r="E626" s="225">
        <f t="shared" si="164"/>
        <v>1.201740499737449E-4</v>
      </c>
      <c r="F626" s="226" t="s">
        <v>58</v>
      </c>
      <c r="G626" s="232">
        <v>39.239502666589424</v>
      </c>
      <c r="H626" s="233">
        <v>13.73</v>
      </c>
      <c r="I626" s="150">
        <f t="shared" si="162"/>
        <v>17.079999999999998</v>
      </c>
      <c r="J626" s="150">
        <f t="shared" si="165"/>
        <v>670.21070554534731</v>
      </c>
    </row>
    <row r="627" spans="1:10" ht="30" x14ac:dyDescent="0.2">
      <c r="A627" s="154" t="s">
        <v>1828</v>
      </c>
      <c r="B627" s="224" t="s">
        <v>9</v>
      </c>
      <c r="C627" s="224" t="s">
        <v>542</v>
      </c>
      <c r="D627" s="151" t="s">
        <v>543</v>
      </c>
      <c r="E627" s="225">
        <f t="shared" ref="E627:E633" si="166">J627/$J$722</f>
        <v>3.714404977104673E-4</v>
      </c>
      <c r="F627" s="226" t="s">
        <v>17</v>
      </c>
      <c r="G627" s="227">
        <v>64.999176180639964</v>
      </c>
      <c r="H627" s="228">
        <v>25.62</v>
      </c>
      <c r="I627" s="150">
        <f t="shared" si="162"/>
        <v>31.87</v>
      </c>
      <c r="J627" s="150">
        <f t="shared" si="165"/>
        <v>2071.5237448769958</v>
      </c>
    </row>
    <row r="628" spans="1:10" ht="15.75" x14ac:dyDescent="0.2">
      <c r="A628" s="135"/>
      <c r="B628" s="235"/>
      <c r="C628" s="235"/>
      <c r="D628" s="155" t="s">
        <v>505</v>
      </c>
      <c r="E628" s="236"/>
      <c r="F628" s="134"/>
      <c r="G628" s="237"/>
      <c r="H628" s="238"/>
      <c r="I628" s="153"/>
      <c r="J628" s="153"/>
    </row>
    <row r="629" spans="1:10" ht="30" x14ac:dyDescent="0.2">
      <c r="A629" s="154" t="s">
        <v>1829</v>
      </c>
      <c r="B629" s="224" t="s">
        <v>21</v>
      </c>
      <c r="C629" s="224" t="s">
        <v>506</v>
      </c>
      <c r="D629" s="151" t="s">
        <v>507</v>
      </c>
      <c r="E629" s="225">
        <f t="shared" si="166"/>
        <v>3.9858736423715725E-4</v>
      </c>
      <c r="F629" s="226" t="s">
        <v>17</v>
      </c>
      <c r="G629" s="227">
        <v>4.9999366292799969</v>
      </c>
      <c r="H629" s="228">
        <v>357.44</v>
      </c>
      <c r="I629" s="150">
        <f t="shared" si="162"/>
        <v>444.59</v>
      </c>
      <c r="J629" s="150">
        <f t="shared" ref="J629:J631" si="167">G629*I629</f>
        <v>2222.9218260115936</v>
      </c>
    </row>
    <row r="630" spans="1:10" ht="30" x14ac:dyDescent="0.2">
      <c r="A630" s="154" t="s">
        <v>1830</v>
      </c>
      <c r="B630" s="224" t="s">
        <v>9</v>
      </c>
      <c r="C630" s="224" t="s">
        <v>508</v>
      </c>
      <c r="D630" s="151" t="s">
        <v>509</v>
      </c>
      <c r="E630" s="225">
        <f t="shared" si="166"/>
        <v>3.9331757290809907E-4</v>
      </c>
      <c r="F630" s="226" t="s">
        <v>17</v>
      </c>
      <c r="G630" s="227">
        <v>3.9999493034239979</v>
      </c>
      <c r="H630" s="228">
        <v>440.89</v>
      </c>
      <c r="I630" s="150">
        <f t="shared" si="162"/>
        <v>548.39</v>
      </c>
      <c r="J630" s="150">
        <f t="shared" si="167"/>
        <v>2193.5321985046862</v>
      </c>
    </row>
    <row r="631" spans="1:10" ht="30" x14ac:dyDescent="0.2">
      <c r="A631" s="154" t="s">
        <v>1831</v>
      </c>
      <c r="B631" s="224" t="s">
        <v>21</v>
      </c>
      <c r="C631" s="224" t="s">
        <v>1404</v>
      </c>
      <c r="D631" s="151" t="s">
        <v>1077</v>
      </c>
      <c r="E631" s="225">
        <f t="shared" si="166"/>
        <v>2.2554671027251078E-4</v>
      </c>
      <c r="F631" s="226" t="s">
        <v>17</v>
      </c>
      <c r="G631" s="227">
        <v>0.99998732585599948</v>
      </c>
      <c r="H631" s="228">
        <v>1011.32</v>
      </c>
      <c r="I631" s="150">
        <f t="shared" si="162"/>
        <v>1257.8900000000001</v>
      </c>
      <c r="J631" s="150">
        <f t="shared" si="167"/>
        <v>1257.8740573210032</v>
      </c>
    </row>
    <row r="632" spans="1:10" ht="15.75" x14ac:dyDescent="0.2">
      <c r="A632" s="135"/>
      <c r="B632" s="235"/>
      <c r="C632" s="235"/>
      <c r="D632" s="155" t="s">
        <v>1088</v>
      </c>
      <c r="E632" s="236"/>
      <c r="F632" s="134"/>
      <c r="G632" s="237"/>
      <c r="H632" s="238"/>
      <c r="I632" s="153"/>
      <c r="J632" s="153"/>
    </row>
    <row r="633" spans="1:10" ht="20.100000000000001" customHeight="1" x14ac:dyDescent="0.2">
      <c r="A633" s="154" t="s">
        <v>1822</v>
      </c>
      <c r="B633" s="224" t="s">
        <v>9</v>
      </c>
      <c r="C633" s="224" t="s">
        <v>501</v>
      </c>
      <c r="D633" s="149" t="s">
        <v>502</v>
      </c>
      <c r="E633" s="225">
        <f t="shared" si="166"/>
        <v>3.0369346613993037E-4</v>
      </c>
      <c r="F633" s="226" t="s">
        <v>17</v>
      </c>
      <c r="G633" s="232">
        <v>27.999645123967987</v>
      </c>
      <c r="H633" s="233">
        <v>48.63</v>
      </c>
      <c r="I633" s="150">
        <f t="shared" si="162"/>
        <v>60.49</v>
      </c>
      <c r="J633" s="150">
        <f t="shared" ref="J633:J634" si="168">G633*I633</f>
        <v>1693.6985335488237</v>
      </c>
    </row>
    <row r="634" spans="1:10" x14ac:dyDescent="0.2">
      <c r="A634" s="154" t="s">
        <v>1832</v>
      </c>
      <c r="B634" s="224" t="s">
        <v>21</v>
      </c>
      <c r="C634" s="224" t="s">
        <v>1413</v>
      </c>
      <c r="D634" s="151" t="s">
        <v>1089</v>
      </c>
      <c r="E634" s="225">
        <f t="shared" ref="E634:E652" si="169">J634/$J$722</f>
        <v>8.329103328254992E-5</v>
      </c>
      <c r="F634" s="226" t="s">
        <v>17</v>
      </c>
      <c r="G634" s="227">
        <v>13.999822561983994</v>
      </c>
      <c r="H634" s="228">
        <v>26.68</v>
      </c>
      <c r="I634" s="150">
        <f t="shared" si="162"/>
        <v>33.18</v>
      </c>
      <c r="J634" s="150">
        <f t="shared" si="168"/>
        <v>464.51411260662888</v>
      </c>
    </row>
    <row r="635" spans="1:10" ht="15.75" x14ac:dyDescent="0.2">
      <c r="A635" s="135"/>
      <c r="B635" s="235"/>
      <c r="C635" s="235"/>
      <c r="D635" s="155" t="s">
        <v>512</v>
      </c>
      <c r="E635" s="236"/>
      <c r="F635" s="134"/>
      <c r="G635" s="237"/>
      <c r="H635" s="238"/>
      <c r="I635" s="153"/>
      <c r="J635" s="153"/>
    </row>
    <row r="636" spans="1:10" ht="30" x14ac:dyDescent="0.2">
      <c r="A636" s="154" t="s">
        <v>1833</v>
      </c>
      <c r="B636" s="224" t="s">
        <v>21</v>
      </c>
      <c r="C636" s="224" t="s">
        <v>473</v>
      </c>
      <c r="D636" s="151" t="s">
        <v>474</v>
      </c>
      <c r="E636" s="225">
        <f t="shared" si="169"/>
        <v>2.4849215990549681E-3</v>
      </c>
      <c r="F636" s="226" t="s">
        <v>25</v>
      </c>
      <c r="G636" s="227">
        <v>77.599016486425555</v>
      </c>
      <c r="H636" s="228">
        <v>143.58000000000001</v>
      </c>
      <c r="I636" s="150">
        <f t="shared" si="162"/>
        <v>178.59</v>
      </c>
      <c r="J636" s="150">
        <f t="shared" ref="J636:J645" si="170">G636*I636</f>
        <v>13858.408354310741</v>
      </c>
    </row>
    <row r="637" spans="1:10" ht="30" x14ac:dyDescent="0.2">
      <c r="A637" s="154" t="s">
        <v>1834</v>
      </c>
      <c r="B637" s="224" t="s">
        <v>9</v>
      </c>
      <c r="C637" s="224" t="s">
        <v>1386</v>
      </c>
      <c r="D637" s="151" t="s">
        <v>1057</v>
      </c>
      <c r="E637" s="225">
        <f t="shared" si="169"/>
        <v>2.3172378789367637E-5</v>
      </c>
      <c r="F637" s="226" t="s">
        <v>25</v>
      </c>
      <c r="G637" s="227">
        <v>4.1999467685951979</v>
      </c>
      <c r="H637" s="228">
        <v>24.74</v>
      </c>
      <c r="I637" s="150">
        <f t="shared" si="162"/>
        <v>30.77</v>
      </c>
      <c r="J637" s="150">
        <f t="shared" si="170"/>
        <v>129.23236206967422</v>
      </c>
    </row>
    <row r="638" spans="1:10" ht="30" x14ac:dyDescent="0.2">
      <c r="A638" s="154" t="s">
        <v>1835</v>
      </c>
      <c r="B638" s="224" t="s">
        <v>9</v>
      </c>
      <c r="C638" s="224" t="s">
        <v>1414</v>
      </c>
      <c r="D638" s="151" t="s">
        <v>1090</v>
      </c>
      <c r="E638" s="225">
        <f t="shared" si="169"/>
        <v>1.1346845119158805E-3</v>
      </c>
      <c r="F638" s="226" t="s">
        <v>25</v>
      </c>
      <c r="G638" s="227">
        <v>258.39672500119025</v>
      </c>
      <c r="H638" s="228">
        <v>19.690000000000001</v>
      </c>
      <c r="I638" s="150">
        <f t="shared" si="162"/>
        <v>24.49</v>
      </c>
      <c r="J638" s="150">
        <f t="shared" si="170"/>
        <v>6328.1357952791486</v>
      </c>
    </row>
    <row r="639" spans="1:10" ht="30" x14ac:dyDescent="0.2">
      <c r="A639" s="154" t="s">
        <v>1836</v>
      </c>
      <c r="B639" s="224" t="s">
        <v>9</v>
      </c>
      <c r="C639" s="224" t="s">
        <v>1415</v>
      </c>
      <c r="D639" s="151" t="s">
        <v>1091</v>
      </c>
      <c r="E639" s="225">
        <f t="shared" si="169"/>
        <v>2.1947614017259252E-4</v>
      </c>
      <c r="F639" s="226" t="s">
        <v>25</v>
      </c>
      <c r="G639" s="227">
        <v>51.79934347934077</v>
      </c>
      <c r="H639" s="228">
        <v>19</v>
      </c>
      <c r="I639" s="150">
        <f t="shared" si="162"/>
        <v>23.63</v>
      </c>
      <c r="J639" s="150">
        <f t="shared" si="170"/>
        <v>1224.0184864168223</v>
      </c>
    </row>
    <row r="640" spans="1:10" ht="30" x14ac:dyDescent="0.2">
      <c r="A640" s="154" t="s">
        <v>1837</v>
      </c>
      <c r="B640" s="224" t="s">
        <v>9</v>
      </c>
      <c r="C640" s="224" t="s">
        <v>1416</v>
      </c>
      <c r="D640" s="151" t="s">
        <v>1092</v>
      </c>
      <c r="E640" s="225">
        <f t="shared" si="169"/>
        <v>5.0591144314743753E-4</v>
      </c>
      <c r="F640" s="226" t="s">
        <v>25</v>
      </c>
      <c r="G640" s="227">
        <v>46.899405582646374</v>
      </c>
      <c r="H640" s="228">
        <v>48.37</v>
      </c>
      <c r="I640" s="150">
        <f t="shared" si="162"/>
        <v>60.16</v>
      </c>
      <c r="J640" s="150">
        <f t="shared" si="170"/>
        <v>2821.4682398520058</v>
      </c>
    </row>
    <row r="641" spans="1:10" x14ac:dyDescent="0.2">
      <c r="A641" s="154" t="s">
        <v>1838</v>
      </c>
      <c r="B641" s="224" t="s">
        <v>21</v>
      </c>
      <c r="C641" s="224" t="s">
        <v>1417</v>
      </c>
      <c r="D641" s="151" t="s">
        <v>1093</v>
      </c>
      <c r="E641" s="225">
        <f t="shared" si="169"/>
        <v>7.2699452002948989E-5</v>
      </c>
      <c r="F641" s="226" t="s">
        <v>1427</v>
      </c>
      <c r="G641" s="227">
        <v>0.99998732585599948</v>
      </c>
      <c r="H641" s="228">
        <v>325.97000000000003</v>
      </c>
      <c r="I641" s="150">
        <f t="shared" si="162"/>
        <v>405.45</v>
      </c>
      <c r="J641" s="150">
        <f t="shared" si="170"/>
        <v>405.44486126831498</v>
      </c>
    </row>
    <row r="642" spans="1:10" x14ac:dyDescent="0.2">
      <c r="A642" s="154" t="s">
        <v>1839</v>
      </c>
      <c r="B642" s="224" t="s">
        <v>21</v>
      </c>
      <c r="C642" s="224" t="s">
        <v>1383</v>
      </c>
      <c r="D642" s="151" t="s">
        <v>1053</v>
      </c>
      <c r="E642" s="225">
        <f t="shared" si="169"/>
        <v>8.8616409344919106E-5</v>
      </c>
      <c r="F642" s="226" t="s">
        <v>1427</v>
      </c>
      <c r="G642" s="227">
        <v>2.9999619775679984</v>
      </c>
      <c r="H642" s="228">
        <v>132.44999999999999</v>
      </c>
      <c r="I642" s="150">
        <f t="shared" si="162"/>
        <v>164.74</v>
      </c>
      <c r="J642" s="150">
        <f t="shared" si="170"/>
        <v>494.21373618455209</v>
      </c>
    </row>
    <row r="643" spans="1:10" x14ac:dyDescent="0.2">
      <c r="A643" s="154" t="s">
        <v>1840</v>
      </c>
      <c r="B643" s="224" t="s">
        <v>21</v>
      </c>
      <c r="C643" s="224" t="s">
        <v>1336</v>
      </c>
      <c r="D643" s="151" t="s">
        <v>997</v>
      </c>
      <c r="E643" s="225">
        <f t="shared" si="169"/>
        <v>3.9612191235643084E-5</v>
      </c>
      <c r="F643" s="226" t="s">
        <v>1427</v>
      </c>
      <c r="G643" s="227">
        <v>11.999847910271994</v>
      </c>
      <c r="H643" s="228">
        <v>14.8</v>
      </c>
      <c r="I643" s="150">
        <f t="shared" si="162"/>
        <v>18.41</v>
      </c>
      <c r="J643" s="150">
        <f t="shared" si="170"/>
        <v>220.9172000281074</v>
      </c>
    </row>
    <row r="644" spans="1:10" x14ac:dyDescent="0.2">
      <c r="A644" s="154" t="s">
        <v>1841</v>
      </c>
      <c r="B644" s="224" t="s">
        <v>21</v>
      </c>
      <c r="C644" s="224" t="s">
        <v>536</v>
      </c>
      <c r="D644" s="151" t="s">
        <v>537</v>
      </c>
      <c r="E644" s="225">
        <f t="shared" si="169"/>
        <v>1.8611920379593304E-5</v>
      </c>
      <c r="F644" s="226" t="s">
        <v>17</v>
      </c>
      <c r="G644" s="227">
        <v>4.9999366292799969</v>
      </c>
      <c r="H644" s="228">
        <v>16.690000000000001</v>
      </c>
      <c r="I644" s="150">
        <f t="shared" si="162"/>
        <v>20.76</v>
      </c>
      <c r="J644" s="150">
        <f t="shared" si="170"/>
        <v>103.79868442385275</v>
      </c>
    </row>
    <row r="645" spans="1:10" ht="30" x14ac:dyDescent="0.2">
      <c r="A645" s="154" t="s">
        <v>1842</v>
      </c>
      <c r="B645" s="224" t="s">
        <v>21</v>
      </c>
      <c r="C645" s="224" t="s">
        <v>1418</v>
      </c>
      <c r="D645" s="151" t="s">
        <v>1094</v>
      </c>
      <c r="E645" s="225">
        <f t="shared" si="169"/>
        <v>3.119558677882122E-5</v>
      </c>
      <c r="F645" s="226" t="s">
        <v>17</v>
      </c>
      <c r="G645" s="227">
        <v>0.99998732585599948</v>
      </c>
      <c r="H645" s="228">
        <v>139.88</v>
      </c>
      <c r="I645" s="150">
        <f t="shared" si="162"/>
        <v>173.98</v>
      </c>
      <c r="J645" s="150">
        <f t="shared" si="170"/>
        <v>173.97779495242679</v>
      </c>
    </row>
    <row r="646" spans="1:10" ht="15.75" x14ac:dyDescent="0.2">
      <c r="A646" s="135"/>
      <c r="B646" s="235"/>
      <c r="C646" s="235"/>
      <c r="D646" s="155" t="s">
        <v>1095</v>
      </c>
      <c r="E646" s="236"/>
      <c r="F646" s="134"/>
      <c r="G646" s="237"/>
      <c r="H646" s="238"/>
      <c r="I646" s="153"/>
      <c r="J646" s="153"/>
    </row>
    <row r="647" spans="1:10" ht="30" x14ac:dyDescent="0.2">
      <c r="A647" s="154" t="s">
        <v>1843</v>
      </c>
      <c r="B647" s="224" t="s">
        <v>9</v>
      </c>
      <c r="C647" s="224" t="s">
        <v>499</v>
      </c>
      <c r="D647" s="151" t="s">
        <v>500</v>
      </c>
      <c r="E647" s="225">
        <f t="shared" si="169"/>
        <v>1.9930363357889723E-3</v>
      </c>
      <c r="F647" s="226" t="s">
        <v>25</v>
      </c>
      <c r="G647" s="227">
        <v>1209.4846706228313</v>
      </c>
      <c r="H647" s="228">
        <v>7.39</v>
      </c>
      <c r="I647" s="150">
        <f t="shared" si="162"/>
        <v>9.19</v>
      </c>
      <c r="J647" s="150">
        <f t="shared" ref="J647" si="171">G647*I647</f>
        <v>11115.16412302382</v>
      </c>
    </row>
    <row r="648" spans="1:10" ht="15.75" x14ac:dyDescent="0.2">
      <c r="A648" s="156" t="s">
        <v>607</v>
      </c>
      <c r="B648" s="157"/>
      <c r="C648" s="157"/>
      <c r="D648" s="159" t="s">
        <v>513</v>
      </c>
      <c r="E648" s="221">
        <f t="shared" si="169"/>
        <v>2.554545780861092E-3</v>
      </c>
      <c r="F648" s="229"/>
      <c r="G648" s="230"/>
      <c r="H648" s="231"/>
      <c r="I648" s="158"/>
      <c r="J648" s="158">
        <f>SUM(J649:J651)</f>
        <v>14246.702432953298</v>
      </c>
    </row>
    <row r="649" spans="1:10" x14ac:dyDescent="0.2">
      <c r="A649" s="154" t="s">
        <v>514</v>
      </c>
      <c r="B649" s="224" t="s">
        <v>21</v>
      </c>
      <c r="C649" s="224" t="s">
        <v>503</v>
      </c>
      <c r="D649" s="151" t="s">
        <v>504</v>
      </c>
      <c r="E649" s="225">
        <f t="shared" si="169"/>
        <v>3.4466120764599465E-4</v>
      </c>
      <c r="F649" s="226" t="s">
        <v>17</v>
      </c>
      <c r="G649" s="227">
        <v>3.9999493034239979</v>
      </c>
      <c r="H649" s="228">
        <v>386.35</v>
      </c>
      <c r="I649" s="150">
        <f t="shared" si="162"/>
        <v>480.55</v>
      </c>
      <c r="J649" s="150">
        <f t="shared" ref="J649:J651" si="172">G649*I649</f>
        <v>1922.1756377604022</v>
      </c>
    </row>
    <row r="650" spans="1:10" x14ac:dyDescent="0.2">
      <c r="A650" s="154" t="s">
        <v>517</v>
      </c>
      <c r="B650" s="224" t="s">
        <v>21</v>
      </c>
      <c r="C650" s="224" t="s">
        <v>515</v>
      </c>
      <c r="D650" s="151" t="s">
        <v>516</v>
      </c>
      <c r="E650" s="225">
        <f t="shared" si="169"/>
        <v>1.9576279641419573E-4</v>
      </c>
      <c r="F650" s="226" t="s">
        <v>25</v>
      </c>
      <c r="G650" s="227">
        <v>7.6999024090911963</v>
      </c>
      <c r="H650" s="228">
        <v>114</v>
      </c>
      <c r="I650" s="150">
        <f t="shared" si="162"/>
        <v>141.79</v>
      </c>
      <c r="J650" s="150">
        <f t="shared" si="172"/>
        <v>1091.7691625850407</v>
      </c>
    </row>
    <row r="651" spans="1:10" ht="20.100000000000001" customHeight="1" x14ac:dyDescent="0.2">
      <c r="A651" s="154" t="s">
        <v>758</v>
      </c>
      <c r="B651" s="224" t="s">
        <v>21</v>
      </c>
      <c r="C651" s="224" t="s">
        <v>518</v>
      </c>
      <c r="D651" s="149" t="s">
        <v>519</v>
      </c>
      <c r="E651" s="225">
        <f t="shared" si="169"/>
        <v>2.0141217768009016E-3</v>
      </c>
      <c r="F651" s="226" t="s">
        <v>497</v>
      </c>
      <c r="G651" s="232">
        <v>0.99998732585599948</v>
      </c>
      <c r="H651" s="233">
        <v>9031.01</v>
      </c>
      <c r="I651" s="150">
        <f t="shared" si="162"/>
        <v>11232.9</v>
      </c>
      <c r="J651" s="150">
        <f t="shared" si="172"/>
        <v>11232.757632607856</v>
      </c>
    </row>
    <row r="652" spans="1:10" ht="20.100000000000001" customHeight="1" x14ac:dyDescent="0.2">
      <c r="A652" s="156" t="s">
        <v>608</v>
      </c>
      <c r="B652" s="157"/>
      <c r="C652" s="157"/>
      <c r="D652" s="157" t="s">
        <v>520</v>
      </c>
      <c r="E652" s="221">
        <f t="shared" si="169"/>
        <v>6.4034222413195101E-3</v>
      </c>
      <c r="F652" s="229"/>
      <c r="G652" s="222"/>
      <c r="H652" s="234"/>
      <c r="I652" s="223"/>
      <c r="J652" s="158">
        <f>SUM(J653:J659)</f>
        <v>35711.887376660248</v>
      </c>
    </row>
    <row r="653" spans="1:10" ht="30" x14ac:dyDescent="0.2">
      <c r="A653" s="154" t="s">
        <v>521</v>
      </c>
      <c r="B653" s="224" t="s">
        <v>9</v>
      </c>
      <c r="C653" s="224" t="s">
        <v>534</v>
      </c>
      <c r="D653" s="151" t="s">
        <v>535</v>
      </c>
      <c r="E653" s="225">
        <f t="shared" ref="E653:E659" si="173">J653/$J$722</f>
        <v>1.4943327981072313E-4</v>
      </c>
      <c r="F653" s="226" t="s">
        <v>17</v>
      </c>
      <c r="G653" s="227">
        <v>14.999809887839993</v>
      </c>
      <c r="H653" s="228">
        <v>44.67</v>
      </c>
      <c r="I653" s="150">
        <f t="shared" si="162"/>
        <v>55.56</v>
      </c>
      <c r="J653" s="150">
        <f t="shared" ref="J653:J659" si="174">G653*I653</f>
        <v>833.38943736839008</v>
      </c>
    </row>
    <row r="654" spans="1:10" ht="30" x14ac:dyDescent="0.2">
      <c r="A654" s="154" t="s">
        <v>522</v>
      </c>
      <c r="B654" s="224" t="s">
        <v>9</v>
      </c>
      <c r="C654" s="224" t="s">
        <v>530</v>
      </c>
      <c r="D654" s="151" t="s">
        <v>531</v>
      </c>
      <c r="E654" s="225">
        <f t="shared" si="173"/>
        <v>4.2312533441006046E-4</v>
      </c>
      <c r="F654" s="226" t="s">
        <v>17</v>
      </c>
      <c r="G654" s="227">
        <v>14.999809887839993</v>
      </c>
      <c r="H654" s="228">
        <v>126.48</v>
      </c>
      <c r="I654" s="150">
        <f t="shared" si="162"/>
        <v>157.32</v>
      </c>
      <c r="J654" s="150">
        <f t="shared" si="174"/>
        <v>2359.7700915549876</v>
      </c>
    </row>
    <row r="655" spans="1:10" ht="30" x14ac:dyDescent="0.2">
      <c r="A655" s="154" t="s">
        <v>525</v>
      </c>
      <c r="B655" s="224" t="s">
        <v>9</v>
      </c>
      <c r="C655" s="224" t="s">
        <v>523</v>
      </c>
      <c r="D655" s="151" t="s">
        <v>524</v>
      </c>
      <c r="E655" s="225">
        <f t="shared" si="173"/>
        <v>3.0149159347845245E-4</v>
      </c>
      <c r="F655" s="226" t="s">
        <v>17</v>
      </c>
      <c r="G655" s="227">
        <v>47.999391641087975</v>
      </c>
      <c r="H655" s="228">
        <v>28.16</v>
      </c>
      <c r="I655" s="150">
        <f t="shared" si="162"/>
        <v>35.03</v>
      </c>
      <c r="J655" s="150">
        <f t="shared" si="174"/>
        <v>1681.4186891873119</v>
      </c>
    </row>
    <row r="656" spans="1:10" x14ac:dyDescent="0.2">
      <c r="A656" s="154" t="s">
        <v>526</v>
      </c>
      <c r="B656" s="224" t="s">
        <v>9</v>
      </c>
      <c r="C656" s="224" t="s">
        <v>532</v>
      </c>
      <c r="D656" s="151" t="s">
        <v>533</v>
      </c>
      <c r="E656" s="225">
        <f t="shared" si="173"/>
        <v>3.3567620446467083E-3</v>
      </c>
      <c r="F656" s="226" t="s">
        <v>25</v>
      </c>
      <c r="G656" s="227">
        <v>309.99607101535986</v>
      </c>
      <c r="H656" s="228">
        <v>48.55</v>
      </c>
      <c r="I656" s="150">
        <f t="shared" si="162"/>
        <v>60.39</v>
      </c>
      <c r="J656" s="150">
        <f t="shared" si="174"/>
        <v>18720.662728617583</v>
      </c>
    </row>
    <row r="657" spans="1:10" x14ac:dyDescent="0.2">
      <c r="A657" s="154" t="s">
        <v>527</v>
      </c>
      <c r="B657" s="224" t="s">
        <v>21</v>
      </c>
      <c r="C657" s="224" t="s">
        <v>538</v>
      </c>
      <c r="D657" s="151" t="s">
        <v>539</v>
      </c>
      <c r="E657" s="225">
        <f t="shared" si="173"/>
        <v>2.8430694560581063E-4</v>
      </c>
      <c r="F657" s="226" t="s">
        <v>17</v>
      </c>
      <c r="G657" s="227">
        <v>19.999746517119988</v>
      </c>
      <c r="H657" s="228">
        <v>63.74</v>
      </c>
      <c r="I657" s="150">
        <f t="shared" si="162"/>
        <v>79.28</v>
      </c>
      <c r="J657" s="150">
        <f t="shared" si="174"/>
        <v>1585.5799038772727</v>
      </c>
    </row>
    <row r="658" spans="1:10" x14ac:dyDescent="0.2">
      <c r="A658" s="154" t="s">
        <v>528</v>
      </c>
      <c r="B658" s="224" t="s">
        <v>21</v>
      </c>
      <c r="C658" s="224" t="s">
        <v>1419</v>
      </c>
      <c r="D658" s="151" t="s">
        <v>1096</v>
      </c>
      <c r="E658" s="225">
        <f t="shared" si="173"/>
        <v>3.8514841016730651E-4</v>
      </c>
      <c r="F658" s="226" t="s">
        <v>25</v>
      </c>
      <c r="G658" s="227">
        <v>119.99847910271994</v>
      </c>
      <c r="H658" s="228">
        <v>14.39</v>
      </c>
      <c r="I658" s="150">
        <f t="shared" si="162"/>
        <v>17.899999999999999</v>
      </c>
      <c r="J658" s="150">
        <f t="shared" si="174"/>
        <v>2147.9727759386869</v>
      </c>
    </row>
    <row r="659" spans="1:10" ht="20.100000000000001" customHeight="1" x14ac:dyDescent="0.2">
      <c r="A659" s="154" t="s">
        <v>529</v>
      </c>
      <c r="B659" s="224" t="s">
        <v>21</v>
      </c>
      <c r="C659" s="224" t="s">
        <v>1420</v>
      </c>
      <c r="D659" s="149" t="s">
        <v>1097</v>
      </c>
      <c r="E659" s="225">
        <f t="shared" si="173"/>
        <v>1.5031546332004487E-3</v>
      </c>
      <c r="F659" s="226" t="s">
        <v>17</v>
      </c>
      <c r="G659" s="232">
        <v>279.99645123967986</v>
      </c>
      <c r="H659" s="233">
        <v>24.07</v>
      </c>
      <c r="I659" s="150">
        <f t="shared" si="162"/>
        <v>29.94</v>
      </c>
      <c r="J659" s="150">
        <f t="shared" si="174"/>
        <v>8383.0937501160151</v>
      </c>
    </row>
    <row r="660" spans="1:10" ht="15.75" x14ac:dyDescent="0.2">
      <c r="A660" s="156" t="s">
        <v>609</v>
      </c>
      <c r="B660" s="157"/>
      <c r="C660" s="157"/>
      <c r="D660" s="159" t="s">
        <v>544</v>
      </c>
      <c r="E660" s="221">
        <f t="shared" ref="E660:E673" si="175">J660/$J$722</f>
        <v>3.8306631758555719E-2</v>
      </c>
      <c r="F660" s="229"/>
      <c r="G660" s="230"/>
      <c r="H660" s="231"/>
      <c r="I660" s="158"/>
      <c r="J660" s="158">
        <f>SUM(J661:J673)</f>
        <v>213636.09451105687</v>
      </c>
    </row>
    <row r="661" spans="1:10" x14ac:dyDescent="0.2">
      <c r="A661" s="154" t="s">
        <v>545</v>
      </c>
      <c r="B661" s="224" t="s">
        <v>21</v>
      </c>
      <c r="C661" s="224" t="s">
        <v>546</v>
      </c>
      <c r="D661" s="151" t="s">
        <v>547</v>
      </c>
      <c r="E661" s="225">
        <f t="shared" si="175"/>
        <v>8.7090698068329885E-4</v>
      </c>
      <c r="F661" s="226" t="s">
        <v>17</v>
      </c>
      <c r="G661" s="227">
        <v>0.99998732585599948</v>
      </c>
      <c r="H661" s="228">
        <v>3905.01</v>
      </c>
      <c r="I661" s="150">
        <f t="shared" si="162"/>
        <v>4857.1099999999997</v>
      </c>
      <c r="J661" s="150">
        <f t="shared" ref="J661:J673" si="176">G661*I661</f>
        <v>4857.0484402884331</v>
      </c>
    </row>
    <row r="662" spans="1:10" ht="30" x14ac:dyDescent="0.2">
      <c r="A662" s="154" t="s">
        <v>548</v>
      </c>
      <c r="B662" s="224" t="s">
        <v>21</v>
      </c>
      <c r="C662" s="224" t="s">
        <v>549</v>
      </c>
      <c r="D662" s="151" t="s">
        <v>550</v>
      </c>
      <c r="E662" s="225">
        <f t="shared" si="175"/>
        <v>1.1384650430020104E-2</v>
      </c>
      <c r="F662" s="226" t="s">
        <v>10</v>
      </c>
      <c r="G662" s="227">
        <v>64.529182137487652</v>
      </c>
      <c r="H662" s="228">
        <v>791.06</v>
      </c>
      <c r="I662" s="150">
        <f t="shared" si="162"/>
        <v>983.93</v>
      </c>
      <c r="J662" s="150">
        <f t="shared" si="176"/>
        <v>63492.198180538224</v>
      </c>
    </row>
    <row r="663" spans="1:10" x14ac:dyDescent="0.2">
      <c r="A663" s="154" t="s">
        <v>551</v>
      </c>
      <c r="B663" s="224" t="s">
        <v>21</v>
      </c>
      <c r="C663" s="224" t="s">
        <v>1421</v>
      </c>
      <c r="D663" s="151" t="s">
        <v>1098</v>
      </c>
      <c r="E663" s="225">
        <f t="shared" si="175"/>
        <v>3.8989737254524134E-4</v>
      </c>
      <c r="F663" s="226" t="s">
        <v>10</v>
      </c>
      <c r="G663" s="227">
        <v>2.2099719901417587</v>
      </c>
      <c r="H663" s="228">
        <v>791.06</v>
      </c>
      <c r="I663" s="150">
        <f t="shared" si="162"/>
        <v>983.93</v>
      </c>
      <c r="J663" s="150">
        <f t="shared" si="176"/>
        <v>2174.4577402601803</v>
      </c>
    </row>
    <row r="664" spans="1:10" ht="30" x14ac:dyDescent="0.2">
      <c r="A664" s="154" t="s">
        <v>554</v>
      </c>
      <c r="B664" s="224" t="s">
        <v>21</v>
      </c>
      <c r="C664" s="224" t="s">
        <v>552</v>
      </c>
      <c r="D664" s="151" t="s">
        <v>553</v>
      </c>
      <c r="E664" s="225">
        <f t="shared" si="175"/>
        <v>8.5038622677013117E-3</v>
      </c>
      <c r="F664" s="226" t="s">
        <v>10</v>
      </c>
      <c r="G664" s="227">
        <v>53.789318257794214</v>
      </c>
      <c r="H664" s="228">
        <v>708.87</v>
      </c>
      <c r="I664" s="150">
        <f t="shared" si="162"/>
        <v>881.7</v>
      </c>
      <c r="J664" s="150">
        <f t="shared" si="176"/>
        <v>47426.041907897161</v>
      </c>
    </row>
    <row r="665" spans="1:10" x14ac:dyDescent="0.2">
      <c r="A665" s="154" t="s">
        <v>557</v>
      </c>
      <c r="B665" s="224" t="s">
        <v>21</v>
      </c>
      <c r="C665" s="224" t="s">
        <v>555</v>
      </c>
      <c r="D665" s="151" t="s">
        <v>556</v>
      </c>
      <c r="E665" s="225">
        <f t="shared" si="175"/>
        <v>5.1404143120263738E-3</v>
      </c>
      <c r="F665" s="226" t="s">
        <v>10</v>
      </c>
      <c r="G665" s="227">
        <v>96.668774790499469</v>
      </c>
      <c r="H665" s="228">
        <v>238.43</v>
      </c>
      <c r="I665" s="150">
        <f t="shared" si="162"/>
        <v>296.56</v>
      </c>
      <c r="J665" s="150">
        <f t="shared" si="176"/>
        <v>28668.091851870522</v>
      </c>
    </row>
    <row r="666" spans="1:10" ht="30" x14ac:dyDescent="0.2">
      <c r="A666" s="154" t="s">
        <v>558</v>
      </c>
      <c r="B666" s="224" t="s">
        <v>9</v>
      </c>
      <c r="C666" s="224" t="s">
        <v>1422</v>
      </c>
      <c r="D666" s="151" t="s">
        <v>1099</v>
      </c>
      <c r="E666" s="225">
        <f t="shared" si="175"/>
        <v>4.1755681996585381E-3</v>
      </c>
      <c r="F666" s="226" t="s">
        <v>25</v>
      </c>
      <c r="G666" s="227">
        <v>131.99832701299192</v>
      </c>
      <c r="H666" s="228">
        <v>141.84</v>
      </c>
      <c r="I666" s="150">
        <f t="shared" si="162"/>
        <v>176.42</v>
      </c>
      <c r="J666" s="150">
        <f t="shared" si="176"/>
        <v>23287.144851632034</v>
      </c>
    </row>
    <row r="667" spans="1:10" ht="30" x14ac:dyDescent="0.2">
      <c r="A667" s="154" t="s">
        <v>559</v>
      </c>
      <c r="B667" s="224" t="s">
        <v>21</v>
      </c>
      <c r="C667" s="224" t="s">
        <v>1423</v>
      </c>
      <c r="D667" s="149" t="s">
        <v>1100</v>
      </c>
      <c r="E667" s="225">
        <f t="shared" si="175"/>
        <v>2.6729963096298973E-4</v>
      </c>
      <c r="F667" s="226" t="s">
        <v>25</v>
      </c>
      <c r="G667" s="232">
        <v>8.4498929034831942</v>
      </c>
      <c r="H667" s="233">
        <v>141.84</v>
      </c>
      <c r="I667" s="150">
        <f t="shared" si="162"/>
        <v>176.42</v>
      </c>
      <c r="J667" s="150">
        <f t="shared" si="176"/>
        <v>1490.7301060325051</v>
      </c>
    </row>
    <row r="668" spans="1:10" ht="30" x14ac:dyDescent="0.2">
      <c r="A668" s="154" t="s">
        <v>560</v>
      </c>
      <c r="B668" s="224" t="s">
        <v>9</v>
      </c>
      <c r="C668" s="224" t="s">
        <v>563</v>
      </c>
      <c r="D668" s="149" t="s">
        <v>564</v>
      </c>
      <c r="E668" s="225">
        <f t="shared" si="175"/>
        <v>2.3180537193772956E-3</v>
      </c>
      <c r="F668" s="226" t="s">
        <v>17</v>
      </c>
      <c r="G668" s="232">
        <v>300.99618508265587</v>
      </c>
      <c r="H668" s="233">
        <v>34.53</v>
      </c>
      <c r="I668" s="150">
        <f t="shared" si="162"/>
        <v>42.95</v>
      </c>
      <c r="J668" s="150">
        <f t="shared" si="176"/>
        <v>12927.786149300071</v>
      </c>
    </row>
    <row r="669" spans="1:10" x14ac:dyDescent="0.2">
      <c r="A669" s="154" t="s">
        <v>561</v>
      </c>
      <c r="B669" s="224" t="s">
        <v>21</v>
      </c>
      <c r="C669" s="224" t="s">
        <v>1424</v>
      </c>
      <c r="D669" s="151" t="s">
        <v>1101</v>
      </c>
      <c r="E669" s="225">
        <f t="shared" si="175"/>
        <v>1.0253209394876267E-3</v>
      </c>
      <c r="F669" s="226" t="s">
        <v>25</v>
      </c>
      <c r="G669" s="227">
        <v>23.859697594924146</v>
      </c>
      <c r="H669" s="228">
        <v>192.68</v>
      </c>
      <c r="I669" s="150">
        <f t="shared" si="162"/>
        <v>239.66</v>
      </c>
      <c r="J669" s="150">
        <f t="shared" si="176"/>
        <v>5718.2151255995204</v>
      </c>
    </row>
    <row r="670" spans="1:10" x14ac:dyDescent="0.2">
      <c r="A670" s="154" t="s">
        <v>562</v>
      </c>
      <c r="B670" s="224" t="s">
        <v>21</v>
      </c>
      <c r="C670" s="224" t="s">
        <v>1425</v>
      </c>
      <c r="D670" s="151" t="s">
        <v>1102</v>
      </c>
      <c r="E670" s="225">
        <f t="shared" si="175"/>
        <v>7.0077272690956672E-4</v>
      </c>
      <c r="F670" s="226" t="s">
        <v>10</v>
      </c>
      <c r="G670" s="227">
        <v>5.4399310526566378</v>
      </c>
      <c r="H670" s="228">
        <v>577.6</v>
      </c>
      <c r="I670" s="150">
        <f t="shared" si="162"/>
        <v>718.43</v>
      </c>
      <c r="J670" s="150">
        <f t="shared" si="176"/>
        <v>3908.2096661601081</v>
      </c>
    </row>
    <row r="671" spans="1:10" x14ac:dyDescent="0.2">
      <c r="A671" s="154" t="s">
        <v>565</v>
      </c>
      <c r="B671" s="224" t="s">
        <v>21</v>
      </c>
      <c r="C671" s="224" t="s">
        <v>566</v>
      </c>
      <c r="D671" s="151" t="s">
        <v>567</v>
      </c>
      <c r="E671" s="225">
        <f t="shared" si="175"/>
        <v>6.6606648009706398E-4</v>
      </c>
      <c r="F671" s="226" t="s">
        <v>568</v>
      </c>
      <c r="G671" s="227">
        <v>0.99998732585599948</v>
      </c>
      <c r="H671" s="228">
        <v>2986.54</v>
      </c>
      <c r="I671" s="150">
        <f t="shared" si="162"/>
        <v>3714.7</v>
      </c>
      <c r="J671" s="150">
        <f t="shared" si="176"/>
        <v>3714.652919357281</v>
      </c>
    </row>
    <row r="672" spans="1:10" x14ac:dyDescent="0.2">
      <c r="A672" s="154" t="s">
        <v>569</v>
      </c>
      <c r="B672" s="224" t="s">
        <v>21</v>
      </c>
      <c r="C672" s="224" t="s">
        <v>573</v>
      </c>
      <c r="D672" s="151" t="s">
        <v>574</v>
      </c>
      <c r="E672" s="225">
        <f t="shared" si="175"/>
        <v>1.8061649450374288E-3</v>
      </c>
      <c r="F672" s="226" t="s">
        <v>568</v>
      </c>
      <c r="G672" s="227">
        <v>0.99998732585599948</v>
      </c>
      <c r="H672" s="228">
        <v>8098.57</v>
      </c>
      <c r="I672" s="150">
        <f t="shared" si="162"/>
        <v>10073.11</v>
      </c>
      <c r="J672" s="150">
        <f t="shared" si="176"/>
        <v>10072.982331953328</v>
      </c>
    </row>
    <row r="673" spans="1:10" x14ac:dyDescent="0.2">
      <c r="A673" s="154" t="s">
        <v>572</v>
      </c>
      <c r="B673" s="224" t="s">
        <v>21</v>
      </c>
      <c r="C673" s="224" t="s">
        <v>570</v>
      </c>
      <c r="D673" s="151" t="s">
        <v>571</v>
      </c>
      <c r="E673" s="225">
        <f t="shared" si="175"/>
        <v>1.0576537540488713E-3</v>
      </c>
      <c r="F673" s="226" t="s">
        <v>568</v>
      </c>
      <c r="G673" s="227">
        <v>0.99998732585599948</v>
      </c>
      <c r="H673" s="228">
        <v>4742.3599999999997</v>
      </c>
      <c r="I673" s="150">
        <f t="shared" si="162"/>
        <v>5898.61</v>
      </c>
      <c r="J673" s="150">
        <f t="shared" si="176"/>
        <v>5898.5352401674563</v>
      </c>
    </row>
    <row r="674" spans="1:10" ht="20.100000000000001" customHeight="1" x14ac:dyDescent="0.2">
      <c r="A674" s="156" t="s">
        <v>610</v>
      </c>
      <c r="B674" s="157"/>
      <c r="C674" s="157"/>
      <c r="D674" s="157" t="s">
        <v>1103</v>
      </c>
      <c r="E674" s="221">
        <f>J674/$J$722</f>
        <v>3.3877018753092299E-2</v>
      </c>
      <c r="F674" s="229"/>
      <c r="G674" s="222"/>
      <c r="H674" s="234"/>
      <c r="I674" s="223"/>
      <c r="J674" s="158">
        <f>SUM(J675:J717)</f>
        <v>188932.14171648026</v>
      </c>
    </row>
    <row r="675" spans="1:10" ht="15.75" x14ac:dyDescent="0.2">
      <c r="A675" s="135"/>
      <c r="B675" s="235"/>
      <c r="C675" s="235"/>
      <c r="D675" s="155" t="s">
        <v>39</v>
      </c>
      <c r="E675" s="236"/>
      <c r="F675" s="134"/>
      <c r="G675" s="237"/>
      <c r="H675" s="238"/>
      <c r="I675" s="153"/>
      <c r="J675" s="153"/>
    </row>
    <row r="676" spans="1:10" ht="30" x14ac:dyDescent="0.2">
      <c r="A676" s="154" t="s">
        <v>576</v>
      </c>
      <c r="B676" s="224" t="s">
        <v>9</v>
      </c>
      <c r="C676" s="224" t="s">
        <v>46</v>
      </c>
      <c r="D676" s="151" t="s">
        <v>47</v>
      </c>
      <c r="E676" s="225">
        <f>J676/$J$722</f>
        <v>2.3979684283751849E-5</v>
      </c>
      <c r="F676" s="226" t="s">
        <v>10</v>
      </c>
      <c r="G676" s="227">
        <v>36.539536886778222</v>
      </c>
      <c r="H676" s="228">
        <v>2.94</v>
      </c>
      <c r="I676" s="150">
        <f t="shared" ref="I676:I678" si="177">ROUND(H676*(1+$J$10),2)</f>
        <v>3.66</v>
      </c>
      <c r="J676" s="150">
        <f t="shared" ref="J676:J687" si="178">G676*I676</f>
        <v>133.7347050056083</v>
      </c>
    </row>
    <row r="677" spans="1:10" ht="60" x14ac:dyDescent="0.2">
      <c r="A677" s="154" t="s">
        <v>579</v>
      </c>
      <c r="B677" s="224" t="s">
        <v>9</v>
      </c>
      <c r="C677" s="224" t="s">
        <v>48</v>
      </c>
      <c r="D677" s="149" t="s">
        <v>49</v>
      </c>
      <c r="E677" s="225">
        <f>J677/$J$722</f>
        <v>4.3400577699728689E-5</v>
      </c>
      <c r="F677" s="226" t="s">
        <v>43</v>
      </c>
      <c r="G677" s="232">
        <v>14.589815084239032</v>
      </c>
      <c r="H677" s="233">
        <v>13.34</v>
      </c>
      <c r="I677" s="150">
        <f t="shared" si="177"/>
        <v>16.59</v>
      </c>
      <c r="J677" s="150">
        <f t="shared" si="178"/>
        <v>242.04503224752554</v>
      </c>
    </row>
    <row r="678" spans="1:10" ht="30" x14ac:dyDescent="0.2">
      <c r="A678" s="154" t="s">
        <v>759</v>
      </c>
      <c r="B678" s="224" t="s">
        <v>9</v>
      </c>
      <c r="C678" s="224" t="s">
        <v>41</v>
      </c>
      <c r="D678" s="151" t="s">
        <v>42</v>
      </c>
      <c r="E678" s="225">
        <f t="shared" ref="E678:E687" si="179">J678/$J$722</f>
        <v>2.8291470941140413E-4</v>
      </c>
      <c r="F678" s="226" t="s">
        <v>43</v>
      </c>
      <c r="G678" s="227">
        <v>29.229629534770865</v>
      </c>
      <c r="H678" s="228">
        <v>43.4</v>
      </c>
      <c r="I678" s="150">
        <f t="shared" si="177"/>
        <v>53.98</v>
      </c>
      <c r="J678" s="150">
        <f t="shared" si="178"/>
        <v>1577.8154022869312</v>
      </c>
    </row>
    <row r="679" spans="1:10" ht="15.75" x14ac:dyDescent="0.2">
      <c r="A679" s="135"/>
      <c r="B679" s="235"/>
      <c r="C679" s="235"/>
      <c r="D679" s="155" t="s">
        <v>1104</v>
      </c>
      <c r="E679" s="236"/>
      <c r="F679" s="134"/>
      <c r="G679" s="237"/>
      <c r="H679" s="238"/>
      <c r="I679" s="153"/>
      <c r="J679" s="153"/>
    </row>
    <row r="680" spans="1:10" ht="30" x14ac:dyDescent="0.2">
      <c r="A680" s="154" t="s">
        <v>760</v>
      </c>
      <c r="B680" s="224" t="s">
        <v>9</v>
      </c>
      <c r="C680" s="224" t="s">
        <v>52</v>
      </c>
      <c r="D680" s="151" t="s">
        <v>53</v>
      </c>
      <c r="E680" s="225">
        <f t="shared" si="179"/>
        <v>1.5648483080078347E-5</v>
      </c>
      <c r="F680" s="226" t="s">
        <v>10</v>
      </c>
      <c r="G680" s="227">
        <v>1.8299768063164792</v>
      </c>
      <c r="H680" s="228">
        <v>38.340000000000003</v>
      </c>
      <c r="I680" s="150">
        <f t="shared" ref="I680:I687" si="180">ROUND(H680*(1+$J$10),2)</f>
        <v>47.69</v>
      </c>
      <c r="J680" s="150">
        <f t="shared" si="178"/>
        <v>87.27159389323289</v>
      </c>
    </row>
    <row r="681" spans="1:10" ht="30" x14ac:dyDescent="0.2">
      <c r="A681" s="154" t="s">
        <v>761</v>
      </c>
      <c r="B681" s="224" t="s">
        <v>9</v>
      </c>
      <c r="C681" s="224" t="s">
        <v>70</v>
      </c>
      <c r="D681" s="151" t="s">
        <v>71</v>
      </c>
      <c r="E681" s="225">
        <f t="shared" si="179"/>
        <v>2.1538422161739928E-3</v>
      </c>
      <c r="F681" s="226" t="s">
        <v>43</v>
      </c>
      <c r="G681" s="227">
        <v>14.759812929634553</v>
      </c>
      <c r="H681" s="228">
        <v>654.29999999999995</v>
      </c>
      <c r="I681" s="150">
        <f t="shared" si="180"/>
        <v>813.83</v>
      </c>
      <c r="J681" s="150">
        <f t="shared" si="178"/>
        <v>12011.978556524489</v>
      </c>
    </row>
    <row r="682" spans="1:10" ht="30" x14ac:dyDescent="0.2">
      <c r="A682" s="154" t="s">
        <v>762</v>
      </c>
      <c r="B682" s="224" t="s">
        <v>9</v>
      </c>
      <c r="C682" s="224" t="s">
        <v>54</v>
      </c>
      <c r="D682" s="151" t="s">
        <v>55</v>
      </c>
      <c r="E682" s="225">
        <f t="shared" si="179"/>
        <v>1.5612984517718895E-3</v>
      </c>
      <c r="F682" s="226" t="s">
        <v>10</v>
      </c>
      <c r="G682" s="227">
        <v>89.738862622317384</v>
      </c>
      <c r="H682" s="228">
        <v>78.010000000000005</v>
      </c>
      <c r="I682" s="150">
        <f t="shared" si="180"/>
        <v>97.03</v>
      </c>
      <c r="J682" s="150">
        <f t="shared" si="178"/>
        <v>8707.3618402434568</v>
      </c>
    </row>
    <row r="683" spans="1:10" x14ac:dyDescent="0.2">
      <c r="A683" s="154" t="s">
        <v>763</v>
      </c>
      <c r="B683" s="224" t="s">
        <v>9</v>
      </c>
      <c r="C683" s="224" t="s">
        <v>59</v>
      </c>
      <c r="D683" s="151" t="s">
        <v>60</v>
      </c>
      <c r="E683" s="225">
        <f t="shared" si="179"/>
        <v>2.2446989412991691E-3</v>
      </c>
      <c r="F683" s="226" t="s">
        <v>58</v>
      </c>
      <c r="G683" s="227">
        <v>585.5325787817219</v>
      </c>
      <c r="H683" s="228">
        <v>17.190000000000001</v>
      </c>
      <c r="I683" s="150">
        <f t="shared" si="180"/>
        <v>21.38</v>
      </c>
      <c r="J683" s="150">
        <f t="shared" si="178"/>
        <v>12518.686534353214</v>
      </c>
    </row>
    <row r="684" spans="1:10" x14ac:dyDescent="0.2">
      <c r="A684" s="154" t="s">
        <v>1844</v>
      </c>
      <c r="B684" s="224" t="s">
        <v>9</v>
      </c>
      <c r="C684" s="224" t="s">
        <v>61</v>
      </c>
      <c r="D684" s="151" t="s">
        <v>62</v>
      </c>
      <c r="E684" s="225">
        <f t="shared" si="179"/>
        <v>1.1914644604374628E-3</v>
      </c>
      <c r="F684" s="226" t="s">
        <v>58</v>
      </c>
      <c r="G684" s="227">
        <v>352.13553692693165</v>
      </c>
      <c r="H684" s="228">
        <v>15.17</v>
      </c>
      <c r="I684" s="150">
        <f t="shared" si="180"/>
        <v>18.87</v>
      </c>
      <c r="J684" s="150">
        <f t="shared" si="178"/>
        <v>6644.7975818112009</v>
      </c>
    </row>
    <row r="685" spans="1:10" ht="30" x14ac:dyDescent="0.2">
      <c r="A685" s="154" t="s">
        <v>1845</v>
      </c>
      <c r="B685" s="224" t="s">
        <v>9</v>
      </c>
      <c r="C685" s="224" t="s">
        <v>68</v>
      </c>
      <c r="D685" s="151" t="s">
        <v>69</v>
      </c>
      <c r="E685" s="225">
        <f t="shared" si="179"/>
        <v>3.7275211811101382E-4</v>
      </c>
      <c r="F685" s="226" t="s">
        <v>58</v>
      </c>
      <c r="G685" s="227">
        <v>95.578788605316433</v>
      </c>
      <c r="H685" s="228">
        <v>17.489999999999998</v>
      </c>
      <c r="I685" s="150">
        <f t="shared" si="180"/>
        <v>21.75</v>
      </c>
      <c r="J685" s="150">
        <f t="shared" si="178"/>
        <v>2078.8386521656325</v>
      </c>
    </row>
    <row r="686" spans="1:10" ht="30" x14ac:dyDescent="0.2">
      <c r="A686" s="154" t="s">
        <v>1846</v>
      </c>
      <c r="B686" s="224" t="s">
        <v>9</v>
      </c>
      <c r="C686" s="224" t="s">
        <v>63</v>
      </c>
      <c r="D686" s="151" t="s">
        <v>64</v>
      </c>
      <c r="E686" s="225">
        <f t="shared" si="179"/>
        <v>3.8637754999584325E-5</v>
      </c>
      <c r="F686" s="226" t="s">
        <v>58</v>
      </c>
      <c r="G686" s="227">
        <v>14.549815591204792</v>
      </c>
      <c r="H686" s="228">
        <v>11.91</v>
      </c>
      <c r="I686" s="150">
        <f t="shared" si="180"/>
        <v>14.81</v>
      </c>
      <c r="J686" s="150">
        <f t="shared" si="178"/>
        <v>215.48276890574297</v>
      </c>
    </row>
    <row r="687" spans="1:10" ht="30" x14ac:dyDescent="0.2">
      <c r="A687" s="154" t="s">
        <v>1847</v>
      </c>
      <c r="B687" s="224" t="s">
        <v>9</v>
      </c>
      <c r="C687" s="224" t="s">
        <v>65</v>
      </c>
      <c r="D687" s="151" t="s">
        <v>66</v>
      </c>
      <c r="E687" s="225">
        <f t="shared" si="179"/>
        <v>7.3821869143528737E-5</v>
      </c>
      <c r="F687" s="226" t="s">
        <v>58</v>
      </c>
      <c r="G687" s="227">
        <v>29.219629661512304</v>
      </c>
      <c r="H687" s="228">
        <v>11.33</v>
      </c>
      <c r="I687" s="150">
        <f t="shared" si="180"/>
        <v>14.09</v>
      </c>
      <c r="J687" s="150">
        <f t="shared" si="178"/>
        <v>411.70458193070834</v>
      </c>
    </row>
    <row r="688" spans="1:10" ht="15.75" x14ac:dyDescent="0.2">
      <c r="A688" s="135"/>
      <c r="B688" s="235"/>
      <c r="C688" s="235"/>
      <c r="D688" s="155" t="s">
        <v>72</v>
      </c>
      <c r="E688" s="236"/>
      <c r="F688" s="134"/>
      <c r="G688" s="237"/>
      <c r="H688" s="238"/>
      <c r="I688" s="153"/>
      <c r="J688" s="153"/>
    </row>
    <row r="689" spans="1:10" ht="15.75" x14ac:dyDescent="0.2">
      <c r="A689" s="135"/>
      <c r="B689" s="235"/>
      <c r="C689" s="235"/>
      <c r="D689" s="155" t="s">
        <v>73</v>
      </c>
      <c r="E689" s="236"/>
      <c r="F689" s="134"/>
      <c r="G689" s="237"/>
      <c r="H689" s="238"/>
      <c r="I689" s="153"/>
      <c r="J689" s="153"/>
    </row>
    <row r="690" spans="1:10" ht="45" x14ac:dyDescent="0.2">
      <c r="A690" s="154" t="s">
        <v>1848</v>
      </c>
      <c r="B690" s="224" t="s">
        <v>9</v>
      </c>
      <c r="C690" s="224" t="s">
        <v>74</v>
      </c>
      <c r="D690" s="149" t="s">
        <v>75</v>
      </c>
      <c r="E690" s="225">
        <f>J690/$J$722</f>
        <v>1.2827065850006352E-3</v>
      </c>
      <c r="F690" s="226" t="s">
        <v>10</v>
      </c>
      <c r="G690" s="232">
        <v>104.47867580543483</v>
      </c>
      <c r="H690" s="233">
        <v>55.05</v>
      </c>
      <c r="I690" s="150">
        <f t="shared" ref="I690:I694" si="181">ROUND(H690*(1+$J$10),2)</f>
        <v>68.47</v>
      </c>
      <c r="J690" s="150">
        <f t="shared" ref="J690:J694" si="182">G690*I690</f>
        <v>7153.6549323981226</v>
      </c>
    </row>
    <row r="691" spans="1:10" ht="30" x14ac:dyDescent="0.2">
      <c r="A691" s="154" t="s">
        <v>1849</v>
      </c>
      <c r="B691" s="224" t="s">
        <v>9</v>
      </c>
      <c r="C691" s="224" t="s">
        <v>78</v>
      </c>
      <c r="D691" s="151" t="s">
        <v>79</v>
      </c>
      <c r="E691" s="225">
        <f>J691/$J$722</f>
        <v>8.1554184293007126E-4</v>
      </c>
      <c r="F691" s="226" t="s">
        <v>58</v>
      </c>
      <c r="G691" s="227">
        <v>294.0062736749224</v>
      </c>
      <c r="H691" s="228">
        <v>12.44</v>
      </c>
      <c r="I691" s="150">
        <f t="shared" si="181"/>
        <v>15.47</v>
      </c>
      <c r="J691" s="150">
        <f t="shared" si="182"/>
        <v>4548.2770537510496</v>
      </c>
    </row>
    <row r="692" spans="1:10" ht="30" x14ac:dyDescent="0.2">
      <c r="A692" s="154" t="s">
        <v>1850</v>
      </c>
      <c r="B692" s="224" t="s">
        <v>9</v>
      </c>
      <c r="C692" s="224" t="s">
        <v>86</v>
      </c>
      <c r="D692" s="151" t="s">
        <v>87</v>
      </c>
      <c r="E692" s="225">
        <f>J692/$J$722</f>
        <v>5.7958509828917658E-4</v>
      </c>
      <c r="F692" s="226" t="s">
        <v>58</v>
      </c>
      <c r="G692" s="227">
        <v>173.03780686612214</v>
      </c>
      <c r="H692" s="228">
        <v>15.02</v>
      </c>
      <c r="I692" s="150">
        <f t="shared" si="181"/>
        <v>18.68</v>
      </c>
      <c r="J692" s="150">
        <f t="shared" si="182"/>
        <v>3232.3462322591613</v>
      </c>
    </row>
    <row r="693" spans="1:10" ht="30" x14ac:dyDescent="0.2">
      <c r="A693" s="154" t="s">
        <v>1851</v>
      </c>
      <c r="B693" s="224" t="s">
        <v>9</v>
      </c>
      <c r="C693" s="224" t="s">
        <v>1114</v>
      </c>
      <c r="D693" s="151" t="s">
        <v>775</v>
      </c>
      <c r="E693" s="225">
        <f>J693/$J$722</f>
        <v>6.5709804475237862E-4</v>
      </c>
      <c r="F693" s="226" t="s">
        <v>43</v>
      </c>
      <c r="G693" s="227">
        <v>4.9799368827628774</v>
      </c>
      <c r="H693" s="228">
        <v>591.63</v>
      </c>
      <c r="I693" s="150">
        <f t="shared" si="181"/>
        <v>735.88</v>
      </c>
      <c r="J693" s="150">
        <f t="shared" si="182"/>
        <v>3664.6359532875463</v>
      </c>
    </row>
    <row r="694" spans="1:10" ht="30" x14ac:dyDescent="0.2">
      <c r="A694" s="154" t="s">
        <v>1852</v>
      </c>
      <c r="B694" s="224" t="s">
        <v>9</v>
      </c>
      <c r="C694" s="224" t="s">
        <v>86</v>
      </c>
      <c r="D694" s="151" t="s">
        <v>87</v>
      </c>
      <c r="E694" s="225">
        <f>J694/$J$722</f>
        <v>3.3494284459614923E-6</v>
      </c>
      <c r="F694" s="226" t="s">
        <v>58</v>
      </c>
      <c r="G694" s="227">
        <v>0.99998732585599948</v>
      </c>
      <c r="H694" s="228">
        <v>15.02</v>
      </c>
      <c r="I694" s="150">
        <f t="shared" si="181"/>
        <v>18.68</v>
      </c>
      <c r="J694" s="150">
        <f t="shared" si="182"/>
        <v>18.679763246990071</v>
      </c>
    </row>
    <row r="695" spans="1:10" ht="20.100000000000001" customHeight="1" x14ac:dyDescent="0.2">
      <c r="A695" s="135"/>
      <c r="B695" s="235"/>
      <c r="C695" s="235"/>
      <c r="D695" s="152" t="s">
        <v>776</v>
      </c>
      <c r="E695" s="236"/>
      <c r="F695" s="134"/>
      <c r="G695" s="239"/>
      <c r="H695" s="240"/>
      <c r="I695" s="241"/>
      <c r="J695" s="153"/>
    </row>
    <row r="696" spans="1:10" ht="30" x14ac:dyDescent="0.2">
      <c r="A696" s="154" t="s">
        <v>1853</v>
      </c>
      <c r="B696" s="224" t="s">
        <v>9</v>
      </c>
      <c r="C696" s="224" t="s">
        <v>52</v>
      </c>
      <c r="D696" s="151" t="s">
        <v>53</v>
      </c>
      <c r="E696" s="225">
        <f t="shared" ref="E696:E705" si="183">J696/$J$722</f>
        <v>3.4460867110773621E-4</v>
      </c>
      <c r="F696" s="226" t="s">
        <v>10</v>
      </c>
      <c r="G696" s="227">
        <v>40.299489231996773</v>
      </c>
      <c r="H696" s="228">
        <v>38.340000000000003</v>
      </c>
      <c r="I696" s="150">
        <f t="shared" ref="I696:I703" si="184">ROUND(H696*(1+$J$10),2)</f>
        <v>47.69</v>
      </c>
      <c r="J696" s="150">
        <f t="shared" ref="J696:J703" si="185">G696*I696</f>
        <v>1921.882641473926</v>
      </c>
    </row>
    <row r="697" spans="1:10" ht="45" x14ac:dyDescent="0.2">
      <c r="A697" s="154" t="s">
        <v>1854</v>
      </c>
      <c r="B697" s="224" t="s">
        <v>9</v>
      </c>
      <c r="C697" s="224" t="s">
        <v>74</v>
      </c>
      <c r="D697" s="151" t="s">
        <v>75</v>
      </c>
      <c r="E697" s="225">
        <f t="shared" si="183"/>
        <v>2.0032468747564472E-3</v>
      </c>
      <c r="F697" s="226" t="s">
        <v>10</v>
      </c>
      <c r="G697" s="227">
        <v>163.16793195992344</v>
      </c>
      <c r="H697" s="228">
        <v>55.05</v>
      </c>
      <c r="I697" s="150">
        <f t="shared" si="184"/>
        <v>68.47</v>
      </c>
      <c r="J697" s="150">
        <f t="shared" si="185"/>
        <v>11172.108301295957</v>
      </c>
    </row>
    <row r="698" spans="1:10" ht="30" x14ac:dyDescent="0.2">
      <c r="A698" s="154" t="s">
        <v>1855</v>
      </c>
      <c r="B698" s="224" t="s">
        <v>9</v>
      </c>
      <c r="C698" s="224" t="s">
        <v>88</v>
      </c>
      <c r="D698" s="151" t="s">
        <v>89</v>
      </c>
      <c r="E698" s="225">
        <f t="shared" si="183"/>
        <v>1.6696771703092281E-3</v>
      </c>
      <c r="F698" s="226" t="s">
        <v>58</v>
      </c>
      <c r="G698" s="227">
        <v>541.38313834517953</v>
      </c>
      <c r="H698" s="228">
        <v>13.83</v>
      </c>
      <c r="I698" s="150">
        <f t="shared" si="184"/>
        <v>17.2</v>
      </c>
      <c r="J698" s="150">
        <f t="shared" si="185"/>
        <v>9311.7899795370868</v>
      </c>
    </row>
    <row r="699" spans="1:10" ht="30" x14ac:dyDescent="0.2">
      <c r="A699" s="154" t="s">
        <v>1856</v>
      </c>
      <c r="B699" s="224" t="s">
        <v>9</v>
      </c>
      <c r="C699" s="224" t="s">
        <v>78</v>
      </c>
      <c r="D699" s="151" t="s">
        <v>79</v>
      </c>
      <c r="E699" s="225">
        <f t="shared" si="183"/>
        <v>1.1067691416247694E-5</v>
      </c>
      <c r="F699" s="226" t="s">
        <v>58</v>
      </c>
      <c r="G699" s="227">
        <v>3.9899494301654381</v>
      </c>
      <c r="H699" s="228">
        <v>12.44</v>
      </c>
      <c r="I699" s="150">
        <f t="shared" si="184"/>
        <v>15.47</v>
      </c>
      <c r="J699" s="150">
        <f t="shared" si="185"/>
        <v>61.724517684659332</v>
      </c>
    </row>
    <row r="700" spans="1:10" ht="30" x14ac:dyDescent="0.2">
      <c r="A700" s="154" t="s">
        <v>1857</v>
      </c>
      <c r="B700" s="224" t="s">
        <v>9</v>
      </c>
      <c r="C700" s="224" t="s">
        <v>80</v>
      </c>
      <c r="D700" s="151" t="s">
        <v>81</v>
      </c>
      <c r="E700" s="225">
        <f t="shared" si="183"/>
        <v>1.9943389909099526E-5</v>
      </c>
      <c r="F700" s="226" t="s">
        <v>58</v>
      </c>
      <c r="G700" s="227">
        <v>8.5098921430345555</v>
      </c>
      <c r="H700" s="228">
        <v>10.51</v>
      </c>
      <c r="I700" s="150">
        <f t="shared" si="184"/>
        <v>13.07</v>
      </c>
      <c r="J700" s="150">
        <f t="shared" si="185"/>
        <v>111.22429030946164</v>
      </c>
    </row>
    <row r="701" spans="1:10" ht="30" x14ac:dyDescent="0.2">
      <c r="A701" s="154" t="s">
        <v>1858</v>
      </c>
      <c r="B701" s="224" t="s">
        <v>9</v>
      </c>
      <c r="C701" s="224" t="s">
        <v>82</v>
      </c>
      <c r="D701" s="151" t="s">
        <v>83</v>
      </c>
      <c r="E701" s="225">
        <f t="shared" si="183"/>
        <v>9.1709645961994627E-5</v>
      </c>
      <c r="F701" s="226" t="s">
        <v>58</v>
      </c>
      <c r="G701" s="227">
        <v>40.209490372669741</v>
      </c>
      <c r="H701" s="228">
        <v>10.23</v>
      </c>
      <c r="I701" s="150">
        <f t="shared" si="184"/>
        <v>12.72</v>
      </c>
      <c r="J701" s="150">
        <f t="shared" si="185"/>
        <v>511.46471754035912</v>
      </c>
    </row>
    <row r="702" spans="1:10" ht="30" x14ac:dyDescent="0.2">
      <c r="A702" s="154" t="s">
        <v>1859</v>
      </c>
      <c r="B702" s="224" t="s">
        <v>9</v>
      </c>
      <c r="C702" s="224" t="s">
        <v>86</v>
      </c>
      <c r="D702" s="151" t="s">
        <v>87</v>
      </c>
      <c r="E702" s="225">
        <f t="shared" si="183"/>
        <v>6.7789082317814631E-4</v>
      </c>
      <c r="F702" s="226" t="s">
        <v>58</v>
      </c>
      <c r="G702" s="227">
        <v>202.38743487999571</v>
      </c>
      <c r="H702" s="228">
        <v>15.02</v>
      </c>
      <c r="I702" s="150">
        <f t="shared" si="184"/>
        <v>18.68</v>
      </c>
      <c r="J702" s="150">
        <f t="shared" si="185"/>
        <v>3780.5972835583198</v>
      </c>
    </row>
    <row r="703" spans="1:10" ht="30" x14ac:dyDescent="0.2">
      <c r="A703" s="154" t="s">
        <v>1860</v>
      </c>
      <c r="B703" s="224" t="s">
        <v>9</v>
      </c>
      <c r="C703" s="224" t="s">
        <v>1115</v>
      </c>
      <c r="D703" s="151" t="s">
        <v>777</v>
      </c>
      <c r="E703" s="225">
        <f t="shared" si="183"/>
        <v>1.5965230531183551E-3</v>
      </c>
      <c r="F703" s="226" t="s">
        <v>43</v>
      </c>
      <c r="G703" s="227">
        <v>12.089846769599033</v>
      </c>
      <c r="H703" s="228">
        <v>592.11</v>
      </c>
      <c r="I703" s="150">
        <f t="shared" si="184"/>
        <v>736.47</v>
      </c>
      <c r="J703" s="150">
        <f t="shared" si="185"/>
        <v>8903.8094504065994</v>
      </c>
    </row>
    <row r="704" spans="1:10" ht="15.75" x14ac:dyDescent="0.2">
      <c r="A704" s="135"/>
      <c r="B704" s="235"/>
      <c r="C704" s="235"/>
      <c r="D704" s="155" t="s">
        <v>142</v>
      </c>
      <c r="E704" s="236"/>
      <c r="F704" s="134"/>
      <c r="G704" s="237"/>
      <c r="H704" s="238"/>
      <c r="I704" s="153"/>
      <c r="J704" s="153"/>
    </row>
    <row r="705" spans="1:10" ht="20.100000000000001" customHeight="1" x14ac:dyDescent="0.2">
      <c r="A705" s="154" t="s">
        <v>1861</v>
      </c>
      <c r="B705" s="224" t="s">
        <v>21</v>
      </c>
      <c r="C705" s="224" t="s">
        <v>144</v>
      </c>
      <c r="D705" s="149" t="s">
        <v>145</v>
      </c>
      <c r="E705" s="225">
        <f t="shared" si="183"/>
        <v>1.0186752108424138E-3</v>
      </c>
      <c r="F705" s="226" t="s">
        <v>10</v>
      </c>
      <c r="G705" s="232">
        <v>106.8086462746793</v>
      </c>
      <c r="H705" s="233">
        <v>42.76</v>
      </c>
      <c r="I705" s="150">
        <f t="shared" ref="I705" si="186">ROUND(H705*(1+$J$10),2)</f>
        <v>53.19</v>
      </c>
      <c r="J705" s="150">
        <f t="shared" ref="J705" si="187">G705*I705</f>
        <v>5681.1518953501918</v>
      </c>
    </row>
    <row r="706" spans="1:10" ht="15.75" x14ac:dyDescent="0.2">
      <c r="A706" s="154"/>
      <c r="B706" s="235"/>
      <c r="C706" s="235"/>
      <c r="D706" s="155" t="s">
        <v>122</v>
      </c>
      <c r="E706" s="225"/>
      <c r="F706" s="226"/>
      <c r="G706" s="227"/>
      <c r="H706" s="228"/>
      <c r="I706" s="150"/>
      <c r="J706" s="150"/>
    </row>
    <row r="707" spans="1:10" ht="45" x14ac:dyDescent="0.2">
      <c r="A707" s="154" t="s">
        <v>1862</v>
      </c>
      <c r="B707" s="224" t="s">
        <v>9</v>
      </c>
      <c r="C707" s="224" t="s">
        <v>112</v>
      </c>
      <c r="D707" s="151" t="s">
        <v>113</v>
      </c>
      <c r="E707" s="225">
        <f>J707/$J$722</f>
        <v>4.6231246381090718E-3</v>
      </c>
      <c r="F707" s="226" t="s">
        <v>10</v>
      </c>
      <c r="G707" s="227">
        <v>330.59580992799346</v>
      </c>
      <c r="H707" s="228">
        <v>62.7</v>
      </c>
      <c r="I707" s="150">
        <f t="shared" ref="I707:I708" si="188">ROUND(H707*(1+$J$10),2)</f>
        <v>77.989999999999995</v>
      </c>
      <c r="J707" s="150">
        <f t="shared" ref="J707:J708" si="189">G707*I707</f>
        <v>25783.167216284208</v>
      </c>
    </row>
    <row r="708" spans="1:10" ht="30" x14ac:dyDescent="0.2">
      <c r="A708" s="154" t="s">
        <v>1863</v>
      </c>
      <c r="B708" s="224" t="s">
        <v>9</v>
      </c>
      <c r="C708" s="224" t="s">
        <v>1129</v>
      </c>
      <c r="D708" s="149" t="s">
        <v>118</v>
      </c>
      <c r="E708" s="225">
        <f>J708/$J$722</f>
        <v>2.5321463884759297E-4</v>
      </c>
      <c r="F708" s="226" t="s">
        <v>25</v>
      </c>
      <c r="G708" s="232">
        <v>171.79782258206072</v>
      </c>
      <c r="H708" s="233">
        <v>6.61</v>
      </c>
      <c r="I708" s="150">
        <f t="shared" si="188"/>
        <v>8.2200000000000006</v>
      </c>
      <c r="J708" s="150">
        <f t="shared" si="189"/>
        <v>1412.1781016245393</v>
      </c>
    </row>
    <row r="709" spans="1:10" ht="15.75" x14ac:dyDescent="0.2">
      <c r="A709" s="135"/>
      <c r="B709" s="235"/>
      <c r="C709" s="235"/>
      <c r="D709" s="155" t="s">
        <v>1105</v>
      </c>
      <c r="E709" s="236"/>
      <c r="F709" s="134"/>
      <c r="G709" s="237"/>
      <c r="H709" s="238"/>
      <c r="I709" s="153"/>
      <c r="J709" s="153"/>
    </row>
    <row r="710" spans="1:10" ht="45" x14ac:dyDescent="0.2">
      <c r="A710" s="154" t="s">
        <v>1864</v>
      </c>
      <c r="B710" s="224" t="s">
        <v>21</v>
      </c>
      <c r="C710" s="224" t="s">
        <v>162</v>
      </c>
      <c r="D710" s="151" t="s">
        <v>163</v>
      </c>
      <c r="E710" s="225">
        <f t="shared" ref="E710:E720" si="190">J710/$J$722</f>
        <v>3.1180453386913347E-4</v>
      </c>
      <c r="F710" s="226" t="s">
        <v>10</v>
      </c>
      <c r="G710" s="227">
        <v>330.59580992799346</v>
      </c>
      <c r="H710" s="228">
        <v>4.2300000000000004</v>
      </c>
      <c r="I710" s="150">
        <f t="shared" ref="I710:I714" si="191">ROUND(H710*(1+$J$10),2)</f>
        <v>5.26</v>
      </c>
      <c r="J710" s="150">
        <f t="shared" ref="J710:J714" si="192">G710*I710</f>
        <v>1738.9339602212456</v>
      </c>
    </row>
    <row r="711" spans="1:10" ht="45" x14ac:dyDescent="0.2">
      <c r="A711" s="154" t="s">
        <v>1865</v>
      </c>
      <c r="B711" s="224" t="s">
        <v>21</v>
      </c>
      <c r="C711" s="224" t="s">
        <v>164</v>
      </c>
      <c r="D711" s="151" t="s">
        <v>165</v>
      </c>
      <c r="E711" s="225">
        <f t="shared" si="190"/>
        <v>3.1180453386913347E-4</v>
      </c>
      <c r="F711" s="226" t="s">
        <v>10</v>
      </c>
      <c r="G711" s="227">
        <v>330.59580992799346</v>
      </c>
      <c r="H711" s="228">
        <v>4.2300000000000004</v>
      </c>
      <c r="I711" s="150">
        <f t="shared" si="191"/>
        <v>5.26</v>
      </c>
      <c r="J711" s="150">
        <f t="shared" si="192"/>
        <v>1738.9339602212456</v>
      </c>
    </row>
    <row r="712" spans="1:10" ht="45" x14ac:dyDescent="0.2">
      <c r="A712" s="154" t="s">
        <v>1866</v>
      </c>
      <c r="B712" s="224" t="s">
        <v>21</v>
      </c>
      <c r="C712" s="224" t="s">
        <v>166</v>
      </c>
      <c r="D712" s="151" t="s">
        <v>167</v>
      </c>
      <c r="E712" s="225">
        <f t="shared" si="190"/>
        <v>3.014900873114853E-3</v>
      </c>
      <c r="F712" s="226" t="s">
        <v>10</v>
      </c>
      <c r="G712" s="227">
        <v>330.59580992799346</v>
      </c>
      <c r="H712" s="228">
        <v>40.89</v>
      </c>
      <c r="I712" s="150">
        <f t="shared" si="191"/>
        <v>50.86</v>
      </c>
      <c r="J712" s="150">
        <f t="shared" si="192"/>
        <v>16814.102892937746</v>
      </c>
    </row>
    <row r="713" spans="1:10" ht="45" x14ac:dyDescent="0.2">
      <c r="A713" s="154" t="s">
        <v>1867</v>
      </c>
      <c r="B713" s="224" t="s">
        <v>21</v>
      </c>
      <c r="C713" s="224" t="s">
        <v>168</v>
      </c>
      <c r="D713" s="151" t="s">
        <v>169</v>
      </c>
      <c r="E713" s="225">
        <f t="shared" si="190"/>
        <v>3.014900873114853E-3</v>
      </c>
      <c r="F713" s="226" t="s">
        <v>10</v>
      </c>
      <c r="G713" s="227">
        <v>330.59580992799346</v>
      </c>
      <c r="H713" s="228">
        <v>40.89</v>
      </c>
      <c r="I713" s="150">
        <f t="shared" si="191"/>
        <v>50.86</v>
      </c>
      <c r="J713" s="150">
        <f t="shared" si="192"/>
        <v>16814.102892937746</v>
      </c>
    </row>
    <row r="714" spans="1:10" x14ac:dyDescent="0.2">
      <c r="A714" s="154" t="s">
        <v>1868</v>
      </c>
      <c r="B714" s="224" t="s">
        <v>9</v>
      </c>
      <c r="C714" s="224" t="s">
        <v>1183</v>
      </c>
      <c r="D714" s="151" t="s">
        <v>841</v>
      </c>
      <c r="E714" s="225">
        <f t="shared" si="190"/>
        <v>1.6335956854723768E-3</v>
      </c>
      <c r="F714" s="226" t="s">
        <v>25</v>
      </c>
      <c r="G714" s="227">
        <v>177.69774780461108</v>
      </c>
      <c r="H714" s="228">
        <v>41.22</v>
      </c>
      <c r="I714" s="150">
        <f t="shared" si="191"/>
        <v>51.27</v>
      </c>
      <c r="J714" s="150">
        <f t="shared" si="192"/>
        <v>9110.5635299424102</v>
      </c>
    </row>
    <row r="715" spans="1:10" ht="15.75" x14ac:dyDescent="0.2">
      <c r="A715" s="135"/>
      <c r="B715" s="235"/>
      <c r="C715" s="235"/>
      <c r="D715" s="155" t="s">
        <v>1106</v>
      </c>
      <c r="E715" s="236"/>
      <c r="F715" s="134"/>
      <c r="G715" s="237"/>
      <c r="H715" s="238"/>
      <c r="I715" s="153"/>
      <c r="J715" s="153"/>
    </row>
    <row r="716" spans="1:10" ht="30" x14ac:dyDescent="0.2">
      <c r="A716" s="154" t="s">
        <v>1869</v>
      </c>
      <c r="B716" s="224" t="s">
        <v>21</v>
      </c>
      <c r="C716" s="224" t="s">
        <v>201</v>
      </c>
      <c r="D716" s="151" t="s">
        <v>202</v>
      </c>
      <c r="E716" s="225">
        <f t="shared" si="190"/>
        <v>9.6979509013289417E-4</v>
      </c>
      <c r="F716" s="226" t="s">
        <v>10</v>
      </c>
      <c r="G716" s="227">
        <v>330.59580992799346</v>
      </c>
      <c r="H716" s="228">
        <v>13.15</v>
      </c>
      <c r="I716" s="150">
        <f t="shared" ref="I716:I717" si="193">ROUND(H716*(1+$J$10),2)</f>
        <v>16.36</v>
      </c>
      <c r="J716" s="150">
        <f t="shared" ref="J716:J717" si="194">G716*I716</f>
        <v>5408.5474504219728</v>
      </c>
    </row>
    <row r="717" spans="1:10" ht="30" x14ac:dyDescent="0.2">
      <c r="A717" s="154" t="s">
        <v>1870</v>
      </c>
      <c r="B717" s="224" t="s">
        <v>21</v>
      </c>
      <c r="C717" s="224" t="s">
        <v>1426</v>
      </c>
      <c r="D717" s="151" t="s">
        <v>1107</v>
      </c>
      <c r="E717" s="225">
        <f t="shared" si="190"/>
        <v>9.6979509013289417E-4</v>
      </c>
      <c r="F717" s="226" t="s">
        <v>10</v>
      </c>
      <c r="G717" s="227">
        <v>330.59580992799346</v>
      </c>
      <c r="H717" s="228">
        <v>13.15</v>
      </c>
      <c r="I717" s="150">
        <f t="shared" si="193"/>
        <v>16.36</v>
      </c>
      <c r="J717" s="150">
        <f t="shared" si="194"/>
        <v>5408.5474504219728</v>
      </c>
    </row>
    <row r="718" spans="1:10" ht="15.75" x14ac:dyDescent="0.2">
      <c r="A718" s="156" t="s">
        <v>766</v>
      </c>
      <c r="B718" s="157"/>
      <c r="C718" s="157"/>
      <c r="D718" s="159" t="s">
        <v>575</v>
      </c>
      <c r="E718" s="221">
        <f t="shared" si="190"/>
        <v>1.091242281527287E-3</v>
      </c>
      <c r="F718" s="229"/>
      <c r="G718" s="230"/>
      <c r="H718" s="231"/>
      <c r="I718" s="158"/>
      <c r="J718" s="158">
        <f>SUM(J719:J720)</f>
        <v>6085.8584659758271</v>
      </c>
    </row>
    <row r="719" spans="1:10" x14ac:dyDescent="0.2">
      <c r="A719" s="154" t="s">
        <v>764</v>
      </c>
      <c r="B719" s="224" t="s">
        <v>9</v>
      </c>
      <c r="C719" s="224" t="s">
        <v>577</v>
      </c>
      <c r="D719" s="151" t="s">
        <v>578</v>
      </c>
      <c r="E719" s="225">
        <f t="shared" si="190"/>
        <v>6.7637934876550851E-4</v>
      </c>
      <c r="F719" s="226" t="s">
        <v>10</v>
      </c>
      <c r="G719" s="227">
        <v>1545.9704059001167</v>
      </c>
      <c r="H719" s="228">
        <v>1.96</v>
      </c>
      <c r="I719" s="150">
        <f t="shared" ref="I719:I720" si="195">ROUND(H719*(1+$J$10),2)</f>
        <v>2.44</v>
      </c>
      <c r="J719" s="150">
        <f t="shared" ref="J719:J720" si="196">G719*I719</f>
        <v>3772.1677903962845</v>
      </c>
    </row>
    <row r="720" spans="1:10" ht="30" x14ac:dyDescent="0.2">
      <c r="A720" s="154" t="s">
        <v>765</v>
      </c>
      <c r="B720" s="224" t="s">
        <v>9</v>
      </c>
      <c r="C720" s="224" t="s">
        <v>7</v>
      </c>
      <c r="D720" s="151" t="s">
        <v>8</v>
      </c>
      <c r="E720" s="225">
        <f t="shared" si="190"/>
        <v>4.1486293276177857E-4</v>
      </c>
      <c r="F720" s="226" t="s">
        <v>10</v>
      </c>
      <c r="G720" s="227">
        <v>5.9999239551359969</v>
      </c>
      <c r="H720" s="228">
        <v>310.02999999999997</v>
      </c>
      <c r="I720" s="150">
        <f t="shared" si="195"/>
        <v>385.62</v>
      </c>
      <c r="J720" s="150">
        <f t="shared" si="196"/>
        <v>2313.690675579543</v>
      </c>
    </row>
    <row r="721" spans="1:11" x14ac:dyDescent="0.2">
      <c r="A721" s="137"/>
      <c r="B721" s="137"/>
      <c r="C721" s="137"/>
      <c r="D721" s="138"/>
      <c r="E721" s="138"/>
      <c r="F721" s="137"/>
      <c r="G721" s="139"/>
      <c r="H721" s="140"/>
      <c r="I721" s="140"/>
      <c r="J721" s="140"/>
    </row>
    <row r="722" spans="1:11" ht="15" customHeight="1" x14ac:dyDescent="0.2">
      <c r="A722" s="36" t="s">
        <v>1890</v>
      </c>
      <c r="B722" s="125"/>
      <c r="C722" s="125"/>
      <c r="D722" s="125"/>
      <c r="E722" s="125"/>
      <c r="F722" s="125"/>
      <c r="I722" s="161" t="s">
        <v>580</v>
      </c>
      <c r="J722" s="162">
        <f>SUM(J718,J674,J660,J652,J648,J609,J597,J483,J421,J408,J371,J324,J304,J250,J222,J199,J183,J176,J169,J113,J99,J53,J32,J24,J14)</f>
        <v>5577000.2400000002</v>
      </c>
      <c r="K722" s="148"/>
    </row>
    <row r="723" spans="1:11" s="38" customFormat="1" ht="15.75" x14ac:dyDescent="0.25">
      <c r="A723" s="36"/>
      <c r="B723" s="37"/>
      <c r="C723" s="37"/>
      <c r="D723" s="37"/>
      <c r="E723" s="37"/>
      <c r="F723" s="37"/>
      <c r="G723" s="37"/>
      <c r="H723" s="37"/>
      <c r="I723" s="161" t="s">
        <v>751</v>
      </c>
      <c r="J723" s="163">
        <f>65*45</f>
        <v>2925</v>
      </c>
    </row>
    <row r="724" spans="1:11" s="39" customFormat="1" ht="15" customHeight="1" x14ac:dyDescent="0.25">
      <c r="A724" s="249" t="s">
        <v>665</v>
      </c>
      <c r="B724" s="250"/>
      <c r="C724" s="41" t="s">
        <v>664</v>
      </c>
      <c r="D724" s="37"/>
      <c r="E724" s="37"/>
      <c r="F724" s="37"/>
      <c r="G724" s="37"/>
      <c r="H724" s="37"/>
      <c r="I724" s="161" t="s">
        <v>752</v>
      </c>
      <c r="J724" s="163">
        <f>J722/J723</f>
        <v>1906.6667487179488</v>
      </c>
    </row>
    <row r="725" spans="1:11" s="38" customFormat="1" x14ac:dyDescent="0.25">
      <c r="A725" s="251"/>
      <c r="B725" s="252"/>
      <c r="C725" s="41" t="s">
        <v>663</v>
      </c>
      <c r="D725" s="37"/>
      <c r="E725" s="37"/>
      <c r="F725" s="37"/>
      <c r="G725" s="37"/>
      <c r="H725" s="37"/>
      <c r="I725" s="37"/>
      <c r="J725" s="37"/>
    </row>
    <row r="726" spans="1:11" s="38" customFormat="1" x14ac:dyDescent="0.25">
      <c r="A726" s="253"/>
      <c r="B726" s="254"/>
      <c r="C726" s="41" t="s">
        <v>666</v>
      </c>
      <c r="D726" s="37"/>
      <c r="E726" s="37"/>
      <c r="F726" s="37"/>
      <c r="G726" s="37"/>
      <c r="H726" s="37"/>
      <c r="I726" s="37"/>
      <c r="J726" s="37"/>
    </row>
    <row r="727" spans="1:11" s="38" customFormat="1" x14ac:dyDescent="0.25">
      <c r="A727" s="41"/>
      <c r="B727" s="19"/>
      <c r="C727" s="37"/>
      <c r="D727" s="37"/>
      <c r="E727" s="37"/>
      <c r="F727" s="37"/>
      <c r="G727" s="37"/>
      <c r="H727" s="37"/>
      <c r="I727" s="37"/>
      <c r="J727" s="37"/>
    </row>
    <row r="728" spans="1:11" s="38" customFormat="1" x14ac:dyDescent="0.25">
      <c r="A728" s="36" t="s">
        <v>1872</v>
      </c>
      <c r="B728" s="37"/>
      <c r="C728" s="37"/>
      <c r="D728" s="40"/>
      <c r="E728" s="40"/>
      <c r="F728" s="40"/>
      <c r="G728" s="37"/>
      <c r="H728" s="37"/>
      <c r="I728" s="37"/>
      <c r="J728" s="37"/>
    </row>
    <row r="729" spans="1:11" ht="149.25" customHeight="1" thickBot="1" x14ac:dyDescent="0.25">
      <c r="A729" s="246" t="s">
        <v>669</v>
      </c>
      <c r="B729" s="247"/>
      <c r="C729" s="247"/>
      <c r="D729" s="247"/>
      <c r="E729" s="247"/>
      <c r="F729" s="247"/>
      <c r="G729" s="247"/>
      <c r="H729" s="247"/>
      <c r="I729" s="247"/>
      <c r="J729" s="248"/>
    </row>
  </sheetData>
  <mergeCells count="2">
    <mergeCell ref="A729:J729"/>
    <mergeCell ref="A724:B726"/>
  </mergeCells>
  <phoneticPr fontId="12" type="noConversion"/>
  <printOptions horizontalCentered="1"/>
  <pageMargins left="0.39370078740157483" right="0.39370078740157483" top="0.39370078740157483" bottom="0.78740157480314965" header="0.31496062992125984" footer="0.11811023622047245"/>
  <pageSetup paperSize="9" scale="54" fitToHeight="0" orientation="landscape" r:id="rId1"/>
  <headerFooter>
    <oddFooter>&amp;L______________________________
PREFEITURA MUNICIPAL DE IPUBI
CNPJ: 11.040.896/0001-59
MOISÉS MIRANDA SILVA - ENG. CIVIL 
RNP: 181261564-7 CREA: 53724 D/P&amp;R&amp;P</oddFooter>
  </headerFooter>
  <ignoredErrors>
    <ignoredError sqref="A15 A25 A170 A177 A372 A409 A649 A653 A661 A719:A720 C15:C51 C605:C618 C53:C71 C73:C116 C118:C135 C137:C139 C141 C146 C148 C152 C155 C157 C160:C163 C165:C166 C168:C186 C188 C190 C192 C196:C197 C199:C200 C202:C205 C207:C215 C217:C224 C226:C236 C238:C267 C269 C271:C272 C275:C292 C294 C296:C306 C308:C310 C312:C331 C333:C360 C362 C365:C383 C387:C449 C452:C481 C483:C495 C497:C498 C500:C529 C531:C537 C540:C570 C572:C589 C591:C603 C620:C720" numberStoredAsText="1"/>
    <ignoredError sqref="J24 J169 J176 J371 J408 J648 J652 J660 J71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69DB2-559C-4D26-9049-AAA14E29951C}">
  <sheetPr>
    <tabColor theme="0"/>
  </sheetPr>
  <dimension ref="A1:IV199"/>
  <sheetViews>
    <sheetView view="pageBreakPreview" zoomScale="70" zoomScaleNormal="100" zoomScaleSheetLayoutView="70" workbookViewId="0">
      <selection activeCell="C16" sqref="C16"/>
    </sheetView>
  </sheetViews>
  <sheetFormatPr defaultRowHeight="15" x14ac:dyDescent="0.2"/>
  <cols>
    <col min="1" max="1" width="16.85546875" style="53" customWidth="1"/>
    <col min="2" max="2" width="67.5703125" style="53" customWidth="1"/>
    <col min="3" max="3" width="65.85546875" style="53" customWidth="1"/>
    <col min="4" max="4" width="11" style="53" customWidth="1"/>
    <col min="5" max="248" width="9.140625" style="53"/>
    <col min="249" max="256" width="9.140625" style="54"/>
    <col min="257" max="257" width="16.85546875" style="54" customWidth="1"/>
    <col min="258" max="258" width="54.28515625" style="54" customWidth="1"/>
    <col min="259" max="259" width="52.7109375" style="54" customWidth="1"/>
    <col min="260" max="260" width="11" style="54" customWidth="1"/>
    <col min="261" max="512" width="9.140625" style="54"/>
    <col min="513" max="513" width="16.85546875" style="54" customWidth="1"/>
    <col min="514" max="514" width="54.28515625" style="54" customWidth="1"/>
    <col min="515" max="515" width="52.7109375" style="54" customWidth="1"/>
    <col min="516" max="516" width="11" style="54" customWidth="1"/>
    <col min="517" max="768" width="9.140625" style="54"/>
    <col min="769" max="769" width="16.85546875" style="54" customWidth="1"/>
    <col min="770" max="770" width="54.28515625" style="54" customWidth="1"/>
    <col min="771" max="771" width="52.7109375" style="54" customWidth="1"/>
    <col min="772" max="772" width="11" style="54" customWidth="1"/>
    <col min="773" max="1024" width="9.140625" style="54"/>
    <col min="1025" max="1025" width="16.85546875" style="54" customWidth="1"/>
    <col min="1026" max="1026" width="54.28515625" style="54" customWidth="1"/>
    <col min="1027" max="1027" width="52.7109375" style="54" customWidth="1"/>
    <col min="1028" max="1028" width="11" style="54" customWidth="1"/>
    <col min="1029" max="1280" width="9.140625" style="54"/>
    <col min="1281" max="1281" width="16.85546875" style="54" customWidth="1"/>
    <col min="1282" max="1282" width="54.28515625" style="54" customWidth="1"/>
    <col min="1283" max="1283" width="52.7109375" style="54" customWidth="1"/>
    <col min="1284" max="1284" width="11" style="54" customWidth="1"/>
    <col min="1285" max="1536" width="9.140625" style="54"/>
    <col min="1537" max="1537" width="16.85546875" style="54" customWidth="1"/>
    <col min="1538" max="1538" width="54.28515625" style="54" customWidth="1"/>
    <col min="1539" max="1539" width="52.7109375" style="54" customWidth="1"/>
    <col min="1540" max="1540" width="11" style="54" customWidth="1"/>
    <col min="1541" max="1792" width="9.140625" style="54"/>
    <col min="1793" max="1793" width="16.85546875" style="54" customWidth="1"/>
    <col min="1794" max="1794" width="54.28515625" style="54" customWidth="1"/>
    <col min="1795" max="1795" width="52.7109375" style="54" customWidth="1"/>
    <col min="1796" max="1796" width="11" style="54" customWidth="1"/>
    <col min="1797" max="2048" width="9.140625" style="54"/>
    <col min="2049" max="2049" width="16.85546875" style="54" customWidth="1"/>
    <col min="2050" max="2050" width="54.28515625" style="54" customWidth="1"/>
    <col min="2051" max="2051" width="52.7109375" style="54" customWidth="1"/>
    <col min="2052" max="2052" width="11" style="54" customWidth="1"/>
    <col min="2053" max="2304" width="9.140625" style="54"/>
    <col min="2305" max="2305" width="16.85546875" style="54" customWidth="1"/>
    <col min="2306" max="2306" width="54.28515625" style="54" customWidth="1"/>
    <col min="2307" max="2307" width="52.7109375" style="54" customWidth="1"/>
    <col min="2308" max="2308" width="11" style="54" customWidth="1"/>
    <col min="2309" max="2560" width="9.140625" style="54"/>
    <col min="2561" max="2561" width="16.85546875" style="54" customWidth="1"/>
    <col min="2562" max="2562" width="54.28515625" style="54" customWidth="1"/>
    <col min="2563" max="2563" width="52.7109375" style="54" customWidth="1"/>
    <col min="2564" max="2564" width="11" style="54" customWidth="1"/>
    <col min="2565" max="2816" width="9.140625" style="54"/>
    <col min="2817" max="2817" width="16.85546875" style="54" customWidth="1"/>
    <col min="2818" max="2818" width="54.28515625" style="54" customWidth="1"/>
    <col min="2819" max="2819" width="52.7109375" style="54" customWidth="1"/>
    <col min="2820" max="2820" width="11" style="54" customWidth="1"/>
    <col min="2821" max="3072" width="9.140625" style="54"/>
    <col min="3073" max="3073" width="16.85546875" style="54" customWidth="1"/>
    <col min="3074" max="3074" width="54.28515625" style="54" customWidth="1"/>
    <col min="3075" max="3075" width="52.7109375" style="54" customWidth="1"/>
    <col min="3076" max="3076" width="11" style="54" customWidth="1"/>
    <col min="3077" max="3328" width="9.140625" style="54"/>
    <col min="3329" max="3329" width="16.85546875" style="54" customWidth="1"/>
    <col min="3330" max="3330" width="54.28515625" style="54" customWidth="1"/>
    <col min="3331" max="3331" width="52.7109375" style="54" customWidth="1"/>
    <col min="3332" max="3332" width="11" style="54" customWidth="1"/>
    <col min="3333" max="3584" width="9.140625" style="54"/>
    <col min="3585" max="3585" width="16.85546875" style="54" customWidth="1"/>
    <col min="3586" max="3586" width="54.28515625" style="54" customWidth="1"/>
    <col min="3587" max="3587" width="52.7109375" style="54" customWidth="1"/>
    <col min="3588" max="3588" width="11" style="54" customWidth="1"/>
    <col min="3589" max="3840" width="9.140625" style="54"/>
    <col min="3841" max="3841" width="16.85546875" style="54" customWidth="1"/>
    <col min="3842" max="3842" width="54.28515625" style="54" customWidth="1"/>
    <col min="3843" max="3843" width="52.7109375" style="54" customWidth="1"/>
    <col min="3844" max="3844" width="11" style="54" customWidth="1"/>
    <col min="3845" max="4096" width="9.140625" style="54"/>
    <col min="4097" max="4097" width="16.85546875" style="54" customWidth="1"/>
    <col min="4098" max="4098" width="54.28515625" style="54" customWidth="1"/>
    <col min="4099" max="4099" width="52.7109375" style="54" customWidth="1"/>
    <col min="4100" max="4100" width="11" style="54" customWidth="1"/>
    <col min="4101" max="4352" width="9.140625" style="54"/>
    <col min="4353" max="4353" width="16.85546875" style="54" customWidth="1"/>
    <col min="4354" max="4354" width="54.28515625" style="54" customWidth="1"/>
    <col min="4355" max="4355" width="52.7109375" style="54" customWidth="1"/>
    <col min="4356" max="4356" width="11" style="54" customWidth="1"/>
    <col min="4357" max="4608" width="9.140625" style="54"/>
    <col min="4609" max="4609" width="16.85546875" style="54" customWidth="1"/>
    <col min="4610" max="4610" width="54.28515625" style="54" customWidth="1"/>
    <col min="4611" max="4611" width="52.7109375" style="54" customWidth="1"/>
    <col min="4612" max="4612" width="11" style="54" customWidth="1"/>
    <col min="4613" max="4864" width="9.140625" style="54"/>
    <col min="4865" max="4865" width="16.85546875" style="54" customWidth="1"/>
    <col min="4866" max="4866" width="54.28515625" style="54" customWidth="1"/>
    <col min="4867" max="4867" width="52.7109375" style="54" customWidth="1"/>
    <col min="4868" max="4868" width="11" style="54" customWidth="1"/>
    <col min="4869" max="5120" width="9.140625" style="54"/>
    <col min="5121" max="5121" width="16.85546875" style="54" customWidth="1"/>
    <col min="5122" max="5122" width="54.28515625" style="54" customWidth="1"/>
    <col min="5123" max="5123" width="52.7109375" style="54" customWidth="1"/>
    <col min="5124" max="5124" width="11" style="54" customWidth="1"/>
    <col min="5125" max="5376" width="9.140625" style="54"/>
    <col min="5377" max="5377" width="16.85546875" style="54" customWidth="1"/>
    <col min="5378" max="5378" width="54.28515625" style="54" customWidth="1"/>
    <col min="5379" max="5379" width="52.7109375" style="54" customWidth="1"/>
    <col min="5380" max="5380" width="11" style="54" customWidth="1"/>
    <col min="5381" max="5632" width="9.140625" style="54"/>
    <col min="5633" max="5633" width="16.85546875" style="54" customWidth="1"/>
    <col min="5634" max="5634" width="54.28515625" style="54" customWidth="1"/>
    <col min="5635" max="5635" width="52.7109375" style="54" customWidth="1"/>
    <col min="5636" max="5636" width="11" style="54" customWidth="1"/>
    <col min="5637" max="5888" width="9.140625" style="54"/>
    <col min="5889" max="5889" width="16.85546875" style="54" customWidth="1"/>
    <col min="5890" max="5890" width="54.28515625" style="54" customWidth="1"/>
    <col min="5891" max="5891" width="52.7109375" style="54" customWidth="1"/>
    <col min="5892" max="5892" width="11" style="54" customWidth="1"/>
    <col min="5893" max="6144" width="9.140625" style="54"/>
    <col min="6145" max="6145" width="16.85546875" style="54" customWidth="1"/>
    <col min="6146" max="6146" width="54.28515625" style="54" customWidth="1"/>
    <col min="6147" max="6147" width="52.7109375" style="54" customWidth="1"/>
    <col min="6148" max="6148" width="11" style="54" customWidth="1"/>
    <col min="6149" max="6400" width="9.140625" style="54"/>
    <col min="6401" max="6401" width="16.85546875" style="54" customWidth="1"/>
    <col min="6402" max="6402" width="54.28515625" style="54" customWidth="1"/>
    <col min="6403" max="6403" width="52.7109375" style="54" customWidth="1"/>
    <col min="6404" max="6404" width="11" style="54" customWidth="1"/>
    <col min="6405" max="6656" width="9.140625" style="54"/>
    <col min="6657" max="6657" width="16.85546875" style="54" customWidth="1"/>
    <col min="6658" max="6658" width="54.28515625" style="54" customWidth="1"/>
    <col min="6659" max="6659" width="52.7109375" style="54" customWidth="1"/>
    <col min="6660" max="6660" width="11" style="54" customWidth="1"/>
    <col min="6661" max="6912" width="9.140625" style="54"/>
    <col min="6913" max="6913" width="16.85546875" style="54" customWidth="1"/>
    <col min="6914" max="6914" width="54.28515625" style="54" customWidth="1"/>
    <col min="6915" max="6915" width="52.7109375" style="54" customWidth="1"/>
    <col min="6916" max="6916" width="11" style="54" customWidth="1"/>
    <col min="6917" max="7168" width="9.140625" style="54"/>
    <col min="7169" max="7169" width="16.85546875" style="54" customWidth="1"/>
    <col min="7170" max="7170" width="54.28515625" style="54" customWidth="1"/>
    <col min="7171" max="7171" width="52.7109375" style="54" customWidth="1"/>
    <col min="7172" max="7172" width="11" style="54" customWidth="1"/>
    <col min="7173" max="7424" width="9.140625" style="54"/>
    <col min="7425" max="7425" width="16.85546875" style="54" customWidth="1"/>
    <col min="7426" max="7426" width="54.28515625" style="54" customWidth="1"/>
    <col min="7427" max="7427" width="52.7109375" style="54" customWidth="1"/>
    <col min="7428" max="7428" width="11" style="54" customWidth="1"/>
    <col min="7429" max="7680" width="9.140625" style="54"/>
    <col min="7681" max="7681" width="16.85546875" style="54" customWidth="1"/>
    <col min="7682" max="7682" width="54.28515625" style="54" customWidth="1"/>
    <col min="7683" max="7683" width="52.7109375" style="54" customWidth="1"/>
    <col min="7684" max="7684" width="11" style="54" customWidth="1"/>
    <col min="7685" max="7936" width="9.140625" style="54"/>
    <col min="7937" max="7937" width="16.85546875" style="54" customWidth="1"/>
    <col min="7938" max="7938" width="54.28515625" style="54" customWidth="1"/>
    <col min="7939" max="7939" width="52.7109375" style="54" customWidth="1"/>
    <col min="7940" max="7940" width="11" style="54" customWidth="1"/>
    <col min="7941" max="8192" width="9.140625" style="54"/>
    <col min="8193" max="8193" width="16.85546875" style="54" customWidth="1"/>
    <col min="8194" max="8194" width="54.28515625" style="54" customWidth="1"/>
    <col min="8195" max="8195" width="52.7109375" style="54" customWidth="1"/>
    <col min="8196" max="8196" width="11" style="54" customWidth="1"/>
    <col min="8197" max="8448" width="9.140625" style="54"/>
    <col min="8449" max="8449" width="16.85546875" style="54" customWidth="1"/>
    <col min="8450" max="8450" width="54.28515625" style="54" customWidth="1"/>
    <col min="8451" max="8451" width="52.7109375" style="54" customWidth="1"/>
    <col min="8452" max="8452" width="11" style="54" customWidth="1"/>
    <col min="8453" max="8704" width="9.140625" style="54"/>
    <col min="8705" max="8705" width="16.85546875" style="54" customWidth="1"/>
    <col min="8706" max="8706" width="54.28515625" style="54" customWidth="1"/>
    <col min="8707" max="8707" width="52.7109375" style="54" customWidth="1"/>
    <col min="8708" max="8708" width="11" style="54" customWidth="1"/>
    <col min="8709" max="8960" width="9.140625" style="54"/>
    <col min="8961" max="8961" width="16.85546875" style="54" customWidth="1"/>
    <col min="8962" max="8962" width="54.28515625" style="54" customWidth="1"/>
    <col min="8963" max="8963" width="52.7109375" style="54" customWidth="1"/>
    <col min="8964" max="8964" width="11" style="54" customWidth="1"/>
    <col min="8965" max="9216" width="9.140625" style="54"/>
    <col min="9217" max="9217" width="16.85546875" style="54" customWidth="1"/>
    <col min="9218" max="9218" width="54.28515625" style="54" customWidth="1"/>
    <col min="9219" max="9219" width="52.7109375" style="54" customWidth="1"/>
    <col min="9220" max="9220" width="11" style="54" customWidth="1"/>
    <col min="9221" max="9472" width="9.140625" style="54"/>
    <col min="9473" max="9473" width="16.85546875" style="54" customWidth="1"/>
    <col min="9474" max="9474" width="54.28515625" style="54" customWidth="1"/>
    <col min="9475" max="9475" width="52.7109375" style="54" customWidth="1"/>
    <col min="9476" max="9476" width="11" style="54" customWidth="1"/>
    <col min="9477" max="9728" width="9.140625" style="54"/>
    <col min="9729" max="9729" width="16.85546875" style="54" customWidth="1"/>
    <col min="9730" max="9730" width="54.28515625" style="54" customWidth="1"/>
    <col min="9731" max="9731" width="52.7109375" style="54" customWidth="1"/>
    <col min="9732" max="9732" width="11" style="54" customWidth="1"/>
    <col min="9733" max="9984" width="9.140625" style="54"/>
    <col min="9985" max="9985" width="16.85546875" style="54" customWidth="1"/>
    <col min="9986" max="9986" width="54.28515625" style="54" customWidth="1"/>
    <col min="9987" max="9987" width="52.7109375" style="54" customWidth="1"/>
    <col min="9988" max="9988" width="11" style="54" customWidth="1"/>
    <col min="9989" max="10240" width="9.140625" style="54"/>
    <col min="10241" max="10241" width="16.85546875" style="54" customWidth="1"/>
    <col min="10242" max="10242" width="54.28515625" style="54" customWidth="1"/>
    <col min="10243" max="10243" width="52.7109375" style="54" customWidth="1"/>
    <col min="10244" max="10244" width="11" style="54" customWidth="1"/>
    <col min="10245" max="10496" width="9.140625" style="54"/>
    <col min="10497" max="10497" width="16.85546875" style="54" customWidth="1"/>
    <col min="10498" max="10498" width="54.28515625" style="54" customWidth="1"/>
    <col min="10499" max="10499" width="52.7109375" style="54" customWidth="1"/>
    <col min="10500" max="10500" width="11" style="54" customWidth="1"/>
    <col min="10501" max="10752" width="9.140625" style="54"/>
    <col min="10753" max="10753" width="16.85546875" style="54" customWidth="1"/>
    <col min="10754" max="10754" width="54.28515625" style="54" customWidth="1"/>
    <col min="10755" max="10755" width="52.7109375" style="54" customWidth="1"/>
    <col min="10756" max="10756" width="11" style="54" customWidth="1"/>
    <col min="10757" max="11008" width="9.140625" style="54"/>
    <col min="11009" max="11009" width="16.85546875" style="54" customWidth="1"/>
    <col min="11010" max="11010" width="54.28515625" style="54" customWidth="1"/>
    <col min="11011" max="11011" width="52.7109375" style="54" customWidth="1"/>
    <col min="11012" max="11012" width="11" style="54" customWidth="1"/>
    <col min="11013" max="11264" width="9.140625" style="54"/>
    <col min="11265" max="11265" width="16.85546875" style="54" customWidth="1"/>
    <col min="11266" max="11266" width="54.28515625" style="54" customWidth="1"/>
    <col min="11267" max="11267" width="52.7109375" style="54" customWidth="1"/>
    <col min="11268" max="11268" width="11" style="54" customWidth="1"/>
    <col min="11269" max="11520" width="9.140625" style="54"/>
    <col min="11521" max="11521" width="16.85546875" style="54" customWidth="1"/>
    <col min="11522" max="11522" width="54.28515625" style="54" customWidth="1"/>
    <col min="11523" max="11523" width="52.7109375" style="54" customWidth="1"/>
    <col min="11524" max="11524" width="11" style="54" customWidth="1"/>
    <col min="11525" max="11776" width="9.140625" style="54"/>
    <col min="11777" max="11777" width="16.85546875" style="54" customWidth="1"/>
    <col min="11778" max="11778" width="54.28515625" style="54" customWidth="1"/>
    <col min="11779" max="11779" width="52.7109375" style="54" customWidth="1"/>
    <col min="11780" max="11780" width="11" style="54" customWidth="1"/>
    <col min="11781" max="12032" width="9.140625" style="54"/>
    <col min="12033" max="12033" width="16.85546875" style="54" customWidth="1"/>
    <col min="12034" max="12034" width="54.28515625" style="54" customWidth="1"/>
    <col min="12035" max="12035" width="52.7109375" style="54" customWidth="1"/>
    <col min="12036" max="12036" width="11" style="54" customWidth="1"/>
    <col min="12037" max="12288" width="9.140625" style="54"/>
    <col min="12289" max="12289" width="16.85546875" style="54" customWidth="1"/>
    <col min="12290" max="12290" width="54.28515625" style="54" customWidth="1"/>
    <col min="12291" max="12291" width="52.7109375" style="54" customWidth="1"/>
    <col min="12292" max="12292" width="11" style="54" customWidth="1"/>
    <col min="12293" max="12544" width="9.140625" style="54"/>
    <col min="12545" max="12545" width="16.85546875" style="54" customWidth="1"/>
    <col min="12546" max="12546" width="54.28515625" style="54" customWidth="1"/>
    <col min="12547" max="12547" width="52.7109375" style="54" customWidth="1"/>
    <col min="12548" max="12548" width="11" style="54" customWidth="1"/>
    <col min="12549" max="12800" width="9.140625" style="54"/>
    <col min="12801" max="12801" width="16.85546875" style="54" customWidth="1"/>
    <col min="12802" max="12802" width="54.28515625" style="54" customWidth="1"/>
    <col min="12803" max="12803" width="52.7109375" style="54" customWidth="1"/>
    <col min="12804" max="12804" width="11" style="54" customWidth="1"/>
    <col min="12805" max="13056" width="9.140625" style="54"/>
    <col min="13057" max="13057" width="16.85546875" style="54" customWidth="1"/>
    <col min="13058" max="13058" width="54.28515625" style="54" customWidth="1"/>
    <col min="13059" max="13059" width="52.7109375" style="54" customWidth="1"/>
    <col min="13060" max="13060" width="11" style="54" customWidth="1"/>
    <col min="13061" max="13312" width="9.140625" style="54"/>
    <col min="13313" max="13313" width="16.85546875" style="54" customWidth="1"/>
    <col min="13314" max="13314" width="54.28515625" style="54" customWidth="1"/>
    <col min="13315" max="13315" width="52.7109375" style="54" customWidth="1"/>
    <col min="13316" max="13316" width="11" style="54" customWidth="1"/>
    <col min="13317" max="13568" width="9.140625" style="54"/>
    <col min="13569" max="13569" width="16.85546875" style="54" customWidth="1"/>
    <col min="13570" max="13570" width="54.28515625" style="54" customWidth="1"/>
    <col min="13571" max="13571" width="52.7109375" style="54" customWidth="1"/>
    <col min="13572" max="13572" width="11" style="54" customWidth="1"/>
    <col min="13573" max="13824" width="9.140625" style="54"/>
    <col min="13825" max="13825" width="16.85546875" style="54" customWidth="1"/>
    <col min="13826" max="13826" width="54.28515625" style="54" customWidth="1"/>
    <col min="13827" max="13827" width="52.7109375" style="54" customWidth="1"/>
    <col min="13828" max="13828" width="11" style="54" customWidth="1"/>
    <col min="13829" max="14080" width="9.140625" style="54"/>
    <col min="14081" max="14081" width="16.85546875" style="54" customWidth="1"/>
    <col min="14082" max="14082" width="54.28515625" style="54" customWidth="1"/>
    <col min="14083" max="14083" width="52.7109375" style="54" customWidth="1"/>
    <col min="14084" max="14084" width="11" style="54" customWidth="1"/>
    <col min="14085" max="14336" width="9.140625" style="54"/>
    <col min="14337" max="14337" width="16.85546875" style="54" customWidth="1"/>
    <col min="14338" max="14338" width="54.28515625" style="54" customWidth="1"/>
    <col min="14339" max="14339" width="52.7109375" style="54" customWidth="1"/>
    <col min="14340" max="14340" width="11" style="54" customWidth="1"/>
    <col min="14341" max="14592" width="9.140625" style="54"/>
    <col min="14593" max="14593" width="16.85546875" style="54" customWidth="1"/>
    <col min="14594" max="14594" width="54.28515625" style="54" customWidth="1"/>
    <col min="14595" max="14595" width="52.7109375" style="54" customWidth="1"/>
    <col min="14596" max="14596" width="11" style="54" customWidth="1"/>
    <col min="14597" max="14848" width="9.140625" style="54"/>
    <col min="14849" max="14849" width="16.85546875" style="54" customWidth="1"/>
    <col min="14850" max="14850" width="54.28515625" style="54" customWidth="1"/>
    <col min="14851" max="14851" width="52.7109375" style="54" customWidth="1"/>
    <col min="14852" max="14852" width="11" style="54" customWidth="1"/>
    <col min="14853" max="15104" width="9.140625" style="54"/>
    <col min="15105" max="15105" width="16.85546875" style="54" customWidth="1"/>
    <col min="15106" max="15106" width="54.28515625" style="54" customWidth="1"/>
    <col min="15107" max="15107" width="52.7109375" style="54" customWidth="1"/>
    <col min="15108" max="15108" width="11" style="54" customWidth="1"/>
    <col min="15109" max="15360" width="9.140625" style="54"/>
    <col min="15361" max="15361" width="16.85546875" style="54" customWidth="1"/>
    <col min="15362" max="15362" width="54.28515625" style="54" customWidth="1"/>
    <col min="15363" max="15363" width="52.7109375" style="54" customWidth="1"/>
    <col min="15364" max="15364" width="11" style="54" customWidth="1"/>
    <col min="15365" max="15616" width="9.140625" style="54"/>
    <col min="15617" max="15617" width="16.85546875" style="54" customWidth="1"/>
    <col min="15618" max="15618" width="54.28515625" style="54" customWidth="1"/>
    <col min="15619" max="15619" width="52.7109375" style="54" customWidth="1"/>
    <col min="15620" max="15620" width="11" style="54" customWidth="1"/>
    <col min="15621" max="15872" width="9.140625" style="54"/>
    <col min="15873" max="15873" width="16.85546875" style="54" customWidth="1"/>
    <col min="15874" max="15874" width="54.28515625" style="54" customWidth="1"/>
    <col min="15875" max="15875" width="52.7109375" style="54" customWidth="1"/>
    <col min="15876" max="15876" width="11" style="54" customWidth="1"/>
    <col min="15877" max="16128" width="9.140625" style="54"/>
    <col min="16129" max="16129" width="16.85546875" style="54" customWidth="1"/>
    <col min="16130" max="16130" width="54.28515625" style="54" customWidth="1"/>
    <col min="16131" max="16131" width="52.7109375" style="54" customWidth="1"/>
    <col min="16132" max="16132" width="11" style="54" customWidth="1"/>
    <col min="16133" max="16384" width="9.140625" style="54"/>
  </cols>
  <sheetData>
    <row r="1" spans="1:256" s="116" customFormat="1" ht="15" customHeight="1" x14ac:dyDescent="0.25">
      <c r="A1" s="28" t="s">
        <v>582</v>
      </c>
      <c r="B1" s="46"/>
      <c r="C1" s="47"/>
      <c r="D1" s="47"/>
      <c r="E1" s="47"/>
      <c r="F1" s="46"/>
      <c r="G1" s="48"/>
      <c r="H1" s="48"/>
      <c r="I1" s="48"/>
      <c r="J1" s="46"/>
      <c r="K1" s="114"/>
      <c r="L1" s="115"/>
    </row>
    <row r="2" spans="1:256" s="116" customFormat="1" ht="15" customHeight="1" x14ac:dyDescent="0.25">
      <c r="A2" s="4" t="s">
        <v>1882</v>
      </c>
      <c r="B2" s="17"/>
      <c r="C2" s="16"/>
      <c r="D2" s="16"/>
      <c r="E2" s="16"/>
      <c r="F2" s="17"/>
      <c r="G2" s="18"/>
      <c r="H2" s="18"/>
      <c r="I2" s="18"/>
      <c r="J2" s="17"/>
      <c r="L2" s="117"/>
    </row>
    <row r="3" spans="1:256" s="116" customFormat="1" ht="15" customHeight="1" x14ac:dyDescent="0.25">
      <c r="A3" s="4" t="s">
        <v>612</v>
      </c>
      <c r="B3" s="17"/>
      <c r="C3" s="16"/>
      <c r="D3" s="16"/>
      <c r="E3" s="16"/>
      <c r="F3" s="17"/>
      <c r="G3" s="18"/>
      <c r="H3" s="18"/>
      <c r="I3" s="18"/>
      <c r="J3" s="17"/>
      <c r="L3" s="117"/>
    </row>
    <row r="4" spans="1:256" s="116" customFormat="1" ht="15" customHeight="1" x14ac:dyDescent="0.25">
      <c r="A4" s="4" t="s">
        <v>611</v>
      </c>
      <c r="B4" s="118"/>
      <c r="C4" s="16"/>
      <c r="D4" s="16"/>
      <c r="E4" s="16"/>
      <c r="F4" s="19"/>
      <c r="G4" s="9"/>
      <c r="I4" s="10"/>
      <c r="L4" s="117"/>
    </row>
    <row r="5" spans="1:256" s="116" customFormat="1" ht="15" customHeight="1" x14ac:dyDescent="0.25">
      <c r="A5" s="4" t="s">
        <v>1884</v>
      </c>
      <c r="B5" s="118"/>
      <c r="C5" s="16"/>
      <c r="D5" s="16"/>
      <c r="E5" s="16"/>
      <c r="F5" s="19"/>
      <c r="G5" s="9"/>
      <c r="H5" s="10"/>
      <c r="I5" s="10"/>
      <c r="J5" s="44"/>
      <c r="K5" s="119"/>
      <c r="L5" s="117"/>
    </row>
    <row r="6" spans="1:256" s="116" customFormat="1" ht="15" customHeight="1" x14ac:dyDescent="0.25">
      <c r="A6" s="4" t="s">
        <v>1873</v>
      </c>
      <c r="B6" s="118"/>
      <c r="C6" s="16"/>
      <c r="D6" s="16"/>
      <c r="E6" s="16"/>
      <c r="F6" s="19"/>
      <c r="G6" s="9"/>
      <c r="H6" s="10"/>
      <c r="I6" s="10"/>
      <c r="J6" s="44"/>
      <c r="L6" s="117"/>
    </row>
    <row r="7" spans="1:256" s="116" customFormat="1" ht="15" customHeight="1" x14ac:dyDescent="0.25">
      <c r="A7" s="4" t="s">
        <v>1874</v>
      </c>
      <c r="B7" s="118"/>
      <c r="C7" s="16"/>
      <c r="D7" s="16"/>
      <c r="E7" s="16"/>
      <c r="F7" s="19"/>
      <c r="K7" s="9"/>
      <c r="L7" s="120"/>
      <c r="M7" s="9"/>
    </row>
    <row r="8" spans="1:256" s="116" customFormat="1" ht="15" customHeight="1" thickBot="1" x14ac:dyDescent="0.3">
      <c r="A8" s="31" t="s">
        <v>1875</v>
      </c>
      <c r="B8" s="49"/>
      <c r="C8" s="50"/>
      <c r="D8" s="50"/>
      <c r="E8" s="50"/>
      <c r="F8" s="50"/>
      <c r="G8" s="51"/>
      <c r="H8" s="52"/>
      <c r="I8" s="121"/>
      <c r="J8" s="121"/>
      <c r="K8" s="121"/>
      <c r="L8" s="122"/>
    </row>
    <row r="9" spans="1:256" s="126" customFormat="1" ht="15" customHeight="1" x14ac:dyDescent="0.2">
      <c r="A9" s="123"/>
      <c r="B9" s="124"/>
      <c r="C9" s="124" t="s">
        <v>0</v>
      </c>
      <c r="D9" s="124"/>
      <c r="E9" s="124"/>
      <c r="F9" s="124"/>
      <c r="G9" s="124"/>
      <c r="H9" s="124"/>
      <c r="I9" s="124"/>
      <c r="J9" s="125"/>
    </row>
    <row r="10" spans="1:256" s="55" customFormat="1" ht="15.75" x14ac:dyDescent="0.2">
      <c r="A10" s="112"/>
      <c r="B10" s="59" t="s">
        <v>613</v>
      </c>
      <c r="C10" s="112"/>
      <c r="D10" s="112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3"/>
      <c r="HM10" s="53"/>
      <c r="HN10" s="53"/>
      <c r="HO10" s="53"/>
      <c r="HP10" s="53"/>
      <c r="HQ10" s="53"/>
      <c r="HR10" s="53"/>
      <c r="HS10" s="53"/>
      <c r="HT10" s="53"/>
      <c r="HU10" s="53"/>
      <c r="HV10" s="53"/>
      <c r="HW10" s="53"/>
      <c r="HX10" s="53"/>
      <c r="HY10" s="53"/>
      <c r="HZ10" s="53"/>
      <c r="IA10" s="53"/>
      <c r="IB10" s="53"/>
      <c r="IC10" s="53"/>
      <c r="ID10" s="53"/>
      <c r="IE10" s="53"/>
      <c r="IF10" s="53"/>
      <c r="IG10" s="53"/>
      <c r="IH10" s="53"/>
      <c r="II10" s="53"/>
      <c r="IJ10" s="53"/>
      <c r="IK10" s="53"/>
      <c r="IL10" s="53"/>
      <c r="IM10" s="53"/>
      <c r="IN10" s="53"/>
      <c r="IO10" s="54"/>
      <c r="IP10" s="54"/>
      <c r="IQ10" s="54"/>
      <c r="IR10" s="54"/>
      <c r="IS10" s="54"/>
      <c r="IT10" s="54"/>
      <c r="IU10" s="54"/>
      <c r="IV10" s="54"/>
    </row>
    <row r="11" spans="1:256" s="55" customFormat="1" ht="15.75" x14ac:dyDescent="0.25">
      <c r="A11" s="53"/>
      <c r="B11" s="53"/>
      <c r="C11" s="53"/>
      <c r="D11" s="56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  <c r="IN11" s="53"/>
      <c r="IO11" s="54"/>
      <c r="IP11" s="54"/>
      <c r="IQ11" s="54"/>
      <c r="IR11" s="54"/>
      <c r="IS11" s="54"/>
      <c r="IT11" s="54"/>
      <c r="IU11" s="54"/>
      <c r="IV11" s="54"/>
    </row>
    <row r="12" spans="1:256" s="55" customFormat="1" ht="15.75" x14ac:dyDescent="0.2">
      <c r="A12" s="57" t="s">
        <v>1</v>
      </c>
      <c r="B12" s="57" t="s">
        <v>614</v>
      </c>
      <c r="C12" s="57" t="s">
        <v>615</v>
      </c>
      <c r="D12" s="57" t="s">
        <v>616</v>
      </c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4"/>
      <c r="IP12" s="54"/>
      <c r="IQ12" s="54"/>
      <c r="IR12" s="54"/>
      <c r="IS12" s="54"/>
      <c r="IT12" s="54"/>
      <c r="IU12" s="54"/>
      <c r="IV12" s="54"/>
    </row>
    <row r="13" spans="1:256" s="55" customFormat="1" ht="15.75" x14ac:dyDescent="0.25">
      <c r="A13" s="58"/>
      <c r="B13" s="59"/>
      <c r="C13" s="59"/>
      <c r="D13" s="59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  <c r="IN13" s="53"/>
      <c r="IO13" s="54"/>
      <c r="IP13" s="54"/>
      <c r="IQ13" s="54"/>
      <c r="IR13" s="54"/>
      <c r="IS13" s="54"/>
      <c r="IT13" s="54"/>
      <c r="IU13" s="54"/>
      <c r="IV13" s="54"/>
    </row>
    <row r="14" spans="1:256" s="55" customFormat="1" ht="15.75" x14ac:dyDescent="0.2">
      <c r="A14" s="112"/>
      <c r="B14" s="269" t="s">
        <v>617</v>
      </c>
      <c r="C14" s="269"/>
      <c r="D14" s="269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4"/>
      <c r="IP14" s="54"/>
      <c r="IQ14" s="54"/>
      <c r="IR14" s="54"/>
      <c r="IS14" s="54"/>
      <c r="IT14" s="54"/>
      <c r="IU14" s="54"/>
      <c r="IV14" s="54"/>
    </row>
    <row r="15" spans="1:256" s="55" customFormat="1" x14ac:dyDescent="0.2">
      <c r="A15" s="60" t="s">
        <v>618</v>
      </c>
      <c r="B15" s="61" t="s">
        <v>619</v>
      </c>
      <c r="C15" s="62" t="s">
        <v>620</v>
      </c>
      <c r="D15" s="63">
        <v>5.5E-2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  <c r="IG15" s="53"/>
      <c r="IH15" s="53"/>
      <c r="II15" s="53"/>
      <c r="IJ15" s="53"/>
      <c r="IK15" s="53"/>
      <c r="IL15" s="53"/>
      <c r="IM15" s="53"/>
      <c r="IN15" s="53"/>
      <c r="IO15" s="54"/>
      <c r="IP15" s="54"/>
      <c r="IQ15" s="54"/>
      <c r="IR15" s="54"/>
      <c r="IS15" s="54"/>
      <c r="IT15" s="54"/>
      <c r="IU15" s="54"/>
      <c r="IV15" s="54"/>
    </row>
    <row r="16" spans="1:256" s="55" customFormat="1" x14ac:dyDescent="0.2">
      <c r="A16" s="60"/>
      <c r="B16" s="61"/>
      <c r="C16" s="62"/>
      <c r="D16" s="64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53"/>
      <c r="GJ16" s="53"/>
      <c r="GK16" s="53"/>
      <c r="GL16" s="53"/>
      <c r="GM16" s="53"/>
      <c r="GN16" s="53"/>
      <c r="GO16" s="53"/>
      <c r="GP16" s="53"/>
      <c r="GQ16" s="53"/>
      <c r="GR16" s="53"/>
      <c r="GS16" s="53"/>
      <c r="GT16" s="53"/>
      <c r="GU16" s="53"/>
      <c r="GV16" s="53"/>
      <c r="GW16" s="53"/>
      <c r="GX16" s="53"/>
      <c r="GY16" s="53"/>
      <c r="GZ16" s="53"/>
      <c r="HA16" s="53"/>
      <c r="HB16" s="53"/>
      <c r="HC16" s="53"/>
      <c r="HD16" s="53"/>
      <c r="HE16" s="53"/>
      <c r="HF16" s="53"/>
      <c r="HG16" s="53"/>
      <c r="HH16" s="53"/>
      <c r="HI16" s="53"/>
      <c r="HJ16" s="53"/>
      <c r="HK16" s="53"/>
      <c r="HL16" s="53"/>
      <c r="HM16" s="53"/>
      <c r="HN16" s="53"/>
      <c r="HO16" s="53"/>
      <c r="HP16" s="53"/>
      <c r="HQ16" s="53"/>
      <c r="HR16" s="53"/>
      <c r="HS16" s="53"/>
      <c r="HT16" s="53"/>
      <c r="HU16" s="53"/>
      <c r="HV16" s="53"/>
      <c r="HW16" s="53"/>
      <c r="HX16" s="53"/>
      <c r="HY16" s="53"/>
      <c r="HZ16" s="53"/>
      <c r="IA16" s="53"/>
      <c r="IB16" s="53"/>
      <c r="IC16" s="53"/>
      <c r="ID16" s="53"/>
      <c r="IE16" s="53"/>
      <c r="IF16" s="53"/>
      <c r="IG16" s="53"/>
      <c r="IH16" s="53"/>
      <c r="II16" s="53"/>
      <c r="IJ16" s="53"/>
      <c r="IK16" s="53"/>
      <c r="IL16" s="53"/>
      <c r="IM16" s="53"/>
      <c r="IN16" s="53"/>
      <c r="IO16" s="54"/>
      <c r="IP16" s="54"/>
      <c r="IQ16" s="54"/>
      <c r="IR16" s="54"/>
      <c r="IS16" s="54"/>
      <c r="IT16" s="54"/>
      <c r="IU16" s="54"/>
      <c r="IV16" s="54"/>
    </row>
    <row r="17" spans="1:256" s="55" customFormat="1" x14ac:dyDescent="0.2">
      <c r="A17" s="60" t="s">
        <v>621</v>
      </c>
      <c r="B17" s="61" t="s">
        <v>622</v>
      </c>
      <c r="C17" s="62" t="s">
        <v>620</v>
      </c>
      <c r="D17" s="63">
        <v>1.2699999999999999E-2</v>
      </c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4"/>
      <c r="IP17" s="54"/>
      <c r="IQ17" s="54"/>
      <c r="IR17" s="54"/>
      <c r="IS17" s="54"/>
      <c r="IT17" s="54"/>
      <c r="IU17" s="54"/>
      <c r="IV17" s="54"/>
    </row>
    <row r="18" spans="1:256" s="55" customFormat="1" x14ac:dyDescent="0.2">
      <c r="A18" s="60"/>
      <c r="B18" s="61"/>
      <c r="C18" s="62"/>
      <c r="D18" s="64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3"/>
      <c r="HM18" s="53"/>
      <c r="HN18" s="53"/>
      <c r="HO18" s="53"/>
      <c r="HP18" s="53"/>
      <c r="HQ18" s="53"/>
      <c r="HR18" s="53"/>
      <c r="HS18" s="53"/>
      <c r="HT18" s="53"/>
      <c r="HU18" s="53"/>
      <c r="HV18" s="53"/>
      <c r="HW18" s="53"/>
      <c r="HX18" s="53"/>
      <c r="HY18" s="53"/>
      <c r="HZ18" s="53"/>
      <c r="IA18" s="53"/>
      <c r="IB18" s="53"/>
      <c r="IC18" s="53"/>
      <c r="ID18" s="53"/>
      <c r="IE18" s="53"/>
      <c r="IF18" s="53"/>
      <c r="IG18" s="53"/>
      <c r="IH18" s="53"/>
      <c r="II18" s="53"/>
      <c r="IJ18" s="53"/>
      <c r="IK18" s="53"/>
      <c r="IL18" s="53"/>
      <c r="IM18" s="53"/>
      <c r="IN18" s="53"/>
      <c r="IO18" s="54"/>
      <c r="IP18" s="54"/>
      <c r="IQ18" s="54"/>
      <c r="IR18" s="54"/>
      <c r="IS18" s="54"/>
      <c r="IT18" s="54"/>
      <c r="IU18" s="54"/>
      <c r="IV18" s="54"/>
    </row>
    <row r="19" spans="1:256" s="55" customFormat="1" x14ac:dyDescent="0.2">
      <c r="A19" s="60" t="s">
        <v>623</v>
      </c>
      <c r="B19" s="61" t="s">
        <v>624</v>
      </c>
      <c r="C19" s="62" t="s">
        <v>620</v>
      </c>
      <c r="D19" s="63">
        <v>0.01</v>
      </c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3"/>
      <c r="IN19" s="53"/>
      <c r="IO19" s="54"/>
      <c r="IP19" s="54"/>
      <c r="IQ19" s="54"/>
      <c r="IR19" s="54"/>
      <c r="IS19" s="54"/>
      <c r="IT19" s="54"/>
      <c r="IU19" s="54"/>
      <c r="IV19" s="54"/>
    </row>
    <row r="20" spans="1:256" s="55" customFormat="1" x14ac:dyDescent="0.2">
      <c r="A20" s="60"/>
      <c r="B20" s="61"/>
      <c r="C20" s="62"/>
      <c r="D20" s="64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4"/>
      <c r="IP20" s="54"/>
      <c r="IQ20" s="54"/>
      <c r="IR20" s="54"/>
      <c r="IS20" s="54"/>
      <c r="IT20" s="54"/>
      <c r="IU20" s="54"/>
      <c r="IV20" s="54"/>
    </row>
    <row r="21" spans="1:256" s="55" customFormat="1" x14ac:dyDescent="0.2">
      <c r="A21" s="60" t="s">
        <v>625</v>
      </c>
      <c r="B21" s="61" t="s">
        <v>626</v>
      </c>
      <c r="C21" s="62" t="s">
        <v>620</v>
      </c>
      <c r="D21" s="63">
        <v>1.3899999999999999E-2</v>
      </c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4"/>
      <c r="IP21" s="54"/>
      <c r="IQ21" s="54"/>
      <c r="IR21" s="54"/>
      <c r="IS21" s="54"/>
      <c r="IT21" s="54"/>
      <c r="IU21" s="54"/>
      <c r="IV21" s="54"/>
    </row>
    <row r="22" spans="1:256" s="55" customFormat="1" x14ac:dyDescent="0.2">
      <c r="A22" s="65"/>
      <c r="B22" s="66"/>
      <c r="C22" s="67"/>
      <c r="D22" s="68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4"/>
      <c r="IP22" s="54"/>
      <c r="IQ22" s="54"/>
      <c r="IR22" s="54"/>
      <c r="IS22" s="54"/>
      <c r="IT22" s="54"/>
      <c r="IU22" s="54"/>
      <c r="IV22" s="54"/>
    </row>
    <row r="23" spans="1:256" s="55" customFormat="1" ht="15.75" x14ac:dyDescent="0.2">
      <c r="A23" s="112"/>
      <c r="B23" s="269" t="s">
        <v>627</v>
      </c>
      <c r="C23" s="269"/>
      <c r="D23" s="269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4"/>
      <c r="IP23" s="54"/>
      <c r="IQ23" s="54"/>
      <c r="IR23" s="54"/>
      <c r="IS23" s="54"/>
      <c r="IT23" s="54"/>
      <c r="IU23" s="54"/>
      <c r="IV23" s="54"/>
    </row>
    <row r="24" spans="1:256" s="55" customFormat="1" x14ac:dyDescent="0.2">
      <c r="A24" s="60" t="s">
        <v>628</v>
      </c>
      <c r="B24" s="61" t="s">
        <v>629</v>
      </c>
      <c r="C24" s="61"/>
      <c r="D24" s="63">
        <f>SUM(D25:D29)</f>
        <v>5.6499999999999995E-2</v>
      </c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4"/>
      <c r="IP24" s="54"/>
      <c r="IQ24" s="54"/>
      <c r="IR24" s="54"/>
      <c r="IS24" s="54"/>
      <c r="IT24" s="54"/>
      <c r="IU24" s="54"/>
      <c r="IV24" s="54"/>
    </row>
    <row r="25" spans="1:256" s="55" customFormat="1" x14ac:dyDescent="0.2">
      <c r="A25" s="60" t="s">
        <v>630</v>
      </c>
      <c r="B25" s="61" t="s">
        <v>631</v>
      </c>
      <c r="C25" s="69" t="s">
        <v>632</v>
      </c>
      <c r="D25" s="63">
        <v>6.4999999999999997E-3</v>
      </c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4"/>
      <c r="IP25" s="54"/>
      <c r="IQ25" s="54"/>
      <c r="IR25" s="54"/>
      <c r="IS25" s="54"/>
      <c r="IT25" s="54"/>
      <c r="IU25" s="54"/>
      <c r="IV25" s="54"/>
    </row>
    <row r="26" spans="1:256" s="55" customFormat="1" ht="30" x14ac:dyDescent="0.2">
      <c r="A26" s="60" t="s">
        <v>633</v>
      </c>
      <c r="B26" s="70" t="s">
        <v>634</v>
      </c>
      <c r="C26" s="69" t="s">
        <v>632</v>
      </c>
      <c r="D26" s="63">
        <v>0.03</v>
      </c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4"/>
      <c r="IP26" s="54"/>
      <c r="IQ26" s="54"/>
      <c r="IR26" s="54"/>
      <c r="IS26" s="54"/>
      <c r="IT26" s="54"/>
      <c r="IU26" s="54"/>
      <c r="IV26" s="54"/>
    </row>
    <row r="27" spans="1:256" s="55" customFormat="1" ht="45" x14ac:dyDescent="0.2">
      <c r="A27" s="265" t="s">
        <v>635</v>
      </c>
      <c r="B27" s="266" t="s">
        <v>680</v>
      </c>
      <c r="C27" s="69" t="s">
        <v>636</v>
      </c>
      <c r="D27" s="267">
        <f>(5*0.4)/100</f>
        <v>0.02</v>
      </c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4"/>
      <c r="IP27" s="54"/>
      <c r="IQ27" s="54"/>
      <c r="IR27" s="54"/>
      <c r="IS27" s="54"/>
      <c r="IT27" s="54"/>
      <c r="IU27" s="54"/>
      <c r="IV27" s="54"/>
    </row>
    <row r="28" spans="1:256" s="55" customFormat="1" x14ac:dyDescent="0.2">
      <c r="A28" s="265"/>
      <c r="B28" s="266"/>
      <c r="C28" s="69" t="s">
        <v>637</v>
      </c>
      <c r="D28" s="268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4"/>
      <c r="IP28" s="54"/>
      <c r="IQ28" s="54"/>
      <c r="IR28" s="54"/>
      <c r="IS28" s="54"/>
      <c r="IT28" s="54"/>
      <c r="IU28" s="54"/>
      <c r="IV28" s="54"/>
    </row>
    <row r="29" spans="1:256" s="55" customFormat="1" x14ac:dyDescent="0.2">
      <c r="A29" s="60" t="s">
        <v>638</v>
      </c>
      <c r="B29" s="61" t="s">
        <v>639</v>
      </c>
      <c r="C29" s="62" t="s">
        <v>640</v>
      </c>
      <c r="D29" s="63">
        <v>0</v>
      </c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4"/>
      <c r="IP29" s="54"/>
      <c r="IQ29" s="54"/>
      <c r="IR29" s="54"/>
      <c r="IS29" s="54"/>
      <c r="IT29" s="54"/>
      <c r="IU29" s="54"/>
      <c r="IV29" s="54"/>
    </row>
    <row r="30" spans="1:256" s="55" customFormat="1" x14ac:dyDescent="0.2">
      <c r="A30" s="60" t="s">
        <v>641</v>
      </c>
      <c r="B30" s="61" t="s">
        <v>642</v>
      </c>
      <c r="C30" s="62" t="s">
        <v>620</v>
      </c>
      <c r="D30" s="63">
        <v>7.3999999999999996E-2</v>
      </c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4"/>
      <c r="IP30" s="54"/>
      <c r="IQ30" s="54"/>
      <c r="IR30" s="54"/>
      <c r="IS30" s="54"/>
      <c r="IT30" s="54"/>
      <c r="IU30" s="54"/>
      <c r="IV30" s="54"/>
    </row>
    <row r="31" spans="1:256" s="55" customFormat="1" x14ac:dyDescent="0.2">
      <c r="A31" s="66"/>
      <c r="B31" s="53"/>
      <c r="C31" s="53"/>
      <c r="D31" s="71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4"/>
      <c r="IP31" s="54"/>
      <c r="IQ31" s="54"/>
      <c r="IR31" s="54"/>
      <c r="IS31" s="54"/>
      <c r="IT31" s="54"/>
      <c r="IU31" s="54"/>
      <c r="IV31" s="54"/>
    </row>
    <row r="32" spans="1:256" s="55" customFormat="1" ht="15.75" x14ac:dyDescent="0.2">
      <c r="A32" s="66"/>
      <c r="B32" s="65"/>
      <c r="C32" s="72" t="s">
        <v>643</v>
      </c>
      <c r="D32" s="127">
        <f>(((1+D15+D19+D17)*(1+D21)*(1+D30))/(1-D24))-1</f>
        <v>0.24381383383147859</v>
      </c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4"/>
      <c r="IP32" s="54"/>
      <c r="IQ32" s="54"/>
      <c r="IR32" s="54"/>
      <c r="IS32" s="54"/>
      <c r="IT32" s="54"/>
      <c r="IU32" s="54"/>
      <c r="IV32" s="54"/>
    </row>
    <row r="33" spans="1:256" s="55" customFormat="1" x14ac:dyDescent="0.2">
      <c r="A33" s="66"/>
      <c r="B33" s="65"/>
      <c r="C33" s="65"/>
      <c r="D33" s="7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4"/>
      <c r="IP33" s="54"/>
      <c r="IQ33" s="54"/>
      <c r="IR33" s="54"/>
      <c r="IS33" s="54"/>
      <c r="IT33" s="54"/>
      <c r="IU33" s="54"/>
      <c r="IV33" s="54"/>
    </row>
    <row r="34" spans="1:256" s="55" customFormat="1" x14ac:dyDescent="0.2">
      <c r="A34" s="258"/>
      <c r="B34" s="258"/>
      <c r="C34" s="258"/>
      <c r="D34" s="258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4"/>
      <c r="IP34" s="54"/>
      <c r="IQ34" s="54"/>
      <c r="IR34" s="54"/>
      <c r="IS34" s="54"/>
      <c r="IT34" s="54"/>
      <c r="IU34" s="54"/>
      <c r="IV34" s="54"/>
    </row>
    <row r="35" spans="1:256" s="55" customFormat="1" ht="16.5" thickBot="1" x14ac:dyDescent="0.25">
      <c r="A35" s="75"/>
      <c r="B35" s="76" t="s">
        <v>644</v>
      </c>
      <c r="C35" s="75"/>
      <c r="D35" s="75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4"/>
      <c r="IP35" s="54"/>
      <c r="IQ35" s="54"/>
      <c r="IR35" s="54"/>
      <c r="IS35" s="54"/>
      <c r="IT35" s="54"/>
      <c r="IU35" s="54"/>
      <c r="IV35" s="54"/>
    </row>
    <row r="36" spans="1:256" s="55" customFormat="1" ht="15.6" customHeight="1" x14ac:dyDescent="0.2">
      <c r="A36" s="53"/>
      <c r="B36" s="259" t="s">
        <v>672</v>
      </c>
      <c r="C36" s="260"/>
      <c r="D36" s="77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4"/>
      <c r="IP36" s="54"/>
      <c r="IQ36" s="54"/>
      <c r="IR36" s="54"/>
      <c r="IS36" s="54"/>
      <c r="IT36" s="54"/>
      <c r="IU36" s="54"/>
      <c r="IV36" s="54"/>
    </row>
    <row r="37" spans="1:256" ht="17.45" customHeight="1" thickBot="1" x14ac:dyDescent="0.25">
      <c r="B37" s="261"/>
      <c r="C37" s="262"/>
    </row>
    <row r="40" spans="1:256" s="55" customFormat="1" ht="21" customHeight="1" x14ac:dyDescent="0.2">
      <c r="A40" s="263" t="s">
        <v>645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4"/>
      <c r="IP40" s="54"/>
      <c r="IQ40" s="54"/>
      <c r="IR40" s="54"/>
      <c r="IS40" s="54"/>
      <c r="IT40" s="54"/>
      <c r="IU40" s="54"/>
      <c r="IV40" s="54"/>
    </row>
    <row r="41" spans="1:256" s="55" customFormat="1" x14ac:dyDescent="0.2">
      <c r="A41" s="263"/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4"/>
      <c r="IP41" s="54"/>
      <c r="IQ41" s="54"/>
      <c r="IR41" s="54"/>
      <c r="IS41" s="54"/>
      <c r="IT41" s="54"/>
      <c r="IU41" s="54"/>
      <c r="IV41" s="54"/>
    </row>
    <row r="42" spans="1:256" s="55" customFormat="1" ht="15.75" x14ac:dyDescent="0.25">
      <c r="A42" s="128"/>
      <c r="B42" s="128"/>
      <c r="C42" s="128"/>
      <c r="D42" s="128"/>
      <c r="E42" s="74"/>
      <c r="F42" s="74"/>
      <c r="G42" s="74"/>
      <c r="H42" s="74"/>
      <c r="I42" s="74"/>
      <c r="J42" s="74"/>
      <c r="K42" s="74"/>
      <c r="L42" s="74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4"/>
      <c r="IP42" s="54"/>
      <c r="IQ42" s="54"/>
      <c r="IR42" s="54"/>
      <c r="IS42" s="54"/>
      <c r="IT42" s="54"/>
      <c r="IU42" s="54"/>
      <c r="IV42" s="54"/>
    </row>
    <row r="43" spans="1:256" s="55" customFormat="1" ht="23.25" customHeight="1" x14ac:dyDescent="0.2">
      <c r="A43" s="263" t="s">
        <v>681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4"/>
      <c r="IP43" s="54"/>
      <c r="IQ43" s="54"/>
      <c r="IR43" s="54"/>
      <c r="IS43" s="54"/>
      <c r="IT43" s="54"/>
      <c r="IU43" s="54"/>
      <c r="IV43" s="54"/>
    </row>
    <row r="44" spans="1:256" s="55" customFormat="1" ht="15" customHeight="1" x14ac:dyDescent="0.2">
      <c r="A44" s="263"/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4"/>
      <c r="IP44" s="54"/>
      <c r="IQ44" s="54"/>
      <c r="IR44" s="54"/>
      <c r="IS44" s="54"/>
      <c r="IT44" s="54"/>
      <c r="IU44" s="54"/>
      <c r="IV44" s="54"/>
    </row>
    <row r="45" spans="1:256" s="55" customFormat="1" ht="15.75" x14ac:dyDescent="0.25">
      <c r="A45" s="78"/>
      <c r="B45" s="78"/>
      <c r="C45" s="78"/>
      <c r="D45" s="78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4"/>
      <c r="IP45" s="54"/>
      <c r="IQ45" s="54"/>
      <c r="IR45" s="54"/>
      <c r="IS45" s="54"/>
      <c r="IT45" s="54"/>
      <c r="IU45" s="54"/>
      <c r="IV45" s="54"/>
    </row>
    <row r="46" spans="1:256" s="55" customFormat="1" ht="15.75" x14ac:dyDescent="0.25">
      <c r="A46" s="128"/>
      <c r="B46" s="128"/>
      <c r="C46" s="128"/>
      <c r="D46" s="128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4"/>
      <c r="IP46" s="54"/>
      <c r="IQ46" s="54"/>
      <c r="IR46" s="54"/>
      <c r="IS46" s="54"/>
      <c r="IT46" s="54"/>
      <c r="IU46" s="54"/>
      <c r="IV46" s="54"/>
    </row>
    <row r="47" spans="1:256" s="55" customFormat="1" ht="15.75" x14ac:dyDescent="0.25">
      <c r="A47" s="128"/>
      <c r="B47" s="128"/>
      <c r="C47" s="128"/>
      <c r="D47" s="128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4"/>
      <c r="IP47" s="54"/>
      <c r="IQ47" s="54"/>
      <c r="IR47" s="54"/>
      <c r="IS47" s="54"/>
      <c r="IT47" s="54"/>
      <c r="IU47" s="54"/>
      <c r="IV47" s="54"/>
    </row>
    <row r="48" spans="1:256" s="55" customFormat="1" ht="15.75" x14ac:dyDescent="0.25">
      <c r="A48" s="128"/>
      <c r="B48" s="128"/>
      <c r="C48" s="128"/>
      <c r="D48" s="128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53"/>
      <c r="CR48" s="53"/>
      <c r="CS48" s="53"/>
      <c r="CT48" s="53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M48" s="53"/>
      <c r="DN48" s="53"/>
      <c r="DO48" s="53"/>
      <c r="DP48" s="53"/>
      <c r="DQ48" s="53"/>
      <c r="DR48" s="53"/>
      <c r="DS48" s="53"/>
      <c r="DT48" s="53"/>
      <c r="DU48" s="53"/>
      <c r="DV48" s="53"/>
      <c r="DW48" s="53"/>
      <c r="DX48" s="53"/>
      <c r="DY48" s="53"/>
      <c r="DZ48" s="53"/>
      <c r="EA48" s="53"/>
      <c r="EB48" s="53"/>
      <c r="EC48" s="53"/>
      <c r="ED48" s="53"/>
      <c r="EE48" s="53"/>
      <c r="EF48" s="53"/>
      <c r="EG48" s="53"/>
      <c r="EH48" s="53"/>
      <c r="EI48" s="53"/>
      <c r="EJ48" s="53"/>
      <c r="EK48" s="53"/>
      <c r="EL48" s="53"/>
      <c r="EM48" s="53"/>
      <c r="EN48" s="53"/>
      <c r="EO48" s="53"/>
      <c r="EP48" s="53"/>
      <c r="EQ48" s="53"/>
      <c r="ER48" s="53"/>
      <c r="ES48" s="53"/>
      <c r="ET48" s="53"/>
      <c r="EU48" s="53"/>
      <c r="EV48" s="53"/>
      <c r="EW48" s="53"/>
      <c r="EX48" s="53"/>
      <c r="EY48" s="53"/>
      <c r="EZ48" s="53"/>
      <c r="FA48" s="53"/>
      <c r="FB48" s="53"/>
      <c r="FC48" s="53"/>
      <c r="FD48" s="53"/>
      <c r="FE48" s="53"/>
      <c r="FF48" s="53"/>
      <c r="FG48" s="53"/>
      <c r="FH48" s="53"/>
      <c r="FI48" s="53"/>
      <c r="FJ48" s="53"/>
      <c r="FK48" s="53"/>
      <c r="FL48" s="53"/>
      <c r="FM48" s="53"/>
      <c r="FN48" s="53"/>
      <c r="FO48" s="53"/>
      <c r="FP48" s="53"/>
      <c r="FQ48" s="53"/>
      <c r="FR48" s="53"/>
      <c r="FS48" s="53"/>
      <c r="FT48" s="53"/>
      <c r="FU48" s="53"/>
      <c r="FV48" s="53"/>
      <c r="FW48" s="53"/>
      <c r="FX48" s="53"/>
      <c r="FY48" s="53"/>
      <c r="FZ48" s="53"/>
      <c r="GA48" s="53"/>
      <c r="GB48" s="53"/>
      <c r="GC48" s="53"/>
      <c r="GD48" s="53"/>
      <c r="GE48" s="53"/>
      <c r="GF48" s="53"/>
      <c r="GG48" s="53"/>
      <c r="GH48" s="53"/>
      <c r="GI48" s="53"/>
      <c r="GJ48" s="53"/>
      <c r="GK48" s="53"/>
      <c r="GL48" s="53"/>
      <c r="GM48" s="53"/>
      <c r="GN48" s="53"/>
      <c r="GO48" s="53"/>
      <c r="GP48" s="53"/>
      <c r="GQ48" s="53"/>
      <c r="GR48" s="53"/>
      <c r="GS48" s="53"/>
      <c r="GT48" s="53"/>
      <c r="GU48" s="53"/>
      <c r="GV48" s="53"/>
      <c r="GW48" s="53"/>
      <c r="GX48" s="53"/>
      <c r="GY48" s="53"/>
      <c r="GZ48" s="53"/>
      <c r="HA48" s="53"/>
      <c r="HB48" s="53"/>
      <c r="HC48" s="53"/>
      <c r="HD48" s="53"/>
      <c r="HE48" s="53"/>
      <c r="HF48" s="53"/>
      <c r="HG48" s="53"/>
      <c r="HH48" s="53"/>
      <c r="HI48" s="53"/>
      <c r="HJ48" s="53"/>
      <c r="HK48" s="53"/>
      <c r="HL48" s="53"/>
      <c r="HM48" s="53"/>
      <c r="HN48" s="53"/>
      <c r="HO48" s="53"/>
      <c r="HP48" s="53"/>
      <c r="HQ48" s="53"/>
      <c r="HR48" s="53"/>
      <c r="HS48" s="53"/>
      <c r="HT48" s="53"/>
      <c r="HU48" s="53"/>
      <c r="HV48" s="53"/>
      <c r="HW48" s="53"/>
      <c r="HX48" s="53"/>
      <c r="HY48" s="53"/>
      <c r="HZ48" s="53"/>
      <c r="IA48" s="53"/>
      <c r="IB48" s="53"/>
      <c r="IC48" s="53"/>
      <c r="ID48" s="53"/>
      <c r="IE48" s="53"/>
      <c r="IF48" s="53"/>
      <c r="IG48" s="53"/>
      <c r="IH48" s="53"/>
      <c r="II48" s="53"/>
      <c r="IJ48" s="53"/>
      <c r="IK48" s="53"/>
      <c r="IL48" s="53"/>
      <c r="IM48" s="53"/>
      <c r="IN48" s="53"/>
      <c r="IO48" s="54"/>
      <c r="IP48" s="54"/>
      <c r="IQ48" s="54"/>
      <c r="IR48" s="54"/>
      <c r="IS48" s="54"/>
      <c r="IT48" s="54"/>
      <c r="IU48" s="54"/>
      <c r="IV48" s="54"/>
    </row>
    <row r="49" spans="1:256" s="55" customFormat="1" ht="15.75" x14ac:dyDescent="0.25">
      <c r="A49" s="128"/>
      <c r="B49" s="128"/>
      <c r="C49" s="128"/>
      <c r="D49" s="128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3"/>
      <c r="CM49" s="53"/>
      <c r="CN49" s="53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3"/>
      <c r="DN49" s="53"/>
      <c r="DO49" s="53"/>
      <c r="DP49" s="53"/>
      <c r="DQ49" s="53"/>
      <c r="DR49" s="53"/>
      <c r="DS49" s="53"/>
      <c r="DT49" s="53"/>
      <c r="DU49" s="53"/>
      <c r="DV49" s="53"/>
      <c r="DW49" s="53"/>
      <c r="DX49" s="53"/>
      <c r="DY49" s="53"/>
      <c r="DZ49" s="53"/>
      <c r="EA49" s="53"/>
      <c r="EB49" s="53"/>
      <c r="EC49" s="53"/>
      <c r="ED49" s="53"/>
      <c r="EE49" s="53"/>
      <c r="EF49" s="53"/>
      <c r="EG49" s="53"/>
      <c r="EH49" s="53"/>
      <c r="EI49" s="53"/>
      <c r="EJ49" s="53"/>
      <c r="EK49" s="53"/>
      <c r="EL49" s="53"/>
      <c r="EM49" s="53"/>
      <c r="EN49" s="53"/>
      <c r="EO49" s="53"/>
      <c r="EP49" s="53"/>
      <c r="EQ49" s="53"/>
      <c r="ER49" s="53"/>
      <c r="ES49" s="53"/>
      <c r="ET49" s="53"/>
      <c r="EU49" s="53"/>
      <c r="EV49" s="53"/>
      <c r="EW49" s="53"/>
      <c r="EX49" s="53"/>
      <c r="EY49" s="53"/>
      <c r="EZ49" s="53"/>
      <c r="FA49" s="53"/>
      <c r="FB49" s="53"/>
      <c r="FC49" s="53"/>
      <c r="FD49" s="53"/>
      <c r="FE49" s="53"/>
      <c r="FF49" s="53"/>
      <c r="FG49" s="53"/>
      <c r="FH49" s="53"/>
      <c r="FI49" s="53"/>
      <c r="FJ49" s="53"/>
      <c r="FK49" s="53"/>
      <c r="FL49" s="53"/>
      <c r="FM49" s="53"/>
      <c r="FN49" s="53"/>
      <c r="FO49" s="53"/>
      <c r="FP49" s="53"/>
      <c r="FQ49" s="53"/>
      <c r="FR49" s="53"/>
      <c r="FS49" s="53"/>
      <c r="FT49" s="53"/>
      <c r="FU49" s="53"/>
      <c r="FV49" s="53"/>
      <c r="FW49" s="53"/>
      <c r="FX49" s="53"/>
      <c r="FY49" s="53"/>
      <c r="FZ49" s="53"/>
      <c r="GA49" s="53"/>
      <c r="GB49" s="53"/>
      <c r="GC49" s="53"/>
      <c r="GD49" s="53"/>
      <c r="GE49" s="53"/>
      <c r="GF49" s="53"/>
      <c r="GG49" s="53"/>
      <c r="GH49" s="53"/>
      <c r="GI49" s="53"/>
      <c r="GJ49" s="53"/>
      <c r="GK49" s="53"/>
      <c r="GL49" s="53"/>
      <c r="GM49" s="53"/>
      <c r="GN49" s="53"/>
      <c r="GO49" s="53"/>
      <c r="GP49" s="53"/>
      <c r="GQ49" s="53"/>
      <c r="GR49" s="53"/>
      <c r="GS49" s="53"/>
      <c r="GT49" s="53"/>
      <c r="GU49" s="53"/>
      <c r="GV49" s="53"/>
      <c r="GW49" s="53"/>
      <c r="GX49" s="53"/>
      <c r="GY49" s="53"/>
      <c r="GZ49" s="53"/>
      <c r="HA49" s="53"/>
      <c r="HB49" s="53"/>
      <c r="HC49" s="53"/>
      <c r="HD49" s="53"/>
      <c r="HE49" s="53"/>
      <c r="HF49" s="53"/>
      <c r="HG49" s="53"/>
      <c r="HH49" s="53"/>
      <c r="HI49" s="53"/>
      <c r="HJ49" s="53"/>
      <c r="HK49" s="53"/>
      <c r="HL49" s="53"/>
      <c r="HM49" s="53"/>
      <c r="HN49" s="53"/>
      <c r="HO49" s="53"/>
      <c r="HP49" s="53"/>
      <c r="HQ49" s="53"/>
      <c r="HR49" s="53"/>
      <c r="HS49" s="53"/>
      <c r="HT49" s="53"/>
      <c r="HU49" s="53"/>
      <c r="HV49" s="53"/>
      <c r="HW49" s="53"/>
      <c r="HX49" s="53"/>
      <c r="HY49" s="53"/>
      <c r="HZ49" s="53"/>
      <c r="IA49" s="53"/>
      <c r="IB49" s="53"/>
      <c r="IC49" s="53"/>
      <c r="ID49" s="53"/>
      <c r="IE49" s="53"/>
      <c r="IF49" s="53"/>
      <c r="IG49" s="53"/>
      <c r="IH49" s="53"/>
      <c r="II49" s="53"/>
      <c r="IJ49" s="53"/>
      <c r="IK49" s="53"/>
      <c r="IL49" s="53"/>
      <c r="IM49" s="53"/>
      <c r="IN49" s="53"/>
      <c r="IO49" s="53"/>
      <c r="IP49" s="53"/>
      <c r="IQ49" s="53"/>
      <c r="IR49" s="53"/>
      <c r="IS49" s="53"/>
      <c r="IT49" s="53"/>
      <c r="IU49" s="53"/>
      <c r="IV49" s="53"/>
    </row>
    <row r="50" spans="1:256" s="55" customFormat="1" ht="15.75" x14ac:dyDescent="0.25">
      <c r="A50" s="128"/>
      <c r="B50" s="128"/>
      <c r="C50" s="128"/>
      <c r="D50" s="128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M50" s="53"/>
      <c r="DN50" s="53"/>
      <c r="DO50" s="53"/>
      <c r="DP50" s="53"/>
      <c r="DQ50" s="53"/>
      <c r="DR50" s="53"/>
      <c r="DS50" s="53"/>
      <c r="DT50" s="53"/>
      <c r="DU50" s="53"/>
      <c r="DV50" s="53"/>
      <c r="DW50" s="53"/>
      <c r="DX50" s="53"/>
      <c r="DY50" s="53"/>
      <c r="DZ50" s="53"/>
      <c r="EA50" s="53"/>
      <c r="EB50" s="53"/>
      <c r="EC50" s="53"/>
      <c r="ED50" s="53"/>
      <c r="EE50" s="53"/>
      <c r="EF50" s="53"/>
      <c r="EG50" s="53"/>
      <c r="EH50" s="53"/>
      <c r="EI50" s="53"/>
      <c r="EJ50" s="53"/>
      <c r="EK50" s="53"/>
      <c r="EL50" s="53"/>
      <c r="EM50" s="53"/>
      <c r="EN50" s="53"/>
      <c r="EO50" s="53"/>
      <c r="EP50" s="53"/>
      <c r="EQ50" s="53"/>
      <c r="ER50" s="53"/>
      <c r="ES50" s="53"/>
      <c r="ET50" s="53"/>
      <c r="EU50" s="53"/>
      <c r="EV50" s="53"/>
      <c r="EW50" s="53"/>
      <c r="EX50" s="53"/>
      <c r="EY50" s="53"/>
      <c r="EZ50" s="53"/>
      <c r="FA50" s="53"/>
      <c r="FB50" s="53"/>
      <c r="FC50" s="53"/>
      <c r="FD50" s="53"/>
      <c r="FE50" s="53"/>
      <c r="FF50" s="53"/>
      <c r="FG50" s="53"/>
      <c r="FH50" s="53"/>
      <c r="FI50" s="53"/>
      <c r="FJ50" s="53"/>
      <c r="FK50" s="53"/>
      <c r="FL50" s="53"/>
      <c r="FM50" s="53"/>
      <c r="FN50" s="53"/>
      <c r="FO50" s="53"/>
      <c r="FP50" s="53"/>
      <c r="FQ50" s="53"/>
      <c r="FR50" s="53"/>
      <c r="FS50" s="53"/>
      <c r="FT50" s="53"/>
      <c r="FU50" s="53"/>
      <c r="FV50" s="53"/>
      <c r="FW50" s="53"/>
      <c r="FX50" s="53"/>
      <c r="FY50" s="53"/>
      <c r="FZ50" s="53"/>
      <c r="GA50" s="53"/>
      <c r="GB50" s="53"/>
      <c r="GC50" s="53"/>
      <c r="GD50" s="53"/>
      <c r="GE50" s="53"/>
      <c r="GF50" s="53"/>
      <c r="GG50" s="53"/>
      <c r="GH50" s="53"/>
      <c r="GI50" s="53"/>
      <c r="GJ50" s="53"/>
      <c r="GK50" s="53"/>
      <c r="GL50" s="53"/>
      <c r="GM50" s="53"/>
      <c r="GN50" s="53"/>
      <c r="GO50" s="53"/>
      <c r="GP50" s="53"/>
      <c r="GQ50" s="53"/>
      <c r="GR50" s="53"/>
      <c r="GS50" s="53"/>
      <c r="GT50" s="53"/>
      <c r="GU50" s="53"/>
      <c r="GV50" s="53"/>
      <c r="GW50" s="53"/>
      <c r="GX50" s="53"/>
      <c r="GY50" s="53"/>
      <c r="GZ50" s="53"/>
      <c r="HA50" s="53"/>
      <c r="HB50" s="53"/>
      <c r="HC50" s="53"/>
      <c r="HD50" s="53"/>
      <c r="HE50" s="53"/>
      <c r="HF50" s="53"/>
      <c r="HG50" s="53"/>
      <c r="HH50" s="53"/>
      <c r="HI50" s="53"/>
      <c r="HJ50" s="53"/>
      <c r="HK50" s="53"/>
      <c r="HL50" s="53"/>
      <c r="HM50" s="53"/>
      <c r="HN50" s="53"/>
      <c r="HO50" s="53"/>
      <c r="HP50" s="53"/>
      <c r="HQ50" s="53"/>
      <c r="HR50" s="53"/>
      <c r="HS50" s="53"/>
      <c r="HT50" s="53"/>
      <c r="HU50" s="53"/>
      <c r="HV50" s="53"/>
      <c r="HW50" s="53"/>
      <c r="HX50" s="53"/>
      <c r="HY50" s="53"/>
      <c r="HZ50" s="53"/>
      <c r="IA50" s="53"/>
      <c r="IB50" s="53"/>
      <c r="IC50" s="53"/>
      <c r="ID50" s="53"/>
      <c r="IE50" s="53"/>
      <c r="IF50" s="53"/>
      <c r="IG50" s="53"/>
      <c r="IH50" s="53"/>
      <c r="II50" s="53"/>
      <c r="IJ50" s="53"/>
      <c r="IK50" s="53"/>
      <c r="IL50" s="53"/>
      <c r="IM50" s="53"/>
      <c r="IN50" s="53"/>
      <c r="IO50" s="53"/>
      <c r="IP50" s="53"/>
      <c r="IQ50" s="53"/>
      <c r="IR50" s="53"/>
      <c r="IS50" s="53"/>
      <c r="IT50" s="53"/>
      <c r="IU50" s="53"/>
      <c r="IV50" s="53"/>
    </row>
    <row r="51" spans="1:256" s="55" customFormat="1" ht="15.75" x14ac:dyDescent="0.25">
      <c r="A51" s="128"/>
      <c r="B51" s="128"/>
      <c r="C51" s="128"/>
      <c r="D51" s="128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3"/>
      <c r="CT51" s="53"/>
      <c r="CU51" s="53"/>
      <c r="CV51" s="53"/>
      <c r="CW51" s="53"/>
      <c r="CX51" s="53"/>
      <c r="CY51" s="53"/>
      <c r="CZ51" s="53"/>
      <c r="DA51" s="53"/>
      <c r="DB51" s="53"/>
      <c r="DC51" s="53"/>
      <c r="DD51" s="53"/>
      <c r="DE51" s="53"/>
      <c r="DF51" s="53"/>
      <c r="DG51" s="53"/>
      <c r="DH51" s="53"/>
      <c r="DI51" s="53"/>
      <c r="DJ51" s="53"/>
      <c r="DK51" s="53"/>
      <c r="DL51" s="53"/>
      <c r="DM51" s="53"/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3"/>
      <c r="EF51" s="53"/>
      <c r="EG51" s="53"/>
      <c r="EH51" s="53"/>
      <c r="EI51" s="53"/>
      <c r="EJ51" s="53"/>
      <c r="EK51" s="53"/>
      <c r="EL51" s="53"/>
      <c r="EM51" s="53"/>
      <c r="EN51" s="53"/>
      <c r="EO51" s="53"/>
      <c r="EP51" s="53"/>
      <c r="EQ51" s="53"/>
      <c r="ER51" s="53"/>
      <c r="ES51" s="53"/>
      <c r="ET51" s="53"/>
      <c r="EU51" s="53"/>
      <c r="EV51" s="53"/>
      <c r="EW51" s="53"/>
      <c r="EX51" s="53"/>
      <c r="EY51" s="53"/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3"/>
      <c r="FR51" s="53"/>
      <c r="FS51" s="53"/>
      <c r="FT51" s="53"/>
      <c r="FU51" s="53"/>
      <c r="FV51" s="53"/>
      <c r="FW51" s="53"/>
      <c r="FX51" s="53"/>
      <c r="FY51" s="53"/>
      <c r="FZ51" s="53"/>
      <c r="GA51" s="53"/>
      <c r="GB51" s="53"/>
      <c r="GC51" s="53"/>
      <c r="GD51" s="53"/>
      <c r="GE51" s="53"/>
      <c r="GF51" s="53"/>
      <c r="GG51" s="53"/>
      <c r="GH51" s="53"/>
      <c r="GI51" s="53"/>
      <c r="GJ51" s="53"/>
      <c r="GK51" s="53"/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HA51" s="53"/>
      <c r="HB51" s="53"/>
      <c r="HC51" s="53"/>
      <c r="HD51" s="53"/>
      <c r="HE51" s="53"/>
      <c r="HF51" s="53"/>
      <c r="HG51" s="53"/>
      <c r="HH51" s="53"/>
      <c r="HI51" s="53"/>
      <c r="HJ51" s="53"/>
      <c r="HK51" s="53"/>
      <c r="HL51" s="53"/>
      <c r="HM51" s="53"/>
      <c r="HN51" s="53"/>
      <c r="HO51" s="53"/>
      <c r="HP51" s="53"/>
      <c r="HQ51" s="53"/>
      <c r="HR51" s="53"/>
      <c r="HS51" s="53"/>
      <c r="HT51" s="53"/>
      <c r="HU51" s="53"/>
      <c r="HV51" s="53"/>
      <c r="HW51" s="53"/>
      <c r="HX51" s="53"/>
      <c r="HY51" s="53"/>
      <c r="HZ51" s="53"/>
      <c r="IA51" s="53"/>
      <c r="IB51" s="53"/>
      <c r="IC51" s="53"/>
      <c r="ID51" s="53"/>
      <c r="IE51" s="53"/>
      <c r="IF51" s="53"/>
      <c r="IG51" s="53"/>
      <c r="IH51" s="53"/>
      <c r="II51" s="53"/>
      <c r="IJ51" s="53"/>
      <c r="IK51" s="53"/>
      <c r="IL51" s="53"/>
      <c r="IM51" s="53"/>
      <c r="IN51" s="53"/>
      <c r="IO51" s="53"/>
      <c r="IP51" s="53"/>
      <c r="IQ51" s="53"/>
      <c r="IR51" s="53"/>
      <c r="IS51" s="53"/>
      <c r="IT51" s="53"/>
      <c r="IU51" s="53"/>
      <c r="IV51" s="53"/>
    </row>
    <row r="52" spans="1:256" s="55" customFormat="1" ht="15.75" x14ac:dyDescent="0.25">
      <c r="A52" s="128"/>
      <c r="B52" s="128"/>
      <c r="C52" s="128"/>
      <c r="D52" s="128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J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3"/>
      <c r="DG52" s="53"/>
      <c r="DH52" s="53"/>
      <c r="DI52" s="53"/>
      <c r="DJ52" s="53"/>
      <c r="DK52" s="53"/>
      <c r="DL52" s="53"/>
      <c r="DM52" s="53"/>
      <c r="DN52" s="53"/>
      <c r="DO52" s="53"/>
      <c r="DP52" s="53"/>
      <c r="DQ52" s="53"/>
      <c r="DR52" s="53"/>
      <c r="DS52" s="53"/>
      <c r="DT52" s="53"/>
      <c r="DU52" s="53"/>
      <c r="DV52" s="53"/>
      <c r="DW52" s="53"/>
      <c r="DX52" s="53"/>
      <c r="DY52" s="53"/>
      <c r="DZ52" s="53"/>
      <c r="EA52" s="53"/>
      <c r="EB52" s="53"/>
      <c r="EC52" s="53"/>
      <c r="ED52" s="53"/>
      <c r="EE52" s="53"/>
      <c r="EF52" s="53"/>
      <c r="EG52" s="53"/>
      <c r="EH52" s="53"/>
      <c r="EI52" s="53"/>
      <c r="EJ52" s="53"/>
      <c r="EK52" s="53"/>
      <c r="EL52" s="53"/>
      <c r="EM52" s="53"/>
      <c r="EN52" s="53"/>
      <c r="EO52" s="53"/>
      <c r="EP52" s="53"/>
      <c r="EQ52" s="53"/>
      <c r="ER52" s="53"/>
      <c r="ES52" s="53"/>
      <c r="ET52" s="53"/>
      <c r="EU52" s="53"/>
      <c r="EV52" s="53"/>
      <c r="EW52" s="53"/>
      <c r="EX52" s="53"/>
      <c r="EY52" s="53"/>
      <c r="EZ52" s="53"/>
      <c r="FA52" s="53"/>
      <c r="FB52" s="53"/>
      <c r="FC52" s="53"/>
      <c r="FD52" s="53"/>
      <c r="FE52" s="53"/>
      <c r="FF52" s="53"/>
      <c r="FG52" s="53"/>
      <c r="FH52" s="53"/>
      <c r="FI52" s="53"/>
      <c r="FJ52" s="53"/>
      <c r="FK52" s="53"/>
      <c r="FL52" s="53"/>
      <c r="FM52" s="53"/>
      <c r="FN52" s="53"/>
      <c r="FO52" s="53"/>
      <c r="FP52" s="53"/>
      <c r="FQ52" s="53"/>
      <c r="FR52" s="53"/>
      <c r="FS52" s="53"/>
      <c r="FT52" s="53"/>
      <c r="FU52" s="53"/>
      <c r="FV52" s="53"/>
      <c r="FW52" s="53"/>
      <c r="FX52" s="53"/>
      <c r="FY52" s="53"/>
      <c r="FZ52" s="53"/>
      <c r="GA52" s="53"/>
      <c r="GB52" s="53"/>
      <c r="GC52" s="53"/>
      <c r="GD52" s="53"/>
      <c r="GE52" s="53"/>
      <c r="GF52" s="53"/>
      <c r="GG52" s="53"/>
      <c r="GH52" s="53"/>
      <c r="GI52" s="53"/>
      <c r="GJ52" s="53"/>
      <c r="GK52" s="53"/>
      <c r="GL52" s="53"/>
      <c r="GM52" s="53"/>
      <c r="GN52" s="53"/>
      <c r="GO52" s="53"/>
      <c r="GP52" s="53"/>
      <c r="GQ52" s="53"/>
      <c r="GR52" s="53"/>
      <c r="GS52" s="53"/>
      <c r="GT52" s="53"/>
      <c r="GU52" s="53"/>
      <c r="GV52" s="53"/>
      <c r="GW52" s="53"/>
      <c r="GX52" s="53"/>
      <c r="GY52" s="53"/>
      <c r="GZ52" s="53"/>
      <c r="HA52" s="53"/>
      <c r="HB52" s="53"/>
      <c r="HC52" s="53"/>
      <c r="HD52" s="53"/>
      <c r="HE52" s="53"/>
      <c r="HF52" s="53"/>
      <c r="HG52" s="53"/>
      <c r="HH52" s="53"/>
      <c r="HI52" s="53"/>
      <c r="HJ52" s="53"/>
      <c r="HK52" s="53"/>
      <c r="HL52" s="53"/>
      <c r="HM52" s="53"/>
      <c r="HN52" s="53"/>
      <c r="HO52" s="53"/>
      <c r="HP52" s="53"/>
      <c r="HQ52" s="53"/>
      <c r="HR52" s="53"/>
      <c r="HS52" s="53"/>
      <c r="HT52" s="53"/>
      <c r="HU52" s="53"/>
      <c r="HV52" s="53"/>
      <c r="HW52" s="53"/>
      <c r="HX52" s="53"/>
      <c r="HY52" s="53"/>
      <c r="HZ52" s="53"/>
      <c r="IA52" s="53"/>
      <c r="IB52" s="53"/>
      <c r="IC52" s="53"/>
      <c r="ID52" s="53"/>
      <c r="IE52" s="53"/>
      <c r="IF52" s="53"/>
      <c r="IG52" s="53"/>
      <c r="IH52" s="53"/>
      <c r="II52" s="53"/>
      <c r="IJ52" s="53"/>
      <c r="IK52" s="53"/>
      <c r="IL52" s="53"/>
      <c r="IM52" s="53"/>
      <c r="IN52" s="53"/>
      <c r="IO52" s="53"/>
      <c r="IP52" s="53"/>
      <c r="IQ52" s="53"/>
      <c r="IR52" s="53"/>
      <c r="IS52" s="53"/>
      <c r="IT52" s="53"/>
      <c r="IU52" s="53"/>
      <c r="IV52" s="53"/>
    </row>
    <row r="53" spans="1:256" s="55" customFormat="1" ht="15.75" x14ac:dyDescent="0.25">
      <c r="A53" s="128"/>
      <c r="B53" s="128"/>
      <c r="C53" s="128"/>
      <c r="D53" s="128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J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3"/>
      <c r="DG53" s="53"/>
      <c r="DH53" s="53"/>
      <c r="DI53" s="53"/>
      <c r="DJ53" s="53"/>
      <c r="DK53" s="53"/>
      <c r="DL53" s="53"/>
      <c r="DM53" s="53"/>
      <c r="DN53" s="53"/>
      <c r="DO53" s="53"/>
      <c r="DP53" s="53"/>
      <c r="DQ53" s="53"/>
      <c r="DR53" s="53"/>
      <c r="DS53" s="53"/>
      <c r="DT53" s="53"/>
      <c r="DU53" s="53"/>
      <c r="DV53" s="53"/>
      <c r="DW53" s="53"/>
      <c r="DX53" s="53"/>
      <c r="DY53" s="53"/>
      <c r="DZ53" s="53"/>
      <c r="EA53" s="53"/>
      <c r="EB53" s="53"/>
      <c r="EC53" s="53"/>
      <c r="ED53" s="53"/>
      <c r="EE53" s="53"/>
      <c r="EF53" s="53"/>
      <c r="EG53" s="53"/>
      <c r="EH53" s="53"/>
      <c r="EI53" s="53"/>
      <c r="EJ53" s="53"/>
      <c r="EK53" s="53"/>
      <c r="EL53" s="53"/>
      <c r="EM53" s="53"/>
      <c r="EN53" s="53"/>
      <c r="EO53" s="53"/>
      <c r="EP53" s="53"/>
      <c r="EQ53" s="53"/>
      <c r="ER53" s="53"/>
      <c r="ES53" s="53"/>
      <c r="ET53" s="53"/>
      <c r="EU53" s="53"/>
      <c r="EV53" s="53"/>
      <c r="EW53" s="53"/>
      <c r="EX53" s="53"/>
      <c r="EY53" s="53"/>
      <c r="EZ53" s="53"/>
      <c r="FA53" s="53"/>
      <c r="FB53" s="53"/>
      <c r="FC53" s="53"/>
      <c r="FD53" s="53"/>
      <c r="FE53" s="53"/>
      <c r="FF53" s="53"/>
      <c r="FG53" s="53"/>
      <c r="FH53" s="53"/>
      <c r="FI53" s="53"/>
      <c r="FJ53" s="53"/>
      <c r="FK53" s="53"/>
      <c r="FL53" s="53"/>
      <c r="FM53" s="53"/>
      <c r="FN53" s="53"/>
      <c r="FO53" s="53"/>
      <c r="FP53" s="53"/>
      <c r="FQ53" s="53"/>
      <c r="FR53" s="53"/>
      <c r="FS53" s="53"/>
      <c r="FT53" s="53"/>
      <c r="FU53" s="53"/>
      <c r="FV53" s="53"/>
      <c r="FW53" s="53"/>
      <c r="FX53" s="53"/>
      <c r="FY53" s="53"/>
      <c r="FZ53" s="53"/>
      <c r="GA53" s="53"/>
      <c r="GB53" s="53"/>
      <c r="GC53" s="53"/>
      <c r="GD53" s="53"/>
      <c r="GE53" s="53"/>
      <c r="GF53" s="53"/>
      <c r="GG53" s="53"/>
      <c r="GH53" s="53"/>
      <c r="GI53" s="53"/>
      <c r="GJ53" s="53"/>
      <c r="GK53" s="53"/>
      <c r="GL53" s="53"/>
      <c r="GM53" s="53"/>
      <c r="GN53" s="53"/>
      <c r="GO53" s="53"/>
      <c r="GP53" s="53"/>
      <c r="GQ53" s="53"/>
      <c r="GR53" s="53"/>
      <c r="GS53" s="53"/>
      <c r="GT53" s="53"/>
      <c r="GU53" s="53"/>
      <c r="GV53" s="53"/>
      <c r="GW53" s="53"/>
      <c r="GX53" s="53"/>
      <c r="GY53" s="53"/>
      <c r="GZ53" s="53"/>
      <c r="HA53" s="53"/>
      <c r="HB53" s="53"/>
      <c r="HC53" s="53"/>
      <c r="HD53" s="53"/>
      <c r="HE53" s="53"/>
      <c r="HF53" s="53"/>
      <c r="HG53" s="53"/>
      <c r="HH53" s="53"/>
      <c r="HI53" s="53"/>
      <c r="HJ53" s="53"/>
      <c r="HK53" s="53"/>
      <c r="HL53" s="53"/>
      <c r="HM53" s="53"/>
      <c r="HN53" s="53"/>
      <c r="HO53" s="53"/>
      <c r="HP53" s="53"/>
      <c r="HQ53" s="53"/>
      <c r="HR53" s="53"/>
      <c r="HS53" s="53"/>
      <c r="HT53" s="53"/>
      <c r="HU53" s="53"/>
      <c r="HV53" s="53"/>
      <c r="HW53" s="53"/>
      <c r="HX53" s="53"/>
      <c r="HY53" s="53"/>
      <c r="HZ53" s="53"/>
      <c r="IA53" s="53"/>
      <c r="IB53" s="53"/>
      <c r="IC53" s="53"/>
      <c r="ID53" s="53"/>
      <c r="IE53" s="53"/>
      <c r="IF53" s="53"/>
      <c r="IG53" s="53"/>
      <c r="IH53" s="53"/>
      <c r="II53" s="53"/>
      <c r="IJ53" s="53"/>
      <c r="IK53" s="53"/>
      <c r="IL53" s="53"/>
      <c r="IM53" s="53"/>
      <c r="IN53" s="53"/>
      <c r="IO53" s="53"/>
      <c r="IP53" s="53"/>
      <c r="IQ53" s="53"/>
      <c r="IR53" s="53"/>
      <c r="IS53" s="53"/>
      <c r="IT53" s="53"/>
      <c r="IU53" s="53"/>
      <c r="IV53" s="53"/>
    </row>
    <row r="54" spans="1:256" s="55" customFormat="1" ht="15.75" x14ac:dyDescent="0.25">
      <c r="A54" s="128"/>
      <c r="B54" s="128"/>
      <c r="C54" s="128"/>
      <c r="D54" s="128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J54" s="53"/>
      <c r="CK54" s="53"/>
      <c r="CL54" s="53"/>
      <c r="CM54" s="53"/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3"/>
      <c r="DG54" s="53"/>
      <c r="DH54" s="53"/>
      <c r="DI54" s="53"/>
      <c r="DJ54" s="53"/>
      <c r="DK54" s="53"/>
      <c r="DL54" s="53"/>
      <c r="DM54" s="53"/>
      <c r="DN54" s="53"/>
      <c r="DO54" s="53"/>
      <c r="DP54" s="53"/>
      <c r="DQ54" s="53"/>
      <c r="DR54" s="53"/>
      <c r="DS54" s="53"/>
      <c r="DT54" s="53"/>
      <c r="DU54" s="53"/>
      <c r="DV54" s="53"/>
      <c r="DW54" s="53"/>
      <c r="DX54" s="53"/>
      <c r="DY54" s="53"/>
      <c r="DZ54" s="53"/>
      <c r="EA54" s="53"/>
      <c r="EB54" s="53"/>
      <c r="EC54" s="53"/>
      <c r="ED54" s="53"/>
      <c r="EE54" s="53"/>
      <c r="EF54" s="53"/>
      <c r="EG54" s="53"/>
      <c r="EH54" s="53"/>
      <c r="EI54" s="53"/>
      <c r="EJ54" s="53"/>
      <c r="EK54" s="53"/>
      <c r="EL54" s="53"/>
      <c r="EM54" s="53"/>
      <c r="EN54" s="53"/>
      <c r="EO54" s="53"/>
      <c r="EP54" s="53"/>
      <c r="EQ54" s="53"/>
      <c r="ER54" s="53"/>
      <c r="ES54" s="53"/>
      <c r="ET54" s="53"/>
      <c r="EU54" s="53"/>
      <c r="EV54" s="53"/>
      <c r="EW54" s="53"/>
      <c r="EX54" s="53"/>
      <c r="EY54" s="53"/>
      <c r="EZ54" s="53"/>
      <c r="FA54" s="53"/>
      <c r="FB54" s="53"/>
      <c r="FC54" s="53"/>
      <c r="FD54" s="53"/>
      <c r="FE54" s="53"/>
      <c r="FF54" s="53"/>
      <c r="FG54" s="53"/>
      <c r="FH54" s="53"/>
      <c r="FI54" s="53"/>
      <c r="FJ54" s="53"/>
      <c r="FK54" s="53"/>
      <c r="FL54" s="53"/>
      <c r="FM54" s="53"/>
      <c r="FN54" s="53"/>
      <c r="FO54" s="53"/>
      <c r="FP54" s="53"/>
      <c r="FQ54" s="53"/>
      <c r="FR54" s="53"/>
      <c r="FS54" s="53"/>
      <c r="FT54" s="53"/>
      <c r="FU54" s="53"/>
      <c r="FV54" s="53"/>
      <c r="FW54" s="53"/>
      <c r="FX54" s="53"/>
      <c r="FY54" s="53"/>
      <c r="FZ54" s="53"/>
      <c r="GA54" s="53"/>
      <c r="GB54" s="53"/>
      <c r="GC54" s="53"/>
      <c r="GD54" s="53"/>
      <c r="GE54" s="53"/>
      <c r="GF54" s="53"/>
      <c r="GG54" s="53"/>
      <c r="GH54" s="53"/>
      <c r="GI54" s="53"/>
      <c r="GJ54" s="53"/>
      <c r="GK54" s="53"/>
      <c r="GL54" s="53"/>
      <c r="GM54" s="53"/>
      <c r="GN54" s="53"/>
      <c r="GO54" s="53"/>
      <c r="GP54" s="53"/>
      <c r="GQ54" s="53"/>
      <c r="GR54" s="53"/>
      <c r="GS54" s="53"/>
      <c r="GT54" s="53"/>
      <c r="GU54" s="53"/>
      <c r="GV54" s="53"/>
      <c r="GW54" s="53"/>
      <c r="GX54" s="53"/>
      <c r="GY54" s="53"/>
      <c r="GZ54" s="53"/>
      <c r="HA54" s="53"/>
      <c r="HB54" s="53"/>
      <c r="HC54" s="53"/>
      <c r="HD54" s="53"/>
      <c r="HE54" s="53"/>
      <c r="HF54" s="53"/>
      <c r="HG54" s="53"/>
      <c r="HH54" s="53"/>
      <c r="HI54" s="53"/>
      <c r="HJ54" s="53"/>
      <c r="HK54" s="53"/>
      <c r="HL54" s="53"/>
      <c r="HM54" s="53"/>
      <c r="HN54" s="53"/>
      <c r="HO54" s="53"/>
      <c r="HP54" s="53"/>
      <c r="HQ54" s="53"/>
      <c r="HR54" s="53"/>
      <c r="HS54" s="53"/>
      <c r="HT54" s="53"/>
      <c r="HU54" s="53"/>
      <c r="HV54" s="53"/>
      <c r="HW54" s="53"/>
      <c r="HX54" s="53"/>
      <c r="HY54" s="53"/>
      <c r="HZ54" s="53"/>
      <c r="IA54" s="53"/>
      <c r="IB54" s="53"/>
      <c r="IC54" s="53"/>
      <c r="ID54" s="53"/>
      <c r="IE54" s="53"/>
      <c r="IF54" s="53"/>
      <c r="IG54" s="53"/>
      <c r="IH54" s="53"/>
      <c r="II54" s="53"/>
      <c r="IJ54" s="53"/>
      <c r="IK54" s="53"/>
      <c r="IL54" s="53"/>
      <c r="IM54" s="53"/>
      <c r="IN54" s="53"/>
      <c r="IO54" s="53"/>
      <c r="IP54" s="53"/>
      <c r="IQ54" s="53"/>
      <c r="IR54" s="53"/>
      <c r="IS54" s="53"/>
      <c r="IT54" s="53"/>
      <c r="IU54" s="53"/>
      <c r="IV54" s="53"/>
    </row>
    <row r="55" spans="1:256" s="55" customFormat="1" ht="15.75" x14ac:dyDescent="0.25">
      <c r="A55" s="128"/>
      <c r="B55" s="128"/>
      <c r="C55" s="128"/>
      <c r="D55" s="128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3"/>
      <c r="DG55" s="53"/>
      <c r="DH55" s="53"/>
      <c r="DI55" s="53"/>
      <c r="DJ55" s="53"/>
      <c r="DK55" s="53"/>
      <c r="DL55" s="53"/>
      <c r="DM55" s="53"/>
      <c r="DN55" s="53"/>
      <c r="DO55" s="53"/>
      <c r="DP55" s="53"/>
      <c r="DQ55" s="53"/>
      <c r="DR55" s="53"/>
      <c r="DS55" s="53"/>
      <c r="DT55" s="53"/>
      <c r="DU55" s="53"/>
      <c r="DV55" s="53"/>
      <c r="DW55" s="53"/>
      <c r="DX55" s="53"/>
      <c r="DY55" s="53"/>
      <c r="DZ55" s="53"/>
      <c r="EA55" s="53"/>
      <c r="EB55" s="53"/>
      <c r="EC55" s="53"/>
      <c r="ED55" s="53"/>
      <c r="EE55" s="53"/>
      <c r="EF55" s="53"/>
      <c r="EG55" s="53"/>
      <c r="EH55" s="53"/>
      <c r="EI55" s="53"/>
      <c r="EJ55" s="53"/>
      <c r="EK55" s="53"/>
      <c r="EL55" s="53"/>
      <c r="EM55" s="53"/>
      <c r="EN55" s="53"/>
      <c r="EO55" s="53"/>
      <c r="EP55" s="53"/>
      <c r="EQ55" s="53"/>
      <c r="ER55" s="53"/>
      <c r="ES55" s="53"/>
      <c r="ET55" s="53"/>
      <c r="EU55" s="53"/>
      <c r="EV55" s="53"/>
      <c r="EW55" s="53"/>
      <c r="EX55" s="53"/>
      <c r="EY55" s="53"/>
      <c r="EZ55" s="53"/>
      <c r="FA55" s="53"/>
      <c r="FB55" s="53"/>
      <c r="FC55" s="53"/>
      <c r="FD55" s="53"/>
      <c r="FE55" s="53"/>
      <c r="FF55" s="53"/>
      <c r="FG55" s="53"/>
      <c r="FH55" s="53"/>
      <c r="FI55" s="53"/>
      <c r="FJ55" s="53"/>
      <c r="FK55" s="53"/>
      <c r="FL55" s="53"/>
      <c r="FM55" s="53"/>
      <c r="FN55" s="53"/>
      <c r="FO55" s="53"/>
      <c r="FP55" s="53"/>
      <c r="FQ55" s="53"/>
      <c r="FR55" s="53"/>
      <c r="FS55" s="53"/>
      <c r="FT55" s="53"/>
      <c r="FU55" s="53"/>
      <c r="FV55" s="53"/>
      <c r="FW55" s="53"/>
      <c r="FX55" s="53"/>
      <c r="FY55" s="53"/>
      <c r="FZ55" s="53"/>
      <c r="GA55" s="53"/>
      <c r="GB55" s="53"/>
      <c r="GC55" s="53"/>
      <c r="GD55" s="53"/>
      <c r="GE55" s="53"/>
      <c r="GF55" s="53"/>
      <c r="GG55" s="53"/>
      <c r="GH55" s="53"/>
      <c r="GI55" s="53"/>
      <c r="GJ55" s="53"/>
      <c r="GK55" s="53"/>
      <c r="GL55" s="53"/>
      <c r="GM55" s="53"/>
      <c r="GN55" s="53"/>
      <c r="GO55" s="53"/>
      <c r="GP55" s="53"/>
      <c r="GQ55" s="53"/>
      <c r="GR55" s="53"/>
      <c r="GS55" s="53"/>
      <c r="GT55" s="53"/>
      <c r="GU55" s="53"/>
      <c r="GV55" s="53"/>
      <c r="GW55" s="53"/>
      <c r="GX55" s="53"/>
      <c r="GY55" s="53"/>
      <c r="GZ55" s="53"/>
      <c r="HA55" s="53"/>
      <c r="HB55" s="53"/>
      <c r="HC55" s="53"/>
      <c r="HD55" s="53"/>
      <c r="HE55" s="53"/>
      <c r="HF55" s="53"/>
      <c r="HG55" s="53"/>
      <c r="HH55" s="53"/>
      <c r="HI55" s="53"/>
      <c r="HJ55" s="53"/>
      <c r="HK55" s="53"/>
      <c r="HL55" s="53"/>
      <c r="HM55" s="53"/>
      <c r="HN55" s="53"/>
      <c r="HO55" s="53"/>
      <c r="HP55" s="53"/>
      <c r="HQ55" s="53"/>
      <c r="HR55" s="53"/>
      <c r="HS55" s="53"/>
      <c r="HT55" s="53"/>
      <c r="HU55" s="53"/>
      <c r="HV55" s="53"/>
      <c r="HW55" s="53"/>
      <c r="HX55" s="53"/>
      <c r="HY55" s="53"/>
      <c r="HZ55" s="53"/>
      <c r="IA55" s="53"/>
      <c r="IB55" s="53"/>
      <c r="IC55" s="53"/>
      <c r="ID55" s="53"/>
      <c r="IE55" s="53"/>
      <c r="IF55" s="53"/>
      <c r="IG55" s="53"/>
      <c r="IH55" s="53"/>
      <c r="II55" s="53"/>
      <c r="IJ55" s="53"/>
      <c r="IK55" s="53"/>
      <c r="IL55" s="53"/>
      <c r="IM55" s="53"/>
      <c r="IN55" s="53"/>
      <c r="IO55" s="53"/>
      <c r="IP55" s="53"/>
      <c r="IQ55" s="53"/>
      <c r="IR55" s="53"/>
      <c r="IS55" s="53"/>
      <c r="IT55" s="53"/>
      <c r="IU55" s="53"/>
      <c r="IV55" s="53"/>
    </row>
    <row r="56" spans="1:256" s="55" customFormat="1" ht="15.75" x14ac:dyDescent="0.25">
      <c r="A56" s="128"/>
      <c r="B56" s="128"/>
      <c r="C56" s="128"/>
      <c r="D56" s="128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3"/>
      <c r="DG56" s="53"/>
      <c r="DH56" s="53"/>
      <c r="DI56" s="53"/>
      <c r="DJ56" s="53"/>
      <c r="DK56" s="53"/>
      <c r="DL56" s="53"/>
      <c r="DM56" s="53"/>
      <c r="DN56" s="53"/>
      <c r="DO56" s="53"/>
      <c r="DP56" s="53"/>
      <c r="DQ56" s="53"/>
      <c r="DR56" s="53"/>
      <c r="DS56" s="53"/>
      <c r="DT56" s="53"/>
      <c r="DU56" s="53"/>
      <c r="DV56" s="53"/>
      <c r="DW56" s="53"/>
      <c r="DX56" s="53"/>
      <c r="DY56" s="53"/>
      <c r="DZ56" s="53"/>
      <c r="EA56" s="53"/>
      <c r="EB56" s="53"/>
      <c r="EC56" s="53"/>
      <c r="ED56" s="53"/>
      <c r="EE56" s="53"/>
      <c r="EF56" s="53"/>
      <c r="EG56" s="53"/>
      <c r="EH56" s="53"/>
      <c r="EI56" s="53"/>
      <c r="EJ56" s="53"/>
      <c r="EK56" s="53"/>
      <c r="EL56" s="53"/>
      <c r="EM56" s="53"/>
      <c r="EN56" s="53"/>
      <c r="EO56" s="53"/>
      <c r="EP56" s="53"/>
      <c r="EQ56" s="53"/>
      <c r="ER56" s="53"/>
      <c r="ES56" s="53"/>
      <c r="ET56" s="53"/>
      <c r="EU56" s="53"/>
      <c r="EV56" s="53"/>
      <c r="EW56" s="53"/>
      <c r="EX56" s="53"/>
      <c r="EY56" s="53"/>
      <c r="EZ56" s="53"/>
      <c r="FA56" s="53"/>
      <c r="FB56" s="53"/>
      <c r="FC56" s="53"/>
      <c r="FD56" s="53"/>
      <c r="FE56" s="53"/>
      <c r="FF56" s="53"/>
      <c r="FG56" s="53"/>
      <c r="FH56" s="53"/>
      <c r="FI56" s="53"/>
      <c r="FJ56" s="53"/>
      <c r="FK56" s="53"/>
      <c r="FL56" s="53"/>
      <c r="FM56" s="53"/>
      <c r="FN56" s="53"/>
      <c r="FO56" s="53"/>
      <c r="FP56" s="53"/>
      <c r="FQ56" s="53"/>
      <c r="FR56" s="53"/>
      <c r="FS56" s="53"/>
      <c r="FT56" s="53"/>
      <c r="FU56" s="53"/>
      <c r="FV56" s="53"/>
      <c r="FW56" s="53"/>
      <c r="FX56" s="53"/>
      <c r="FY56" s="53"/>
      <c r="FZ56" s="53"/>
      <c r="GA56" s="53"/>
      <c r="GB56" s="53"/>
      <c r="GC56" s="53"/>
      <c r="GD56" s="53"/>
      <c r="GE56" s="53"/>
      <c r="GF56" s="53"/>
      <c r="GG56" s="53"/>
      <c r="GH56" s="53"/>
      <c r="GI56" s="53"/>
      <c r="GJ56" s="53"/>
      <c r="GK56" s="53"/>
      <c r="GL56" s="53"/>
      <c r="GM56" s="53"/>
      <c r="GN56" s="53"/>
      <c r="GO56" s="53"/>
      <c r="GP56" s="53"/>
      <c r="GQ56" s="53"/>
      <c r="GR56" s="53"/>
      <c r="GS56" s="53"/>
      <c r="GT56" s="53"/>
      <c r="GU56" s="53"/>
      <c r="GV56" s="53"/>
      <c r="GW56" s="53"/>
      <c r="GX56" s="53"/>
      <c r="GY56" s="53"/>
      <c r="GZ56" s="53"/>
      <c r="HA56" s="53"/>
      <c r="HB56" s="53"/>
      <c r="HC56" s="53"/>
      <c r="HD56" s="53"/>
      <c r="HE56" s="53"/>
      <c r="HF56" s="53"/>
      <c r="HG56" s="53"/>
      <c r="HH56" s="53"/>
      <c r="HI56" s="53"/>
      <c r="HJ56" s="53"/>
      <c r="HK56" s="53"/>
      <c r="HL56" s="53"/>
      <c r="HM56" s="53"/>
      <c r="HN56" s="53"/>
      <c r="HO56" s="53"/>
      <c r="HP56" s="53"/>
      <c r="HQ56" s="53"/>
      <c r="HR56" s="53"/>
      <c r="HS56" s="53"/>
      <c r="HT56" s="53"/>
      <c r="HU56" s="53"/>
      <c r="HV56" s="53"/>
      <c r="HW56" s="53"/>
      <c r="HX56" s="53"/>
      <c r="HY56" s="53"/>
      <c r="HZ56" s="53"/>
      <c r="IA56" s="53"/>
      <c r="IB56" s="53"/>
      <c r="IC56" s="53"/>
      <c r="ID56" s="53"/>
      <c r="IE56" s="53"/>
      <c r="IF56" s="53"/>
      <c r="IG56" s="53"/>
      <c r="IH56" s="53"/>
      <c r="II56" s="53"/>
      <c r="IJ56" s="53"/>
      <c r="IK56" s="53"/>
      <c r="IL56" s="53"/>
      <c r="IM56" s="53"/>
      <c r="IN56" s="53"/>
      <c r="IO56" s="53"/>
      <c r="IP56" s="53"/>
      <c r="IQ56" s="53"/>
      <c r="IR56" s="53"/>
      <c r="IS56" s="53"/>
      <c r="IT56" s="53"/>
      <c r="IU56" s="53"/>
      <c r="IV56" s="53"/>
    </row>
    <row r="57" spans="1:256" s="55" customFormat="1" ht="15.75" x14ac:dyDescent="0.25">
      <c r="A57" s="128"/>
      <c r="B57" s="128"/>
      <c r="C57" s="128"/>
      <c r="D57" s="128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3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3"/>
      <c r="CQ57" s="53"/>
      <c r="CR57" s="53"/>
      <c r="CS57" s="53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3"/>
      <c r="DG57" s="53"/>
      <c r="DH57" s="53"/>
      <c r="DI57" s="53"/>
      <c r="DJ57" s="53"/>
      <c r="DK57" s="53"/>
      <c r="DL57" s="53"/>
      <c r="DM57" s="53"/>
      <c r="DN57" s="53"/>
      <c r="DO57" s="53"/>
      <c r="DP57" s="53"/>
      <c r="DQ57" s="53"/>
      <c r="DR57" s="53"/>
      <c r="DS57" s="53"/>
      <c r="DT57" s="53"/>
      <c r="DU57" s="53"/>
      <c r="DV57" s="53"/>
      <c r="DW57" s="53"/>
      <c r="DX57" s="53"/>
      <c r="DY57" s="53"/>
      <c r="DZ57" s="53"/>
      <c r="EA57" s="53"/>
      <c r="EB57" s="53"/>
      <c r="EC57" s="53"/>
      <c r="ED57" s="53"/>
      <c r="EE57" s="53"/>
      <c r="EF57" s="53"/>
      <c r="EG57" s="53"/>
      <c r="EH57" s="53"/>
      <c r="EI57" s="53"/>
      <c r="EJ57" s="53"/>
      <c r="EK57" s="53"/>
      <c r="EL57" s="53"/>
      <c r="EM57" s="53"/>
      <c r="EN57" s="53"/>
      <c r="EO57" s="53"/>
      <c r="EP57" s="53"/>
      <c r="EQ57" s="53"/>
      <c r="ER57" s="53"/>
      <c r="ES57" s="53"/>
      <c r="ET57" s="53"/>
      <c r="EU57" s="53"/>
      <c r="EV57" s="53"/>
      <c r="EW57" s="53"/>
      <c r="EX57" s="53"/>
      <c r="EY57" s="53"/>
      <c r="EZ57" s="53"/>
      <c r="FA57" s="53"/>
      <c r="FB57" s="53"/>
      <c r="FC57" s="53"/>
      <c r="FD57" s="53"/>
      <c r="FE57" s="53"/>
      <c r="FF57" s="53"/>
      <c r="FG57" s="53"/>
      <c r="FH57" s="53"/>
      <c r="FI57" s="53"/>
      <c r="FJ57" s="53"/>
      <c r="FK57" s="53"/>
      <c r="FL57" s="53"/>
      <c r="FM57" s="53"/>
      <c r="FN57" s="53"/>
      <c r="FO57" s="53"/>
      <c r="FP57" s="53"/>
      <c r="FQ57" s="53"/>
      <c r="FR57" s="53"/>
      <c r="FS57" s="53"/>
      <c r="FT57" s="53"/>
      <c r="FU57" s="53"/>
      <c r="FV57" s="53"/>
      <c r="FW57" s="53"/>
      <c r="FX57" s="53"/>
      <c r="FY57" s="53"/>
      <c r="FZ57" s="53"/>
      <c r="GA57" s="53"/>
      <c r="GB57" s="53"/>
      <c r="GC57" s="53"/>
      <c r="GD57" s="53"/>
      <c r="GE57" s="53"/>
      <c r="GF57" s="53"/>
      <c r="GG57" s="53"/>
      <c r="GH57" s="53"/>
      <c r="GI57" s="53"/>
      <c r="GJ57" s="53"/>
      <c r="GK57" s="53"/>
      <c r="GL57" s="53"/>
      <c r="GM57" s="53"/>
      <c r="GN57" s="53"/>
      <c r="GO57" s="53"/>
      <c r="GP57" s="53"/>
      <c r="GQ57" s="53"/>
      <c r="GR57" s="53"/>
      <c r="GS57" s="53"/>
      <c r="GT57" s="53"/>
      <c r="GU57" s="53"/>
      <c r="GV57" s="53"/>
      <c r="GW57" s="53"/>
      <c r="GX57" s="53"/>
      <c r="GY57" s="53"/>
      <c r="GZ57" s="53"/>
      <c r="HA57" s="53"/>
      <c r="HB57" s="53"/>
      <c r="HC57" s="53"/>
      <c r="HD57" s="53"/>
      <c r="HE57" s="53"/>
      <c r="HF57" s="53"/>
      <c r="HG57" s="53"/>
      <c r="HH57" s="53"/>
      <c r="HI57" s="53"/>
      <c r="HJ57" s="53"/>
      <c r="HK57" s="53"/>
      <c r="HL57" s="53"/>
      <c r="HM57" s="53"/>
      <c r="HN57" s="53"/>
      <c r="HO57" s="53"/>
      <c r="HP57" s="53"/>
      <c r="HQ57" s="53"/>
      <c r="HR57" s="53"/>
      <c r="HS57" s="53"/>
      <c r="HT57" s="53"/>
      <c r="HU57" s="53"/>
      <c r="HV57" s="53"/>
      <c r="HW57" s="53"/>
      <c r="HX57" s="53"/>
      <c r="HY57" s="53"/>
      <c r="HZ57" s="53"/>
      <c r="IA57" s="53"/>
      <c r="IB57" s="53"/>
      <c r="IC57" s="53"/>
      <c r="ID57" s="53"/>
      <c r="IE57" s="53"/>
      <c r="IF57" s="53"/>
      <c r="IG57" s="53"/>
      <c r="IH57" s="53"/>
      <c r="II57" s="53"/>
      <c r="IJ57" s="53"/>
      <c r="IK57" s="53"/>
      <c r="IL57" s="53"/>
      <c r="IM57" s="53"/>
      <c r="IN57" s="53"/>
      <c r="IO57" s="53"/>
      <c r="IP57" s="53"/>
      <c r="IQ57" s="53"/>
      <c r="IR57" s="53"/>
      <c r="IS57" s="53"/>
      <c r="IT57" s="53"/>
      <c r="IU57" s="53"/>
      <c r="IV57" s="53"/>
    </row>
    <row r="58" spans="1:256" s="55" customFormat="1" ht="15.75" x14ac:dyDescent="0.25">
      <c r="A58" s="128"/>
      <c r="B58" s="128"/>
      <c r="C58" s="128"/>
      <c r="D58" s="128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3"/>
      <c r="DG58" s="53"/>
      <c r="DH58" s="53"/>
      <c r="DI58" s="53"/>
      <c r="DJ58" s="53"/>
      <c r="DK58" s="53"/>
      <c r="DL58" s="53"/>
      <c r="DM58" s="53"/>
      <c r="DN58" s="53"/>
      <c r="DO58" s="53"/>
      <c r="DP58" s="53"/>
      <c r="DQ58" s="53"/>
      <c r="DR58" s="53"/>
      <c r="DS58" s="53"/>
      <c r="DT58" s="53"/>
      <c r="DU58" s="53"/>
      <c r="DV58" s="53"/>
      <c r="DW58" s="53"/>
      <c r="DX58" s="53"/>
      <c r="DY58" s="53"/>
      <c r="DZ58" s="53"/>
      <c r="EA58" s="53"/>
      <c r="EB58" s="53"/>
      <c r="EC58" s="53"/>
      <c r="ED58" s="53"/>
      <c r="EE58" s="53"/>
      <c r="EF58" s="53"/>
      <c r="EG58" s="53"/>
      <c r="EH58" s="53"/>
      <c r="EI58" s="53"/>
      <c r="EJ58" s="53"/>
      <c r="EK58" s="53"/>
      <c r="EL58" s="53"/>
      <c r="EM58" s="53"/>
      <c r="EN58" s="53"/>
      <c r="EO58" s="53"/>
      <c r="EP58" s="53"/>
      <c r="EQ58" s="53"/>
      <c r="ER58" s="53"/>
      <c r="ES58" s="53"/>
      <c r="ET58" s="53"/>
      <c r="EU58" s="53"/>
      <c r="EV58" s="53"/>
      <c r="EW58" s="53"/>
      <c r="EX58" s="53"/>
      <c r="EY58" s="53"/>
      <c r="EZ58" s="53"/>
      <c r="FA58" s="53"/>
      <c r="FB58" s="53"/>
      <c r="FC58" s="53"/>
      <c r="FD58" s="53"/>
      <c r="FE58" s="53"/>
      <c r="FF58" s="53"/>
      <c r="FG58" s="53"/>
      <c r="FH58" s="53"/>
      <c r="FI58" s="53"/>
      <c r="FJ58" s="53"/>
      <c r="FK58" s="53"/>
      <c r="FL58" s="53"/>
      <c r="FM58" s="53"/>
      <c r="FN58" s="53"/>
      <c r="FO58" s="53"/>
      <c r="FP58" s="53"/>
      <c r="FQ58" s="53"/>
      <c r="FR58" s="53"/>
      <c r="FS58" s="53"/>
      <c r="FT58" s="53"/>
      <c r="FU58" s="53"/>
      <c r="FV58" s="53"/>
      <c r="FW58" s="53"/>
      <c r="FX58" s="53"/>
      <c r="FY58" s="53"/>
      <c r="FZ58" s="53"/>
      <c r="GA58" s="53"/>
      <c r="GB58" s="53"/>
      <c r="GC58" s="53"/>
      <c r="GD58" s="53"/>
      <c r="GE58" s="53"/>
      <c r="GF58" s="53"/>
      <c r="GG58" s="53"/>
      <c r="GH58" s="53"/>
      <c r="GI58" s="53"/>
      <c r="GJ58" s="53"/>
      <c r="GK58" s="53"/>
      <c r="GL58" s="53"/>
      <c r="GM58" s="53"/>
      <c r="GN58" s="53"/>
      <c r="GO58" s="53"/>
      <c r="GP58" s="53"/>
      <c r="GQ58" s="53"/>
      <c r="GR58" s="53"/>
      <c r="GS58" s="53"/>
      <c r="GT58" s="53"/>
      <c r="GU58" s="53"/>
      <c r="GV58" s="53"/>
      <c r="GW58" s="53"/>
      <c r="GX58" s="53"/>
      <c r="GY58" s="53"/>
      <c r="GZ58" s="53"/>
      <c r="HA58" s="53"/>
      <c r="HB58" s="53"/>
      <c r="HC58" s="53"/>
      <c r="HD58" s="53"/>
      <c r="HE58" s="53"/>
      <c r="HF58" s="53"/>
      <c r="HG58" s="53"/>
      <c r="HH58" s="53"/>
      <c r="HI58" s="53"/>
      <c r="HJ58" s="53"/>
      <c r="HK58" s="53"/>
      <c r="HL58" s="53"/>
      <c r="HM58" s="53"/>
      <c r="HN58" s="53"/>
      <c r="HO58" s="53"/>
      <c r="HP58" s="53"/>
      <c r="HQ58" s="53"/>
      <c r="HR58" s="53"/>
      <c r="HS58" s="53"/>
      <c r="HT58" s="53"/>
      <c r="HU58" s="53"/>
      <c r="HV58" s="53"/>
      <c r="HW58" s="53"/>
      <c r="HX58" s="53"/>
      <c r="HY58" s="53"/>
      <c r="HZ58" s="53"/>
      <c r="IA58" s="53"/>
      <c r="IB58" s="53"/>
      <c r="IC58" s="53"/>
      <c r="ID58" s="53"/>
      <c r="IE58" s="53"/>
      <c r="IF58" s="53"/>
      <c r="IG58" s="53"/>
      <c r="IH58" s="53"/>
      <c r="II58" s="53"/>
      <c r="IJ58" s="53"/>
      <c r="IK58" s="53"/>
      <c r="IL58" s="53"/>
      <c r="IM58" s="53"/>
      <c r="IN58" s="53"/>
      <c r="IO58" s="53"/>
      <c r="IP58" s="53"/>
      <c r="IQ58" s="53"/>
      <c r="IR58" s="53"/>
      <c r="IS58" s="53"/>
      <c r="IT58" s="53"/>
      <c r="IU58" s="53"/>
      <c r="IV58" s="53"/>
    </row>
    <row r="59" spans="1:256" s="55" customFormat="1" ht="15.75" x14ac:dyDescent="0.25">
      <c r="A59" s="128"/>
      <c r="B59" s="128"/>
      <c r="C59" s="128"/>
      <c r="D59" s="128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3"/>
      <c r="DG59" s="53"/>
      <c r="DH59" s="53"/>
      <c r="DI59" s="53"/>
      <c r="DJ59" s="53"/>
      <c r="DK59" s="53"/>
      <c r="DL59" s="53"/>
      <c r="DM59" s="53"/>
      <c r="DN59" s="53"/>
      <c r="DO59" s="53"/>
      <c r="DP59" s="53"/>
      <c r="DQ59" s="53"/>
      <c r="DR59" s="53"/>
      <c r="DS59" s="53"/>
      <c r="DT59" s="53"/>
      <c r="DU59" s="53"/>
      <c r="DV59" s="53"/>
      <c r="DW59" s="53"/>
      <c r="DX59" s="53"/>
      <c r="DY59" s="53"/>
      <c r="DZ59" s="53"/>
      <c r="EA59" s="53"/>
      <c r="EB59" s="53"/>
      <c r="EC59" s="53"/>
      <c r="ED59" s="53"/>
      <c r="EE59" s="53"/>
      <c r="EF59" s="53"/>
      <c r="EG59" s="53"/>
      <c r="EH59" s="53"/>
      <c r="EI59" s="53"/>
      <c r="EJ59" s="53"/>
      <c r="EK59" s="53"/>
      <c r="EL59" s="53"/>
      <c r="EM59" s="53"/>
      <c r="EN59" s="53"/>
      <c r="EO59" s="53"/>
      <c r="EP59" s="53"/>
      <c r="EQ59" s="53"/>
      <c r="ER59" s="53"/>
      <c r="ES59" s="53"/>
      <c r="ET59" s="53"/>
      <c r="EU59" s="53"/>
      <c r="EV59" s="53"/>
      <c r="EW59" s="53"/>
      <c r="EX59" s="53"/>
      <c r="EY59" s="53"/>
      <c r="EZ59" s="53"/>
      <c r="FA59" s="53"/>
      <c r="FB59" s="53"/>
      <c r="FC59" s="53"/>
      <c r="FD59" s="53"/>
      <c r="FE59" s="53"/>
      <c r="FF59" s="53"/>
      <c r="FG59" s="53"/>
      <c r="FH59" s="53"/>
      <c r="FI59" s="53"/>
      <c r="FJ59" s="53"/>
      <c r="FK59" s="53"/>
      <c r="FL59" s="53"/>
      <c r="FM59" s="53"/>
      <c r="FN59" s="53"/>
      <c r="FO59" s="53"/>
      <c r="FP59" s="53"/>
      <c r="FQ59" s="53"/>
      <c r="FR59" s="53"/>
      <c r="FS59" s="53"/>
      <c r="FT59" s="53"/>
      <c r="FU59" s="53"/>
      <c r="FV59" s="53"/>
      <c r="FW59" s="53"/>
      <c r="FX59" s="53"/>
      <c r="FY59" s="53"/>
      <c r="FZ59" s="53"/>
      <c r="GA59" s="53"/>
      <c r="GB59" s="53"/>
      <c r="GC59" s="53"/>
      <c r="GD59" s="53"/>
      <c r="GE59" s="53"/>
      <c r="GF59" s="53"/>
      <c r="GG59" s="53"/>
      <c r="GH59" s="53"/>
      <c r="GI59" s="53"/>
      <c r="GJ59" s="53"/>
      <c r="GK59" s="53"/>
      <c r="GL59" s="53"/>
      <c r="GM59" s="53"/>
      <c r="GN59" s="53"/>
      <c r="GO59" s="53"/>
      <c r="GP59" s="53"/>
      <c r="GQ59" s="53"/>
      <c r="GR59" s="53"/>
      <c r="GS59" s="53"/>
      <c r="GT59" s="53"/>
      <c r="GU59" s="53"/>
      <c r="GV59" s="53"/>
      <c r="GW59" s="53"/>
      <c r="GX59" s="53"/>
      <c r="GY59" s="53"/>
      <c r="GZ59" s="53"/>
      <c r="HA59" s="53"/>
      <c r="HB59" s="53"/>
      <c r="HC59" s="53"/>
      <c r="HD59" s="53"/>
      <c r="HE59" s="53"/>
      <c r="HF59" s="53"/>
      <c r="HG59" s="53"/>
      <c r="HH59" s="53"/>
      <c r="HI59" s="53"/>
      <c r="HJ59" s="53"/>
      <c r="HK59" s="53"/>
      <c r="HL59" s="53"/>
      <c r="HM59" s="53"/>
      <c r="HN59" s="53"/>
      <c r="HO59" s="53"/>
      <c r="HP59" s="53"/>
      <c r="HQ59" s="53"/>
      <c r="HR59" s="53"/>
      <c r="HS59" s="53"/>
      <c r="HT59" s="53"/>
      <c r="HU59" s="53"/>
      <c r="HV59" s="53"/>
      <c r="HW59" s="53"/>
      <c r="HX59" s="53"/>
      <c r="HY59" s="53"/>
      <c r="HZ59" s="53"/>
      <c r="IA59" s="53"/>
      <c r="IB59" s="53"/>
      <c r="IC59" s="53"/>
      <c r="ID59" s="53"/>
      <c r="IE59" s="53"/>
      <c r="IF59" s="53"/>
      <c r="IG59" s="53"/>
      <c r="IH59" s="53"/>
      <c r="II59" s="53"/>
      <c r="IJ59" s="53"/>
      <c r="IK59" s="53"/>
      <c r="IL59" s="53"/>
      <c r="IM59" s="53"/>
      <c r="IN59" s="53"/>
      <c r="IO59" s="53"/>
      <c r="IP59" s="53"/>
      <c r="IQ59" s="53"/>
      <c r="IR59" s="53"/>
      <c r="IS59" s="53"/>
      <c r="IT59" s="53"/>
      <c r="IU59" s="53"/>
      <c r="IV59" s="53"/>
    </row>
    <row r="60" spans="1:256" s="55" customFormat="1" ht="15.75" x14ac:dyDescent="0.25">
      <c r="A60" s="128"/>
      <c r="B60" s="128"/>
      <c r="C60" s="128"/>
      <c r="D60" s="128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3"/>
      <c r="DG60" s="53"/>
      <c r="DH60" s="53"/>
      <c r="DI60" s="53"/>
      <c r="DJ60" s="53"/>
      <c r="DK60" s="53"/>
      <c r="DL60" s="53"/>
      <c r="DM60" s="53"/>
      <c r="DN60" s="53"/>
      <c r="DO60" s="53"/>
      <c r="DP60" s="53"/>
      <c r="DQ60" s="53"/>
      <c r="DR60" s="53"/>
      <c r="DS60" s="53"/>
      <c r="DT60" s="53"/>
      <c r="DU60" s="53"/>
      <c r="DV60" s="53"/>
      <c r="DW60" s="53"/>
      <c r="DX60" s="53"/>
      <c r="DY60" s="53"/>
      <c r="DZ60" s="53"/>
      <c r="EA60" s="53"/>
      <c r="EB60" s="53"/>
      <c r="EC60" s="53"/>
      <c r="ED60" s="53"/>
      <c r="EE60" s="53"/>
      <c r="EF60" s="53"/>
      <c r="EG60" s="53"/>
      <c r="EH60" s="53"/>
      <c r="EI60" s="53"/>
      <c r="EJ60" s="53"/>
      <c r="EK60" s="53"/>
      <c r="EL60" s="53"/>
      <c r="EM60" s="53"/>
      <c r="EN60" s="53"/>
      <c r="EO60" s="53"/>
      <c r="EP60" s="53"/>
      <c r="EQ60" s="53"/>
      <c r="ER60" s="53"/>
      <c r="ES60" s="53"/>
      <c r="ET60" s="53"/>
      <c r="EU60" s="53"/>
      <c r="EV60" s="53"/>
      <c r="EW60" s="53"/>
      <c r="EX60" s="53"/>
      <c r="EY60" s="53"/>
      <c r="EZ60" s="53"/>
      <c r="FA60" s="53"/>
      <c r="FB60" s="53"/>
      <c r="FC60" s="53"/>
      <c r="FD60" s="53"/>
      <c r="FE60" s="53"/>
      <c r="FF60" s="53"/>
      <c r="FG60" s="53"/>
      <c r="FH60" s="53"/>
      <c r="FI60" s="53"/>
      <c r="FJ60" s="53"/>
      <c r="FK60" s="53"/>
      <c r="FL60" s="53"/>
      <c r="FM60" s="53"/>
      <c r="FN60" s="53"/>
      <c r="FO60" s="53"/>
      <c r="FP60" s="53"/>
      <c r="FQ60" s="53"/>
      <c r="FR60" s="53"/>
      <c r="FS60" s="53"/>
      <c r="FT60" s="53"/>
      <c r="FU60" s="53"/>
      <c r="FV60" s="53"/>
      <c r="FW60" s="53"/>
      <c r="FX60" s="53"/>
      <c r="FY60" s="53"/>
      <c r="FZ60" s="53"/>
      <c r="GA60" s="53"/>
      <c r="GB60" s="53"/>
      <c r="GC60" s="53"/>
      <c r="GD60" s="53"/>
      <c r="GE60" s="53"/>
      <c r="GF60" s="53"/>
      <c r="GG60" s="53"/>
      <c r="GH60" s="53"/>
      <c r="GI60" s="53"/>
      <c r="GJ60" s="53"/>
      <c r="GK60" s="53"/>
      <c r="GL60" s="53"/>
      <c r="GM60" s="53"/>
      <c r="GN60" s="53"/>
      <c r="GO60" s="53"/>
      <c r="GP60" s="53"/>
      <c r="GQ60" s="53"/>
      <c r="GR60" s="53"/>
      <c r="GS60" s="53"/>
      <c r="GT60" s="53"/>
      <c r="GU60" s="53"/>
      <c r="GV60" s="53"/>
      <c r="GW60" s="53"/>
      <c r="GX60" s="53"/>
      <c r="GY60" s="53"/>
      <c r="GZ60" s="53"/>
      <c r="HA60" s="53"/>
      <c r="HB60" s="53"/>
      <c r="HC60" s="53"/>
      <c r="HD60" s="53"/>
      <c r="HE60" s="53"/>
      <c r="HF60" s="53"/>
      <c r="HG60" s="53"/>
      <c r="HH60" s="53"/>
      <c r="HI60" s="53"/>
      <c r="HJ60" s="53"/>
      <c r="HK60" s="53"/>
      <c r="HL60" s="53"/>
      <c r="HM60" s="53"/>
      <c r="HN60" s="53"/>
      <c r="HO60" s="53"/>
      <c r="HP60" s="53"/>
      <c r="HQ60" s="53"/>
      <c r="HR60" s="53"/>
      <c r="HS60" s="53"/>
      <c r="HT60" s="53"/>
      <c r="HU60" s="53"/>
      <c r="HV60" s="53"/>
      <c r="HW60" s="53"/>
      <c r="HX60" s="53"/>
      <c r="HY60" s="53"/>
      <c r="HZ60" s="53"/>
      <c r="IA60" s="53"/>
      <c r="IB60" s="53"/>
      <c r="IC60" s="53"/>
      <c r="ID60" s="53"/>
      <c r="IE60" s="53"/>
      <c r="IF60" s="53"/>
      <c r="IG60" s="53"/>
      <c r="IH60" s="53"/>
      <c r="II60" s="53"/>
      <c r="IJ60" s="53"/>
      <c r="IK60" s="53"/>
      <c r="IL60" s="53"/>
      <c r="IM60" s="53"/>
      <c r="IN60" s="53"/>
      <c r="IO60" s="53"/>
      <c r="IP60" s="53"/>
      <c r="IQ60" s="53"/>
      <c r="IR60" s="53"/>
      <c r="IS60" s="53"/>
      <c r="IT60" s="53"/>
      <c r="IU60" s="53"/>
      <c r="IV60" s="53"/>
    </row>
    <row r="61" spans="1:256" s="55" customFormat="1" ht="15.75" x14ac:dyDescent="0.25">
      <c r="A61" s="128"/>
      <c r="B61" s="128"/>
      <c r="C61" s="128"/>
      <c r="D61" s="128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3"/>
      <c r="DG61" s="53"/>
      <c r="DH61" s="53"/>
      <c r="DI61" s="53"/>
      <c r="DJ61" s="53"/>
      <c r="DK61" s="53"/>
      <c r="DL61" s="53"/>
      <c r="DM61" s="53"/>
      <c r="DN61" s="53"/>
      <c r="DO61" s="53"/>
      <c r="DP61" s="53"/>
      <c r="DQ61" s="53"/>
      <c r="DR61" s="53"/>
      <c r="DS61" s="53"/>
      <c r="DT61" s="53"/>
      <c r="DU61" s="53"/>
      <c r="DV61" s="53"/>
      <c r="DW61" s="53"/>
      <c r="DX61" s="53"/>
      <c r="DY61" s="53"/>
      <c r="DZ61" s="53"/>
      <c r="EA61" s="53"/>
      <c r="EB61" s="53"/>
      <c r="EC61" s="53"/>
      <c r="ED61" s="53"/>
      <c r="EE61" s="53"/>
      <c r="EF61" s="53"/>
      <c r="EG61" s="53"/>
      <c r="EH61" s="53"/>
      <c r="EI61" s="53"/>
      <c r="EJ61" s="53"/>
      <c r="EK61" s="53"/>
      <c r="EL61" s="53"/>
      <c r="EM61" s="53"/>
      <c r="EN61" s="53"/>
      <c r="EO61" s="53"/>
      <c r="EP61" s="53"/>
      <c r="EQ61" s="53"/>
      <c r="ER61" s="53"/>
      <c r="ES61" s="53"/>
      <c r="ET61" s="53"/>
      <c r="EU61" s="53"/>
      <c r="EV61" s="53"/>
      <c r="EW61" s="53"/>
      <c r="EX61" s="53"/>
      <c r="EY61" s="53"/>
      <c r="EZ61" s="53"/>
      <c r="FA61" s="53"/>
      <c r="FB61" s="53"/>
      <c r="FC61" s="53"/>
      <c r="FD61" s="53"/>
      <c r="FE61" s="53"/>
      <c r="FF61" s="53"/>
      <c r="FG61" s="53"/>
      <c r="FH61" s="53"/>
      <c r="FI61" s="53"/>
      <c r="FJ61" s="53"/>
      <c r="FK61" s="53"/>
      <c r="FL61" s="53"/>
      <c r="FM61" s="53"/>
      <c r="FN61" s="53"/>
      <c r="FO61" s="53"/>
      <c r="FP61" s="53"/>
      <c r="FQ61" s="53"/>
      <c r="FR61" s="53"/>
      <c r="FS61" s="53"/>
      <c r="FT61" s="53"/>
      <c r="FU61" s="53"/>
      <c r="FV61" s="53"/>
      <c r="FW61" s="53"/>
      <c r="FX61" s="53"/>
      <c r="FY61" s="53"/>
      <c r="FZ61" s="53"/>
      <c r="GA61" s="53"/>
      <c r="GB61" s="53"/>
      <c r="GC61" s="53"/>
      <c r="GD61" s="53"/>
      <c r="GE61" s="53"/>
      <c r="GF61" s="53"/>
      <c r="GG61" s="53"/>
      <c r="GH61" s="53"/>
      <c r="GI61" s="53"/>
      <c r="GJ61" s="53"/>
      <c r="GK61" s="53"/>
      <c r="GL61" s="53"/>
      <c r="GM61" s="53"/>
      <c r="GN61" s="53"/>
      <c r="GO61" s="53"/>
      <c r="GP61" s="53"/>
      <c r="GQ61" s="53"/>
      <c r="GR61" s="53"/>
      <c r="GS61" s="53"/>
      <c r="GT61" s="53"/>
      <c r="GU61" s="53"/>
      <c r="GV61" s="53"/>
      <c r="GW61" s="53"/>
      <c r="GX61" s="53"/>
      <c r="GY61" s="53"/>
      <c r="GZ61" s="53"/>
      <c r="HA61" s="53"/>
      <c r="HB61" s="53"/>
      <c r="HC61" s="53"/>
      <c r="HD61" s="53"/>
      <c r="HE61" s="53"/>
      <c r="HF61" s="53"/>
      <c r="HG61" s="53"/>
      <c r="HH61" s="53"/>
      <c r="HI61" s="53"/>
      <c r="HJ61" s="53"/>
      <c r="HK61" s="53"/>
      <c r="HL61" s="53"/>
      <c r="HM61" s="53"/>
      <c r="HN61" s="53"/>
      <c r="HO61" s="53"/>
      <c r="HP61" s="53"/>
      <c r="HQ61" s="53"/>
      <c r="HR61" s="53"/>
      <c r="HS61" s="53"/>
      <c r="HT61" s="53"/>
      <c r="HU61" s="53"/>
      <c r="HV61" s="53"/>
      <c r="HW61" s="53"/>
      <c r="HX61" s="53"/>
      <c r="HY61" s="53"/>
      <c r="HZ61" s="53"/>
      <c r="IA61" s="53"/>
      <c r="IB61" s="53"/>
      <c r="IC61" s="53"/>
      <c r="ID61" s="53"/>
      <c r="IE61" s="53"/>
      <c r="IF61" s="53"/>
      <c r="IG61" s="53"/>
      <c r="IH61" s="53"/>
      <c r="II61" s="53"/>
      <c r="IJ61" s="53"/>
      <c r="IK61" s="53"/>
      <c r="IL61" s="53"/>
      <c r="IM61" s="53"/>
      <c r="IN61" s="53"/>
      <c r="IO61" s="53"/>
      <c r="IP61" s="53"/>
      <c r="IQ61" s="53"/>
      <c r="IR61" s="53"/>
      <c r="IS61" s="53"/>
      <c r="IT61" s="53"/>
      <c r="IU61" s="53"/>
      <c r="IV61" s="53"/>
    </row>
    <row r="62" spans="1:256" s="55" customFormat="1" ht="15.75" x14ac:dyDescent="0.25">
      <c r="A62" s="128"/>
      <c r="B62" s="128"/>
      <c r="C62" s="128"/>
      <c r="D62" s="128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  <c r="EB62" s="53"/>
      <c r="EC62" s="53"/>
      <c r="ED62" s="53"/>
      <c r="EE62" s="53"/>
      <c r="EF62" s="53"/>
      <c r="EG62" s="53"/>
      <c r="EH62" s="53"/>
      <c r="EI62" s="53"/>
      <c r="EJ62" s="53"/>
      <c r="EK62" s="53"/>
      <c r="EL62" s="53"/>
      <c r="EM62" s="53"/>
      <c r="EN62" s="53"/>
      <c r="EO62" s="53"/>
      <c r="EP62" s="53"/>
      <c r="EQ62" s="53"/>
      <c r="ER62" s="53"/>
      <c r="ES62" s="53"/>
      <c r="ET62" s="53"/>
      <c r="EU62" s="53"/>
      <c r="EV62" s="53"/>
      <c r="EW62" s="53"/>
      <c r="EX62" s="53"/>
      <c r="EY62" s="53"/>
      <c r="EZ62" s="53"/>
      <c r="FA62" s="53"/>
      <c r="FB62" s="53"/>
      <c r="FC62" s="53"/>
      <c r="FD62" s="53"/>
      <c r="FE62" s="53"/>
      <c r="FF62" s="53"/>
      <c r="FG62" s="53"/>
      <c r="FH62" s="53"/>
      <c r="FI62" s="53"/>
      <c r="FJ62" s="53"/>
      <c r="FK62" s="53"/>
      <c r="FL62" s="53"/>
      <c r="FM62" s="53"/>
      <c r="FN62" s="53"/>
      <c r="FO62" s="53"/>
      <c r="FP62" s="53"/>
      <c r="FQ62" s="53"/>
      <c r="FR62" s="53"/>
      <c r="FS62" s="53"/>
      <c r="FT62" s="53"/>
      <c r="FU62" s="53"/>
      <c r="FV62" s="53"/>
      <c r="FW62" s="53"/>
      <c r="FX62" s="53"/>
      <c r="FY62" s="53"/>
      <c r="FZ62" s="53"/>
      <c r="GA62" s="53"/>
      <c r="GB62" s="53"/>
      <c r="GC62" s="53"/>
      <c r="GD62" s="53"/>
      <c r="GE62" s="53"/>
      <c r="GF62" s="53"/>
      <c r="GG62" s="53"/>
      <c r="GH62" s="53"/>
      <c r="GI62" s="53"/>
      <c r="GJ62" s="53"/>
      <c r="GK62" s="53"/>
      <c r="GL62" s="53"/>
      <c r="GM62" s="53"/>
      <c r="GN62" s="53"/>
      <c r="GO62" s="53"/>
      <c r="GP62" s="53"/>
      <c r="GQ62" s="53"/>
      <c r="GR62" s="53"/>
      <c r="GS62" s="53"/>
      <c r="GT62" s="53"/>
      <c r="GU62" s="53"/>
      <c r="GV62" s="53"/>
      <c r="GW62" s="53"/>
      <c r="GX62" s="53"/>
      <c r="GY62" s="53"/>
      <c r="GZ62" s="53"/>
      <c r="HA62" s="53"/>
      <c r="HB62" s="53"/>
      <c r="HC62" s="53"/>
      <c r="HD62" s="53"/>
      <c r="HE62" s="53"/>
      <c r="HF62" s="53"/>
      <c r="HG62" s="53"/>
      <c r="HH62" s="53"/>
      <c r="HI62" s="53"/>
      <c r="HJ62" s="53"/>
      <c r="HK62" s="53"/>
      <c r="HL62" s="53"/>
      <c r="HM62" s="53"/>
      <c r="HN62" s="53"/>
      <c r="HO62" s="53"/>
      <c r="HP62" s="53"/>
      <c r="HQ62" s="53"/>
      <c r="HR62" s="53"/>
      <c r="HS62" s="53"/>
      <c r="HT62" s="53"/>
      <c r="HU62" s="53"/>
      <c r="HV62" s="53"/>
      <c r="HW62" s="53"/>
      <c r="HX62" s="53"/>
      <c r="HY62" s="53"/>
      <c r="HZ62" s="53"/>
      <c r="IA62" s="53"/>
      <c r="IB62" s="53"/>
      <c r="IC62" s="53"/>
      <c r="ID62" s="53"/>
      <c r="IE62" s="53"/>
      <c r="IF62" s="53"/>
      <c r="IG62" s="53"/>
      <c r="IH62" s="53"/>
      <c r="II62" s="53"/>
      <c r="IJ62" s="53"/>
      <c r="IK62" s="53"/>
      <c r="IL62" s="53"/>
      <c r="IM62" s="53"/>
      <c r="IN62" s="53"/>
      <c r="IO62" s="53"/>
      <c r="IP62" s="53"/>
      <c r="IQ62" s="53"/>
      <c r="IR62" s="53"/>
      <c r="IS62" s="53"/>
      <c r="IT62" s="53"/>
      <c r="IU62" s="53"/>
      <c r="IV62" s="53"/>
    </row>
    <row r="63" spans="1:256" s="55" customFormat="1" ht="15.75" x14ac:dyDescent="0.25">
      <c r="A63" s="128"/>
      <c r="B63" s="128"/>
      <c r="C63" s="128"/>
      <c r="D63" s="128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53"/>
      <c r="CR63" s="53"/>
      <c r="CS63" s="53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3"/>
      <c r="DG63" s="53"/>
      <c r="DH63" s="53"/>
      <c r="DI63" s="53"/>
      <c r="DJ63" s="53"/>
      <c r="DK63" s="53"/>
      <c r="DL63" s="53"/>
      <c r="DM63" s="53"/>
      <c r="DN63" s="53"/>
      <c r="DO63" s="53"/>
      <c r="DP63" s="53"/>
      <c r="DQ63" s="53"/>
      <c r="DR63" s="53"/>
      <c r="DS63" s="53"/>
      <c r="DT63" s="53"/>
      <c r="DU63" s="53"/>
      <c r="DV63" s="53"/>
      <c r="DW63" s="53"/>
      <c r="DX63" s="53"/>
      <c r="DY63" s="53"/>
      <c r="DZ63" s="53"/>
      <c r="EA63" s="53"/>
      <c r="EB63" s="53"/>
      <c r="EC63" s="53"/>
      <c r="ED63" s="53"/>
      <c r="EE63" s="53"/>
      <c r="EF63" s="53"/>
      <c r="EG63" s="53"/>
      <c r="EH63" s="53"/>
      <c r="EI63" s="53"/>
      <c r="EJ63" s="53"/>
      <c r="EK63" s="53"/>
      <c r="EL63" s="53"/>
      <c r="EM63" s="53"/>
      <c r="EN63" s="53"/>
      <c r="EO63" s="53"/>
      <c r="EP63" s="53"/>
      <c r="EQ63" s="53"/>
      <c r="ER63" s="53"/>
      <c r="ES63" s="53"/>
      <c r="ET63" s="53"/>
      <c r="EU63" s="53"/>
      <c r="EV63" s="53"/>
      <c r="EW63" s="53"/>
      <c r="EX63" s="53"/>
      <c r="EY63" s="53"/>
      <c r="EZ63" s="53"/>
      <c r="FA63" s="53"/>
      <c r="FB63" s="53"/>
      <c r="FC63" s="53"/>
      <c r="FD63" s="53"/>
      <c r="FE63" s="53"/>
      <c r="FF63" s="53"/>
      <c r="FG63" s="53"/>
      <c r="FH63" s="53"/>
      <c r="FI63" s="53"/>
      <c r="FJ63" s="53"/>
      <c r="FK63" s="53"/>
      <c r="FL63" s="53"/>
      <c r="FM63" s="53"/>
      <c r="FN63" s="53"/>
      <c r="FO63" s="53"/>
      <c r="FP63" s="53"/>
      <c r="FQ63" s="53"/>
      <c r="FR63" s="53"/>
      <c r="FS63" s="53"/>
      <c r="FT63" s="53"/>
      <c r="FU63" s="53"/>
      <c r="FV63" s="53"/>
      <c r="FW63" s="53"/>
      <c r="FX63" s="53"/>
      <c r="FY63" s="53"/>
      <c r="FZ63" s="53"/>
      <c r="GA63" s="53"/>
      <c r="GB63" s="53"/>
      <c r="GC63" s="53"/>
      <c r="GD63" s="53"/>
      <c r="GE63" s="53"/>
      <c r="GF63" s="53"/>
      <c r="GG63" s="53"/>
      <c r="GH63" s="53"/>
      <c r="GI63" s="53"/>
      <c r="GJ63" s="53"/>
      <c r="GK63" s="53"/>
      <c r="GL63" s="53"/>
      <c r="GM63" s="53"/>
      <c r="GN63" s="53"/>
      <c r="GO63" s="53"/>
      <c r="GP63" s="53"/>
      <c r="GQ63" s="53"/>
      <c r="GR63" s="53"/>
      <c r="GS63" s="53"/>
      <c r="GT63" s="53"/>
      <c r="GU63" s="53"/>
      <c r="GV63" s="53"/>
      <c r="GW63" s="53"/>
      <c r="GX63" s="53"/>
      <c r="GY63" s="53"/>
      <c r="GZ63" s="53"/>
      <c r="HA63" s="53"/>
      <c r="HB63" s="53"/>
      <c r="HC63" s="53"/>
      <c r="HD63" s="53"/>
      <c r="HE63" s="53"/>
      <c r="HF63" s="53"/>
      <c r="HG63" s="53"/>
      <c r="HH63" s="53"/>
      <c r="HI63" s="53"/>
      <c r="HJ63" s="53"/>
      <c r="HK63" s="53"/>
      <c r="HL63" s="53"/>
      <c r="HM63" s="53"/>
      <c r="HN63" s="53"/>
      <c r="HO63" s="53"/>
      <c r="HP63" s="53"/>
      <c r="HQ63" s="53"/>
      <c r="HR63" s="53"/>
      <c r="HS63" s="53"/>
      <c r="HT63" s="53"/>
      <c r="HU63" s="53"/>
      <c r="HV63" s="53"/>
      <c r="HW63" s="53"/>
      <c r="HX63" s="53"/>
      <c r="HY63" s="53"/>
      <c r="HZ63" s="53"/>
      <c r="IA63" s="53"/>
      <c r="IB63" s="53"/>
      <c r="IC63" s="53"/>
      <c r="ID63" s="53"/>
      <c r="IE63" s="53"/>
      <c r="IF63" s="53"/>
      <c r="IG63" s="53"/>
      <c r="IH63" s="53"/>
      <c r="II63" s="53"/>
      <c r="IJ63" s="53"/>
      <c r="IK63" s="53"/>
      <c r="IL63" s="53"/>
      <c r="IM63" s="53"/>
      <c r="IN63" s="53"/>
      <c r="IO63" s="53"/>
      <c r="IP63" s="53"/>
      <c r="IQ63" s="53"/>
      <c r="IR63" s="53"/>
      <c r="IS63" s="53"/>
      <c r="IT63" s="53"/>
      <c r="IU63" s="53"/>
      <c r="IV63" s="53"/>
    </row>
    <row r="64" spans="1:256" s="55" customFormat="1" ht="15.75" x14ac:dyDescent="0.25">
      <c r="A64" s="128"/>
      <c r="B64" s="128"/>
      <c r="C64" s="128"/>
      <c r="D64" s="128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53"/>
      <c r="DG64" s="53"/>
      <c r="DH64" s="53"/>
      <c r="DI64" s="53"/>
      <c r="DJ64" s="53"/>
      <c r="DK64" s="53"/>
      <c r="DL64" s="53"/>
      <c r="DM64" s="53"/>
      <c r="DN64" s="53"/>
      <c r="DO64" s="53"/>
      <c r="DP64" s="53"/>
      <c r="DQ64" s="53"/>
      <c r="DR64" s="53"/>
      <c r="DS64" s="53"/>
      <c r="DT64" s="53"/>
      <c r="DU64" s="53"/>
      <c r="DV64" s="53"/>
      <c r="DW64" s="53"/>
      <c r="DX64" s="53"/>
      <c r="DY64" s="53"/>
      <c r="DZ64" s="53"/>
      <c r="EA64" s="53"/>
      <c r="EB64" s="53"/>
      <c r="EC64" s="53"/>
      <c r="ED64" s="53"/>
      <c r="EE64" s="53"/>
      <c r="EF64" s="53"/>
      <c r="EG64" s="53"/>
      <c r="EH64" s="53"/>
      <c r="EI64" s="53"/>
      <c r="EJ64" s="53"/>
      <c r="EK64" s="53"/>
      <c r="EL64" s="53"/>
      <c r="EM64" s="53"/>
      <c r="EN64" s="53"/>
      <c r="EO64" s="53"/>
      <c r="EP64" s="53"/>
      <c r="EQ64" s="53"/>
      <c r="ER64" s="53"/>
      <c r="ES64" s="53"/>
      <c r="ET64" s="53"/>
      <c r="EU64" s="53"/>
      <c r="EV64" s="53"/>
      <c r="EW64" s="53"/>
      <c r="EX64" s="53"/>
      <c r="EY64" s="53"/>
      <c r="EZ64" s="53"/>
      <c r="FA64" s="53"/>
      <c r="FB64" s="53"/>
      <c r="FC64" s="53"/>
      <c r="FD64" s="53"/>
      <c r="FE64" s="53"/>
      <c r="FF64" s="53"/>
      <c r="FG64" s="53"/>
      <c r="FH64" s="53"/>
      <c r="FI64" s="53"/>
      <c r="FJ64" s="53"/>
      <c r="FK64" s="53"/>
      <c r="FL64" s="53"/>
      <c r="FM64" s="53"/>
      <c r="FN64" s="53"/>
      <c r="FO64" s="53"/>
      <c r="FP64" s="53"/>
      <c r="FQ64" s="53"/>
      <c r="FR64" s="53"/>
      <c r="FS64" s="53"/>
      <c r="FT64" s="53"/>
      <c r="FU64" s="53"/>
      <c r="FV64" s="53"/>
      <c r="FW64" s="53"/>
      <c r="FX64" s="53"/>
      <c r="FY64" s="53"/>
      <c r="FZ64" s="53"/>
      <c r="GA64" s="53"/>
      <c r="GB64" s="53"/>
      <c r="GC64" s="53"/>
      <c r="GD64" s="53"/>
      <c r="GE64" s="53"/>
      <c r="GF64" s="53"/>
      <c r="GG64" s="53"/>
      <c r="GH64" s="53"/>
      <c r="GI64" s="53"/>
      <c r="GJ64" s="53"/>
      <c r="GK64" s="53"/>
      <c r="GL64" s="53"/>
      <c r="GM64" s="53"/>
      <c r="GN64" s="53"/>
      <c r="GO64" s="53"/>
      <c r="GP64" s="53"/>
      <c r="GQ64" s="53"/>
      <c r="GR64" s="53"/>
      <c r="GS64" s="53"/>
      <c r="GT64" s="53"/>
      <c r="GU64" s="53"/>
      <c r="GV64" s="53"/>
      <c r="GW64" s="53"/>
      <c r="GX64" s="53"/>
      <c r="GY64" s="53"/>
      <c r="GZ64" s="53"/>
      <c r="HA64" s="53"/>
      <c r="HB64" s="53"/>
      <c r="HC64" s="53"/>
      <c r="HD64" s="53"/>
      <c r="HE64" s="53"/>
      <c r="HF64" s="53"/>
      <c r="HG64" s="53"/>
      <c r="HH64" s="53"/>
      <c r="HI64" s="53"/>
      <c r="HJ64" s="53"/>
      <c r="HK64" s="53"/>
      <c r="HL64" s="53"/>
      <c r="HM64" s="53"/>
      <c r="HN64" s="53"/>
      <c r="HO64" s="53"/>
      <c r="HP64" s="53"/>
      <c r="HQ64" s="53"/>
      <c r="HR64" s="53"/>
      <c r="HS64" s="53"/>
      <c r="HT64" s="53"/>
      <c r="HU64" s="53"/>
      <c r="HV64" s="53"/>
      <c r="HW64" s="53"/>
      <c r="HX64" s="53"/>
      <c r="HY64" s="53"/>
      <c r="HZ64" s="53"/>
      <c r="IA64" s="53"/>
      <c r="IB64" s="53"/>
      <c r="IC64" s="53"/>
      <c r="ID64" s="53"/>
      <c r="IE64" s="53"/>
      <c r="IF64" s="53"/>
      <c r="IG64" s="53"/>
      <c r="IH64" s="53"/>
      <c r="II64" s="53"/>
      <c r="IJ64" s="53"/>
      <c r="IK64" s="53"/>
      <c r="IL64" s="53"/>
      <c r="IM64" s="53"/>
      <c r="IN64" s="53"/>
      <c r="IO64" s="53"/>
      <c r="IP64" s="53"/>
      <c r="IQ64" s="53"/>
      <c r="IR64" s="53"/>
      <c r="IS64" s="53"/>
      <c r="IT64" s="53"/>
      <c r="IU64" s="53"/>
      <c r="IV64" s="53"/>
    </row>
    <row r="65" spans="1:256" s="55" customFormat="1" ht="15.75" x14ac:dyDescent="0.25">
      <c r="A65" s="128"/>
      <c r="B65" s="128"/>
      <c r="C65" s="128"/>
      <c r="D65" s="128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3"/>
      <c r="BX65" s="53"/>
      <c r="BY65" s="53"/>
      <c r="BZ65" s="53"/>
      <c r="CA65" s="53"/>
      <c r="CB65" s="53"/>
      <c r="CC65" s="53"/>
      <c r="CD65" s="53"/>
      <c r="CE65" s="53"/>
      <c r="CF65" s="53"/>
      <c r="CG65" s="53"/>
      <c r="CH65" s="53"/>
      <c r="CI65" s="53"/>
      <c r="CJ65" s="53"/>
      <c r="CK65" s="53"/>
      <c r="CL65" s="53"/>
      <c r="CM65" s="53"/>
      <c r="CN65" s="53"/>
      <c r="CO65" s="53"/>
      <c r="CP65" s="53"/>
      <c r="CQ65" s="53"/>
      <c r="CR65" s="53"/>
      <c r="CS65" s="53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53"/>
      <c r="DG65" s="53"/>
      <c r="DH65" s="53"/>
      <c r="DI65" s="53"/>
      <c r="DJ65" s="53"/>
      <c r="DK65" s="53"/>
      <c r="DL65" s="53"/>
      <c r="DM65" s="53"/>
      <c r="DN65" s="53"/>
      <c r="DO65" s="53"/>
      <c r="DP65" s="53"/>
      <c r="DQ65" s="53"/>
      <c r="DR65" s="53"/>
      <c r="DS65" s="53"/>
      <c r="DT65" s="53"/>
      <c r="DU65" s="53"/>
      <c r="DV65" s="53"/>
      <c r="DW65" s="53"/>
      <c r="DX65" s="53"/>
      <c r="DY65" s="53"/>
      <c r="DZ65" s="53"/>
      <c r="EA65" s="53"/>
      <c r="EB65" s="53"/>
      <c r="EC65" s="53"/>
      <c r="ED65" s="53"/>
      <c r="EE65" s="53"/>
      <c r="EF65" s="53"/>
      <c r="EG65" s="53"/>
      <c r="EH65" s="53"/>
      <c r="EI65" s="53"/>
      <c r="EJ65" s="53"/>
      <c r="EK65" s="53"/>
      <c r="EL65" s="53"/>
      <c r="EM65" s="53"/>
      <c r="EN65" s="53"/>
      <c r="EO65" s="53"/>
      <c r="EP65" s="53"/>
      <c r="EQ65" s="53"/>
      <c r="ER65" s="53"/>
      <c r="ES65" s="53"/>
      <c r="ET65" s="53"/>
      <c r="EU65" s="53"/>
      <c r="EV65" s="53"/>
      <c r="EW65" s="53"/>
      <c r="EX65" s="53"/>
      <c r="EY65" s="53"/>
      <c r="EZ65" s="53"/>
      <c r="FA65" s="53"/>
      <c r="FB65" s="53"/>
      <c r="FC65" s="53"/>
      <c r="FD65" s="53"/>
      <c r="FE65" s="53"/>
      <c r="FF65" s="53"/>
      <c r="FG65" s="53"/>
      <c r="FH65" s="53"/>
      <c r="FI65" s="53"/>
      <c r="FJ65" s="53"/>
      <c r="FK65" s="53"/>
      <c r="FL65" s="53"/>
      <c r="FM65" s="53"/>
      <c r="FN65" s="53"/>
      <c r="FO65" s="53"/>
      <c r="FP65" s="53"/>
      <c r="FQ65" s="53"/>
      <c r="FR65" s="53"/>
      <c r="FS65" s="53"/>
      <c r="FT65" s="53"/>
      <c r="FU65" s="53"/>
      <c r="FV65" s="53"/>
      <c r="FW65" s="53"/>
      <c r="FX65" s="53"/>
      <c r="FY65" s="53"/>
      <c r="FZ65" s="53"/>
      <c r="GA65" s="53"/>
      <c r="GB65" s="53"/>
      <c r="GC65" s="53"/>
      <c r="GD65" s="53"/>
      <c r="GE65" s="53"/>
      <c r="GF65" s="53"/>
      <c r="GG65" s="53"/>
      <c r="GH65" s="53"/>
      <c r="GI65" s="53"/>
      <c r="GJ65" s="53"/>
      <c r="GK65" s="53"/>
      <c r="GL65" s="53"/>
      <c r="GM65" s="53"/>
      <c r="GN65" s="53"/>
      <c r="GO65" s="53"/>
      <c r="GP65" s="53"/>
      <c r="GQ65" s="53"/>
      <c r="GR65" s="53"/>
      <c r="GS65" s="53"/>
      <c r="GT65" s="53"/>
      <c r="GU65" s="53"/>
      <c r="GV65" s="53"/>
      <c r="GW65" s="53"/>
      <c r="GX65" s="53"/>
      <c r="GY65" s="53"/>
      <c r="GZ65" s="53"/>
      <c r="HA65" s="53"/>
      <c r="HB65" s="53"/>
      <c r="HC65" s="53"/>
      <c r="HD65" s="53"/>
      <c r="HE65" s="53"/>
      <c r="HF65" s="53"/>
      <c r="HG65" s="53"/>
      <c r="HH65" s="53"/>
      <c r="HI65" s="53"/>
      <c r="HJ65" s="53"/>
      <c r="HK65" s="53"/>
      <c r="HL65" s="53"/>
      <c r="HM65" s="53"/>
      <c r="HN65" s="53"/>
      <c r="HO65" s="53"/>
      <c r="HP65" s="53"/>
      <c r="HQ65" s="53"/>
      <c r="HR65" s="53"/>
      <c r="HS65" s="53"/>
      <c r="HT65" s="53"/>
      <c r="HU65" s="53"/>
      <c r="HV65" s="53"/>
      <c r="HW65" s="53"/>
      <c r="HX65" s="53"/>
      <c r="HY65" s="53"/>
      <c r="HZ65" s="53"/>
      <c r="IA65" s="53"/>
      <c r="IB65" s="53"/>
      <c r="IC65" s="53"/>
      <c r="ID65" s="53"/>
      <c r="IE65" s="53"/>
      <c r="IF65" s="53"/>
      <c r="IG65" s="53"/>
      <c r="IH65" s="53"/>
      <c r="II65" s="53"/>
      <c r="IJ65" s="53"/>
      <c r="IK65" s="53"/>
      <c r="IL65" s="53"/>
      <c r="IM65" s="53"/>
      <c r="IN65" s="53"/>
      <c r="IO65" s="53"/>
      <c r="IP65" s="53"/>
      <c r="IQ65" s="53"/>
      <c r="IR65" s="53"/>
      <c r="IS65" s="53"/>
      <c r="IT65" s="53"/>
      <c r="IU65" s="53"/>
      <c r="IV65" s="53"/>
    </row>
    <row r="66" spans="1:256" s="55" customFormat="1" ht="15.75" x14ac:dyDescent="0.25">
      <c r="A66" s="128"/>
      <c r="B66" s="128"/>
      <c r="C66" s="128"/>
      <c r="D66" s="128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M66" s="53"/>
      <c r="DN66" s="53"/>
      <c r="DO66" s="53"/>
      <c r="DP66" s="53"/>
      <c r="DQ66" s="53"/>
      <c r="DR66" s="53"/>
      <c r="DS66" s="53"/>
      <c r="DT66" s="53"/>
      <c r="DU66" s="53"/>
      <c r="DV66" s="53"/>
      <c r="DW66" s="53"/>
      <c r="DX66" s="53"/>
      <c r="DY66" s="53"/>
      <c r="DZ66" s="53"/>
      <c r="EA66" s="53"/>
      <c r="EB66" s="53"/>
      <c r="EC66" s="53"/>
      <c r="ED66" s="53"/>
      <c r="EE66" s="53"/>
      <c r="EF66" s="53"/>
      <c r="EG66" s="53"/>
      <c r="EH66" s="53"/>
      <c r="EI66" s="53"/>
      <c r="EJ66" s="53"/>
      <c r="EK66" s="53"/>
      <c r="EL66" s="53"/>
      <c r="EM66" s="53"/>
      <c r="EN66" s="53"/>
      <c r="EO66" s="53"/>
      <c r="EP66" s="53"/>
      <c r="EQ66" s="53"/>
      <c r="ER66" s="53"/>
      <c r="ES66" s="53"/>
      <c r="ET66" s="53"/>
      <c r="EU66" s="53"/>
      <c r="EV66" s="53"/>
      <c r="EW66" s="53"/>
      <c r="EX66" s="53"/>
      <c r="EY66" s="53"/>
      <c r="EZ66" s="53"/>
      <c r="FA66" s="53"/>
      <c r="FB66" s="53"/>
      <c r="FC66" s="53"/>
      <c r="FD66" s="53"/>
      <c r="FE66" s="53"/>
      <c r="FF66" s="53"/>
      <c r="FG66" s="53"/>
      <c r="FH66" s="53"/>
      <c r="FI66" s="53"/>
      <c r="FJ66" s="53"/>
      <c r="FK66" s="53"/>
      <c r="FL66" s="53"/>
      <c r="FM66" s="53"/>
      <c r="FN66" s="53"/>
      <c r="FO66" s="53"/>
      <c r="FP66" s="53"/>
      <c r="FQ66" s="53"/>
      <c r="FR66" s="53"/>
      <c r="FS66" s="53"/>
      <c r="FT66" s="53"/>
      <c r="FU66" s="53"/>
      <c r="FV66" s="53"/>
      <c r="FW66" s="53"/>
      <c r="FX66" s="53"/>
      <c r="FY66" s="53"/>
      <c r="FZ66" s="53"/>
      <c r="GA66" s="53"/>
      <c r="GB66" s="53"/>
      <c r="GC66" s="53"/>
      <c r="GD66" s="53"/>
      <c r="GE66" s="53"/>
      <c r="GF66" s="53"/>
      <c r="GG66" s="53"/>
      <c r="GH66" s="53"/>
      <c r="GI66" s="53"/>
      <c r="GJ66" s="53"/>
      <c r="GK66" s="53"/>
      <c r="GL66" s="53"/>
      <c r="GM66" s="53"/>
      <c r="GN66" s="53"/>
      <c r="GO66" s="53"/>
      <c r="GP66" s="53"/>
      <c r="GQ66" s="53"/>
      <c r="GR66" s="53"/>
      <c r="GS66" s="53"/>
      <c r="GT66" s="53"/>
      <c r="GU66" s="53"/>
      <c r="GV66" s="53"/>
      <c r="GW66" s="53"/>
      <c r="GX66" s="53"/>
      <c r="GY66" s="53"/>
      <c r="GZ66" s="53"/>
      <c r="HA66" s="53"/>
      <c r="HB66" s="53"/>
      <c r="HC66" s="53"/>
      <c r="HD66" s="53"/>
      <c r="HE66" s="53"/>
      <c r="HF66" s="53"/>
      <c r="HG66" s="53"/>
      <c r="HH66" s="53"/>
      <c r="HI66" s="53"/>
      <c r="HJ66" s="53"/>
      <c r="HK66" s="53"/>
      <c r="HL66" s="53"/>
      <c r="HM66" s="53"/>
      <c r="HN66" s="53"/>
      <c r="HO66" s="53"/>
      <c r="HP66" s="53"/>
      <c r="HQ66" s="53"/>
      <c r="HR66" s="53"/>
      <c r="HS66" s="53"/>
      <c r="HT66" s="53"/>
      <c r="HU66" s="53"/>
      <c r="HV66" s="53"/>
      <c r="HW66" s="53"/>
      <c r="HX66" s="53"/>
      <c r="HY66" s="53"/>
      <c r="HZ66" s="53"/>
      <c r="IA66" s="53"/>
      <c r="IB66" s="53"/>
      <c r="IC66" s="53"/>
      <c r="ID66" s="53"/>
      <c r="IE66" s="53"/>
      <c r="IF66" s="53"/>
      <c r="IG66" s="53"/>
      <c r="IH66" s="53"/>
      <c r="II66" s="53"/>
      <c r="IJ66" s="53"/>
      <c r="IK66" s="53"/>
      <c r="IL66" s="53"/>
      <c r="IM66" s="53"/>
      <c r="IN66" s="53"/>
      <c r="IO66" s="53"/>
      <c r="IP66" s="53"/>
      <c r="IQ66" s="53"/>
      <c r="IR66" s="53"/>
      <c r="IS66" s="53"/>
      <c r="IT66" s="53"/>
      <c r="IU66" s="53"/>
      <c r="IV66" s="53"/>
    </row>
    <row r="67" spans="1:256" s="55" customFormat="1" ht="15.75" x14ac:dyDescent="0.25">
      <c r="A67" s="128"/>
      <c r="B67" s="128"/>
      <c r="C67" s="128"/>
      <c r="D67" s="128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  <c r="BZ67" s="53"/>
      <c r="CA67" s="53"/>
      <c r="CB67" s="53"/>
      <c r="CC67" s="53"/>
      <c r="CD67" s="53"/>
      <c r="CE67" s="53"/>
      <c r="CF67" s="53"/>
      <c r="CG67" s="53"/>
      <c r="CH67" s="53"/>
      <c r="CI67" s="53"/>
      <c r="CJ67" s="53"/>
      <c r="CK67" s="53"/>
      <c r="CL67" s="53"/>
      <c r="CM67" s="53"/>
      <c r="CN67" s="53"/>
      <c r="CO67" s="53"/>
      <c r="CP67" s="53"/>
      <c r="CQ67" s="53"/>
      <c r="CR67" s="53"/>
      <c r="CS67" s="53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53"/>
      <c r="DG67" s="53"/>
      <c r="DH67" s="53"/>
      <c r="DI67" s="53"/>
      <c r="DJ67" s="53"/>
      <c r="DK67" s="53"/>
      <c r="DL67" s="53"/>
      <c r="DM67" s="53"/>
      <c r="DN67" s="53"/>
      <c r="DO67" s="53"/>
      <c r="DP67" s="53"/>
      <c r="DQ67" s="53"/>
      <c r="DR67" s="53"/>
      <c r="DS67" s="53"/>
      <c r="DT67" s="53"/>
      <c r="DU67" s="53"/>
      <c r="DV67" s="53"/>
      <c r="DW67" s="53"/>
      <c r="DX67" s="53"/>
      <c r="DY67" s="53"/>
      <c r="DZ67" s="53"/>
      <c r="EA67" s="53"/>
      <c r="EB67" s="53"/>
      <c r="EC67" s="53"/>
      <c r="ED67" s="53"/>
      <c r="EE67" s="53"/>
      <c r="EF67" s="53"/>
      <c r="EG67" s="53"/>
      <c r="EH67" s="53"/>
      <c r="EI67" s="53"/>
      <c r="EJ67" s="53"/>
      <c r="EK67" s="53"/>
      <c r="EL67" s="53"/>
      <c r="EM67" s="53"/>
      <c r="EN67" s="53"/>
      <c r="EO67" s="53"/>
      <c r="EP67" s="53"/>
      <c r="EQ67" s="53"/>
      <c r="ER67" s="53"/>
      <c r="ES67" s="53"/>
      <c r="ET67" s="53"/>
      <c r="EU67" s="53"/>
      <c r="EV67" s="53"/>
      <c r="EW67" s="53"/>
      <c r="EX67" s="53"/>
      <c r="EY67" s="53"/>
      <c r="EZ67" s="53"/>
      <c r="FA67" s="53"/>
      <c r="FB67" s="53"/>
      <c r="FC67" s="53"/>
      <c r="FD67" s="53"/>
      <c r="FE67" s="53"/>
      <c r="FF67" s="53"/>
      <c r="FG67" s="53"/>
      <c r="FH67" s="53"/>
      <c r="FI67" s="53"/>
      <c r="FJ67" s="53"/>
      <c r="FK67" s="53"/>
      <c r="FL67" s="53"/>
      <c r="FM67" s="53"/>
      <c r="FN67" s="53"/>
      <c r="FO67" s="53"/>
      <c r="FP67" s="53"/>
      <c r="FQ67" s="53"/>
      <c r="FR67" s="53"/>
      <c r="FS67" s="53"/>
      <c r="FT67" s="53"/>
      <c r="FU67" s="53"/>
      <c r="FV67" s="53"/>
      <c r="FW67" s="53"/>
      <c r="FX67" s="53"/>
      <c r="FY67" s="53"/>
      <c r="FZ67" s="53"/>
      <c r="GA67" s="53"/>
      <c r="GB67" s="53"/>
      <c r="GC67" s="53"/>
      <c r="GD67" s="53"/>
      <c r="GE67" s="53"/>
      <c r="GF67" s="53"/>
      <c r="GG67" s="53"/>
      <c r="GH67" s="53"/>
      <c r="GI67" s="53"/>
      <c r="GJ67" s="53"/>
      <c r="GK67" s="53"/>
      <c r="GL67" s="53"/>
      <c r="GM67" s="53"/>
      <c r="GN67" s="53"/>
      <c r="GO67" s="53"/>
      <c r="GP67" s="53"/>
      <c r="GQ67" s="53"/>
      <c r="GR67" s="53"/>
      <c r="GS67" s="53"/>
      <c r="GT67" s="53"/>
      <c r="GU67" s="53"/>
      <c r="GV67" s="53"/>
      <c r="GW67" s="53"/>
      <c r="GX67" s="53"/>
      <c r="GY67" s="53"/>
      <c r="GZ67" s="53"/>
      <c r="HA67" s="53"/>
      <c r="HB67" s="53"/>
      <c r="HC67" s="53"/>
      <c r="HD67" s="53"/>
      <c r="HE67" s="53"/>
      <c r="HF67" s="53"/>
      <c r="HG67" s="53"/>
      <c r="HH67" s="53"/>
      <c r="HI67" s="53"/>
      <c r="HJ67" s="53"/>
      <c r="HK67" s="53"/>
      <c r="HL67" s="53"/>
      <c r="HM67" s="53"/>
      <c r="HN67" s="53"/>
      <c r="HO67" s="53"/>
      <c r="HP67" s="53"/>
      <c r="HQ67" s="53"/>
      <c r="HR67" s="53"/>
      <c r="HS67" s="53"/>
      <c r="HT67" s="53"/>
      <c r="HU67" s="53"/>
      <c r="HV67" s="53"/>
      <c r="HW67" s="53"/>
      <c r="HX67" s="53"/>
      <c r="HY67" s="53"/>
      <c r="HZ67" s="53"/>
      <c r="IA67" s="53"/>
      <c r="IB67" s="53"/>
      <c r="IC67" s="53"/>
      <c r="ID67" s="53"/>
      <c r="IE67" s="53"/>
      <c r="IF67" s="53"/>
      <c r="IG67" s="53"/>
      <c r="IH67" s="53"/>
      <c r="II67" s="53"/>
      <c r="IJ67" s="53"/>
      <c r="IK67" s="53"/>
      <c r="IL67" s="53"/>
      <c r="IM67" s="53"/>
      <c r="IN67" s="53"/>
      <c r="IO67" s="53"/>
      <c r="IP67" s="53"/>
      <c r="IQ67" s="53"/>
      <c r="IR67" s="53"/>
      <c r="IS67" s="53"/>
      <c r="IT67" s="53"/>
      <c r="IU67" s="53"/>
      <c r="IV67" s="53"/>
    </row>
    <row r="68" spans="1:256" s="55" customFormat="1" ht="15.75" x14ac:dyDescent="0.25">
      <c r="A68" s="128"/>
      <c r="B68" s="128"/>
      <c r="C68" s="128"/>
      <c r="D68" s="128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3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53"/>
      <c r="DG68" s="53"/>
      <c r="DH68" s="53"/>
      <c r="DI68" s="53"/>
      <c r="DJ68" s="53"/>
      <c r="DK68" s="53"/>
      <c r="DL68" s="53"/>
      <c r="DM68" s="53"/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3"/>
      <c r="EF68" s="53"/>
      <c r="EG68" s="53"/>
      <c r="EH68" s="53"/>
      <c r="EI68" s="53"/>
      <c r="EJ68" s="53"/>
      <c r="EK68" s="53"/>
      <c r="EL68" s="53"/>
      <c r="EM68" s="53"/>
      <c r="EN68" s="53"/>
      <c r="EO68" s="53"/>
      <c r="EP68" s="53"/>
      <c r="EQ68" s="53"/>
      <c r="ER68" s="53"/>
      <c r="ES68" s="53"/>
      <c r="ET68" s="53"/>
      <c r="EU68" s="53"/>
      <c r="EV68" s="53"/>
      <c r="EW68" s="53"/>
      <c r="EX68" s="53"/>
      <c r="EY68" s="53"/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3"/>
      <c r="FR68" s="53"/>
      <c r="FS68" s="53"/>
      <c r="FT68" s="53"/>
      <c r="FU68" s="53"/>
      <c r="FV68" s="53"/>
      <c r="FW68" s="53"/>
      <c r="FX68" s="53"/>
      <c r="FY68" s="53"/>
      <c r="FZ68" s="53"/>
      <c r="GA68" s="53"/>
      <c r="GB68" s="53"/>
      <c r="GC68" s="53"/>
      <c r="GD68" s="53"/>
      <c r="GE68" s="53"/>
      <c r="GF68" s="53"/>
      <c r="GG68" s="53"/>
      <c r="GH68" s="53"/>
      <c r="GI68" s="53"/>
      <c r="GJ68" s="53"/>
      <c r="GK68" s="53"/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HA68" s="53"/>
      <c r="HB68" s="53"/>
      <c r="HC68" s="53"/>
      <c r="HD68" s="53"/>
      <c r="HE68" s="53"/>
      <c r="HF68" s="53"/>
      <c r="HG68" s="53"/>
      <c r="HH68" s="53"/>
      <c r="HI68" s="53"/>
      <c r="HJ68" s="53"/>
      <c r="HK68" s="53"/>
      <c r="HL68" s="53"/>
      <c r="HM68" s="53"/>
      <c r="HN68" s="53"/>
      <c r="HO68" s="53"/>
      <c r="HP68" s="53"/>
      <c r="HQ68" s="53"/>
      <c r="HR68" s="53"/>
      <c r="HS68" s="53"/>
      <c r="HT68" s="53"/>
      <c r="HU68" s="53"/>
      <c r="HV68" s="53"/>
      <c r="HW68" s="53"/>
      <c r="HX68" s="53"/>
      <c r="HY68" s="53"/>
      <c r="HZ68" s="53"/>
      <c r="IA68" s="53"/>
      <c r="IB68" s="53"/>
      <c r="IC68" s="53"/>
      <c r="ID68" s="53"/>
      <c r="IE68" s="53"/>
      <c r="IF68" s="53"/>
      <c r="IG68" s="53"/>
      <c r="IH68" s="53"/>
      <c r="II68" s="53"/>
      <c r="IJ68" s="53"/>
      <c r="IK68" s="53"/>
      <c r="IL68" s="53"/>
      <c r="IM68" s="53"/>
      <c r="IN68" s="53"/>
      <c r="IO68" s="53"/>
      <c r="IP68" s="53"/>
      <c r="IQ68" s="53"/>
      <c r="IR68" s="53"/>
      <c r="IS68" s="53"/>
      <c r="IT68" s="53"/>
      <c r="IU68" s="53"/>
      <c r="IV68" s="53"/>
    </row>
    <row r="69" spans="1:256" s="55" customFormat="1" ht="15.75" x14ac:dyDescent="0.25">
      <c r="A69" s="128"/>
      <c r="B69" s="128"/>
      <c r="C69" s="128"/>
      <c r="D69" s="128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  <c r="BZ69" s="53"/>
      <c r="CA69" s="53"/>
      <c r="CB69" s="53"/>
      <c r="CC69" s="53"/>
      <c r="CD69" s="53"/>
      <c r="CE69" s="53"/>
      <c r="CF69" s="53"/>
      <c r="CG69" s="53"/>
      <c r="CH69" s="53"/>
      <c r="CI69" s="53"/>
      <c r="CJ69" s="53"/>
      <c r="CK69" s="53"/>
      <c r="CL69" s="53"/>
      <c r="CM69" s="53"/>
      <c r="CN69" s="53"/>
      <c r="CO69" s="53"/>
      <c r="CP69" s="53"/>
      <c r="CQ69" s="53"/>
      <c r="CR69" s="53"/>
      <c r="CS69" s="53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53"/>
      <c r="DG69" s="53"/>
      <c r="DH69" s="53"/>
      <c r="DI69" s="53"/>
      <c r="DJ69" s="53"/>
      <c r="DK69" s="53"/>
      <c r="DL69" s="53"/>
      <c r="DM69" s="53"/>
      <c r="DN69" s="53"/>
      <c r="DO69" s="53"/>
      <c r="DP69" s="53"/>
      <c r="DQ69" s="53"/>
      <c r="DR69" s="53"/>
      <c r="DS69" s="53"/>
      <c r="DT69" s="53"/>
      <c r="DU69" s="53"/>
      <c r="DV69" s="53"/>
      <c r="DW69" s="53"/>
      <c r="DX69" s="53"/>
      <c r="DY69" s="53"/>
      <c r="DZ69" s="53"/>
      <c r="EA69" s="53"/>
      <c r="EB69" s="53"/>
      <c r="EC69" s="53"/>
      <c r="ED69" s="53"/>
      <c r="EE69" s="53"/>
      <c r="EF69" s="53"/>
      <c r="EG69" s="53"/>
      <c r="EH69" s="53"/>
      <c r="EI69" s="53"/>
      <c r="EJ69" s="53"/>
      <c r="EK69" s="53"/>
      <c r="EL69" s="53"/>
      <c r="EM69" s="53"/>
      <c r="EN69" s="53"/>
      <c r="EO69" s="53"/>
      <c r="EP69" s="53"/>
      <c r="EQ69" s="53"/>
      <c r="ER69" s="53"/>
      <c r="ES69" s="53"/>
      <c r="ET69" s="53"/>
      <c r="EU69" s="53"/>
      <c r="EV69" s="53"/>
      <c r="EW69" s="53"/>
      <c r="EX69" s="53"/>
      <c r="EY69" s="53"/>
      <c r="EZ69" s="53"/>
      <c r="FA69" s="53"/>
      <c r="FB69" s="53"/>
      <c r="FC69" s="53"/>
      <c r="FD69" s="53"/>
      <c r="FE69" s="53"/>
      <c r="FF69" s="53"/>
      <c r="FG69" s="53"/>
      <c r="FH69" s="53"/>
      <c r="FI69" s="53"/>
      <c r="FJ69" s="53"/>
      <c r="FK69" s="53"/>
      <c r="FL69" s="53"/>
      <c r="FM69" s="53"/>
      <c r="FN69" s="53"/>
      <c r="FO69" s="53"/>
      <c r="FP69" s="53"/>
      <c r="FQ69" s="53"/>
      <c r="FR69" s="53"/>
      <c r="FS69" s="53"/>
      <c r="FT69" s="53"/>
      <c r="FU69" s="53"/>
      <c r="FV69" s="53"/>
      <c r="FW69" s="53"/>
      <c r="FX69" s="53"/>
      <c r="FY69" s="53"/>
      <c r="FZ69" s="53"/>
      <c r="GA69" s="53"/>
      <c r="GB69" s="53"/>
      <c r="GC69" s="53"/>
      <c r="GD69" s="53"/>
      <c r="GE69" s="53"/>
      <c r="GF69" s="53"/>
      <c r="GG69" s="53"/>
      <c r="GH69" s="53"/>
      <c r="GI69" s="53"/>
      <c r="GJ69" s="53"/>
      <c r="GK69" s="53"/>
      <c r="GL69" s="53"/>
      <c r="GM69" s="53"/>
      <c r="GN69" s="53"/>
      <c r="GO69" s="53"/>
      <c r="GP69" s="53"/>
      <c r="GQ69" s="53"/>
      <c r="GR69" s="53"/>
      <c r="GS69" s="53"/>
      <c r="GT69" s="53"/>
      <c r="GU69" s="53"/>
      <c r="GV69" s="53"/>
      <c r="GW69" s="53"/>
      <c r="GX69" s="53"/>
      <c r="GY69" s="53"/>
      <c r="GZ69" s="53"/>
      <c r="HA69" s="53"/>
      <c r="HB69" s="53"/>
      <c r="HC69" s="53"/>
      <c r="HD69" s="53"/>
      <c r="HE69" s="53"/>
      <c r="HF69" s="53"/>
      <c r="HG69" s="53"/>
      <c r="HH69" s="53"/>
      <c r="HI69" s="53"/>
      <c r="HJ69" s="53"/>
      <c r="HK69" s="53"/>
      <c r="HL69" s="53"/>
      <c r="HM69" s="53"/>
      <c r="HN69" s="53"/>
      <c r="HO69" s="53"/>
      <c r="HP69" s="53"/>
      <c r="HQ69" s="53"/>
      <c r="HR69" s="53"/>
      <c r="HS69" s="53"/>
      <c r="HT69" s="53"/>
      <c r="HU69" s="53"/>
      <c r="HV69" s="53"/>
      <c r="HW69" s="53"/>
      <c r="HX69" s="53"/>
      <c r="HY69" s="53"/>
      <c r="HZ69" s="53"/>
      <c r="IA69" s="53"/>
      <c r="IB69" s="53"/>
      <c r="IC69" s="53"/>
      <c r="ID69" s="53"/>
      <c r="IE69" s="53"/>
      <c r="IF69" s="53"/>
      <c r="IG69" s="53"/>
      <c r="IH69" s="53"/>
      <c r="II69" s="53"/>
      <c r="IJ69" s="53"/>
      <c r="IK69" s="53"/>
      <c r="IL69" s="53"/>
      <c r="IM69" s="53"/>
      <c r="IN69" s="53"/>
      <c r="IO69" s="53"/>
      <c r="IP69" s="53"/>
      <c r="IQ69" s="53"/>
      <c r="IR69" s="53"/>
      <c r="IS69" s="53"/>
      <c r="IT69" s="53"/>
      <c r="IU69" s="53"/>
      <c r="IV69" s="53"/>
    </row>
    <row r="70" spans="1:256" s="55" customFormat="1" ht="15.75" x14ac:dyDescent="0.25">
      <c r="A70" s="128"/>
      <c r="B70" s="128"/>
      <c r="C70" s="128"/>
      <c r="D70" s="128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3"/>
      <c r="DG70" s="53"/>
      <c r="DH70" s="53"/>
      <c r="DI70" s="53"/>
      <c r="DJ70" s="53"/>
      <c r="DK70" s="53"/>
      <c r="DL70" s="53"/>
      <c r="DM70" s="53"/>
      <c r="DN70" s="53"/>
      <c r="DO70" s="53"/>
      <c r="DP70" s="53"/>
      <c r="DQ70" s="53"/>
      <c r="DR70" s="53"/>
      <c r="DS70" s="53"/>
      <c r="DT70" s="53"/>
      <c r="DU70" s="53"/>
      <c r="DV70" s="53"/>
      <c r="DW70" s="53"/>
      <c r="DX70" s="53"/>
      <c r="DY70" s="53"/>
      <c r="DZ70" s="53"/>
      <c r="EA70" s="53"/>
      <c r="EB70" s="53"/>
      <c r="EC70" s="53"/>
      <c r="ED70" s="53"/>
      <c r="EE70" s="53"/>
      <c r="EF70" s="53"/>
      <c r="EG70" s="53"/>
      <c r="EH70" s="53"/>
      <c r="EI70" s="53"/>
      <c r="EJ70" s="53"/>
      <c r="EK70" s="53"/>
      <c r="EL70" s="53"/>
      <c r="EM70" s="53"/>
      <c r="EN70" s="53"/>
      <c r="EO70" s="53"/>
      <c r="EP70" s="53"/>
      <c r="EQ70" s="53"/>
      <c r="ER70" s="53"/>
      <c r="ES70" s="53"/>
      <c r="ET70" s="53"/>
      <c r="EU70" s="53"/>
      <c r="EV70" s="53"/>
      <c r="EW70" s="53"/>
      <c r="EX70" s="53"/>
      <c r="EY70" s="53"/>
      <c r="EZ70" s="53"/>
      <c r="FA70" s="53"/>
      <c r="FB70" s="53"/>
      <c r="FC70" s="53"/>
      <c r="FD70" s="53"/>
      <c r="FE70" s="53"/>
      <c r="FF70" s="53"/>
      <c r="FG70" s="53"/>
      <c r="FH70" s="53"/>
      <c r="FI70" s="53"/>
      <c r="FJ70" s="53"/>
      <c r="FK70" s="53"/>
      <c r="FL70" s="53"/>
      <c r="FM70" s="53"/>
      <c r="FN70" s="53"/>
      <c r="FO70" s="53"/>
      <c r="FP70" s="53"/>
      <c r="FQ70" s="53"/>
      <c r="FR70" s="53"/>
      <c r="FS70" s="53"/>
      <c r="FT70" s="53"/>
      <c r="FU70" s="53"/>
      <c r="FV70" s="53"/>
      <c r="FW70" s="53"/>
      <c r="FX70" s="53"/>
      <c r="FY70" s="53"/>
      <c r="FZ70" s="53"/>
      <c r="GA70" s="53"/>
      <c r="GB70" s="53"/>
      <c r="GC70" s="53"/>
      <c r="GD70" s="53"/>
      <c r="GE70" s="53"/>
      <c r="GF70" s="53"/>
      <c r="GG70" s="53"/>
      <c r="GH70" s="53"/>
      <c r="GI70" s="53"/>
      <c r="GJ70" s="53"/>
      <c r="GK70" s="53"/>
      <c r="GL70" s="53"/>
      <c r="GM70" s="53"/>
      <c r="GN70" s="53"/>
      <c r="GO70" s="53"/>
      <c r="GP70" s="53"/>
      <c r="GQ70" s="53"/>
      <c r="GR70" s="53"/>
      <c r="GS70" s="53"/>
      <c r="GT70" s="53"/>
      <c r="GU70" s="53"/>
      <c r="GV70" s="53"/>
      <c r="GW70" s="53"/>
      <c r="GX70" s="53"/>
      <c r="GY70" s="53"/>
      <c r="GZ70" s="53"/>
      <c r="HA70" s="53"/>
      <c r="HB70" s="53"/>
      <c r="HC70" s="53"/>
      <c r="HD70" s="53"/>
      <c r="HE70" s="53"/>
      <c r="HF70" s="53"/>
      <c r="HG70" s="53"/>
      <c r="HH70" s="53"/>
      <c r="HI70" s="53"/>
      <c r="HJ70" s="53"/>
      <c r="HK70" s="53"/>
      <c r="HL70" s="53"/>
      <c r="HM70" s="53"/>
      <c r="HN70" s="53"/>
      <c r="HO70" s="53"/>
      <c r="HP70" s="53"/>
      <c r="HQ70" s="53"/>
      <c r="HR70" s="53"/>
      <c r="HS70" s="53"/>
      <c r="HT70" s="53"/>
      <c r="HU70" s="53"/>
      <c r="HV70" s="53"/>
      <c r="HW70" s="53"/>
      <c r="HX70" s="53"/>
      <c r="HY70" s="53"/>
      <c r="HZ70" s="53"/>
      <c r="IA70" s="53"/>
      <c r="IB70" s="53"/>
      <c r="IC70" s="53"/>
      <c r="ID70" s="53"/>
      <c r="IE70" s="53"/>
      <c r="IF70" s="53"/>
      <c r="IG70" s="53"/>
      <c r="IH70" s="53"/>
      <c r="II70" s="53"/>
      <c r="IJ70" s="53"/>
      <c r="IK70" s="53"/>
      <c r="IL70" s="53"/>
      <c r="IM70" s="53"/>
      <c r="IN70" s="53"/>
      <c r="IO70" s="53"/>
      <c r="IP70" s="53"/>
      <c r="IQ70" s="53"/>
      <c r="IR70" s="53"/>
      <c r="IS70" s="53"/>
      <c r="IT70" s="53"/>
      <c r="IU70" s="53"/>
      <c r="IV70" s="53"/>
    </row>
    <row r="71" spans="1:256" s="55" customFormat="1" x14ac:dyDescent="0.2">
      <c r="A71" s="79"/>
      <c r="B71" s="80"/>
      <c r="C71" s="80"/>
      <c r="D71" s="80"/>
      <c r="E71" s="79"/>
      <c r="F71" s="79"/>
      <c r="G71" s="264"/>
      <c r="H71" s="264"/>
      <c r="I71" s="264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9"/>
      <c r="BL71" s="79"/>
      <c r="BM71" s="79"/>
      <c r="BN71" s="79"/>
      <c r="BO71" s="79"/>
      <c r="BP71" s="79"/>
      <c r="BQ71" s="79"/>
      <c r="BR71" s="79"/>
      <c r="BS71" s="79"/>
      <c r="BT71" s="79"/>
      <c r="BU71" s="79"/>
      <c r="BV71" s="79"/>
      <c r="BW71" s="79"/>
      <c r="BX71" s="79"/>
      <c r="BY71" s="79"/>
      <c r="BZ71" s="79"/>
      <c r="CA71" s="79"/>
      <c r="CB71" s="79"/>
      <c r="CC71" s="79"/>
      <c r="CD71" s="79"/>
      <c r="CE71" s="79"/>
      <c r="CF71" s="79"/>
      <c r="CG71" s="79"/>
      <c r="CH71" s="79"/>
      <c r="CI71" s="79"/>
      <c r="CJ71" s="79"/>
      <c r="CK71" s="79"/>
      <c r="CL71" s="79"/>
      <c r="CM71" s="79"/>
      <c r="CN71" s="79"/>
      <c r="CO71" s="79"/>
      <c r="CP71" s="79"/>
      <c r="CQ71" s="79"/>
      <c r="CR71" s="79"/>
      <c r="CS71" s="79"/>
      <c r="CT71" s="79"/>
      <c r="CU71" s="79"/>
      <c r="CV71" s="79"/>
      <c r="CW71" s="79"/>
      <c r="CX71" s="79"/>
      <c r="CY71" s="79"/>
      <c r="CZ71" s="79"/>
      <c r="DA71" s="79"/>
      <c r="DB71" s="79"/>
      <c r="DC71" s="79"/>
      <c r="DD71" s="79"/>
      <c r="DE71" s="79"/>
      <c r="DF71" s="79"/>
      <c r="DG71" s="79"/>
      <c r="DH71" s="79"/>
      <c r="DI71" s="79"/>
      <c r="DJ71" s="79"/>
      <c r="DK71" s="79"/>
      <c r="DL71" s="79"/>
      <c r="DM71" s="79"/>
      <c r="DN71" s="79"/>
      <c r="DO71" s="79"/>
      <c r="DP71" s="79"/>
      <c r="DQ71" s="79"/>
      <c r="DR71" s="79"/>
      <c r="DS71" s="79"/>
      <c r="DT71" s="79"/>
      <c r="DU71" s="79"/>
      <c r="DV71" s="79"/>
      <c r="DW71" s="79"/>
      <c r="DX71" s="79"/>
      <c r="DY71" s="79"/>
      <c r="DZ71" s="79"/>
      <c r="EA71" s="79"/>
      <c r="EB71" s="79"/>
      <c r="EC71" s="79"/>
      <c r="ED71" s="79"/>
      <c r="EE71" s="79"/>
      <c r="EF71" s="79"/>
      <c r="EG71" s="79"/>
      <c r="EH71" s="79"/>
      <c r="EI71" s="79"/>
      <c r="EJ71" s="79"/>
      <c r="EK71" s="79"/>
      <c r="EL71" s="79"/>
      <c r="EM71" s="79"/>
      <c r="EN71" s="79"/>
      <c r="EO71" s="79"/>
      <c r="EP71" s="79"/>
      <c r="EQ71" s="79"/>
      <c r="ER71" s="79"/>
      <c r="ES71" s="79"/>
      <c r="ET71" s="79"/>
      <c r="EU71" s="79"/>
      <c r="EV71" s="79"/>
      <c r="EW71" s="79"/>
      <c r="EX71" s="79"/>
      <c r="EY71" s="79"/>
      <c r="EZ71" s="79"/>
      <c r="FA71" s="79"/>
      <c r="FB71" s="79"/>
      <c r="FC71" s="79"/>
      <c r="FD71" s="79"/>
      <c r="FE71" s="79"/>
      <c r="FF71" s="79"/>
      <c r="FG71" s="79"/>
      <c r="FH71" s="79"/>
      <c r="FI71" s="79"/>
      <c r="FJ71" s="79"/>
      <c r="FK71" s="79"/>
      <c r="FL71" s="79"/>
      <c r="FM71" s="79"/>
      <c r="FN71" s="79"/>
      <c r="FO71" s="79"/>
      <c r="FP71" s="79"/>
      <c r="FQ71" s="79"/>
      <c r="FR71" s="79"/>
      <c r="FS71" s="79"/>
      <c r="FT71" s="79"/>
      <c r="FU71" s="79"/>
      <c r="FV71" s="79"/>
      <c r="FW71" s="79"/>
      <c r="FX71" s="79"/>
      <c r="FY71" s="79"/>
      <c r="FZ71" s="79"/>
      <c r="GA71" s="79"/>
      <c r="GB71" s="79"/>
      <c r="GC71" s="79"/>
      <c r="GD71" s="79"/>
      <c r="GE71" s="79"/>
      <c r="GF71" s="79"/>
      <c r="GG71" s="79"/>
      <c r="GH71" s="79"/>
      <c r="GI71" s="79"/>
      <c r="GJ71" s="79"/>
      <c r="GK71" s="79"/>
      <c r="GL71" s="79"/>
      <c r="GM71" s="79"/>
      <c r="GN71" s="79"/>
      <c r="GO71" s="79"/>
      <c r="GP71" s="79"/>
      <c r="GQ71" s="79"/>
      <c r="GR71" s="79"/>
      <c r="GS71" s="79"/>
      <c r="GT71" s="79"/>
      <c r="GU71" s="79"/>
      <c r="GV71" s="79"/>
      <c r="GW71" s="79"/>
      <c r="GX71" s="79"/>
      <c r="GY71" s="79"/>
      <c r="GZ71" s="79"/>
      <c r="HA71" s="79"/>
      <c r="HB71" s="79"/>
      <c r="HC71" s="79"/>
      <c r="HD71" s="79"/>
      <c r="HE71" s="79"/>
      <c r="HF71" s="79"/>
      <c r="HG71" s="79"/>
      <c r="HH71" s="79"/>
      <c r="HI71" s="79"/>
      <c r="HJ71" s="79"/>
      <c r="HK71" s="79"/>
      <c r="HL71" s="79"/>
      <c r="HM71" s="79"/>
      <c r="HN71" s="79"/>
      <c r="HO71" s="79"/>
      <c r="HP71" s="79"/>
      <c r="HQ71" s="79"/>
      <c r="HR71" s="79"/>
      <c r="HS71" s="79"/>
      <c r="HT71" s="79"/>
      <c r="HU71" s="79"/>
      <c r="HV71" s="79"/>
      <c r="HW71" s="79"/>
      <c r="HX71" s="79"/>
      <c r="HY71" s="79"/>
      <c r="HZ71" s="79"/>
      <c r="IA71" s="79"/>
      <c r="IB71" s="79"/>
      <c r="IC71" s="79"/>
      <c r="ID71" s="79"/>
      <c r="IE71" s="79"/>
      <c r="IF71" s="79"/>
      <c r="IG71" s="79"/>
      <c r="IH71" s="79"/>
      <c r="II71" s="79"/>
      <c r="IJ71" s="79"/>
      <c r="IK71" s="79"/>
      <c r="IL71" s="79"/>
      <c r="IM71" s="79"/>
      <c r="IN71" s="79"/>
      <c r="IO71" s="79"/>
      <c r="IP71" s="79"/>
      <c r="IQ71" s="79"/>
      <c r="IR71" s="79"/>
      <c r="IS71" s="79"/>
      <c r="IT71" s="79"/>
      <c r="IU71" s="79"/>
      <c r="IV71" s="79"/>
    </row>
    <row r="72" spans="1:256" s="55" customFormat="1" ht="15.75" x14ac:dyDescent="0.25">
      <c r="A72" s="128"/>
      <c r="B72" s="80"/>
      <c r="C72" s="80"/>
      <c r="D72" s="80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  <c r="BV72" s="53"/>
      <c r="BW72" s="53"/>
      <c r="BX72" s="53"/>
      <c r="BY72" s="53"/>
      <c r="BZ72" s="53"/>
      <c r="CA72" s="53"/>
      <c r="CB72" s="53"/>
      <c r="CC72" s="53"/>
      <c r="CD72" s="53"/>
      <c r="CE72" s="53"/>
      <c r="CF72" s="53"/>
      <c r="CG72" s="53"/>
      <c r="CH72" s="53"/>
      <c r="CI72" s="53"/>
      <c r="CJ72" s="53"/>
      <c r="CK72" s="53"/>
      <c r="CL72" s="53"/>
      <c r="CM72" s="53"/>
      <c r="CN72" s="53"/>
      <c r="CO72" s="53"/>
      <c r="CP72" s="53"/>
      <c r="CQ72" s="53"/>
      <c r="CR72" s="53"/>
      <c r="CS72" s="53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53"/>
      <c r="DG72" s="53"/>
      <c r="DH72" s="53"/>
      <c r="DI72" s="53"/>
      <c r="DJ72" s="53"/>
      <c r="DK72" s="53"/>
      <c r="DL72" s="53"/>
      <c r="DM72" s="53"/>
      <c r="DN72" s="53"/>
      <c r="DO72" s="53"/>
      <c r="DP72" s="53"/>
      <c r="DQ72" s="53"/>
      <c r="DR72" s="53"/>
      <c r="DS72" s="53"/>
      <c r="DT72" s="53"/>
      <c r="DU72" s="53"/>
      <c r="DV72" s="53"/>
      <c r="DW72" s="53"/>
      <c r="DX72" s="53"/>
      <c r="DY72" s="53"/>
      <c r="DZ72" s="53"/>
      <c r="EA72" s="53"/>
      <c r="EB72" s="53"/>
      <c r="EC72" s="53"/>
      <c r="ED72" s="53"/>
      <c r="EE72" s="53"/>
      <c r="EF72" s="53"/>
      <c r="EG72" s="53"/>
      <c r="EH72" s="53"/>
      <c r="EI72" s="53"/>
      <c r="EJ72" s="53"/>
      <c r="EK72" s="53"/>
      <c r="EL72" s="53"/>
      <c r="EM72" s="53"/>
      <c r="EN72" s="53"/>
      <c r="EO72" s="53"/>
      <c r="EP72" s="53"/>
      <c r="EQ72" s="53"/>
      <c r="ER72" s="53"/>
      <c r="ES72" s="53"/>
      <c r="ET72" s="53"/>
      <c r="EU72" s="53"/>
      <c r="EV72" s="53"/>
      <c r="EW72" s="53"/>
      <c r="EX72" s="53"/>
      <c r="EY72" s="53"/>
      <c r="EZ72" s="53"/>
      <c r="FA72" s="53"/>
      <c r="FB72" s="53"/>
      <c r="FC72" s="53"/>
      <c r="FD72" s="53"/>
      <c r="FE72" s="53"/>
      <c r="FF72" s="53"/>
      <c r="FG72" s="53"/>
      <c r="FH72" s="53"/>
      <c r="FI72" s="53"/>
      <c r="FJ72" s="53"/>
      <c r="FK72" s="53"/>
      <c r="FL72" s="53"/>
      <c r="FM72" s="53"/>
      <c r="FN72" s="53"/>
      <c r="FO72" s="53"/>
      <c r="FP72" s="53"/>
      <c r="FQ72" s="53"/>
      <c r="FR72" s="53"/>
      <c r="FS72" s="53"/>
      <c r="FT72" s="53"/>
      <c r="FU72" s="53"/>
      <c r="FV72" s="53"/>
      <c r="FW72" s="53"/>
      <c r="FX72" s="53"/>
      <c r="FY72" s="53"/>
      <c r="FZ72" s="53"/>
      <c r="GA72" s="53"/>
      <c r="GB72" s="53"/>
      <c r="GC72" s="53"/>
      <c r="GD72" s="53"/>
      <c r="GE72" s="53"/>
      <c r="GF72" s="53"/>
      <c r="GG72" s="53"/>
      <c r="GH72" s="53"/>
      <c r="GI72" s="53"/>
      <c r="GJ72" s="53"/>
      <c r="GK72" s="53"/>
      <c r="GL72" s="53"/>
      <c r="GM72" s="53"/>
      <c r="GN72" s="53"/>
      <c r="GO72" s="53"/>
      <c r="GP72" s="53"/>
      <c r="GQ72" s="53"/>
      <c r="GR72" s="53"/>
      <c r="GS72" s="53"/>
      <c r="GT72" s="53"/>
      <c r="GU72" s="53"/>
      <c r="GV72" s="53"/>
      <c r="GW72" s="53"/>
      <c r="GX72" s="53"/>
      <c r="GY72" s="53"/>
      <c r="GZ72" s="53"/>
      <c r="HA72" s="53"/>
      <c r="HB72" s="53"/>
      <c r="HC72" s="53"/>
      <c r="HD72" s="53"/>
      <c r="HE72" s="53"/>
      <c r="HF72" s="53"/>
      <c r="HG72" s="53"/>
      <c r="HH72" s="53"/>
      <c r="HI72" s="53"/>
      <c r="HJ72" s="53"/>
      <c r="HK72" s="53"/>
      <c r="HL72" s="53"/>
      <c r="HM72" s="53"/>
      <c r="HN72" s="53"/>
      <c r="HO72" s="53"/>
      <c r="HP72" s="53"/>
      <c r="HQ72" s="53"/>
      <c r="HR72" s="53"/>
      <c r="HS72" s="53"/>
      <c r="HT72" s="53"/>
      <c r="HU72" s="53"/>
      <c r="HV72" s="53"/>
      <c r="HW72" s="53"/>
      <c r="HX72" s="53"/>
      <c r="HY72" s="53"/>
      <c r="HZ72" s="53"/>
      <c r="IA72" s="53"/>
      <c r="IB72" s="53"/>
      <c r="IC72" s="53"/>
      <c r="ID72" s="53"/>
      <c r="IE72" s="53"/>
      <c r="IF72" s="53"/>
      <c r="IG72" s="53"/>
      <c r="IH72" s="53"/>
      <c r="II72" s="53"/>
      <c r="IJ72" s="53"/>
      <c r="IK72" s="53"/>
      <c r="IL72" s="53"/>
      <c r="IM72" s="53"/>
      <c r="IN72" s="53"/>
      <c r="IO72" s="53"/>
      <c r="IP72" s="53"/>
      <c r="IQ72" s="53"/>
      <c r="IR72" s="53"/>
      <c r="IS72" s="53"/>
      <c r="IT72" s="53"/>
      <c r="IU72" s="53"/>
      <c r="IV72" s="53"/>
    </row>
    <row r="73" spans="1:256" s="55" customFormat="1" ht="15.75" x14ac:dyDescent="0.25">
      <c r="A73" s="53"/>
      <c r="B73" s="53"/>
      <c r="C73" s="53"/>
      <c r="D73" s="81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/>
      <c r="BT73" s="53"/>
      <c r="BU73" s="53"/>
      <c r="BV73" s="53"/>
      <c r="BW73" s="53"/>
      <c r="BX73" s="53"/>
      <c r="BY73" s="53"/>
      <c r="BZ73" s="53"/>
      <c r="CA73" s="53"/>
      <c r="CB73" s="53"/>
      <c r="CC73" s="53"/>
      <c r="CD73" s="53"/>
      <c r="CE73" s="53"/>
      <c r="CF73" s="53"/>
      <c r="CG73" s="53"/>
      <c r="CH73" s="53"/>
      <c r="CI73" s="53"/>
      <c r="CJ73" s="53"/>
      <c r="CK73" s="53"/>
      <c r="CL73" s="53"/>
      <c r="CM73" s="53"/>
      <c r="CN73" s="53"/>
      <c r="CO73" s="53"/>
      <c r="CP73" s="53"/>
      <c r="CQ73" s="53"/>
      <c r="CR73" s="53"/>
      <c r="CS73" s="53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3"/>
      <c r="DG73" s="53"/>
      <c r="DH73" s="53"/>
      <c r="DI73" s="53"/>
      <c r="DJ73" s="53"/>
      <c r="DK73" s="53"/>
      <c r="DL73" s="53"/>
      <c r="DM73" s="53"/>
      <c r="DN73" s="53"/>
      <c r="DO73" s="53"/>
      <c r="DP73" s="53"/>
      <c r="DQ73" s="53"/>
      <c r="DR73" s="53"/>
      <c r="DS73" s="53"/>
      <c r="DT73" s="53"/>
      <c r="DU73" s="53"/>
      <c r="DV73" s="53"/>
      <c r="DW73" s="53"/>
      <c r="DX73" s="53"/>
      <c r="DY73" s="53"/>
      <c r="DZ73" s="53"/>
      <c r="EA73" s="53"/>
      <c r="EB73" s="53"/>
      <c r="EC73" s="53"/>
      <c r="ED73" s="53"/>
      <c r="EE73" s="53"/>
      <c r="EF73" s="53"/>
      <c r="EG73" s="53"/>
      <c r="EH73" s="53"/>
      <c r="EI73" s="53"/>
      <c r="EJ73" s="53"/>
      <c r="EK73" s="53"/>
      <c r="EL73" s="53"/>
      <c r="EM73" s="53"/>
      <c r="EN73" s="53"/>
      <c r="EO73" s="53"/>
      <c r="EP73" s="53"/>
      <c r="EQ73" s="53"/>
      <c r="ER73" s="53"/>
      <c r="ES73" s="53"/>
      <c r="ET73" s="53"/>
      <c r="EU73" s="53"/>
      <c r="EV73" s="53"/>
      <c r="EW73" s="53"/>
      <c r="EX73" s="53"/>
      <c r="EY73" s="53"/>
      <c r="EZ73" s="53"/>
      <c r="FA73" s="53"/>
      <c r="FB73" s="53"/>
      <c r="FC73" s="53"/>
      <c r="FD73" s="53"/>
      <c r="FE73" s="53"/>
      <c r="FF73" s="53"/>
      <c r="FG73" s="53"/>
      <c r="FH73" s="53"/>
      <c r="FI73" s="53"/>
      <c r="FJ73" s="53"/>
      <c r="FK73" s="53"/>
      <c r="FL73" s="53"/>
      <c r="FM73" s="53"/>
      <c r="FN73" s="53"/>
      <c r="FO73" s="53"/>
      <c r="FP73" s="53"/>
      <c r="FQ73" s="53"/>
      <c r="FR73" s="53"/>
      <c r="FS73" s="53"/>
      <c r="FT73" s="53"/>
      <c r="FU73" s="53"/>
      <c r="FV73" s="53"/>
      <c r="FW73" s="53"/>
      <c r="FX73" s="53"/>
      <c r="FY73" s="53"/>
      <c r="FZ73" s="53"/>
      <c r="GA73" s="53"/>
      <c r="GB73" s="53"/>
      <c r="GC73" s="53"/>
      <c r="GD73" s="53"/>
      <c r="GE73" s="53"/>
      <c r="GF73" s="53"/>
      <c r="GG73" s="53"/>
      <c r="GH73" s="53"/>
      <c r="GI73" s="53"/>
      <c r="GJ73" s="53"/>
      <c r="GK73" s="53"/>
      <c r="GL73" s="53"/>
      <c r="GM73" s="53"/>
      <c r="GN73" s="53"/>
      <c r="GO73" s="53"/>
      <c r="GP73" s="53"/>
      <c r="GQ73" s="53"/>
      <c r="GR73" s="53"/>
      <c r="GS73" s="53"/>
      <c r="GT73" s="53"/>
      <c r="GU73" s="53"/>
      <c r="GV73" s="53"/>
      <c r="GW73" s="53"/>
      <c r="GX73" s="53"/>
      <c r="GY73" s="53"/>
      <c r="GZ73" s="53"/>
      <c r="HA73" s="53"/>
      <c r="HB73" s="53"/>
      <c r="HC73" s="53"/>
      <c r="HD73" s="53"/>
      <c r="HE73" s="53"/>
      <c r="HF73" s="53"/>
      <c r="HG73" s="53"/>
      <c r="HH73" s="53"/>
      <c r="HI73" s="53"/>
      <c r="HJ73" s="53"/>
      <c r="HK73" s="53"/>
      <c r="HL73" s="53"/>
      <c r="HM73" s="53"/>
      <c r="HN73" s="53"/>
      <c r="HO73" s="53"/>
      <c r="HP73" s="53"/>
      <c r="HQ73" s="53"/>
      <c r="HR73" s="53"/>
      <c r="HS73" s="53"/>
      <c r="HT73" s="53"/>
      <c r="HU73" s="53"/>
      <c r="HV73" s="53"/>
      <c r="HW73" s="53"/>
      <c r="HX73" s="53"/>
      <c r="HY73" s="53"/>
      <c r="HZ73" s="53"/>
      <c r="IA73" s="53"/>
      <c r="IB73" s="53"/>
      <c r="IC73" s="53"/>
      <c r="ID73" s="53"/>
      <c r="IE73" s="53"/>
      <c r="IF73" s="53"/>
      <c r="IG73" s="53"/>
      <c r="IH73" s="53"/>
      <c r="II73" s="53"/>
      <c r="IJ73" s="53"/>
      <c r="IK73" s="53"/>
      <c r="IL73" s="53"/>
      <c r="IM73" s="53"/>
      <c r="IN73" s="53"/>
      <c r="IO73" s="53"/>
      <c r="IP73" s="53"/>
      <c r="IQ73" s="53"/>
      <c r="IR73" s="53"/>
      <c r="IS73" s="53"/>
      <c r="IT73" s="53"/>
      <c r="IU73" s="53"/>
      <c r="IV73" s="53"/>
    </row>
    <row r="74" spans="1:256" s="55" customFormat="1" ht="15.75" x14ac:dyDescent="0.2">
      <c r="A74" s="53"/>
      <c r="B74" s="53"/>
      <c r="C74" s="53"/>
      <c r="D74" s="82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53"/>
      <c r="CN74" s="53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3"/>
      <c r="DN74" s="53"/>
      <c r="DO74" s="53"/>
      <c r="DP74" s="53"/>
      <c r="DQ74" s="53"/>
      <c r="DR74" s="53"/>
      <c r="DS74" s="53"/>
      <c r="DT74" s="53"/>
      <c r="DU74" s="53"/>
      <c r="DV74" s="53"/>
      <c r="DW74" s="53"/>
      <c r="DX74" s="53"/>
      <c r="DY74" s="53"/>
      <c r="DZ74" s="53"/>
      <c r="EA74" s="53"/>
      <c r="EB74" s="53"/>
      <c r="EC74" s="53"/>
      <c r="ED74" s="53"/>
      <c r="EE74" s="53"/>
      <c r="EF74" s="53"/>
      <c r="EG74" s="53"/>
      <c r="EH74" s="53"/>
      <c r="EI74" s="53"/>
      <c r="EJ74" s="53"/>
      <c r="EK74" s="53"/>
      <c r="EL74" s="53"/>
      <c r="EM74" s="53"/>
      <c r="EN74" s="53"/>
      <c r="EO74" s="53"/>
      <c r="EP74" s="53"/>
      <c r="EQ74" s="53"/>
      <c r="ER74" s="53"/>
      <c r="ES74" s="53"/>
      <c r="ET74" s="53"/>
      <c r="EU74" s="53"/>
      <c r="EV74" s="53"/>
      <c r="EW74" s="53"/>
      <c r="EX74" s="53"/>
      <c r="EY74" s="53"/>
      <c r="EZ74" s="53"/>
      <c r="FA74" s="53"/>
      <c r="FB74" s="53"/>
      <c r="FC74" s="53"/>
      <c r="FD74" s="53"/>
      <c r="FE74" s="53"/>
      <c r="FF74" s="53"/>
      <c r="FG74" s="53"/>
      <c r="FH74" s="53"/>
      <c r="FI74" s="53"/>
      <c r="FJ74" s="53"/>
      <c r="FK74" s="53"/>
      <c r="FL74" s="53"/>
      <c r="FM74" s="53"/>
      <c r="FN74" s="53"/>
      <c r="FO74" s="53"/>
      <c r="FP74" s="53"/>
      <c r="FQ74" s="53"/>
      <c r="FR74" s="53"/>
      <c r="FS74" s="53"/>
      <c r="FT74" s="53"/>
      <c r="FU74" s="53"/>
      <c r="FV74" s="53"/>
      <c r="FW74" s="53"/>
      <c r="FX74" s="53"/>
      <c r="FY74" s="53"/>
      <c r="FZ74" s="53"/>
      <c r="GA74" s="53"/>
      <c r="GB74" s="53"/>
      <c r="GC74" s="53"/>
      <c r="GD74" s="53"/>
      <c r="GE74" s="53"/>
      <c r="GF74" s="53"/>
      <c r="GG74" s="53"/>
      <c r="GH74" s="53"/>
      <c r="GI74" s="53"/>
      <c r="GJ74" s="53"/>
      <c r="GK74" s="53"/>
      <c r="GL74" s="53"/>
      <c r="GM74" s="53"/>
      <c r="GN74" s="53"/>
      <c r="GO74" s="53"/>
      <c r="GP74" s="53"/>
      <c r="GQ74" s="53"/>
      <c r="GR74" s="53"/>
      <c r="GS74" s="53"/>
      <c r="GT74" s="53"/>
      <c r="GU74" s="53"/>
      <c r="GV74" s="53"/>
      <c r="GW74" s="53"/>
      <c r="GX74" s="53"/>
      <c r="GY74" s="53"/>
      <c r="GZ74" s="53"/>
      <c r="HA74" s="53"/>
      <c r="HB74" s="53"/>
      <c r="HC74" s="53"/>
      <c r="HD74" s="53"/>
      <c r="HE74" s="53"/>
      <c r="HF74" s="53"/>
      <c r="HG74" s="53"/>
      <c r="HH74" s="53"/>
      <c r="HI74" s="53"/>
      <c r="HJ74" s="53"/>
      <c r="HK74" s="53"/>
      <c r="HL74" s="53"/>
      <c r="HM74" s="53"/>
      <c r="HN74" s="53"/>
      <c r="HO74" s="53"/>
      <c r="HP74" s="53"/>
      <c r="HQ74" s="53"/>
      <c r="HR74" s="53"/>
      <c r="HS74" s="53"/>
      <c r="HT74" s="53"/>
      <c r="HU74" s="53"/>
      <c r="HV74" s="53"/>
      <c r="HW74" s="53"/>
      <c r="HX74" s="53"/>
      <c r="HY74" s="53"/>
      <c r="HZ74" s="53"/>
      <c r="IA74" s="53"/>
      <c r="IB74" s="53"/>
      <c r="IC74" s="53"/>
      <c r="ID74" s="53"/>
      <c r="IE74" s="53"/>
      <c r="IF74" s="53"/>
      <c r="IG74" s="53"/>
      <c r="IH74" s="53"/>
      <c r="II74" s="53"/>
      <c r="IJ74" s="53"/>
      <c r="IK74" s="53"/>
      <c r="IL74" s="53"/>
      <c r="IM74" s="53"/>
      <c r="IN74" s="53"/>
      <c r="IO74" s="53"/>
      <c r="IP74" s="53"/>
      <c r="IQ74" s="53"/>
      <c r="IR74" s="53"/>
      <c r="IS74" s="53"/>
      <c r="IT74" s="53"/>
      <c r="IU74" s="53"/>
      <c r="IV74" s="53"/>
    </row>
    <row r="76" spans="1:256" s="55" customFormat="1" ht="15.75" x14ac:dyDescent="0.25">
      <c r="A76" s="53"/>
      <c r="B76" s="53"/>
      <c r="C76" s="53"/>
      <c r="D76" s="56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J76" s="53"/>
      <c r="CK76" s="53"/>
      <c r="CL76" s="53"/>
      <c r="CM76" s="53"/>
      <c r="CN76" s="53"/>
      <c r="CO76" s="53"/>
      <c r="CP76" s="53"/>
      <c r="CQ76" s="53"/>
      <c r="CR76" s="53"/>
      <c r="CS76" s="53"/>
      <c r="CT76" s="53"/>
      <c r="CU76" s="53"/>
      <c r="CV76" s="53"/>
      <c r="CW76" s="53"/>
      <c r="CX76" s="53"/>
      <c r="CY76" s="53"/>
      <c r="CZ76" s="53"/>
      <c r="DA76" s="53"/>
      <c r="DB76" s="53"/>
      <c r="DC76" s="53"/>
      <c r="DD76" s="53"/>
      <c r="DE76" s="53"/>
      <c r="DF76" s="53"/>
      <c r="DG76" s="53"/>
      <c r="DH76" s="53"/>
      <c r="DI76" s="53"/>
      <c r="DJ76" s="53"/>
      <c r="DK76" s="53"/>
      <c r="DL76" s="53"/>
      <c r="DM76" s="53"/>
      <c r="DN76" s="53"/>
      <c r="DO76" s="53"/>
      <c r="DP76" s="53"/>
      <c r="DQ76" s="53"/>
      <c r="DR76" s="53"/>
      <c r="DS76" s="53"/>
      <c r="DT76" s="53"/>
      <c r="DU76" s="53"/>
      <c r="DV76" s="53"/>
      <c r="DW76" s="53"/>
      <c r="DX76" s="53"/>
      <c r="DY76" s="53"/>
      <c r="DZ76" s="53"/>
      <c r="EA76" s="53"/>
      <c r="EB76" s="53"/>
      <c r="EC76" s="53"/>
      <c r="ED76" s="53"/>
      <c r="EE76" s="53"/>
      <c r="EF76" s="53"/>
      <c r="EG76" s="53"/>
      <c r="EH76" s="53"/>
      <c r="EI76" s="53"/>
      <c r="EJ76" s="53"/>
      <c r="EK76" s="53"/>
      <c r="EL76" s="53"/>
      <c r="EM76" s="53"/>
      <c r="EN76" s="53"/>
      <c r="EO76" s="53"/>
      <c r="EP76" s="53"/>
      <c r="EQ76" s="53"/>
      <c r="ER76" s="53"/>
      <c r="ES76" s="53"/>
      <c r="ET76" s="53"/>
      <c r="EU76" s="53"/>
      <c r="EV76" s="53"/>
      <c r="EW76" s="53"/>
      <c r="EX76" s="53"/>
      <c r="EY76" s="53"/>
      <c r="EZ76" s="53"/>
      <c r="FA76" s="53"/>
      <c r="FB76" s="53"/>
      <c r="FC76" s="53"/>
      <c r="FD76" s="53"/>
      <c r="FE76" s="53"/>
      <c r="FF76" s="53"/>
      <c r="FG76" s="53"/>
      <c r="FH76" s="53"/>
      <c r="FI76" s="53"/>
      <c r="FJ76" s="53"/>
      <c r="FK76" s="53"/>
      <c r="FL76" s="53"/>
      <c r="FM76" s="53"/>
      <c r="FN76" s="53"/>
      <c r="FO76" s="53"/>
      <c r="FP76" s="53"/>
      <c r="FQ76" s="53"/>
      <c r="FR76" s="53"/>
      <c r="FS76" s="53"/>
      <c r="FT76" s="53"/>
      <c r="FU76" s="53"/>
      <c r="FV76" s="53"/>
      <c r="FW76" s="53"/>
      <c r="FX76" s="53"/>
      <c r="FY76" s="53"/>
      <c r="FZ76" s="53"/>
      <c r="GA76" s="53"/>
      <c r="GB76" s="53"/>
      <c r="GC76" s="53"/>
      <c r="GD76" s="53"/>
      <c r="GE76" s="53"/>
      <c r="GF76" s="53"/>
      <c r="GG76" s="53"/>
      <c r="GH76" s="53"/>
      <c r="GI76" s="53"/>
      <c r="GJ76" s="53"/>
      <c r="GK76" s="53"/>
      <c r="GL76" s="53"/>
      <c r="GM76" s="53"/>
      <c r="GN76" s="53"/>
      <c r="GO76" s="53"/>
      <c r="GP76" s="53"/>
      <c r="GQ76" s="53"/>
      <c r="GR76" s="53"/>
      <c r="GS76" s="53"/>
      <c r="GT76" s="53"/>
      <c r="GU76" s="53"/>
      <c r="GV76" s="53"/>
      <c r="GW76" s="53"/>
      <c r="GX76" s="53"/>
      <c r="GY76" s="53"/>
      <c r="GZ76" s="53"/>
      <c r="HA76" s="53"/>
      <c r="HB76" s="53"/>
      <c r="HC76" s="53"/>
      <c r="HD76" s="53"/>
      <c r="HE76" s="53"/>
      <c r="HF76" s="53"/>
      <c r="HG76" s="53"/>
      <c r="HH76" s="53"/>
      <c r="HI76" s="53"/>
      <c r="HJ76" s="53"/>
      <c r="HK76" s="53"/>
      <c r="HL76" s="53"/>
      <c r="HM76" s="53"/>
      <c r="HN76" s="53"/>
      <c r="HO76" s="53"/>
      <c r="HP76" s="53"/>
      <c r="HQ76" s="53"/>
      <c r="HR76" s="53"/>
      <c r="HS76" s="53"/>
      <c r="HT76" s="53"/>
      <c r="HU76" s="53"/>
      <c r="HV76" s="53"/>
      <c r="HW76" s="53"/>
      <c r="HX76" s="53"/>
      <c r="HY76" s="53"/>
      <c r="HZ76" s="53"/>
      <c r="IA76" s="53"/>
      <c r="IB76" s="53"/>
      <c r="IC76" s="53"/>
      <c r="ID76" s="53"/>
      <c r="IE76" s="53"/>
      <c r="IF76" s="53"/>
      <c r="IG76" s="53"/>
      <c r="IH76" s="53"/>
      <c r="II76" s="53"/>
      <c r="IJ76" s="53"/>
      <c r="IK76" s="53"/>
      <c r="IL76" s="53"/>
      <c r="IM76" s="53"/>
      <c r="IN76" s="53"/>
      <c r="IO76" s="53"/>
      <c r="IP76" s="53"/>
      <c r="IQ76" s="53"/>
      <c r="IR76" s="53"/>
      <c r="IS76" s="53"/>
      <c r="IT76" s="53"/>
      <c r="IU76" s="53"/>
      <c r="IV76" s="53"/>
    </row>
    <row r="77" spans="1:256" s="55" customFormat="1" ht="15.75" x14ac:dyDescent="0.25">
      <c r="A77" s="53"/>
      <c r="B77" s="53"/>
      <c r="C77" s="53"/>
      <c r="D77" s="56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53"/>
      <c r="BR77" s="53"/>
      <c r="BS77" s="53"/>
      <c r="BT77" s="53"/>
      <c r="BU77" s="53"/>
      <c r="BV77" s="53"/>
      <c r="BW77" s="53"/>
      <c r="BX77" s="53"/>
      <c r="BY77" s="53"/>
      <c r="BZ77" s="53"/>
      <c r="CA77" s="53"/>
      <c r="CB77" s="53"/>
      <c r="CC77" s="53"/>
      <c r="CD77" s="53"/>
      <c r="CE77" s="53"/>
      <c r="CF77" s="53"/>
      <c r="CG77" s="53"/>
      <c r="CH77" s="53"/>
      <c r="CI77" s="53"/>
      <c r="CJ77" s="53"/>
      <c r="CK77" s="53"/>
      <c r="CL77" s="53"/>
      <c r="CM77" s="53"/>
      <c r="CN77" s="53"/>
      <c r="CO77" s="53"/>
      <c r="CP77" s="53"/>
      <c r="CQ77" s="53"/>
      <c r="CR77" s="53"/>
      <c r="CS77" s="53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3"/>
      <c r="DG77" s="53"/>
      <c r="DH77" s="53"/>
      <c r="DI77" s="53"/>
      <c r="DJ77" s="53"/>
      <c r="DK77" s="53"/>
      <c r="DL77" s="53"/>
      <c r="DM77" s="53"/>
      <c r="DN77" s="53"/>
      <c r="DO77" s="53"/>
      <c r="DP77" s="53"/>
      <c r="DQ77" s="53"/>
      <c r="DR77" s="53"/>
      <c r="DS77" s="53"/>
      <c r="DT77" s="53"/>
      <c r="DU77" s="53"/>
      <c r="DV77" s="53"/>
      <c r="DW77" s="53"/>
      <c r="DX77" s="53"/>
      <c r="DY77" s="53"/>
      <c r="DZ77" s="53"/>
      <c r="EA77" s="53"/>
      <c r="EB77" s="53"/>
      <c r="EC77" s="53"/>
      <c r="ED77" s="53"/>
      <c r="EE77" s="53"/>
      <c r="EF77" s="53"/>
      <c r="EG77" s="53"/>
      <c r="EH77" s="53"/>
      <c r="EI77" s="53"/>
      <c r="EJ77" s="53"/>
      <c r="EK77" s="53"/>
      <c r="EL77" s="53"/>
      <c r="EM77" s="53"/>
      <c r="EN77" s="53"/>
      <c r="EO77" s="53"/>
      <c r="EP77" s="53"/>
      <c r="EQ77" s="53"/>
      <c r="ER77" s="53"/>
      <c r="ES77" s="53"/>
      <c r="ET77" s="53"/>
      <c r="EU77" s="53"/>
      <c r="EV77" s="53"/>
      <c r="EW77" s="53"/>
      <c r="EX77" s="53"/>
      <c r="EY77" s="53"/>
      <c r="EZ77" s="53"/>
      <c r="FA77" s="53"/>
      <c r="FB77" s="53"/>
      <c r="FC77" s="53"/>
      <c r="FD77" s="53"/>
      <c r="FE77" s="53"/>
      <c r="FF77" s="53"/>
      <c r="FG77" s="53"/>
      <c r="FH77" s="53"/>
      <c r="FI77" s="53"/>
      <c r="FJ77" s="53"/>
      <c r="FK77" s="53"/>
      <c r="FL77" s="53"/>
      <c r="FM77" s="53"/>
      <c r="FN77" s="53"/>
      <c r="FO77" s="53"/>
      <c r="FP77" s="53"/>
      <c r="FQ77" s="53"/>
      <c r="FR77" s="53"/>
      <c r="FS77" s="53"/>
      <c r="FT77" s="53"/>
      <c r="FU77" s="53"/>
      <c r="FV77" s="53"/>
      <c r="FW77" s="53"/>
      <c r="FX77" s="53"/>
      <c r="FY77" s="53"/>
      <c r="FZ77" s="53"/>
      <c r="GA77" s="53"/>
      <c r="GB77" s="53"/>
      <c r="GC77" s="53"/>
      <c r="GD77" s="53"/>
      <c r="GE77" s="53"/>
      <c r="GF77" s="53"/>
      <c r="GG77" s="53"/>
      <c r="GH77" s="53"/>
      <c r="GI77" s="53"/>
      <c r="GJ77" s="53"/>
      <c r="GK77" s="53"/>
      <c r="GL77" s="53"/>
      <c r="GM77" s="53"/>
      <c r="GN77" s="53"/>
      <c r="GO77" s="53"/>
      <c r="GP77" s="53"/>
      <c r="GQ77" s="53"/>
      <c r="GR77" s="53"/>
      <c r="GS77" s="53"/>
      <c r="GT77" s="53"/>
      <c r="GU77" s="53"/>
      <c r="GV77" s="53"/>
      <c r="GW77" s="53"/>
      <c r="GX77" s="53"/>
      <c r="GY77" s="53"/>
      <c r="GZ77" s="53"/>
      <c r="HA77" s="53"/>
      <c r="HB77" s="53"/>
      <c r="HC77" s="53"/>
      <c r="HD77" s="53"/>
      <c r="HE77" s="53"/>
      <c r="HF77" s="53"/>
      <c r="HG77" s="53"/>
      <c r="HH77" s="53"/>
      <c r="HI77" s="53"/>
      <c r="HJ77" s="53"/>
      <c r="HK77" s="53"/>
      <c r="HL77" s="53"/>
      <c r="HM77" s="53"/>
      <c r="HN77" s="53"/>
      <c r="HO77" s="53"/>
      <c r="HP77" s="53"/>
      <c r="HQ77" s="53"/>
      <c r="HR77" s="53"/>
      <c r="HS77" s="53"/>
      <c r="HT77" s="53"/>
      <c r="HU77" s="53"/>
      <c r="HV77" s="53"/>
      <c r="HW77" s="53"/>
      <c r="HX77" s="53"/>
      <c r="HY77" s="53"/>
      <c r="HZ77" s="53"/>
      <c r="IA77" s="53"/>
      <c r="IB77" s="53"/>
      <c r="IC77" s="53"/>
      <c r="ID77" s="53"/>
      <c r="IE77" s="53"/>
      <c r="IF77" s="53"/>
      <c r="IG77" s="53"/>
      <c r="IH77" s="53"/>
      <c r="II77" s="53"/>
      <c r="IJ77" s="53"/>
      <c r="IK77" s="53"/>
      <c r="IL77" s="53"/>
      <c r="IM77" s="53"/>
      <c r="IN77" s="53"/>
      <c r="IO77" s="53"/>
      <c r="IP77" s="53"/>
      <c r="IQ77" s="53"/>
      <c r="IR77" s="53"/>
      <c r="IS77" s="53"/>
      <c r="IT77" s="53"/>
      <c r="IU77" s="53"/>
      <c r="IV77" s="53"/>
    </row>
    <row r="78" spans="1:256" s="55" customFormat="1" ht="15.75" x14ac:dyDescent="0.25">
      <c r="A78" s="53"/>
      <c r="B78" s="58"/>
      <c r="C78" s="58"/>
      <c r="D78" s="58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  <c r="BV78" s="53"/>
      <c r="BW78" s="53"/>
      <c r="BX78" s="53"/>
      <c r="BY78" s="53"/>
      <c r="BZ78" s="53"/>
      <c r="CA78" s="53"/>
      <c r="CB78" s="53"/>
      <c r="CC78" s="53"/>
      <c r="CD78" s="53"/>
      <c r="CE78" s="53"/>
      <c r="CF78" s="53"/>
      <c r="CG78" s="53"/>
      <c r="CH78" s="53"/>
      <c r="CI78" s="53"/>
      <c r="CJ78" s="53"/>
      <c r="CK78" s="53"/>
      <c r="CL78" s="53"/>
      <c r="CM78" s="53"/>
      <c r="CN78" s="53"/>
      <c r="CO78" s="53"/>
      <c r="CP78" s="53"/>
      <c r="CQ78" s="53"/>
      <c r="CR78" s="53"/>
      <c r="CS78" s="53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3"/>
      <c r="DG78" s="53"/>
      <c r="DH78" s="53"/>
      <c r="DI78" s="53"/>
      <c r="DJ78" s="53"/>
      <c r="DK78" s="53"/>
      <c r="DL78" s="53"/>
      <c r="DM78" s="53"/>
      <c r="DN78" s="53"/>
      <c r="DO78" s="53"/>
      <c r="DP78" s="53"/>
      <c r="DQ78" s="53"/>
      <c r="DR78" s="53"/>
      <c r="DS78" s="53"/>
      <c r="DT78" s="53"/>
      <c r="DU78" s="53"/>
      <c r="DV78" s="53"/>
      <c r="DW78" s="53"/>
      <c r="DX78" s="53"/>
      <c r="DY78" s="53"/>
      <c r="DZ78" s="53"/>
      <c r="EA78" s="53"/>
      <c r="EB78" s="53"/>
      <c r="EC78" s="53"/>
      <c r="ED78" s="53"/>
      <c r="EE78" s="53"/>
      <c r="EF78" s="53"/>
      <c r="EG78" s="53"/>
      <c r="EH78" s="53"/>
      <c r="EI78" s="53"/>
      <c r="EJ78" s="53"/>
      <c r="EK78" s="53"/>
      <c r="EL78" s="53"/>
      <c r="EM78" s="53"/>
      <c r="EN78" s="53"/>
      <c r="EO78" s="53"/>
      <c r="EP78" s="53"/>
      <c r="EQ78" s="53"/>
      <c r="ER78" s="53"/>
      <c r="ES78" s="53"/>
      <c r="ET78" s="53"/>
      <c r="EU78" s="53"/>
      <c r="EV78" s="53"/>
      <c r="EW78" s="53"/>
      <c r="EX78" s="53"/>
      <c r="EY78" s="53"/>
      <c r="EZ78" s="53"/>
      <c r="FA78" s="53"/>
      <c r="FB78" s="53"/>
      <c r="FC78" s="53"/>
      <c r="FD78" s="53"/>
      <c r="FE78" s="53"/>
      <c r="FF78" s="53"/>
      <c r="FG78" s="53"/>
      <c r="FH78" s="53"/>
      <c r="FI78" s="53"/>
      <c r="FJ78" s="53"/>
      <c r="FK78" s="53"/>
      <c r="FL78" s="53"/>
      <c r="FM78" s="53"/>
      <c r="FN78" s="53"/>
      <c r="FO78" s="53"/>
      <c r="FP78" s="53"/>
      <c r="FQ78" s="53"/>
      <c r="FR78" s="53"/>
      <c r="FS78" s="53"/>
      <c r="FT78" s="53"/>
      <c r="FU78" s="53"/>
      <c r="FV78" s="53"/>
      <c r="FW78" s="53"/>
      <c r="FX78" s="53"/>
      <c r="FY78" s="53"/>
      <c r="FZ78" s="53"/>
      <c r="GA78" s="53"/>
      <c r="GB78" s="53"/>
      <c r="GC78" s="53"/>
      <c r="GD78" s="53"/>
      <c r="GE78" s="53"/>
      <c r="GF78" s="53"/>
      <c r="GG78" s="53"/>
      <c r="GH78" s="53"/>
      <c r="GI78" s="53"/>
      <c r="GJ78" s="53"/>
      <c r="GK78" s="53"/>
      <c r="GL78" s="53"/>
      <c r="GM78" s="53"/>
      <c r="GN78" s="53"/>
      <c r="GO78" s="53"/>
      <c r="GP78" s="53"/>
      <c r="GQ78" s="53"/>
      <c r="GR78" s="53"/>
      <c r="GS78" s="53"/>
      <c r="GT78" s="53"/>
      <c r="GU78" s="53"/>
      <c r="GV78" s="53"/>
      <c r="GW78" s="53"/>
      <c r="GX78" s="53"/>
      <c r="GY78" s="53"/>
      <c r="GZ78" s="53"/>
      <c r="HA78" s="53"/>
      <c r="HB78" s="53"/>
      <c r="HC78" s="53"/>
      <c r="HD78" s="53"/>
      <c r="HE78" s="53"/>
      <c r="HF78" s="53"/>
      <c r="HG78" s="53"/>
      <c r="HH78" s="53"/>
      <c r="HI78" s="53"/>
      <c r="HJ78" s="53"/>
      <c r="HK78" s="53"/>
      <c r="HL78" s="53"/>
      <c r="HM78" s="53"/>
      <c r="HN78" s="53"/>
      <c r="HO78" s="53"/>
      <c r="HP78" s="53"/>
      <c r="HQ78" s="53"/>
      <c r="HR78" s="53"/>
      <c r="HS78" s="53"/>
      <c r="HT78" s="53"/>
      <c r="HU78" s="53"/>
      <c r="HV78" s="53"/>
      <c r="HW78" s="53"/>
      <c r="HX78" s="53"/>
      <c r="HY78" s="53"/>
      <c r="HZ78" s="53"/>
      <c r="IA78" s="53"/>
      <c r="IB78" s="53"/>
      <c r="IC78" s="53"/>
      <c r="ID78" s="53"/>
      <c r="IE78" s="53"/>
      <c r="IF78" s="53"/>
      <c r="IG78" s="53"/>
      <c r="IH78" s="53"/>
      <c r="II78" s="53"/>
      <c r="IJ78" s="53"/>
      <c r="IK78" s="53"/>
      <c r="IL78" s="53"/>
      <c r="IM78" s="53"/>
      <c r="IN78" s="53"/>
      <c r="IO78" s="53"/>
      <c r="IP78" s="53"/>
      <c r="IQ78" s="53"/>
      <c r="IR78" s="53"/>
      <c r="IS78" s="53"/>
      <c r="IT78" s="53"/>
      <c r="IU78" s="53"/>
      <c r="IV78" s="53"/>
    </row>
    <row r="79" spans="1:256" s="55" customFormat="1" ht="15.75" x14ac:dyDescent="0.25">
      <c r="A79" s="53"/>
      <c r="B79" s="58"/>
      <c r="C79" s="58"/>
      <c r="D79" s="8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53"/>
      <c r="BR79" s="53"/>
      <c r="BS79" s="53"/>
      <c r="BT79" s="53"/>
      <c r="BU79" s="53"/>
      <c r="BV79" s="53"/>
      <c r="BW79" s="53"/>
      <c r="BX79" s="53"/>
      <c r="BY79" s="53"/>
      <c r="BZ79" s="53"/>
      <c r="CA79" s="53"/>
      <c r="CB79" s="53"/>
      <c r="CC79" s="53"/>
      <c r="CD79" s="53"/>
      <c r="CE79" s="53"/>
      <c r="CF79" s="53"/>
      <c r="CG79" s="53"/>
      <c r="CH79" s="53"/>
      <c r="CI79" s="53"/>
      <c r="CJ79" s="53"/>
      <c r="CK79" s="53"/>
      <c r="CL79" s="53"/>
      <c r="CM79" s="53"/>
      <c r="CN79" s="53"/>
      <c r="CO79" s="53"/>
      <c r="CP79" s="53"/>
      <c r="CQ79" s="53"/>
      <c r="CR79" s="53"/>
      <c r="CS79" s="53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3"/>
      <c r="DG79" s="53"/>
      <c r="DH79" s="53"/>
      <c r="DI79" s="53"/>
      <c r="DJ79" s="53"/>
      <c r="DK79" s="53"/>
      <c r="DL79" s="53"/>
      <c r="DM79" s="53"/>
      <c r="DN79" s="53"/>
      <c r="DO79" s="53"/>
      <c r="DP79" s="53"/>
      <c r="DQ79" s="53"/>
      <c r="DR79" s="53"/>
      <c r="DS79" s="53"/>
      <c r="DT79" s="53"/>
      <c r="DU79" s="53"/>
      <c r="DV79" s="53"/>
      <c r="DW79" s="53"/>
      <c r="DX79" s="53"/>
      <c r="DY79" s="53"/>
      <c r="DZ79" s="53"/>
      <c r="EA79" s="53"/>
      <c r="EB79" s="53"/>
      <c r="EC79" s="53"/>
      <c r="ED79" s="53"/>
      <c r="EE79" s="53"/>
      <c r="EF79" s="53"/>
      <c r="EG79" s="53"/>
      <c r="EH79" s="53"/>
      <c r="EI79" s="53"/>
      <c r="EJ79" s="53"/>
      <c r="EK79" s="53"/>
      <c r="EL79" s="53"/>
      <c r="EM79" s="53"/>
      <c r="EN79" s="53"/>
      <c r="EO79" s="53"/>
      <c r="EP79" s="53"/>
      <c r="EQ79" s="53"/>
      <c r="ER79" s="53"/>
      <c r="ES79" s="53"/>
      <c r="ET79" s="53"/>
      <c r="EU79" s="53"/>
      <c r="EV79" s="53"/>
      <c r="EW79" s="53"/>
      <c r="EX79" s="53"/>
      <c r="EY79" s="53"/>
      <c r="EZ79" s="53"/>
      <c r="FA79" s="53"/>
      <c r="FB79" s="53"/>
      <c r="FC79" s="53"/>
      <c r="FD79" s="53"/>
      <c r="FE79" s="53"/>
      <c r="FF79" s="53"/>
      <c r="FG79" s="53"/>
      <c r="FH79" s="53"/>
      <c r="FI79" s="53"/>
      <c r="FJ79" s="53"/>
      <c r="FK79" s="53"/>
      <c r="FL79" s="53"/>
      <c r="FM79" s="53"/>
      <c r="FN79" s="53"/>
      <c r="FO79" s="53"/>
      <c r="FP79" s="53"/>
      <c r="FQ79" s="53"/>
      <c r="FR79" s="53"/>
      <c r="FS79" s="53"/>
      <c r="FT79" s="53"/>
      <c r="FU79" s="53"/>
      <c r="FV79" s="53"/>
      <c r="FW79" s="53"/>
      <c r="FX79" s="53"/>
      <c r="FY79" s="53"/>
      <c r="FZ79" s="53"/>
      <c r="GA79" s="53"/>
      <c r="GB79" s="53"/>
      <c r="GC79" s="53"/>
      <c r="GD79" s="53"/>
      <c r="GE79" s="53"/>
      <c r="GF79" s="53"/>
      <c r="GG79" s="53"/>
      <c r="GH79" s="53"/>
      <c r="GI79" s="53"/>
      <c r="GJ79" s="53"/>
      <c r="GK79" s="53"/>
      <c r="GL79" s="53"/>
      <c r="GM79" s="53"/>
      <c r="GN79" s="53"/>
      <c r="GO79" s="53"/>
      <c r="GP79" s="53"/>
      <c r="GQ79" s="53"/>
      <c r="GR79" s="53"/>
      <c r="GS79" s="53"/>
      <c r="GT79" s="53"/>
      <c r="GU79" s="53"/>
      <c r="GV79" s="53"/>
      <c r="GW79" s="53"/>
      <c r="GX79" s="53"/>
      <c r="GY79" s="53"/>
      <c r="GZ79" s="53"/>
      <c r="HA79" s="53"/>
      <c r="HB79" s="53"/>
      <c r="HC79" s="53"/>
      <c r="HD79" s="53"/>
      <c r="HE79" s="53"/>
      <c r="HF79" s="53"/>
      <c r="HG79" s="53"/>
      <c r="HH79" s="53"/>
      <c r="HI79" s="53"/>
      <c r="HJ79" s="53"/>
      <c r="HK79" s="53"/>
      <c r="HL79" s="53"/>
      <c r="HM79" s="53"/>
      <c r="HN79" s="53"/>
      <c r="HO79" s="53"/>
      <c r="HP79" s="53"/>
      <c r="HQ79" s="53"/>
      <c r="HR79" s="53"/>
      <c r="HS79" s="53"/>
      <c r="HT79" s="53"/>
      <c r="HU79" s="53"/>
      <c r="HV79" s="53"/>
      <c r="HW79" s="53"/>
      <c r="HX79" s="53"/>
      <c r="HY79" s="53"/>
      <c r="HZ79" s="53"/>
      <c r="IA79" s="53"/>
      <c r="IB79" s="53"/>
      <c r="IC79" s="53"/>
      <c r="ID79" s="53"/>
      <c r="IE79" s="53"/>
      <c r="IF79" s="53"/>
      <c r="IG79" s="53"/>
      <c r="IH79" s="53"/>
      <c r="II79" s="53"/>
      <c r="IJ79" s="53"/>
      <c r="IK79" s="53"/>
      <c r="IL79" s="53"/>
      <c r="IM79" s="53"/>
      <c r="IN79" s="53"/>
      <c r="IO79" s="53"/>
      <c r="IP79" s="53"/>
      <c r="IQ79" s="53"/>
      <c r="IR79" s="53"/>
      <c r="IS79" s="53"/>
      <c r="IT79" s="53"/>
      <c r="IU79" s="53"/>
      <c r="IV79" s="53"/>
    </row>
    <row r="80" spans="1:256" s="55" customFormat="1" ht="15.75" x14ac:dyDescent="0.25">
      <c r="A80" s="53"/>
      <c r="B80" s="58"/>
      <c r="C80" s="58"/>
      <c r="D80" s="8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3"/>
      <c r="CF80" s="53"/>
      <c r="CG80" s="53"/>
      <c r="CH80" s="53"/>
      <c r="CI80" s="53"/>
      <c r="CJ80" s="53"/>
      <c r="CK80" s="53"/>
      <c r="CL80" s="53"/>
      <c r="CM80" s="53"/>
      <c r="CN80" s="53"/>
      <c r="CO80" s="53"/>
      <c r="CP80" s="53"/>
      <c r="CQ80" s="53"/>
      <c r="CR80" s="53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3"/>
      <c r="DG80" s="53"/>
      <c r="DH80" s="53"/>
      <c r="DI80" s="53"/>
      <c r="DJ80" s="53"/>
      <c r="DK80" s="53"/>
      <c r="DL80" s="53"/>
      <c r="DM80" s="53"/>
      <c r="DN80" s="53"/>
      <c r="DO80" s="53"/>
      <c r="DP80" s="53"/>
      <c r="DQ80" s="53"/>
      <c r="DR80" s="53"/>
      <c r="DS80" s="53"/>
      <c r="DT80" s="53"/>
      <c r="DU80" s="53"/>
      <c r="DV80" s="53"/>
      <c r="DW80" s="53"/>
      <c r="DX80" s="53"/>
      <c r="DY80" s="53"/>
      <c r="DZ80" s="53"/>
      <c r="EA80" s="53"/>
      <c r="EB80" s="53"/>
      <c r="EC80" s="53"/>
      <c r="ED80" s="53"/>
      <c r="EE80" s="53"/>
      <c r="EF80" s="53"/>
      <c r="EG80" s="53"/>
      <c r="EH80" s="53"/>
      <c r="EI80" s="53"/>
      <c r="EJ80" s="53"/>
      <c r="EK80" s="53"/>
      <c r="EL80" s="53"/>
      <c r="EM80" s="53"/>
      <c r="EN80" s="53"/>
      <c r="EO80" s="53"/>
      <c r="EP80" s="53"/>
      <c r="EQ80" s="53"/>
      <c r="ER80" s="53"/>
      <c r="ES80" s="53"/>
      <c r="ET80" s="53"/>
      <c r="EU80" s="53"/>
      <c r="EV80" s="53"/>
      <c r="EW80" s="53"/>
      <c r="EX80" s="53"/>
      <c r="EY80" s="53"/>
      <c r="EZ80" s="53"/>
      <c r="FA80" s="53"/>
      <c r="FB80" s="53"/>
      <c r="FC80" s="53"/>
      <c r="FD80" s="53"/>
      <c r="FE80" s="53"/>
      <c r="FF80" s="53"/>
      <c r="FG80" s="53"/>
      <c r="FH80" s="53"/>
      <c r="FI80" s="53"/>
      <c r="FJ80" s="53"/>
      <c r="FK80" s="53"/>
      <c r="FL80" s="53"/>
      <c r="FM80" s="53"/>
      <c r="FN80" s="53"/>
      <c r="FO80" s="53"/>
      <c r="FP80" s="53"/>
      <c r="FQ80" s="53"/>
      <c r="FR80" s="53"/>
      <c r="FS80" s="53"/>
      <c r="FT80" s="53"/>
      <c r="FU80" s="53"/>
      <c r="FV80" s="53"/>
      <c r="FW80" s="53"/>
      <c r="FX80" s="53"/>
      <c r="FY80" s="53"/>
      <c r="FZ80" s="53"/>
      <c r="GA80" s="53"/>
      <c r="GB80" s="53"/>
      <c r="GC80" s="53"/>
      <c r="GD80" s="53"/>
      <c r="GE80" s="53"/>
      <c r="GF80" s="53"/>
      <c r="GG80" s="53"/>
      <c r="GH80" s="53"/>
      <c r="GI80" s="53"/>
      <c r="GJ80" s="53"/>
      <c r="GK80" s="53"/>
      <c r="GL80" s="53"/>
      <c r="GM80" s="53"/>
      <c r="GN80" s="53"/>
      <c r="GO80" s="53"/>
      <c r="GP80" s="53"/>
      <c r="GQ80" s="53"/>
      <c r="GR80" s="53"/>
      <c r="GS80" s="53"/>
      <c r="GT80" s="53"/>
      <c r="GU80" s="53"/>
      <c r="GV80" s="53"/>
      <c r="GW80" s="53"/>
      <c r="GX80" s="53"/>
      <c r="GY80" s="53"/>
      <c r="GZ80" s="53"/>
      <c r="HA80" s="53"/>
      <c r="HB80" s="53"/>
      <c r="HC80" s="53"/>
      <c r="HD80" s="53"/>
      <c r="HE80" s="53"/>
      <c r="HF80" s="53"/>
      <c r="HG80" s="53"/>
      <c r="HH80" s="53"/>
      <c r="HI80" s="53"/>
      <c r="HJ80" s="53"/>
      <c r="HK80" s="53"/>
      <c r="HL80" s="53"/>
      <c r="HM80" s="53"/>
      <c r="HN80" s="53"/>
      <c r="HO80" s="53"/>
      <c r="HP80" s="53"/>
      <c r="HQ80" s="53"/>
      <c r="HR80" s="53"/>
      <c r="HS80" s="53"/>
      <c r="HT80" s="53"/>
      <c r="HU80" s="53"/>
      <c r="HV80" s="53"/>
      <c r="HW80" s="53"/>
      <c r="HX80" s="53"/>
      <c r="HY80" s="53"/>
      <c r="HZ80" s="53"/>
      <c r="IA80" s="53"/>
      <c r="IB80" s="53"/>
      <c r="IC80" s="53"/>
      <c r="ID80" s="53"/>
      <c r="IE80" s="53"/>
      <c r="IF80" s="53"/>
      <c r="IG80" s="53"/>
      <c r="IH80" s="53"/>
      <c r="II80" s="53"/>
      <c r="IJ80" s="53"/>
      <c r="IK80" s="53"/>
      <c r="IL80" s="53"/>
      <c r="IM80" s="53"/>
      <c r="IN80" s="53"/>
      <c r="IO80" s="53"/>
      <c r="IP80" s="53"/>
      <c r="IQ80" s="53"/>
      <c r="IR80" s="53"/>
      <c r="IS80" s="53"/>
      <c r="IT80" s="53"/>
      <c r="IU80" s="53"/>
      <c r="IV80" s="53"/>
    </row>
    <row r="81" spans="1:256" s="55" customFormat="1" ht="15.75" x14ac:dyDescent="0.25">
      <c r="A81" s="53"/>
      <c r="B81" s="58"/>
      <c r="C81" s="58"/>
      <c r="D81" s="8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  <c r="BZ81" s="53"/>
      <c r="CA81" s="53"/>
      <c r="CB81" s="53"/>
      <c r="CC81" s="53"/>
      <c r="CD81" s="53"/>
      <c r="CE81" s="53"/>
      <c r="CF81" s="53"/>
      <c r="CG81" s="53"/>
      <c r="CH81" s="53"/>
      <c r="CI81" s="53"/>
      <c r="CJ81" s="53"/>
      <c r="CK81" s="53"/>
      <c r="CL81" s="53"/>
      <c r="CM81" s="53"/>
      <c r="CN81" s="53"/>
      <c r="CO81" s="53"/>
      <c r="CP81" s="53"/>
      <c r="CQ81" s="53"/>
      <c r="CR81" s="53"/>
      <c r="CS81" s="53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3"/>
      <c r="DG81" s="53"/>
      <c r="DH81" s="53"/>
      <c r="DI81" s="53"/>
      <c r="DJ81" s="53"/>
      <c r="DK81" s="53"/>
      <c r="DL81" s="53"/>
      <c r="DM81" s="53"/>
      <c r="DN81" s="53"/>
      <c r="DO81" s="53"/>
      <c r="DP81" s="53"/>
      <c r="DQ81" s="53"/>
      <c r="DR81" s="53"/>
      <c r="DS81" s="53"/>
      <c r="DT81" s="53"/>
      <c r="DU81" s="53"/>
      <c r="DV81" s="53"/>
      <c r="DW81" s="53"/>
      <c r="DX81" s="53"/>
      <c r="DY81" s="53"/>
      <c r="DZ81" s="53"/>
      <c r="EA81" s="53"/>
      <c r="EB81" s="53"/>
      <c r="EC81" s="53"/>
      <c r="ED81" s="53"/>
      <c r="EE81" s="53"/>
      <c r="EF81" s="53"/>
      <c r="EG81" s="53"/>
      <c r="EH81" s="53"/>
      <c r="EI81" s="53"/>
      <c r="EJ81" s="53"/>
      <c r="EK81" s="53"/>
      <c r="EL81" s="53"/>
      <c r="EM81" s="53"/>
      <c r="EN81" s="53"/>
      <c r="EO81" s="53"/>
      <c r="EP81" s="53"/>
      <c r="EQ81" s="53"/>
      <c r="ER81" s="53"/>
      <c r="ES81" s="53"/>
      <c r="ET81" s="53"/>
      <c r="EU81" s="53"/>
      <c r="EV81" s="53"/>
      <c r="EW81" s="53"/>
      <c r="EX81" s="53"/>
      <c r="EY81" s="53"/>
      <c r="EZ81" s="53"/>
      <c r="FA81" s="53"/>
      <c r="FB81" s="53"/>
      <c r="FC81" s="53"/>
      <c r="FD81" s="53"/>
      <c r="FE81" s="53"/>
      <c r="FF81" s="53"/>
      <c r="FG81" s="53"/>
      <c r="FH81" s="53"/>
      <c r="FI81" s="53"/>
      <c r="FJ81" s="53"/>
      <c r="FK81" s="53"/>
      <c r="FL81" s="53"/>
      <c r="FM81" s="53"/>
      <c r="FN81" s="53"/>
      <c r="FO81" s="53"/>
      <c r="FP81" s="53"/>
      <c r="FQ81" s="53"/>
      <c r="FR81" s="53"/>
      <c r="FS81" s="53"/>
      <c r="FT81" s="53"/>
      <c r="FU81" s="53"/>
      <c r="FV81" s="53"/>
      <c r="FW81" s="53"/>
      <c r="FX81" s="53"/>
      <c r="FY81" s="53"/>
      <c r="FZ81" s="53"/>
      <c r="GA81" s="53"/>
      <c r="GB81" s="53"/>
      <c r="GC81" s="53"/>
      <c r="GD81" s="53"/>
      <c r="GE81" s="53"/>
      <c r="GF81" s="53"/>
      <c r="GG81" s="53"/>
      <c r="GH81" s="53"/>
      <c r="GI81" s="53"/>
      <c r="GJ81" s="53"/>
      <c r="GK81" s="53"/>
      <c r="GL81" s="53"/>
      <c r="GM81" s="53"/>
      <c r="GN81" s="53"/>
      <c r="GO81" s="53"/>
      <c r="GP81" s="53"/>
      <c r="GQ81" s="53"/>
      <c r="GR81" s="53"/>
      <c r="GS81" s="53"/>
      <c r="GT81" s="53"/>
      <c r="GU81" s="53"/>
      <c r="GV81" s="53"/>
      <c r="GW81" s="53"/>
      <c r="GX81" s="53"/>
      <c r="GY81" s="53"/>
      <c r="GZ81" s="53"/>
      <c r="HA81" s="53"/>
      <c r="HB81" s="53"/>
      <c r="HC81" s="53"/>
      <c r="HD81" s="53"/>
      <c r="HE81" s="53"/>
      <c r="HF81" s="53"/>
      <c r="HG81" s="53"/>
      <c r="HH81" s="53"/>
      <c r="HI81" s="53"/>
      <c r="HJ81" s="53"/>
      <c r="HK81" s="53"/>
      <c r="HL81" s="53"/>
      <c r="HM81" s="53"/>
      <c r="HN81" s="53"/>
      <c r="HO81" s="53"/>
      <c r="HP81" s="53"/>
      <c r="HQ81" s="53"/>
      <c r="HR81" s="53"/>
      <c r="HS81" s="53"/>
      <c r="HT81" s="53"/>
      <c r="HU81" s="53"/>
      <c r="HV81" s="53"/>
      <c r="HW81" s="53"/>
      <c r="HX81" s="53"/>
      <c r="HY81" s="53"/>
      <c r="HZ81" s="53"/>
      <c r="IA81" s="53"/>
      <c r="IB81" s="53"/>
      <c r="IC81" s="53"/>
      <c r="ID81" s="53"/>
      <c r="IE81" s="53"/>
      <c r="IF81" s="53"/>
      <c r="IG81" s="53"/>
      <c r="IH81" s="53"/>
      <c r="II81" s="53"/>
      <c r="IJ81" s="53"/>
      <c r="IK81" s="53"/>
      <c r="IL81" s="53"/>
      <c r="IM81" s="53"/>
      <c r="IN81" s="53"/>
      <c r="IO81" s="53"/>
      <c r="IP81" s="53"/>
      <c r="IQ81" s="53"/>
      <c r="IR81" s="53"/>
      <c r="IS81" s="53"/>
      <c r="IT81" s="53"/>
      <c r="IU81" s="53"/>
      <c r="IV81" s="53"/>
    </row>
    <row r="82" spans="1:256" s="55" customFormat="1" ht="15.75" x14ac:dyDescent="0.25">
      <c r="A82" s="53"/>
      <c r="B82" s="58"/>
      <c r="C82" s="58"/>
      <c r="D82" s="8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  <c r="BV82" s="53"/>
      <c r="BW82" s="53"/>
      <c r="BX82" s="53"/>
      <c r="BY82" s="53"/>
      <c r="BZ82" s="53"/>
      <c r="CA82" s="53"/>
      <c r="CB82" s="53"/>
      <c r="CC82" s="53"/>
      <c r="CD82" s="53"/>
      <c r="CE82" s="53"/>
      <c r="CF82" s="53"/>
      <c r="CG82" s="53"/>
      <c r="CH82" s="53"/>
      <c r="CI82" s="53"/>
      <c r="CJ82" s="53"/>
      <c r="CK82" s="53"/>
      <c r="CL82" s="53"/>
      <c r="CM82" s="53"/>
      <c r="CN82" s="53"/>
      <c r="CO82" s="53"/>
      <c r="CP82" s="53"/>
      <c r="CQ82" s="53"/>
      <c r="CR82" s="53"/>
      <c r="CS82" s="53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3"/>
      <c r="DG82" s="53"/>
      <c r="DH82" s="53"/>
      <c r="DI82" s="53"/>
      <c r="DJ82" s="53"/>
      <c r="DK82" s="53"/>
      <c r="DL82" s="53"/>
      <c r="DM82" s="53"/>
      <c r="DN82" s="53"/>
      <c r="DO82" s="53"/>
      <c r="DP82" s="53"/>
      <c r="DQ82" s="53"/>
      <c r="DR82" s="53"/>
      <c r="DS82" s="53"/>
      <c r="DT82" s="53"/>
      <c r="DU82" s="53"/>
      <c r="DV82" s="53"/>
      <c r="DW82" s="53"/>
      <c r="DX82" s="53"/>
      <c r="DY82" s="53"/>
      <c r="DZ82" s="53"/>
      <c r="EA82" s="53"/>
      <c r="EB82" s="53"/>
      <c r="EC82" s="53"/>
      <c r="ED82" s="53"/>
      <c r="EE82" s="53"/>
      <c r="EF82" s="53"/>
      <c r="EG82" s="53"/>
      <c r="EH82" s="53"/>
      <c r="EI82" s="53"/>
      <c r="EJ82" s="53"/>
      <c r="EK82" s="53"/>
      <c r="EL82" s="53"/>
      <c r="EM82" s="53"/>
      <c r="EN82" s="53"/>
      <c r="EO82" s="53"/>
      <c r="EP82" s="53"/>
      <c r="EQ82" s="53"/>
      <c r="ER82" s="53"/>
      <c r="ES82" s="53"/>
      <c r="ET82" s="53"/>
      <c r="EU82" s="53"/>
      <c r="EV82" s="53"/>
      <c r="EW82" s="53"/>
      <c r="EX82" s="53"/>
      <c r="EY82" s="53"/>
      <c r="EZ82" s="53"/>
      <c r="FA82" s="53"/>
      <c r="FB82" s="53"/>
      <c r="FC82" s="53"/>
      <c r="FD82" s="53"/>
      <c r="FE82" s="53"/>
      <c r="FF82" s="53"/>
      <c r="FG82" s="53"/>
      <c r="FH82" s="53"/>
      <c r="FI82" s="53"/>
      <c r="FJ82" s="53"/>
      <c r="FK82" s="53"/>
      <c r="FL82" s="53"/>
      <c r="FM82" s="53"/>
      <c r="FN82" s="53"/>
      <c r="FO82" s="53"/>
      <c r="FP82" s="53"/>
      <c r="FQ82" s="53"/>
      <c r="FR82" s="53"/>
      <c r="FS82" s="53"/>
      <c r="FT82" s="53"/>
      <c r="FU82" s="53"/>
      <c r="FV82" s="53"/>
      <c r="FW82" s="53"/>
      <c r="FX82" s="53"/>
      <c r="FY82" s="53"/>
      <c r="FZ82" s="53"/>
      <c r="GA82" s="53"/>
      <c r="GB82" s="53"/>
      <c r="GC82" s="53"/>
      <c r="GD82" s="53"/>
      <c r="GE82" s="53"/>
      <c r="GF82" s="53"/>
      <c r="GG82" s="53"/>
      <c r="GH82" s="53"/>
      <c r="GI82" s="53"/>
      <c r="GJ82" s="53"/>
      <c r="GK82" s="53"/>
      <c r="GL82" s="53"/>
      <c r="GM82" s="53"/>
      <c r="GN82" s="53"/>
      <c r="GO82" s="53"/>
      <c r="GP82" s="53"/>
      <c r="GQ82" s="53"/>
      <c r="GR82" s="53"/>
      <c r="GS82" s="53"/>
      <c r="GT82" s="53"/>
      <c r="GU82" s="53"/>
      <c r="GV82" s="53"/>
      <c r="GW82" s="53"/>
      <c r="GX82" s="53"/>
      <c r="GY82" s="53"/>
      <c r="GZ82" s="53"/>
      <c r="HA82" s="53"/>
      <c r="HB82" s="53"/>
      <c r="HC82" s="53"/>
      <c r="HD82" s="53"/>
      <c r="HE82" s="53"/>
      <c r="HF82" s="53"/>
      <c r="HG82" s="53"/>
      <c r="HH82" s="53"/>
      <c r="HI82" s="53"/>
      <c r="HJ82" s="53"/>
      <c r="HK82" s="53"/>
      <c r="HL82" s="53"/>
      <c r="HM82" s="53"/>
      <c r="HN82" s="53"/>
      <c r="HO82" s="53"/>
      <c r="HP82" s="53"/>
      <c r="HQ82" s="53"/>
      <c r="HR82" s="53"/>
      <c r="HS82" s="53"/>
      <c r="HT82" s="53"/>
      <c r="HU82" s="53"/>
      <c r="HV82" s="53"/>
      <c r="HW82" s="53"/>
      <c r="HX82" s="53"/>
      <c r="HY82" s="53"/>
      <c r="HZ82" s="53"/>
      <c r="IA82" s="53"/>
      <c r="IB82" s="53"/>
      <c r="IC82" s="53"/>
      <c r="ID82" s="53"/>
      <c r="IE82" s="53"/>
      <c r="IF82" s="53"/>
      <c r="IG82" s="53"/>
      <c r="IH82" s="53"/>
      <c r="II82" s="53"/>
      <c r="IJ82" s="53"/>
      <c r="IK82" s="53"/>
      <c r="IL82" s="53"/>
      <c r="IM82" s="53"/>
      <c r="IN82" s="53"/>
      <c r="IO82" s="53"/>
      <c r="IP82" s="53"/>
      <c r="IQ82" s="53"/>
      <c r="IR82" s="53"/>
      <c r="IS82" s="53"/>
      <c r="IT82" s="53"/>
      <c r="IU82" s="53"/>
      <c r="IV82" s="53"/>
    </row>
    <row r="83" spans="1:256" s="55" customFormat="1" ht="15.75" x14ac:dyDescent="0.25">
      <c r="A83" s="53"/>
      <c r="B83" s="58"/>
      <c r="C83" s="58"/>
      <c r="D83" s="8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  <c r="BZ83" s="53"/>
      <c r="CA83" s="53"/>
      <c r="CB83" s="53"/>
      <c r="CC83" s="53"/>
      <c r="CD83" s="53"/>
      <c r="CE83" s="53"/>
      <c r="CF83" s="53"/>
      <c r="CG83" s="53"/>
      <c r="CH83" s="53"/>
      <c r="CI83" s="53"/>
      <c r="CJ83" s="53"/>
      <c r="CK83" s="53"/>
      <c r="CL83" s="53"/>
      <c r="CM83" s="53"/>
      <c r="CN83" s="53"/>
      <c r="CO83" s="53"/>
      <c r="CP83" s="53"/>
      <c r="CQ83" s="53"/>
      <c r="CR83" s="53"/>
      <c r="CS83" s="53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3"/>
      <c r="DG83" s="53"/>
      <c r="DH83" s="53"/>
      <c r="DI83" s="53"/>
      <c r="DJ83" s="53"/>
      <c r="DK83" s="53"/>
      <c r="DL83" s="53"/>
      <c r="DM83" s="53"/>
      <c r="DN83" s="53"/>
      <c r="DO83" s="53"/>
      <c r="DP83" s="53"/>
      <c r="DQ83" s="53"/>
      <c r="DR83" s="53"/>
      <c r="DS83" s="53"/>
      <c r="DT83" s="53"/>
      <c r="DU83" s="53"/>
      <c r="DV83" s="53"/>
      <c r="DW83" s="53"/>
      <c r="DX83" s="53"/>
      <c r="DY83" s="53"/>
      <c r="DZ83" s="53"/>
      <c r="EA83" s="53"/>
      <c r="EB83" s="53"/>
      <c r="EC83" s="53"/>
      <c r="ED83" s="53"/>
      <c r="EE83" s="53"/>
      <c r="EF83" s="53"/>
      <c r="EG83" s="53"/>
      <c r="EH83" s="53"/>
      <c r="EI83" s="53"/>
      <c r="EJ83" s="53"/>
      <c r="EK83" s="53"/>
      <c r="EL83" s="53"/>
      <c r="EM83" s="53"/>
      <c r="EN83" s="53"/>
      <c r="EO83" s="53"/>
      <c r="EP83" s="53"/>
      <c r="EQ83" s="53"/>
      <c r="ER83" s="53"/>
      <c r="ES83" s="53"/>
      <c r="ET83" s="53"/>
      <c r="EU83" s="53"/>
      <c r="EV83" s="53"/>
      <c r="EW83" s="53"/>
      <c r="EX83" s="53"/>
      <c r="EY83" s="53"/>
      <c r="EZ83" s="53"/>
      <c r="FA83" s="53"/>
      <c r="FB83" s="53"/>
      <c r="FC83" s="53"/>
      <c r="FD83" s="53"/>
      <c r="FE83" s="53"/>
      <c r="FF83" s="53"/>
      <c r="FG83" s="53"/>
      <c r="FH83" s="53"/>
      <c r="FI83" s="53"/>
      <c r="FJ83" s="53"/>
      <c r="FK83" s="53"/>
      <c r="FL83" s="53"/>
      <c r="FM83" s="53"/>
      <c r="FN83" s="53"/>
      <c r="FO83" s="53"/>
      <c r="FP83" s="53"/>
      <c r="FQ83" s="53"/>
      <c r="FR83" s="53"/>
      <c r="FS83" s="53"/>
      <c r="FT83" s="53"/>
      <c r="FU83" s="53"/>
      <c r="FV83" s="53"/>
      <c r="FW83" s="53"/>
      <c r="FX83" s="53"/>
      <c r="FY83" s="53"/>
      <c r="FZ83" s="53"/>
      <c r="GA83" s="53"/>
      <c r="GB83" s="53"/>
      <c r="GC83" s="53"/>
      <c r="GD83" s="53"/>
      <c r="GE83" s="53"/>
      <c r="GF83" s="53"/>
      <c r="GG83" s="53"/>
      <c r="GH83" s="53"/>
      <c r="GI83" s="53"/>
      <c r="GJ83" s="53"/>
      <c r="GK83" s="53"/>
      <c r="GL83" s="53"/>
      <c r="GM83" s="53"/>
      <c r="GN83" s="53"/>
      <c r="GO83" s="53"/>
      <c r="GP83" s="53"/>
      <c r="GQ83" s="53"/>
      <c r="GR83" s="53"/>
      <c r="GS83" s="53"/>
      <c r="GT83" s="53"/>
      <c r="GU83" s="53"/>
      <c r="GV83" s="53"/>
      <c r="GW83" s="53"/>
      <c r="GX83" s="53"/>
      <c r="GY83" s="53"/>
      <c r="GZ83" s="53"/>
      <c r="HA83" s="53"/>
      <c r="HB83" s="53"/>
      <c r="HC83" s="53"/>
      <c r="HD83" s="53"/>
      <c r="HE83" s="53"/>
      <c r="HF83" s="53"/>
      <c r="HG83" s="53"/>
      <c r="HH83" s="53"/>
      <c r="HI83" s="53"/>
      <c r="HJ83" s="53"/>
      <c r="HK83" s="53"/>
      <c r="HL83" s="53"/>
      <c r="HM83" s="53"/>
      <c r="HN83" s="53"/>
      <c r="HO83" s="53"/>
      <c r="HP83" s="53"/>
      <c r="HQ83" s="53"/>
      <c r="HR83" s="53"/>
      <c r="HS83" s="53"/>
      <c r="HT83" s="53"/>
      <c r="HU83" s="53"/>
      <c r="HV83" s="53"/>
      <c r="HW83" s="53"/>
      <c r="HX83" s="53"/>
      <c r="HY83" s="53"/>
      <c r="HZ83" s="53"/>
      <c r="IA83" s="53"/>
      <c r="IB83" s="53"/>
      <c r="IC83" s="53"/>
      <c r="ID83" s="53"/>
      <c r="IE83" s="53"/>
      <c r="IF83" s="53"/>
      <c r="IG83" s="53"/>
      <c r="IH83" s="53"/>
      <c r="II83" s="53"/>
      <c r="IJ83" s="53"/>
      <c r="IK83" s="53"/>
      <c r="IL83" s="53"/>
      <c r="IM83" s="53"/>
      <c r="IN83" s="53"/>
      <c r="IO83" s="53"/>
      <c r="IP83" s="53"/>
      <c r="IQ83" s="53"/>
      <c r="IR83" s="53"/>
      <c r="IS83" s="53"/>
      <c r="IT83" s="53"/>
      <c r="IU83" s="53"/>
      <c r="IV83" s="53"/>
    </row>
    <row r="84" spans="1:256" s="55" customFormat="1" ht="15.75" x14ac:dyDescent="0.25">
      <c r="A84" s="53"/>
      <c r="B84" s="58"/>
      <c r="C84" s="58"/>
      <c r="D84" s="8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3"/>
      <c r="CM84" s="53"/>
      <c r="CN84" s="53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3"/>
      <c r="DN84" s="53"/>
      <c r="DO84" s="53"/>
      <c r="DP84" s="53"/>
      <c r="DQ84" s="53"/>
      <c r="DR84" s="53"/>
      <c r="DS84" s="53"/>
      <c r="DT84" s="53"/>
      <c r="DU84" s="53"/>
      <c r="DV84" s="53"/>
      <c r="DW84" s="53"/>
      <c r="DX84" s="53"/>
      <c r="DY84" s="53"/>
      <c r="DZ84" s="53"/>
      <c r="EA84" s="53"/>
      <c r="EB84" s="53"/>
      <c r="EC84" s="53"/>
      <c r="ED84" s="53"/>
      <c r="EE84" s="53"/>
      <c r="EF84" s="53"/>
      <c r="EG84" s="53"/>
      <c r="EH84" s="53"/>
      <c r="EI84" s="53"/>
      <c r="EJ84" s="53"/>
      <c r="EK84" s="53"/>
      <c r="EL84" s="53"/>
      <c r="EM84" s="53"/>
      <c r="EN84" s="53"/>
      <c r="EO84" s="53"/>
      <c r="EP84" s="53"/>
      <c r="EQ84" s="53"/>
      <c r="ER84" s="53"/>
      <c r="ES84" s="53"/>
      <c r="ET84" s="53"/>
      <c r="EU84" s="53"/>
      <c r="EV84" s="53"/>
      <c r="EW84" s="53"/>
      <c r="EX84" s="53"/>
      <c r="EY84" s="53"/>
      <c r="EZ84" s="53"/>
      <c r="FA84" s="53"/>
      <c r="FB84" s="53"/>
      <c r="FC84" s="53"/>
      <c r="FD84" s="53"/>
      <c r="FE84" s="53"/>
      <c r="FF84" s="53"/>
      <c r="FG84" s="53"/>
      <c r="FH84" s="53"/>
      <c r="FI84" s="53"/>
      <c r="FJ84" s="53"/>
      <c r="FK84" s="53"/>
      <c r="FL84" s="53"/>
      <c r="FM84" s="53"/>
      <c r="FN84" s="53"/>
      <c r="FO84" s="53"/>
      <c r="FP84" s="53"/>
      <c r="FQ84" s="53"/>
      <c r="FR84" s="53"/>
      <c r="FS84" s="53"/>
      <c r="FT84" s="53"/>
      <c r="FU84" s="53"/>
      <c r="FV84" s="53"/>
      <c r="FW84" s="53"/>
      <c r="FX84" s="53"/>
      <c r="FY84" s="53"/>
      <c r="FZ84" s="53"/>
      <c r="GA84" s="53"/>
      <c r="GB84" s="53"/>
      <c r="GC84" s="53"/>
      <c r="GD84" s="53"/>
      <c r="GE84" s="53"/>
      <c r="GF84" s="53"/>
      <c r="GG84" s="53"/>
      <c r="GH84" s="53"/>
      <c r="GI84" s="53"/>
      <c r="GJ84" s="53"/>
      <c r="GK84" s="53"/>
      <c r="GL84" s="53"/>
      <c r="GM84" s="53"/>
      <c r="GN84" s="53"/>
      <c r="GO84" s="53"/>
      <c r="GP84" s="53"/>
      <c r="GQ84" s="53"/>
      <c r="GR84" s="53"/>
      <c r="GS84" s="53"/>
      <c r="GT84" s="53"/>
      <c r="GU84" s="53"/>
      <c r="GV84" s="53"/>
      <c r="GW84" s="53"/>
      <c r="GX84" s="53"/>
      <c r="GY84" s="53"/>
      <c r="GZ84" s="53"/>
      <c r="HA84" s="53"/>
      <c r="HB84" s="53"/>
      <c r="HC84" s="53"/>
      <c r="HD84" s="53"/>
      <c r="HE84" s="53"/>
      <c r="HF84" s="53"/>
      <c r="HG84" s="53"/>
      <c r="HH84" s="53"/>
      <c r="HI84" s="53"/>
      <c r="HJ84" s="53"/>
      <c r="HK84" s="53"/>
      <c r="HL84" s="53"/>
      <c r="HM84" s="53"/>
      <c r="HN84" s="53"/>
      <c r="HO84" s="53"/>
      <c r="HP84" s="53"/>
      <c r="HQ84" s="53"/>
      <c r="HR84" s="53"/>
      <c r="HS84" s="53"/>
      <c r="HT84" s="53"/>
      <c r="HU84" s="53"/>
      <c r="HV84" s="53"/>
      <c r="HW84" s="53"/>
      <c r="HX84" s="53"/>
      <c r="HY84" s="53"/>
      <c r="HZ84" s="53"/>
      <c r="IA84" s="53"/>
      <c r="IB84" s="53"/>
      <c r="IC84" s="53"/>
      <c r="ID84" s="53"/>
      <c r="IE84" s="53"/>
      <c r="IF84" s="53"/>
      <c r="IG84" s="53"/>
      <c r="IH84" s="53"/>
      <c r="II84" s="53"/>
      <c r="IJ84" s="53"/>
      <c r="IK84" s="53"/>
      <c r="IL84" s="53"/>
      <c r="IM84" s="53"/>
      <c r="IN84" s="53"/>
      <c r="IO84" s="53"/>
      <c r="IP84" s="53"/>
      <c r="IQ84" s="53"/>
      <c r="IR84" s="53"/>
      <c r="IS84" s="53"/>
      <c r="IT84" s="53"/>
      <c r="IU84" s="53"/>
      <c r="IV84" s="53"/>
    </row>
    <row r="85" spans="1:256" s="55" customFormat="1" ht="15.75" x14ac:dyDescent="0.25">
      <c r="A85" s="53"/>
      <c r="B85" s="58"/>
      <c r="C85" s="58"/>
      <c r="D85" s="8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3"/>
      <c r="BX85" s="53"/>
      <c r="BY85" s="53"/>
      <c r="BZ85" s="53"/>
      <c r="CA85" s="53"/>
      <c r="CB85" s="53"/>
      <c r="CC85" s="53"/>
      <c r="CD85" s="53"/>
      <c r="CE85" s="53"/>
      <c r="CF85" s="53"/>
      <c r="CG85" s="53"/>
      <c r="CH85" s="53"/>
      <c r="CI85" s="53"/>
      <c r="CJ85" s="53"/>
      <c r="CK85" s="53"/>
      <c r="CL85" s="53"/>
      <c r="CM85" s="53"/>
      <c r="CN85" s="53"/>
      <c r="CO85" s="53"/>
      <c r="CP85" s="53"/>
      <c r="CQ85" s="53"/>
      <c r="CR85" s="53"/>
      <c r="CS85" s="53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3"/>
      <c r="DG85" s="53"/>
      <c r="DH85" s="53"/>
      <c r="DI85" s="53"/>
      <c r="DJ85" s="53"/>
      <c r="DK85" s="53"/>
      <c r="DL85" s="53"/>
      <c r="DM85" s="53"/>
      <c r="DN85" s="53"/>
      <c r="DO85" s="53"/>
      <c r="DP85" s="53"/>
      <c r="DQ85" s="53"/>
      <c r="DR85" s="53"/>
      <c r="DS85" s="53"/>
      <c r="DT85" s="53"/>
      <c r="DU85" s="53"/>
      <c r="DV85" s="53"/>
      <c r="DW85" s="53"/>
      <c r="DX85" s="53"/>
      <c r="DY85" s="53"/>
      <c r="DZ85" s="53"/>
      <c r="EA85" s="53"/>
      <c r="EB85" s="53"/>
      <c r="EC85" s="53"/>
      <c r="ED85" s="53"/>
      <c r="EE85" s="53"/>
      <c r="EF85" s="53"/>
      <c r="EG85" s="53"/>
      <c r="EH85" s="53"/>
      <c r="EI85" s="53"/>
      <c r="EJ85" s="53"/>
      <c r="EK85" s="53"/>
      <c r="EL85" s="53"/>
      <c r="EM85" s="53"/>
      <c r="EN85" s="53"/>
      <c r="EO85" s="53"/>
      <c r="EP85" s="53"/>
      <c r="EQ85" s="53"/>
      <c r="ER85" s="53"/>
      <c r="ES85" s="53"/>
      <c r="ET85" s="53"/>
      <c r="EU85" s="53"/>
      <c r="EV85" s="53"/>
      <c r="EW85" s="53"/>
      <c r="EX85" s="53"/>
      <c r="EY85" s="53"/>
      <c r="EZ85" s="53"/>
      <c r="FA85" s="53"/>
      <c r="FB85" s="53"/>
      <c r="FC85" s="53"/>
      <c r="FD85" s="53"/>
      <c r="FE85" s="53"/>
      <c r="FF85" s="53"/>
      <c r="FG85" s="53"/>
      <c r="FH85" s="53"/>
      <c r="FI85" s="53"/>
      <c r="FJ85" s="53"/>
      <c r="FK85" s="53"/>
      <c r="FL85" s="53"/>
      <c r="FM85" s="53"/>
      <c r="FN85" s="53"/>
      <c r="FO85" s="53"/>
      <c r="FP85" s="53"/>
      <c r="FQ85" s="53"/>
      <c r="FR85" s="53"/>
      <c r="FS85" s="53"/>
      <c r="FT85" s="53"/>
      <c r="FU85" s="53"/>
      <c r="FV85" s="53"/>
      <c r="FW85" s="53"/>
      <c r="FX85" s="53"/>
      <c r="FY85" s="53"/>
      <c r="FZ85" s="53"/>
      <c r="GA85" s="53"/>
      <c r="GB85" s="53"/>
      <c r="GC85" s="53"/>
      <c r="GD85" s="53"/>
      <c r="GE85" s="53"/>
      <c r="GF85" s="53"/>
      <c r="GG85" s="53"/>
      <c r="GH85" s="53"/>
      <c r="GI85" s="53"/>
      <c r="GJ85" s="53"/>
      <c r="GK85" s="53"/>
      <c r="GL85" s="53"/>
      <c r="GM85" s="53"/>
      <c r="GN85" s="53"/>
      <c r="GO85" s="53"/>
      <c r="GP85" s="53"/>
      <c r="GQ85" s="53"/>
      <c r="GR85" s="53"/>
      <c r="GS85" s="53"/>
      <c r="GT85" s="53"/>
      <c r="GU85" s="53"/>
      <c r="GV85" s="53"/>
      <c r="GW85" s="53"/>
      <c r="GX85" s="53"/>
      <c r="GY85" s="53"/>
      <c r="GZ85" s="53"/>
      <c r="HA85" s="53"/>
      <c r="HB85" s="53"/>
      <c r="HC85" s="53"/>
      <c r="HD85" s="53"/>
      <c r="HE85" s="53"/>
      <c r="HF85" s="53"/>
      <c r="HG85" s="53"/>
      <c r="HH85" s="53"/>
      <c r="HI85" s="53"/>
      <c r="HJ85" s="53"/>
      <c r="HK85" s="53"/>
      <c r="HL85" s="53"/>
      <c r="HM85" s="53"/>
      <c r="HN85" s="53"/>
      <c r="HO85" s="53"/>
      <c r="HP85" s="53"/>
      <c r="HQ85" s="53"/>
      <c r="HR85" s="53"/>
      <c r="HS85" s="53"/>
      <c r="HT85" s="53"/>
      <c r="HU85" s="53"/>
      <c r="HV85" s="53"/>
      <c r="HW85" s="53"/>
      <c r="HX85" s="53"/>
      <c r="HY85" s="53"/>
      <c r="HZ85" s="53"/>
      <c r="IA85" s="53"/>
      <c r="IB85" s="53"/>
      <c r="IC85" s="53"/>
      <c r="ID85" s="53"/>
      <c r="IE85" s="53"/>
      <c r="IF85" s="53"/>
      <c r="IG85" s="53"/>
      <c r="IH85" s="53"/>
      <c r="II85" s="53"/>
      <c r="IJ85" s="53"/>
      <c r="IK85" s="53"/>
      <c r="IL85" s="53"/>
      <c r="IM85" s="53"/>
      <c r="IN85" s="53"/>
      <c r="IO85" s="53"/>
      <c r="IP85" s="53"/>
      <c r="IQ85" s="53"/>
      <c r="IR85" s="53"/>
      <c r="IS85" s="53"/>
      <c r="IT85" s="53"/>
      <c r="IU85" s="53"/>
      <c r="IV85" s="53"/>
    </row>
    <row r="86" spans="1:256" s="55" customFormat="1" ht="15.75" x14ac:dyDescent="0.25">
      <c r="A86" s="53"/>
      <c r="B86" s="58"/>
      <c r="C86" s="58"/>
      <c r="D86" s="8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/>
      <c r="BW86" s="53"/>
      <c r="BX86" s="53"/>
      <c r="BY86" s="53"/>
      <c r="BZ86" s="53"/>
      <c r="CA86" s="53"/>
      <c r="CB86" s="53"/>
      <c r="CC86" s="53"/>
      <c r="CD86" s="53"/>
      <c r="CE86" s="53"/>
      <c r="CF86" s="53"/>
      <c r="CG86" s="53"/>
      <c r="CH86" s="53"/>
      <c r="CI86" s="53"/>
      <c r="CJ86" s="53"/>
      <c r="CK86" s="53"/>
      <c r="CL86" s="53"/>
      <c r="CM86" s="53"/>
      <c r="CN86" s="53"/>
      <c r="CO86" s="53"/>
      <c r="CP86" s="53"/>
      <c r="CQ86" s="53"/>
      <c r="CR86" s="53"/>
      <c r="CS86" s="53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3"/>
      <c r="DG86" s="53"/>
      <c r="DH86" s="53"/>
      <c r="DI86" s="53"/>
      <c r="DJ86" s="53"/>
      <c r="DK86" s="53"/>
      <c r="DL86" s="53"/>
      <c r="DM86" s="53"/>
      <c r="DN86" s="53"/>
      <c r="DO86" s="53"/>
      <c r="DP86" s="53"/>
      <c r="DQ86" s="53"/>
      <c r="DR86" s="53"/>
      <c r="DS86" s="53"/>
      <c r="DT86" s="53"/>
      <c r="DU86" s="53"/>
      <c r="DV86" s="53"/>
      <c r="DW86" s="53"/>
      <c r="DX86" s="53"/>
      <c r="DY86" s="53"/>
      <c r="DZ86" s="53"/>
      <c r="EA86" s="53"/>
      <c r="EB86" s="53"/>
      <c r="EC86" s="53"/>
      <c r="ED86" s="53"/>
      <c r="EE86" s="53"/>
      <c r="EF86" s="53"/>
      <c r="EG86" s="53"/>
      <c r="EH86" s="53"/>
      <c r="EI86" s="53"/>
      <c r="EJ86" s="53"/>
      <c r="EK86" s="53"/>
      <c r="EL86" s="53"/>
      <c r="EM86" s="53"/>
      <c r="EN86" s="53"/>
      <c r="EO86" s="53"/>
      <c r="EP86" s="53"/>
      <c r="EQ86" s="53"/>
      <c r="ER86" s="53"/>
      <c r="ES86" s="53"/>
      <c r="ET86" s="53"/>
      <c r="EU86" s="53"/>
      <c r="EV86" s="53"/>
      <c r="EW86" s="53"/>
      <c r="EX86" s="53"/>
      <c r="EY86" s="53"/>
      <c r="EZ86" s="53"/>
      <c r="FA86" s="53"/>
      <c r="FB86" s="53"/>
      <c r="FC86" s="53"/>
      <c r="FD86" s="53"/>
      <c r="FE86" s="53"/>
      <c r="FF86" s="53"/>
      <c r="FG86" s="53"/>
      <c r="FH86" s="53"/>
      <c r="FI86" s="53"/>
      <c r="FJ86" s="53"/>
      <c r="FK86" s="53"/>
      <c r="FL86" s="53"/>
      <c r="FM86" s="53"/>
      <c r="FN86" s="53"/>
      <c r="FO86" s="53"/>
      <c r="FP86" s="53"/>
      <c r="FQ86" s="53"/>
      <c r="FR86" s="53"/>
      <c r="FS86" s="53"/>
      <c r="FT86" s="53"/>
      <c r="FU86" s="53"/>
      <c r="FV86" s="53"/>
      <c r="FW86" s="53"/>
      <c r="FX86" s="53"/>
      <c r="FY86" s="53"/>
      <c r="FZ86" s="53"/>
      <c r="GA86" s="53"/>
      <c r="GB86" s="53"/>
      <c r="GC86" s="53"/>
      <c r="GD86" s="53"/>
      <c r="GE86" s="53"/>
      <c r="GF86" s="53"/>
      <c r="GG86" s="53"/>
      <c r="GH86" s="53"/>
      <c r="GI86" s="53"/>
      <c r="GJ86" s="53"/>
      <c r="GK86" s="53"/>
      <c r="GL86" s="53"/>
      <c r="GM86" s="53"/>
      <c r="GN86" s="53"/>
      <c r="GO86" s="53"/>
      <c r="GP86" s="53"/>
      <c r="GQ86" s="53"/>
      <c r="GR86" s="53"/>
      <c r="GS86" s="53"/>
      <c r="GT86" s="53"/>
      <c r="GU86" s="53"/>
      <c r="GV86" s="53"/>
      <c r="GW86" s="53"/>
      <c r="GX86" s="53"/>
      <c r="GY86" s="53"/>
      <c r="GZ86" s="53"/>
      <c r="HA86" s="53"/>
      <c r="HB86" s="53"/>
      <c r="HC86" s="53"/>
      <c r="HD86" s="53"/>
      <c r="HE86" s="53"/>
      <c r="HF86" s="53"/>
      <c r="HG86" s="53"/>
      <c r="HH86" s="53"/>
      <c r="HI86" s="53"/>
      <c r="HJ86" s="53"/>
      <c r="HK86" s="53"/>
      <c r="HL86" s="53"/>
      <c r="HM86" s="53"/>
      <c r="HN86" s="53"/>
      <c r="HO86" s="53"/>
      <c r="HP86" s="53"/>
      <c r="HQ86" s="53"/>
      <c r="HR86" s="53"/>
      <c r="HS86" s="53"/>
      <c r="HT86" s="53"/>
      <c r="HU86" s="53"/>
      <c r="HV86" s="53"/>
      <c r="HW86" s="53"/>
      <c r="HX86" s="53"/>
      <c r="HY86" s="53"/>
      <c r="HZ86" s="53"/>
      <c r="IA86" s="53"/>
      <c r="IB86" s="53"/>
      <c r="IC86" s="53"/>
      <c r="ID86" s="53"/>
      <c r="IE86" s="53"/>
      <c r="IF86" s="53"/>
      <c r="IG86" s="53"/>
      <c r="IH86" s="53"/>
      <c r="II86" s="53"/>
      <c r="IJ86" s="53"/>
      <c r="IK86" s="53"/>
      <c r="IL86" s="53"/>
      <c r="IM86" s="53"/>
      <c r="IN86" s="53"/>
      <c r="IO86" s="53"/>
      <c r="IP86" s="53"/>
      <c r="IQ86" s="53"/>
      <c r="IR86" s="53"/>
      <c r="IS86" s="53"/>
      <c r="IT86" s="53"/>
      <c r="IU86" s="53"/>
      <c r="IV86" s="53"/>
    </row>
    <row r="87" spans="1:256" s="55" customFormat="1" ht="15.75" x14ac:dyDescent="0.25">
      <c r="A87" s="53"/>
      <c r="B87" s="58"/>
      <c r="C87" s="58"/>
      <c r="D87" s="8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  <c r="BZ87" s="53"/>
      <c r="CA87" s="53"/>
      <c r="CB87" s="53"/>
      <c r="CC87" s="53"/>
      <c r="CD87" s="53"/>
      <c r="CE87" s="53"/>
      <c r="CF87" s="53"/>
      <c r="CG87" s="53"/>
      <c r="CH87" s="53"/>
      <c r="CI87" s="53"/>
      <c r="CJ87" s="53"/>
      <c r="CK87" s="53"/>
      <c r="CL87" s="53"/>
      <c r="CM87" s="53"/>
      <c r="CN87" s="53"/>
      <c r="CO87" s="53"/>
      <c r="CP87" s="53"/>
      <c r="CQ87" s="53"/>
      <c r="CR87" s="53"/>
      <c r="CS87" s="53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3"/>
      <c r="DG87" s="53"/>
      <c r="DH87" s="53"/>
      <c r="DI87" s="53"/>
      <c r="DJ87" s="53"/>
      <c r="DK87" s="53"/>
      <c r="DL87" s="53"/>
      <c r="DM87" s="53"/>
      <c r="DN87" s="53"/>
      <c r="DO87" s="53"/>
      <c r="DP87" s="53"/>
      <c r="DQ87" s="53"/>
      <c r="DR87" s="53"/>
      <c r="DS87" s="53"/>
      <c r="DT87" s="53"/>
      <c r="DU87" s="53"/>
      <c r="DV87" s="53"/>
      <c r="DW87" s="53"/>
      <c r="DX87" s="53"/>
      <c r="DY87" s="53"/>
      <c r="DZ87" s="53"/>
      <c r="EA87" s="53"/>
      <c r="EB87" s="53"/>
      <c r="EC87" s="53"/>
      <c r="ED87" s="53"/>
      <c r="EE87" s="53"/>
      <c r="EF87" s="53"/>
      <c r="EG87" s="53"/>
      <c r="EH87" s="53"/>
      <c r="EI87" s="53"/>
      <c r="EJ87" s="53"/>
      <c r="EK87" s="53"/>
      <c r="EL87" s="53"/>
      <c r="EM87" s="53"/>
      <c r="EN87" s="53"/>
      <c r="EO87" s="53"/>
      <c r="EP87" s="53"/>
      <c r="EQ87" s="53"/>
      <c r="ER87" s="53"/>
      <c r="ES87" s="53"/>
      <c r="ET87" s="53"/>
      <c r="EU87" s="53"/>
      <c r="EV87" s="53"/>
      <c r="EW87" s="53"/>
      <c r="EX87" s="53"/>
      <c r="EY87" s="53"/>
      <c r="EZ87" s="53"/>
      <c r="FA87" s="53"/>
      <c r="FB87" s="53"/>
      <c r="FC87" s="53"/>
      <c r="FD87" s="53"/>
      <c r="FE87" s="53"/>
      <c r="FF87" s="53"/>
      <c r="FG87" s="53"/>
      <c r="FH87" s="53"/>
      <c r="FI87" s="53"/>
      <c r="FJ87" s="53"/>
      <c r="FK87" s="53"/>
      <c r="FL87" s="53"/>
      <c r="FM87" s="53"/>
      <c r="FN87" s="53"/>
      <c r="FO87" s="53"/>
      <c r="FP87" s="53"/>
      <c r="FQ87" s="53"/>
      <c r="FR87" s="53"/>
      <c r="FS87" s="53"/>
      <c r="FT87" s="53"/>
      <c r="FU87" s="53"/>
      <c r="FV87" s="53"/>
      <c r="FW87" s="53"/>
      <c r="FX87" s="53"/>
      <c r="FY87" s="53"/>
      <c r="FZ87" s="53"/>
      <c r="GA87" s="53"/>
      <c r="GB87" s="53"/>
      <c r="GC87" s="53"/>
      <c r="GD87" s="53"/>
      <c r="GE87" s="53"/>
      <c r="GF87" s="53"/>
      <c r="GG87" s="53"/>
      <c r="GH87" s="53"/>
      <c r="GI87" s="53"/>
      <c r="GJ87" s="53"/>
      <c r="GK87" s="53"/>
      <c r="GL87" s="53"/>
      <c r="GM87" s="53"/>
      <c r="GN87" s="53"/>
      <c r="GO87" s="53"/>
      <c r="GP87" s="53"/>
      <c r="GQ87" s="53"/>
      <c r="GR87" s="53"/>
      <c r="GS87" s="53"/>
      <c r="GT87" s="53"/>
      <c r="GU87" s="53"/>
      <c r="GV87" s="53"/>
      <c r="GW87" s="53"/>
      <c r="GX87" s="53"/>
      <c r="GY87" s="53"/>
      <c r="GZ87" s="53"/>
      <c r="HA87" s="53"/>
      <c r="HB87" s="53"/>
      <c r="HC87" s="53"/>
      <c r="HD87" s="53"/>
      <c r="HE87" s="53"/>
      <c r="HF87" s="53"/>
      <c r="HG87" s="53"/>
      <c r="HH87" s="53"/>
      <c r="HI87" s="53"/>
      <c r="HJ87" s="53"/>
      <c r="HK87" s="53"/>
      <c r="HL87" s="53"/>
      <c r="HM87" s="53"/>
      <c r="HN87" s="53"/>
      <c r="HO87" s="53"/>
      <c r="HP87" s="53"/>
      <c r="HQ87" s="53"/>
      <c r="HR87" s="53"/>
      <c r="HS87" s="53"/>
      <c r="HT87" s="53"/>
      <c r="HU87" s="53"/>
      <c r="HV87" s="53"/>
      <c r="HW87" s="53"/>
      <c r="HX87" s="53"/>
      <c r="HY87" s="53"/>
      <c r="HZ87" s="53"/>
      <c r="IA87" s="53"/>
      <c r="IB87" s="53"/>
      <c r="IC87" s="53"/>
      <c r="ID87" s="53"/>
      <c r="IE87" s="53"/>
      <c r="IF87" s="53"/>
      <c r="IG87" s="53"/>
      <c r="IH87" s="53"/>
      <c r="II87" s="53"/>
      <c r="IJ87" s="53"/>
      <c r="IK87" s="53"/>
      <c r="IL87" s="53"/>
      <c r="IM87" s="53"/>
      <c r="IN87" s="53"/>
      <c r="IO87" s="53"/>
      <c r="IP87" s="53"/>
      <c r="IQ87" s="53"/>
      <c r="IR87" s="53"/>
      <c r="IS87" s="53"/>
      <c r="IT87" s="53"/>
      <c r="IU87" s="53"/>
      <c r="IV87" s="53"/>
    </row>
    <row r="88" spans="1:256" s="55" customFormat="1" ht="15.75" x14ac:dyDescent="0.25">
      <c r="A88" s="53"/>
      <c r="B88" s="53"/>
      <c r="C88" s="53"/>
      <c r="D88" s="8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/>
      <c r="BT88" s="53"/>
      <c r="BU88" s="53"/>
      <c r="BV88" s="53"/>
      <c r="BW88" s="53"/>
      <c r="BX88" s="53"/>
      <c r="BY88" s="53"/>
      <c r="BZ88" s="53"/>
      <c r="CA88" s="53"/>
      <c r="CB88" s="53"/>
      <c r="CC88" s="53"/>
      <c r="CD88" s="53"/>
      <c r="CE88" s="53"/>
      <c r="CF88" s="53"/>
      <c r="CG88" s="53"/>
      <c r="CH88" s="53"/>
      <c r="CI88" s="53"/>
      <c r="CJ88" s="53"/>
      <c r="CK88" s="53"/>
      <c r="CL88" s="53"/>
      <c r="CM88" s="53"/>
      <c r="CN88" s="53"/>
      <c r="CO88" s="53"/>
      <c r="CP88" s="53"/>
      <c r="CQ88" s="53"/>
      <c r="CR88" s="53"/>
      <c r="CS88" s="53"/>
      <c r="CT88" s="53"/>
      <c r="CU88" s="53"/>
      <c r="CV88" s="53"/>
      <c r="CW88" s="53"/>
      <c r="CX88" s="53"/>
      <c r="CY88" s="53"/>
      <c r="CZ88" s="53"/>
      <c r="DA88" s="53"/>
      <c r="DB88" s="53"/>
      <c r="DC88" s="53"/>
      <c r="DD88" s="53"/>
      <c r="DE88" s="53"/>
      <c r="DF88" s="53"/>
      <c r="DG88" s="53"/>
      <c r="DH88" s="53"/>
      <c r="DI88" s="53"/>
      <c r="DJ88" s="53"/>
      <c r="DK88" s="53"/>
      <c r="DL88" s="53"/>
      <c r="DM88" s="53"/>
      <c r="DN88" s="53"/>
      <c r="DO88" s="53"/>
      <c r="DP88" s="53"/>
      <c r="DQ88" s="53"/>
      <c r="DR88" s="53"/>
      <c r="DS88" s="53"/>
      <c r="DT88" s="53"/>
      <c r="DU88" s="53"/>
      <c r="DV88" s="53"/>
      <c r="DW88" s="53"/>
      <c r="DX88" s="53"/>
      <c r="DY88" s="53"/>
      <c r="DZ88" s="53"/>
      <c r="EA88" s="53"/>
      <c r="EB88" s="53"/>
      <c r="EC88" s="53"/>
      <c r="ED88" s="53"/>
      <c r="EE88" s="53"/>
      <c r="EF88" s="53"/>
      <c r="EG88" s="53"/>
      <c r="EH88" s="53"/>
      <c r="EI88" s="53"/>
      <c r="EJ88" s="53"/>
      <c r="EK88" s="53"/>
      <c r="EL88" s="53"/>
      <c r="EM88" s="53"/>
      <c r="EN88" s="53"/>
      <c r="EO88" s="53"/>
      <c r="EP88" s="53"/>
      <c r="EQ88" s="53"/>
      <c r="ER88" s="53"/>
      <c r="ES88" s="53"/>
      <c r="ET88" s="53"/>
      <c r="EU88" s="53"/>
      <c r="EV88" s="53"/>
      <c r="EW88" s="53"/>
      <c r="EX88" s="53"/>
      <c r="EY88" s="53"/>
      <c r="EZ88" s="53"/>
      <c r="FA88" s="53"/>
      <c r="FB88" s="53"/>
      <c r="FC88" s="53"/>
      <c r="FD88" s="53"/>
      <c r="FE88" s="53"/>
      <c r="FF88" s="53"/>
      <c r="FG88" s="53"/>
      <c r="FH88" s="53"/>
      <c r="FI88" s="53"/>
      <c r="FJ88" s="53"/>
      <c r="FK88" s="53"/>
      <c r="FL88" s="53"/>
      <c r="FM88" s="53"/>
      <c r="FN88" s="53"/>
      <c r="FO88" s="53"/>
      <c r="FP88" s="53"/>
      <c r="FQ88" s="53"/>
      <c r="FR88" s="53"/>
      <c r="FS88" s="53"/>
      <c r="FT88" s="53"/>
      <c r="FU88" s="53"/>
      <c r="FV88" s="53"/>
      <c r="FW88" s="53"/>
      <c r="FX88" s="53"/>
      <c r="FY88" s="53"/>
      <c r="FZ88" s="53"/>
      <c r="GA88" s="53"/>
      <c r="GB88" s="53"/>
      <c r="GC88" s="53"/>
      <c r="GD88" s="53"/>
      <c r="GE88" s="53"/>
      <c r="GF88" s="53"/>
      <c r="GG88" s="53"/>
      <c r="GH88" s="53"/>
      <c r="GI88" s="53"/>
      <c r="GJ88" s="53"/>
      <c r="GK88" s="53"/>
      <c r="GL88" s="53"/>
      <c r="GM88" s="53"/>
      <c r="GN88" s="53"/>
      <c r="GO88" s="53"/>
      <c r="GP88" s="53"/>
      <c r="GQ88" s="53"/>
      <c r="GR88" s="53"/>
      <c r="GS88" s="53"/>
      <c r="GT88" s="53"/>
      <c r="GU88" s="53"/>
      <c r="GV88" s="53"/>
      <c r="GW88" s="53"/>
      <c r="GX88" s="53"/>
      <c r="GY88" s="53"/>
      <c r="GZ88" s="53"/>
      <c r="HA88" s="53"/>
      <c r="HB88" s="53"/>
      <c r="HC88" s="53"/>
      <c r="HD88" s="53"/>
      <c r="HE88" s="53"/>
      <c r="HF88" s="53"/>
      <c r="HG88" s="53"/>
      <c r="HH88" s="53"/>
      <c r="HI88" s="53"/>
      <c r="HJ88" s="53"/>
      <c r="HK88" s="53"/>
      <c r="HL88" s="53"/>
      <c r="HM88" s="53"/>
      <c r="HN88" s="53"/>
      <c r="HO88" s="53"/>
      <c r="HP88" s="53"/>
      <c r="HQ88" s="53"/>
      <c r="HR88" s="53"/>
      <c r="HS88" s="53"/>
      <c r="HT88" s="53"/>
      <c r="HU88" s="53"/>
      <c r="HV88" s="53"/>
      <c r="HW88" s="53"/>
      <c r="HX88" s="53"/>
      <c r="HY88" s="53"/>
      <c r="HZ88" s="53"/>
      <c r="IA88" s="53"/>
      <c r="IB88" s="53"/>
      <c r="IC88" s="53"/>
      <c r="ID88" s="53"/>
      <c r="IE88" s="53"/>
      <c r="IF88" s="53"/>
      <c r="IG88" s="53"/>
      <c r="IH88" s="53"/>
      <c r="II88" s="53"/>
      <c r="IJ88" s="53"/>
      <c r="IK88" s="53"/>
      <c r="IL88" s="53"/>
      <c r="IM88" s="53"/>
      <c r="IN88" s="53"/>
      <c r="IO88" s="53"/>
      <c r="IP88" s="53"/>
      <c r="IQ88" s="53"/>
      <c r="IR88" s="53"/>
      <c r="IS88" s="53"/>
      <c r="IT88" s="53"/>
      <c r="IU88" s="53"/>
      <c r="IV88" s="53"/>
    </row>
    <row r="89" spans="1:256" s="55" customFormat="1" ht="15.75" x14ac:dyDescent="0.25">
      <c r="A89" s="53"/>
      <c r="B89" s="58"/>
      <c r="C89" s="58"/>
      <c r="D89" s="8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  <c r="BZ89" s="53"/>
      <c r="CA89" s="53"/>
      <c r="CB89" s="53"/>
      <c r="CC89" s="53"/>
      <c r="CD89" s="53"/>
      <c r="CE89" s="53"/>
      <c r="CF89" s="53"/>
      <c r="CG89" s="53"/>
      <c r="CH89" s="53"/>
      <c r="CI89" s="53"/>
      <c r="CJ89" s="53"/>
      <c r="CK89" s="53"/>
      <c r="CL89" s="53"/>
      <c r="CM89" s="53"/>
      <c r="CN89" s="53"/>
      <c r="CO89" s="53"/>
      <c r="CP89" s="53"/>
      <c r="CQ89" s="53"/>
      <c r="CR89" s="53"/>
      <c r="CS89" s="53"/>
      <c r="CT89" s="53"/>
      <c r="CU89" s="53"/>
      <c r="CV89" s="53"/>
      <c r="CW89" s="53"/>
      <c r="CX89" s="53"/>
      <c r="CY89" s="53"/>
      <c r="CZ89" s="53"/>
      <c r="DA89" s="53"/>
      <c r="DB89" s="53"/>
      <c r="DC89" s="53"/>
      <c r="DD89" s="53"/>
      <c r="DE89" s="53"/>
      <c r="DF89" s="53"/>
      <c r="DG89" s="53"/>
      <c r="DH89" s="53"/>
      <c r="DI89" s="53"/>
      <c r="DJ89" s="53"/>
      <c r="DK89" s="53"/>
      <c r="DL89" s="53"/>
      <c r="DM89" s="53"/>
      <c r="DN89" s="53"/>
      <c r="DO89" s="53"/>
      <c r="DP89" s="53"/>
      <c r="DQ89" s="53"/>
      <c r="DR89" s="53"/>
      <c r="DS89" s="53"/>
      <c r="DT89" s="53"/>
      <c r="DU89" s="53"/>
      <c r="DV89" s="53"/>
      <c r="DW89" s="53"/>
      <c r="DX89" s="53"/>
      <c r="DY89" s="53"/>
      <c r="DZ89" s="53"/>
      <c r="EA89" s="53"/>
      <c r="EB89" s="53"/>
      <c r="EC89" s="53"/>
      <c r="ED89" s="53"/>
      <c r="EE89" s="53"/>
      <c r="EF89" s="53"/>
      <c r="EG89" s="53"/>
      <c r="EH89" s="53"/>
      <c r="EI89" s="53"/>
      <c r="EJ89" s="53"/>
      <c r="EK89" s="53"/>
      <c r="EL89" s="53"/>
      <c r="EM89" s="53"/>
      <c r="EN89" s="53"/>
      <c r="EO89" s="53"/>
      <c r="EP89" s="53"/>
      <c r="EQ89" s="53"/>
      <c r="ER89" s="53"/>
      <c r="ES89" s="53"/>
      <c r="ET89" s="53"/>
      <c r="EU89" s="53"/>
      <c r="EV89" s="53"/>
      <c r="EW89" s="53"/>
      <c r="EX89" s="53"/>
      <c r="EY89" s="53"/>
      <c r="EZ89" s="53"/>
      <c r="FA89" s="53"/>
      <c r="FB89" s="53"/>
      <c r="FC89" s="53"/>
      <c r="FD89" s="53"/>
      <c r="FE89" s="53"/>
      <c r="FF89" s="53"/>
      <c r="FG89" s="53"/>
      <c r="FH89" s="53"/>
      <c r="FI89" s="53"/>
      <c r="FJ89" s="53"/>
      <c r="FK89" s="53"/>
      <c r="FL89" s="53"/>
      <c r="FM89" s="53"/>
      <c r="FN89" s="53"/>
      <c r="FO89" s="53"/>
      <c r="FP89" s="53"/>
      <c r="FQ89" s="53"/>
      <c r="FR89" s="53"/>
      <c r="FS89" s="53"/>
      <c r="FT89" s="53"/>
      <c r="FU89" s="53"/>
      <c r="FV89" s="53"/>
      <c r="FW89" s="53"/>
      <c r="FX89" s="53"/>
      <c r="FY89" s="53"/>
      <c r="FZ89" s="53"/>
      <c r="GA89" s="53"/>
      <c r="GB89" s="53"/>
      <c r="GC89" s="53"/>
      <c r="GD89" s="53"/>
      <c r="GE89" s="53"/>
      <c r="GF89" s="53"/>
      <c r="GG89" s="53"/>
      <c r="GH89" s="53"/>
      <c r="GI89" s="53"/>
      <c r="GJ89" s="53"/>
      <c r="GK89" s="53"/>
      <c r="GL89" s="53"/>
      <c r="GM89" s="53"/>
      <c r="GN89" s="53"/>
      <c r="GO89" s="53"/>
      <c r="GP89" s="53"/>
      <c r="GQ89" s="53"/>
      <c r="GR89" s="53"/>
      <c r="GS89" s="53"/>
      <c r="GT89" s="53"/>
      <c r="GU89" s="53"/>
      <c r="GV89" s="53"/>
      <c r="GW89" s="53"/>
      <c r="GX89" s="53"/>
      <c r="GY89" s="53"/>
      <c r="GZ89" s="53"/>
      <c r="HA89" s="53"/>
      <c r="HB89" s="53"/>
      <c r="HC89" s="53"/>
      <c r="HD89" s="53"/>
      <c r="HE89" s="53"/>
      <c r="HF89" s="53"/>
      <c r="HG89" s="53"/>
      <c r="HH89" s="53"/>
      <c r="HI89" s="53"/>
      <c r="HJ89" s="53"/>
      <c r="HK89" s="53"/>
      <c r="HL89" s="53"/>
      <c r="HM89" s="53"/>
      <c r="HN89" s="53"/>
      <c r="HO89" s="53"/>
      <c r="HP89" s="53"/>
      <c r="HQ89" s="53"/>
      <c r="HR89" s="53"/>
      <c r="HS89" s="53"/>
      <c r="HT89" s="53"/>
      <c r="HU89" s="53"/>
      <c r="HV89" s="53"/>
      <c r="HW89" s="53"/>
      <c r="HX89" s="53"/>
      <c r="HY89" s="53"/>
      <c r="HZ89" s="53"/>
      <c r="IA89" s="53"/>
      <c r="IB89" s="53"/>
      <c r="IC89" s="53"/>
      <c r="ID89" s="53"/>
      <c r="IE89" s="53"/>
      <c r="IF89" s="53"/>
      <c r="IG89" s="53"/>
      <c r="IH89" s="53"/>
      <c r="II89" s="53"/>
      <c r="IJ89" s="53"/>
      <c r="IK89" s="53"/>
      <c r="IL89" s="53"/>
      <c r="IM89" s="53"/>
      <c r="IN89" s="53"/>
      <c r="IO89" s="53"/>
      <c r="IP89" s="53"/>
      <c r="IQ89" s="53"/>
      <c r="IR89" s="53"/>
      <c r="IS89" s="53"/>
      <c r="IT89" s="53"/>
      <c r="IU89" s="53"/>
      <c r="IV89" s="53"/>
    </row>
    <row r="90" spans="1:256" s="55" customFormat="1" x14ac:dyDescent="0.2">
      <c r="A90" s="53"/>
      <c r="B90" s="53"/>
      <c r="C90" s="53"/>
      <c r="D90" s="74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53"/>
      <c r="BR90" s="53"/>
      <c r="BS90" s="53"/>
      <c r="BT90" s="53"/>
      <c r="BU90" s="53"/>
      <c r="BV90" s="53"/>
      <c r="BW90" s="53"/>
      <c r="BX90" s="53"/>
      <c r="BY90" s="53"/>
      <c r="BZ90" s="53"/>
      <c r="CA90" s="53"/>
      <c r="CB90" s="53"/>
      <c r="CC90" s="53"/>
      <c r="CD90" s="53"/>
      <c r="CE90" s="53"/>
      <c r="CF90" s="53"/>
      <c r="CG90" s="53"/>
      <c r="CH90" s="53"/>
      <c r="CI90" s="53"/>
      <c r="CJ90" s="53"/>
      <c r="CK90" s="53"/>
      <c r="CL90" s="53"/>
      <c r="CM90" s="53"/>
      <c r="CN90" s="53"/>
      <c r="CO90" s="53"/>
      <c r="CP90" s="53"/>
      <c r="CQ90" s="53"/>
      <c r="CR90" s="53"/>
      <c r="CS90" s="53"/>
      <c r="CT90" s="53"/>
      <c r="CU90" s="53"/>
      <c r="CV90" s="53"/>
      <c r="CW90" s="53"/>
      <c r="CX90" s="53"/>
      <c r="CY90" s="53"/>
      <c r="CZ90" s="53"/>
      <c r="DA90" s="53"/>
      <c r="DB90" s="53"/>
      <c r="DC90" s="53"/>
      <c r="DD90" s="53"/>
      <c r="DE90" s="53"/>
      <c r="DF90" s="53"/>
      <c r="DG90" s="53"/>
      <c r="DH90" s="53"/>
      <c r="DI90" s="53"/>
      <c r="DJ90" s="53"/>
      <c r="DK90" s="53"/>
      <c r="DL90" s="53"/>
      <c r="DM90" s="53"/>
      <c r="DN90" s="53"/>
      <c r="DO90" s="53"/>
      <c r="DP90" s="53"/>
      <c r="DQ90" s="53"/>
      <c r="DR90" s="53"/>
      <c r="DS90" s="53"/>
      <c r="DT90" s="53"/>
      <c r="DU90" s="53"/>
      <c r="DV90" s="53"/>
      <c r="DW90" s="53"/>
      <c r="DX90" s="53"/>
      <c r="DY90" s="53"/>
      <c r="DZ90" s="53"/>
      <c r="EA90" s="53"/>
      <c r="EB90" s="53"/>
      <c r="EC90" s="53"/>
      <c r="ED90" s="53"/>
      <c r="EE90" s="53"/>
      <c r="EF90" s="53"/>
      <c r="EG90" s="53"/>
      <c r="EH90" s="53"/>
      <c r="EI90" s="53"/>
      <c r="EJ90" s="53"/>
      <c r="EK90" s="53"/>
      <c r="EL90" s="53"/>
      <c r="EM90" s="53"/>
      <c r="EN90" s="53"/>
      <c r="EO90" s="53"/>
      <c r="EP90" s="53"/>
      <c r="EQ90" s="53"/>
      <c r="ER90" s="53"/>
      <c r="ES90" s="53"/>
      <c r="ET90" s="53"/>
      <c r="EU90" s="53"/>
      <c r="EV90" s="53"/>
      <c r="EW90" s="53"/>
      <c r="EX90" s="53"/>
      <c r="EY90" s="53"/>
      <c r="EZ90" s="53"/>
      <c r="FA90" s="53"/>
      <c r="FB90" s="53"/>
      <c r="FC90" s="53"/>
      <c r="FD90" s="53"/>
      <c r="FE90" s="53"/>
      <c r="FF90" s="53"/>
      <c r="FG90" s="53"/>
      <c r="FH90" s="53"/>
      <c r="FI90" s="53"/>
      <c r="FJ90" s="53"/>
      <c r="FK90" s="53"/>
      <c r="FL90" s="53"/>
      <c r="FM90" s="53"/>
      <c r="FN90" s="53"/>
      <c r="FO90" s="53"/>
      <c r="FP90" s="53"/>
      <c r="FQ90" s="53"/>
      <c r="FR90" s="53"/>
      <c r="FS90" s="53"/>
      <c r="FT90" s="53"/>
      <c r="FU90" s="53"/>
      <c r="FV90" s="53"/>
      <c r="FW90" s="53"/>
      <c r="FX90" s="53"/>
      <c r="FY90" s="53"/>
      <c r="FZ90" s="53"/>
      <c r="GA90" s="53"/>
      <c r="GB90" s="53"/>
      <c r="GC90" s="53"/>
      <c r="GD90" s="53"/>
      <c r="GE90" s="53"/>
      <c r="GF90" s="53"/>
      <c r="GG90" s="53"/>
      <c r="GH90" s="53"/>
      <c r="GI90" s="53"/>
      <c r="GJ90" s="53"/>
      <c r="GK90" s="53"/>
      <c r="GL90" s="53"/>
      <c r="GM90" s="53"/>
      <c r="GN90" s="53"/>
      <c r="GO90" s="53"/>
      <c r="GP90" s="53"/>
      <c r="GQ90" s="53"/>
      <c r="GR90" s="53"/>
      <c r="GS90" s="53"/>
      <c r="GT90" s="53"/>
      <c r="GU90" s="53"/>
      <c r="GV90" s="53"/>
      <c r="GW90" s="53"/>
      <c r="GX90" s="53"/>
      <c r="GY90" s="53"/>
      <c r="GZ90" s="53"/>
      <c r="HA90" s="53"/>
      <c r="HB90" s="53"/>
      <c r="HC90" s="53"/>
      <c r="HD90" s="53"/>
      <c r="HE90" s="53"/>
      <c r="HF90" s="53"/>
      <c r="HG90" s="53"/>
      <c r="HH90" s="53"/>
      <c r="HI90" s="53"/>
      <c r="HJ90" s="53"/>
      <c r="HK90" s="53"/>
      <c r="HL90" s="53"/>
      <c r="HM90" s="53"/>
      <c r="HN90" s="53"/>
      <c r="HO90" s="53"/>
      <c r="HP90" s="53"/>
      <c r="HQ90" s="53"/>
      <c r="HR90" s="53"/>
      <c r="HS90" s="53"/>
      <c r="HT90" s="53"/>
      <c r="HU90" s="53"/>
      <c r="HV90" s="53"/>
      <c r="HW90" s="53"/>
      <c r="HX90" s="53"/>
      <c r="HY90" s="53"/>
      <c r="HZ90" s="53"/>
      <c r="IA90" s="53"/>
      <c r="IB90" s="53"/>
      <c r="IC90" s="53"/>
      <c r="ID90" s="53"/>
      <c r="IE90" s="53"/>
      <c r="IF90" s="53"/>
      <c r="IG90" s="53"/>
      <c r="IH90" s="53"/>
      <c r="II90" s="53"/>
      <c r="IJ90" s="53"/>
      <c r="IK90" s="53"/>
      <c r="IL90" s="53"/>
      <c r="IM90" s="53"/>
      <c r="IN90" s="53"/>
      <c r="IO90" s="53"/>
      <c r="IP90" s="53"/>
      <c r="IQ90" s="53"/>
      <c r="IR90" s="53"/>
      <c r="IS90" s="53"/>
      <c r="IT90" s="53"/>
      <c r="IU90" s="53"/>
      <c r="IV90" s="53"/>
    </row>
    <row r="91" spans="1:256" s="55" customFormat="1" x14ac:dyDescent="0.2">
      <c r="A91" s="53"/>
      <c r="B91" s="53"/>
      <c r="C91" s="53"/>
      <c r="D91" s="74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53"/>
      <c r="CJ91" s="53"/>
      <c r="CK91" s="53"/>
      <c r="CL91" s="53"/>
      <c r="CM91" s="53"/>
      <c r="CN91" s="53"/>
      <c r="CO91" s="53"/>
      <c r="CP91" s="53"/>
      <c r="CQ91" s="53"/>
      <c r="CR91" s="53"/>
      <c r="CS91" s="53"/>
      <c r="CT91" s="53"/>
      <c r="CU91" s="53"/>
      <c r="CV91" s="53"/>
      <c r="CW91" s="53"/>
      <c r="CX91" s="53"/>
      <c r="CY91" s="53"/>
      <c r="CZ91" s="53"/>
      <c r="DA91" s="53"/>
      <c r="DB91" s="53"/>
      <c r="DC91" s="53"/>
      <c r="DD91" s="53"/>
      <c r="DE91" s="53"/>
      <c r="DF91" s="53"/>
      <c r="DG91" s="53"/>
      <c r="DH91" s="53"/>
      <c r="DI91" s="53"/>
      <c r="DJ91" s="53"/>
      <c r="DK91" s="53"/>
      <c r="DL91" s="53"/>
      <c r="DM91" s="53"/>
      <c r="DN91" s="53"/>
      <c r="DO91" s="53"/>
      <c r="DP91" s="53"/>
      <c r="DQ91" s="53"/>
      <c r="DR91" s="53"/>
      <c r="DS91" s="53"/>
      <c r="DT91" s="53"/>
      <c r="DU91" s="53"/>
      <c r="DV91" s="53"/>
      <c r="DW91" s="53"/>
      <c r="DX91" s="53"/>
      <c r="DY91" s="53"/>
      <c r="DZ91" s="53"/>
      <c r="EA91" s="53"/>
      <c r="EB91" s="53"/>
      <c r="EC91" s="53"/>
      <c r="ED91" s="53"/>
      <c r="EE91" s="53"/>
      <c r="EF91" s="53"/>
      <c r="EG91" s="53"/>
      <c r="EH91" s="53"/>
      <c r="EI91" s="53"/>
      <c r="EJ91" s="53"/>
      <c r="EK91" s="53"/>
      <c r="EL91" s="53"/>
      <c r="EM91" s="53"/>
      <c r="EN91" s="53"/>
      <c r="EO91" s="53"/>
      <c r="EP91" s="53"/>
      <c r="EQ91" s="53"/>
      <c r="ER91" s="53"/>
      <c r="ES91" s="53"/>
      <c r="ET91" s="53"/>
      <c r="EU91" s="53"/>
      <c r="EV91" s="53"/>
      <c r="EW91" s="53"/>
      <c r="EX91" s="53"/>
      <c r="EY91" s="53"/>
      <c r="EZ91" s="53"/>
      <c r="FA91" s="53"/>
      <c r="FB91" s="53"/>
      <c r="FC91" s="53"/>
      <c r="FD91" s="53"/>
      <c r="FE91" s="53"/>
      <c r="FF91" s="53"/>
      <c r="FG91" s="53"/>
      <c r="FH91" s="53"/>
      <c r="FI91" s="53"/>
      <c r="FJ91" s="53"/>
      <c r="FK91" s="53"/>
      <c r="FL91" s="53"/>
      <c r="FM91" s="53"/>
      <c r="FN91" s="53"/>
      <c r="FO91" s="53"/>
      <c r="FP91" s="53"/>
      <c r="FQ91" s="53"/>
      <c r="FR91" s="53"/>
      <c r="FS91" s="53"/>
      <c r="FT91" s="53"/>
      <c r="FU91" s="53"/>
      <c r="FV91" s="53"/>
      <c r="FW91" s="53"/>
      <c r="FX91" s="53"/>
      <c r="FY91" s="53"/>
      <c r="FZ91" s="53"/>
      <c r="GA91" s="53"/>
      <c r="GB91" s="53"/>
      <c r="GC91" s="53"/>
      <c r="GD91" s="53"/>
      <c r="GE91" s="53"/>
      <c r="GF91" s="53"/>
      <c r="GG91" s="53"/>
      <c r="GH91" s="53"/>
      <c r="GI91" s="53"/>
      <c r="GJ91" s="53"/>
      <c r="GK91" s="53"/>
      <c r="GL91" s="53"/>
      <c r="GM91" s="53"/>
      <c r="GN91" s="53"/>
      <c r="GO91" s="53"/>
      <c r="GP91" s="53"/>
      <c r="GQ91" s="53"/>
      <c r="GR91" s="53"/>
      <c r="GS91" s="53"/>
      <c r="GT91" s="53"/>
      <c r="GU91" s="53"/>
      <c r="GV91" s="53"/>
      <c r="GW91" s="53"/>
      <c r="GX91" s="53"/>
      <c r="GY91" s="53"/>
      <c r="GZ91" s="53"/>
      <c r="HA91" s="53"/>
      <c r="HB91" s="53"/>
      <c r="HC91" s="53"/>
      <c r="HD91" s="53"/>
      <c r="HE91" s="53"/>
      <c r="HF91" s="53"/>
      <c r="HG91" s="53"/>
      <c r="HH91" s="53"/>
      <c r="HI91" s="53"/>
      <c r="HJ91" s="53"/>
      <c r="HK91" s="53"/>
      <c r="HL91" s="53"/>
      <c r="HM91" s="53"/>
      <c r="HN91" s="53"/>
      <c r="HO91" s="53"/>
      <c r="HP91" s="53"/>
      <c r="HQ91" s="53"/>
      <c r="HR91" s="53"/>
      <c r="HS91" s="53"/>
      <c r="HT91" s="53"/>
      <c r="HU91" s="53"/>
      <c r="HV91" s="53"/>
      <c r="HW91" s="53"/>
      <c r="HX91" s="53"/>
      <c r="HY91" s="53"/>
      <c r="HZ91" s="53"/>
      <c r="IA91" s="53"/>
      <c r="IB91" s="53"/>
      <c r="IC91" s="53"/>
      <c r="ID91" s="53"/>
      <c r="IE91" s="53"/>
      <c r="IF91" s="53"/>
      <c r="IG91" s="53"/>
      <c r="IH91" s="53"/>
      <c r="II91" s="53"/>
      <c r="IJ91" s="53"/>
      <c r="IK91" s="53"/>
      <c r="IL91" s="53"/>
      <c r="IM91" s="53"/>
      <c r="IN91" s="53"/>
      <c r="IO91" s="53"/>
      <c r="IP91" s="53"/>
      <c r="IQ91" s="53"/>
      <c r="IR91" s="53"/>
      <c r="IS91" s="53"/>
      <c r="IT91" s="53"/>
      <c r="IU91" s="53"/>
      <c r="IV91" s="53"/>
    </row>
    <row r="92" spans="1:256" s="55" customFormat="1" x14ac:dyDescent="0.2">
      <c r="A92" s="53"/>
      <c r="B92" s="53"/>
      <c r="C92" s="53"/>
      <c r="D92" s="74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BN92" s="53"/>
      <c r="BO92" s="53"/>
      <c r="BP92" s="53"/>
      <c r="BQ92" s="53"/>
      <c r="BR92" s="53"/>
      <c r="BS92" s="53"/>
      <c r="BT92" s="53"/>
      <c r="BU92" s="53"/>
      <c r="BV92" s="53"/>
      <c r="BW92" s="53"/>
      <c r="BX92" s="53"/>
      <c r="BY92" s="53"/>
      <c r="BZ92" s="53"/>
      <c r="CA92" s="53"/>
      <c r="CB92" s="53"/>
      <c r="CC92" s="53"/>
      <c r="CD92" s="53"/>
      <c r="CE92" s="53"/>
      <c r="CF92" s="53"/>
      <c r="CG92" s="53"/>
      <c r="CH92" s="53"/>
      <c r="CI92" s="53"/>
      <c r="CJ92" s="53"/>
      <c r="CK92" s="53"/>
      <c r="CL92" s="53"/>
      <c r="CM92" s="53"/>
      <c r="CN92" s="53"/>
      <c r="CO92" s="53"/>
      <c r="CP92" s="53"/>
      <c r="CQ92" s="53"/>
      <c r="CR92" s="53"/>
      <c r="CS92" s="53"/>
      <c r="CT92" s="53"/>
      <c r="CU92" s="53"/>
      <c r="CV92" s="53"/>
      <c r="CW92" s="53"/>
      <c r="CX92" s="53"/>
      <c r="CY92" s="53"/>
      <c r="CZ92" s="53"/>
      <c r="DA92" s="53"/>
      <c r="DB92" s="53"/>
      <c r="DC92" s="53"/>
      <c r="DD92" s="53"/>
      <c r="DE92" s="53"/>
      <c r="DF92" s="53"/>
      <c r="DG92" s="53"/>
      <c r="DH92" s="53"/>
      <c r="DI92" s="53"/>
      <c r="DJ92" s="53"/>
      <c r="DK92" s="53"/>
      <c r="DL92" s="53"/>
      <c r="DM92" s="53"/>
      <c r="DN92" s="53"/>
      <c r="DO92" s="53"/>
      <c r="DP92" s="53"/>
      <c r="DQ92" s="53"/>
      <c r="DR92" s="53"/>
      <c r="DS92" s="53"/>
      <c r="DT92" s="53"/>
      <c r="DU92" s="53"/>
      <c r="DV92" s="53"/>
      <c r="DW92" s="53"/>
      <c r="DX92" s="53"/>
      <c r="DY92" s="53"/>
      <c r="DZ92" s="53"/>
      <c r="EA92" s="53"/>
      <c r="EB92" s="53"/>
      <c r="EC92" s="53"/>
      <c r="ED92" s="53"/>
      <c r="EE92" s="53"/>
      <c r="EF92" s="53"/>
      <c r="EG92" s="53"/>
      <c r="EH92" s="53"/>
      <c r="EI92" s="53"/>
      <c r="EJ92" s="53"/>
      <c r="EK92" s="53"/>
      <c r="EL92" s="53"/>
      <c r="EM92" s="53"/>
      <c r="EN92" s="53"/>
      <c r="EO92" s="53"/>
      <c r="EP92" s="53"/>
      <c r="EQ92" s="53"/>
      <c r="ER92" s="53"/>
      <c r="ES92" s="53"/>
      <c r="ET92" s="53"/>
      <c r="EU92" s="53"/>
      <c r="EV92" s="53"/>
      <c r="EW92" s="53"/>
      <c r="EX92" s="53"/>
      <c r="EY92" s="53"/>
      <c r="EZ92" s="53"/>
      <c r="FA92" s="53"/>
      <c r="FB92" s="53"/>
      <c r="FC92" s="53"/>
      <c r="FD92" s="53"/>
      <c r="FE92" s="53"/>
      <c r="FF92" s="53"/>
      <c r="FG92" s="53"/>
      <c r="FH92" s="53"/>
      <c r="FI92" s="53"/>
      <c r="FJ92" s="53"/>
      <c r="FK92" s="53"/>
      <c r="FL92" s="53"/>
      <c r="FM92" s="53"/>
      <c r="FN92" s="53"/>
      <c r="FO92" s="53"/>
      <c r="FP92" s="53"/>
      <c r="FQ92" s="53"/>
      <c r="FR92" s="53"/>
      <c r="FS92" s="53"/>
      <c r="FT92" s="53"/>
      <c r="FU92" s="53"/>
      <c r="FV92" s="53"/>
      <c r="FW92" s="53"/>
      <c r="FX92" s="53"/>
      <c r="FY92" s="53"/>
      <c r="FZ92" s="53"/>
      <c r="GA92" s="53"/>
      <c r="GB92" s="53"/>
      <c r="GC92" s="53"/>
      <c r="GD92" s="53"/>
      <c r="GE92" s="53"/>
      <c r="GF92" s="53"/>
      <c r="GG92" s="53"/>
      <c r="GH92" s="53"/>
      <c r="GI92" s="53"/>
      <c r="GJ92" s="53"/>
      <c r="GK92" s="53"/>
      <c r="GL92" s="53"/>
      <c r="GM92" s="53"/>
      <c r="GN92" s="53"/>
      <c r="GO92" s="53"/>
      <c r="GP92" s="53"/>
      <c r="GQ92" s="53"/>
      <c r="GR92" s="53"/>
      <c r="GS92" s="53"/>
      <c r="GT92" s="53"/>
      <c r="GU92" s="53"/>
      <c r="GV92" s="53"/>
      <c r="GW92" s="53"/>
      <c r="GX92" s="53"/>
      <c r="GY92" s="53"/>
      <c r="GZ92" s="53"/>
      <c r="HA92" s="53"/>
      <c r="HB92" s="53"/>
      <c r="HC92" s="53"/>
      <c r="HD92" s="53"/>
      <c r="HE92" s="53"/>
      <c r="HF92" s="53"/>
      <c r="HG92" s="53"/>
      <c r="HH92" s="53"/>
      <c r="HI92" s="53"/>
      <c r="HJ92" s="53"/>
      <c r="HK92" s="53"/>
      <c r="HL92" s="53"/>
      <c r="HM92" s="53"/>
      <c r="HN92" s="53"/>
      <c r="HO92" s="53"/>
      <c r="HP92" s="53"/>
      <c r="HQ92" s="53"/>
      <c r="HR92" s="53"/>
      <c r="HS92" s="53"/>
      <c r="HT92" s="53"/>
      <c r="HU92" s="53"/>
      <c r="HV92" s="53"/>
      <c r="HW92" s="53"/>
      <c r="HX92" s="53"/>
      <c r="HY92" s="53"/>
      <c r="HZ92" s="53"/>
      <c r="IA92" s="53"/>
      <c r="IB92" s="53"/>
      <c r="IC92" s="53"/>
      <c r="ID92" s="53"/>
      <c r="IE92" s="53"/>
      <c r="IF92" s="53"/>
      <c r="IG92" s="53"/>
      <c r="IH92" s="53"/>
      <c r="II92" s="53"/>
      <c r="IJ92" s="53"/>
      <c r="IK92" s="53"/>
      <c r="IL92" s="53"/>
      <c r="IM92" s="53"/>
      <c r="IN92" s="53"/>
      <c r="IO92" s="53"/>
      <c r="IP92" s="53"/>
      <c r="IQ92" s="53"/>
      <c r="IR92" s="53"/>
      <c r="IS92" s="53"/>
      <c r="IT92" s="53"/>
      <c r="IU92" s="53"/>
      <c r="IV92" s="53"/>
    </row>
    <row r="93" spans="1:256" s="55" customFormat="1" x14ac:dyDescent="0.2">
      <c r="A93" s="53"/>
      <c r="B93" s="53"/>
      <c r="C93" s="53"/>
      <c r="D93" s="74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  <c r="BV93" s="53"/>
      <c r="BW93" s="53"/>
      <c r="BX93" s="53"/>
      <c r="BY93" s="53"/>
      <c r="BZ93" s="53"/>
      <c r="CA93" s="53"/>
      <c r="CB93" s="53"/>
      <c r="CC93" s="53"/>
      <c r="CD93" s="53"/>
      <c r="CE93" s="53"/>
      <c r="CF93" s="53"/>
      <c r="CG93" s="53"/>
      <c r="CH93" s="53"/>
      <c r="CI93" s="53"/>
      <c r="CJ93" s="53"/>
      <c r="CK93" s="53"/>
      <c r="CL93" s="53"/>
      <c r="CM93" s="53"/>
      <c r="CN93" s="53"/>
      <c r="CO93" s="53"/>
      <c r="CP93" s="53"/>
      <c r="CQ93" s="53"/>
      <c r="CR93" s="53"/>
      <c r="CS93" s="53"/>
      <c r="CT93" s="53"/>
      <c r="CU93" s="53"/>
      <c r="CV93" s="53"/>
      <c r="CW93" s="53"/>
      <c r="CX93" s="53"/>
      <c r="CY93" s="53"/>
      <c r="CZ93" s="53"/>
      <c r="DA93" s="53"/>
      <c r="DB93" s="53"/>
      <c r="DC93" s="53"/>
      <c r="DD93" s="53"/>
      <c r="DE93" s="53"/>
      <c r="DF93" s="53"/>
      <c r="DG93" s="53"/>
      <c r="DH93" s="53"/>
      <c r="DI93" s="53"/>
      <c r="DJ93" s="53"/>
      <c r="DK93" s="53"/>
      <c r="DL93" s="53"/>
      <c r="DM93" s="53"/>
      <c r="DN93" s="53"/>
      <c r="DO93" s="53"/>
      <c r="DP93" s="53"/>
      <c r="DQ93" s="53"/>
      <c r="DR93" s="53"/>
      <c r="DS93" s="53"/>
      <c r="DT93" s="53"/>
      <c r="DU93" s="53"/>
      <c r="DV93" s="53"/>
      <c r="DW93" s="53"/>
      <c r="DX93" s="53"/>
      <c r="DY93" s="53"/>
      <c r="DZ93" s="53"/>
      <c r="EA93" s="53"/>
      <c r="EB93" s="53"/>
      <c r="EC93" s="53"/>
      <c r="ED93" s="53"/>
      <c r="EE93" s="53"/>
      <c r="EF93" s="53"/>
      <c r="EG93" s="53"/>
      <c r="EH93" s="53"/>
      <c r="EI93" s="53"/>
      <c r="EJ93" s="53"/>
      <c r="EK93" s="53"/>
      <c r="EL93" s="53"/>
      <c r="EM93" s="53"/>
      <c r="EN93" s="53"/>
      <c r="EO93" s="53"/>
      <c r="EP93" s="53"/>
      <c r="EQ93" s="53"/>
      <c r="ER93" s="53"/>
      <c r="ES93" s="53"/>
      <c r="ET93" s="53"/>
      <c r="EU93" s="53"/>
      <c r="EV93" s="53"/>
      <c r="EW93" s="53"/>
      <c r="EX93" s="53"/>
      <c r="EY93" s="53"/>
      <c r="EZ93" s="53"/>
      <c r="FA93" s="53"/>
      <c r="FB93" s="53"/>
      <c r="FC93" s="53"/>
      <c r="FD93" s="53"/>
      <c r="FE93" s="53"/>
      <c r="FF93" s="53"/>
      <c r="FG93" s="53"/>
      <c r="FH93" s="53"/>
      <c r="FI93" s="53"/>
      <c r="FJ93" s="53"/>
      <c r="FK93" s="53"/>
      <c r="FL93" s="53"/>
      <c r="FM93" s="53"/>
      <c r="FN93" s="53"/>
      <c r="FO93" s="53"/>
      <c r="FP93" s="53"/>
      <c r="FQ93" s="53"/>
      <c r="FR93" s="53"/>
      <c r="FS93" s="53"/>
      <c r="FT93" s="53"/>
      <c r="FU93" s="53"/>
      <c r="FV93" s="53"/>
      <c r="FW93" s="53"/>
      <c r="FX93" s="53"/>
      <c r="FY93" s="53"/>
      <c r="FZ93" s="53"/>
      <c r="GA93" s="53"/>
      <c r="GB93" s="53"/>
      <c r="GC93" s="53"/>
      <c r="GD93" s="53"/>
      <c r="GE93" s="53"/>
      <c r="GF93" s="53"/>
      <c r="GG93" s="53"/>
      <c r="GH93" s="53"/>
      <c r="GI93" s="53"/>
      <c r="GJ93" s="53"/>
      <c r="GK93" s="53"/>
      <c r="GL93" s="53"/>
      <c r="GM93" s="53"/>
      <c r="GN93" s="53"/>
      <c r="GO93" s="53"/>
      <c r="GP93" s="53"/>
      <c r="GQ93" s="53"/>
      <c r="GR93" s="53"/>
      <c r="GS93" s="53"/>
      <c r="GT93" s="53"/>
      <c r="GU93" s="53"/>
      <c r="GV93" s="53"/>
      <c r="GW93" s="53"/>
      <c r="GX93" s="53"/>
      <c r="GY93" s="53"/>
      <c r="GZ93" s="53"/>
      <c r="HA93" s="53"/>
      <c r="HB93" s="53"/>
      <c r="HC93" s="53"/>
      <c r="HD93" s="53"/>
      <c r="HE93" s="53"/>
      <c r="HF93" s="53"/>
      <c r="HG93" s="53"/>
      <c r="HH93" s="53"/>
      <c r="HI93" s="53"/>
      <c r="HJ93" s="53"/>
      <c r="HK93" s="53"/>
      <c r="HL93" s="53"/>
      <c r="HM93" s="53"/>
      <c r="HN93" s="53"/>
      <c r="HO93" s="53"/>
      <c r="HP93" s="53"/>
      <c r="HQ93" s="53"/>
      <c r="HR93" s="53"/>
      <c r="HS93" s="53"/>
      <c r="HT93" s="53"/>
      <c r="HU93" s="53"/>
      <c r="HV93" s="53"/>
      <c r="HW93" s="53"/>
      <c r="HX93" s="53"/>
      <c r="HY93" s="53"/>
      <c r="HZ93" s="53"/>
      <c r="IA93" s="53"/>
      <c r="IB93" s="53"/>
      <c r="IC93" s="53"/>
      <c r="ID93" s="53"/>
      <c r="IE93" s="53"/>
      <c r="IF93" s="53"/>
      <c r="IG93" s="53"/>
      <c r="IH93" s="53"/>
      <c r="II93" s="53"/>
      <c r="IJ93" s="53"/>
      <c r="IK93" s="53"/>
      <c r="IL93" s="53"/>
      <c r="IM93" s="53"/>
      <c r="IN93" s="53"/>
      <c r="IO93" s="53"/>
      <c r="IP93" s="53"/>
      <c r="IQ93" s="53"/>
      <c r="IR93" s="53"/>
      <c r="IS93" s="53"/>
      <c r="IT93" s="53"/>
      <c r="IU93" s="53"/>
      <c r="IV93" s="53"/>
    </row>
    <row r="94" spans="1:256" s="55" customFormat="1" ht="15.75" x14ac:dyDescent="0.25">
      <c r="A94" s="53"/>
      <c r="B94" s="53"/>
      <c r="C94" s="53"/>
      <c r="D94" s="58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53"/>
      <c r="BN94" s="53"/>
      <c r="BO94" s="53"/>
      <c r="BP94" s="53"/>
      <c r="BQ94" s="53"/>
      <c r="BR94" s="53"/>
      <c r="BS94" s="53"/>
      <c r="BT94" s="53"/>
      <c r="BU94" s="53"/>
      <c r="BV94" s="53"/>
      <c r="BW94" s="53"/>
      <c r="BX94" s="53"/>
      <c r="BY94" s="53"/>
      <c r="BZ94" s="53"/>
      <c r="CA94" s="53"/>
      <c r="CB94" s="53"/>
      <c r="CC94" s="53"/>
      <c r="CD94" s="53"/>
      <c r="CE94" s="53"/>
      <c r="CF94" s="53"/>
      <c r="CG94" s="53"/>
      <c r="CH94" s="53"/>
      <c r="CI94" s="53"/>
      <c r="CJ94" s="53"/>
      <c r="CK94" s="53"/>
      <c r="CL94" s="53"/>
      <c r="CM94" s="53"/>
      <c r="CN94" s="53"/>
      <c r="CO94" s="53"/>
      <c r="CP94" s="53"/>
      <c r="CQ94" s="53"/>
      <c r="CR94" s="53"/>
      <c r="CS94" s="53"/>
      <c r="CT94" s="53"/>
      <c r="CU94" s="53"/>
      <c r="CV94" s="53"/>
      <c r="CW94" s="53"/>
      <c r="CX94" s="53"/>
      <c r="CY94" s="53"/>
      <c r="CZ94" s="53"/>
      <c r="DA94" s="53"/>
      <c r="DB94" s="53"/>
      <c r="DC94" s="53"/>
      <c r="DD94" s="53"/>
      <c r="DE94" s="53"/>
      <c r="DF94" s="53"/>
      <c r="DG94" s="53"/>
      <c r="DH94" s="53"/>
      <c r="DI94" s="53"/>
      <c r="DJ94" s="53"/>
      <c r="DK94" s="53"/>
      <c r="DL94" s="53"/>
      <c r="DM94" s="53"/>
      <c r="DN94" s="53"/>
      <c r="DO94" s="53"/>
      <c r="DP94" s="53"/>
      <c r="DQ94" s="53"/>
      <c r="DR94" s="53"/>
      <c r="DS94" s="53"/>
      <c r="DT94" s="53"/>
      <c r="DU94" s="53"/>
      <c r="DV94" s="53"/>
      <c r="DW94" s="53"/>
      <c r="DX94" s="53"/>
      <c r="DY94" s="53"/>
      <c r="DZ94" s="53"/>
      <c r="EA94" s="53"/>
      <c r="EB94" s="53"/>
      <c r="EC94" s="53"/>
      <c r="ED94" s="53"/>
      <c r="EE94" s="53"/>
      <c r="EF94" s="53"/>
      <c r="EG94" s="53"/>
      <c r="EH94" s="53"/>
      <c r="EI94" s="53"/>
      <c r="EJ94" s="53"/>
      <c r="EK94" s="53"/>
      <c r="EL94" s="53"/>
      <c r="EM94" s="53"/>
      <c r="EN94" s="53"/>
      <c r="EO94" s="53"/>
      <c r="EP94" s="53"/>
      <c r="EQ94" s="53"/>
      <c r="ER94" s="53"/>
      <c r="ES94" s="53"/>
      <c r="ET94" s="53"/>
      <c r="EU94" s="53"/>
      <c r="EV94" s="53"/>
      <c r="EW94" s="53"/>
      <c r="EX94" s="53"/>
      <c r="EY94" s="53"/>
      <c r="EZ94" s="53"/>
      <c r="FA94" s="53"/>
      <c r="FB94" s="53"/>
      <c r="FC94" s="53"/>
      <c r="FD94" s="53"/>
      <c r="FE94" s="53"/>
      <c r="FF94" s="53"/>
      <c r="FG94" s="53"/>
      <c r="FH94" s="53"/>
      <c r="FI94" s="53"/>
      <c r="FJ94" s="53"/>
      <c r="FK94" s="53"/>
      <c r="FL94" s="53"/>
      <c r="FM94" s="53"/>
      <c r="FN94" s="53"/>
      <c r="FO94" s="53"/>
      <c r="FP94" s="53"/>
      <c r="FQ94" s="53"/>
      <c r="FR94" s="53"/>
      <c r="FS94" s="53"/>
      <c r="FT94" s="53"/>
      <c r="FU94" s="53"/>
      <c r="FV94" s="53"/>
      <c r="FW94" s="53"/>
      <c r="FX94" s="53"/>
      <c r="FY94" s="53"/>
      <c r="FZ94" s="53"/>
      <c r="GA94" s="53"/>
      <c r="GB94" s="53"/>
      <c r="GC94" s="53"/>
      <c r="GD94" s="53"/>
      <c r="GE94" s="53"/>
      <c r="GF94" s="53"/>
      <c r="GG94" s="53"/>
      <c r="GH94" s="53"/>
      <c r="GI94" s="53"/>
      <c r="GJ94" s="53"/>
      <c r="GK94" s="53"/>
      <c r="GL94" s="53"/>
      <c r="GM94" s="53"/>
      <c r="GN94" s="53"/>
      <c r="GO94" s="53"/>
      <c r="GP94" s="53"/>
      <c r="GQ94" s="53"/>
      <c r="GR94" s="53"/>
      <c r="GS94" s="53"/>
      <c r="GT94" s="53"/>
      <c r="GU94" s="53"/>
      <c r="GV94" s="53"/>
      <c r="GW94" s="53"/>
      <c r="GX94" s="53"/>
      <c r="GY94" s="53"/>
      <c r="GZ94" s="53"/>
      <c r="HA94" s="53"/>
      <c r="HB94" s="53"/>
      <c r="HC94" s="53"/>
      <c r="HD94" s="53"/>
      <c r="HE94" s="53"/>
      <c r="HF94" s="53"/>
      <c r="HG94" s="53"/>
      <c r="HH94" s="53"/>
      <c r="HI94" s="53"/>
      <c r="HJ94" s="53"/>
      <c r="HK94" s="53"/>
      <c r="HL94" s="53"/>
      <c r="HM94" s="53"/>
      <c r="HN94" s="53"/>
      <c r="HO94" s="53"/>
      <c r="HP94" s="53"/>
      <c r="HQ94" s="53"/>
      <c r="HR94" s="53"/>
      <c r="HS94" s="53"/>
      <c r="HT94" s="53"/>
      <c r="HU94" s="53"/>
      <c r="HV94" s="53"/>
      <c r="HW94" s="53"/>
      <c r="HX94" s="53"/>
      <c r="HY94" s="53"/>
      <c r="HZ94" s="53"/>
      <c r="IA94" s="53"/>
      <c r="IB94" s="53"/>
      <c r="IC94" s="53"/>
      <c r="ID94" s="53"/>
      <c r="IE94" s="53"/>
      <c r="IF94" s="53"/>
      <c r="IG94" s="53"/>
      <c r="IH94" s="53"/>
      <c r="II94" s="53"/>
      <c r="IJ94" s="53"/>
      <c r="IK94" s="53"/>
      <c r="IL94" s="53"/>
      <c r="IM94" s="53"/>
      <c r="IN94" s="53"/>
      <c r="IO94" s="53"/>
      <c r="IP94" s="53"/>
      <c r="IQ94" s="53"/>
      <c r="IR94" s="53"/>
      <c r="IS94" s="53"/>
      <c r="IT94" s="53"/>
      <c r="IU94" s="53"/>
      <c r="IV94" s="53"/>
    </row>
    <row r="96" spans="1:256" s="55" customFormat="1" ht="15.75" x14ac:dyDescent="0.2">
      <c r="A96" s="257"/>
      <c r="B96" s="257"/>
      <c r="C96" s="257"/>
      <c r="D96" s="257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BN96" s="53"/>
      <c r="BO96" s="53"/>
      <c r="BP96" s="53"/>
      <c r="BQ96" s="53"/>
      <c r="BR96" s="53"/>
      <c r="BS96" s="53"/>
      <c r="BT96" s="53"/>
      <c r="BU96" s="53"/>
      <c r="BV96" s="53"/>
      <c r="BW96" s="53"/>
      <c r="BX96" s="53"/>
      <c r="BY96" s="53"/>
      <c r="BZ96" s="53"/>
      <c r="CA96" s="53"/>
      <c r="CB96" s="53"/>
      <c r="CC96" s="53"/>
      <c r="CD96" s="53"/>
      <c r="CE96" s="53"/>
      <c r="CF96" s="53"/>
      <c r="CG96" s="53"/>
      <c r="CH96" s="53"/>
      <c r="CI96" s="53"/>
      <c r="CJ96" s="53"/>
      <c r="CK96" s="53"/>
      <c r="CL96" s="53"/>
      <c r="CM96" s="53"/>
      <c r="CN96" s="53"/>
      <c r="CO96" s="53"/>
      <c r="CP96" s="53"/>
      <c r="CQ96" s="53"/>
      <c r="CR96" s="53"/>
      <c r="CS96" s="53"/>
      <c r="CT96" s="53"/>
      <c r="CU96" s="53"/>
      <c r="CV96" s="53"/>
      <c r="CW96" s="53"/>
      <c r="CX96" s="53"/>
      <c r="CY96" s="53"/>
      <c r="CZ96" s="53"/>
      <c r="DA96" s="53"/>
      <c r="DB96" s="53"/>
      <c r="DC96" s="53"/>
      <c r="DD96" s="53"/>
      <c r="DE96" s="53"/>
      <c r="DF96" s="53"/>
      <c r="DG96" s="53"/>
      <c r="DH96" s="53"/>
      <c r="DI96" s="53"/>
      <c r="DJ96" s="53"/>
      <c r="DK96" s="53"/>
      <c r="DL96" s="53"/>
      <c r="DM96" s="53"/>
      <c r="DN96" s="53"/>
      <c r="DO96" s="53"/>
      <c r="DP96" s="53"/>
      <c r="DQ96" s="53"/>
      <c r="DR96" s="53"/>
      <c r="DS96" s="53"/>
      <c r="DT96" s="53"/>
      <c r="DU96" s="53"/>
      <c r="DV96" s="53"/>
      <c r="DW96" s="53"/>
      <c r="DX96" s="53"/>
      <c r="DY96" s="53"/>
      <c r="DZ96" s="53"/>
      <c r="EA96" s="53"/>
      <c r="EB96" s="53"/>
      <c r="EC96" s="53"/>
      <c r="ED96" s="53"/>
      <c r="EE96" s="53"/>
      <c r="EF96" s="53"/>
      <c r="EG96" s="53"/>
      <c r="EH96" s="53"/>
      <c r="EI96" s="53"/>
      <c r="EJ96" s="53"/>
      <c r="EK96" s="53"/>
      <c r="EL96" s="53"/>
      <c r="EM96" s="53"/>
      <c r="EN96" s="53"/>
      <c r="EO96" s="53"/>
      <c r="EP96" s="53"/>
      <c r="EQ96" s="53"/>
      <c r="ER96" s="53"/>
      <c r="ES96" s="53"/>
      <c r="ET96" s="53"/>
      <c r="EU96" s="53"/>
      <c r="EV96" s="53"/>
      <c r="EW96" s="53"/>
      <c r="EX96" s="53"/>
      <c r="EY96" s="53"/>
      <c r="EZ96" s="53"/>
      <c r="FA96" s="53"/>
      <c r="FB96" s="53"/>
      <c r="FC96" s="53"/>
      <c r="FD96" s="53"/>
      <c r="FE96" s="53"/>
      <c r="FF96" s="53"/>
      <c r="FG96" s="53"/>
      <c r="FH96" s="53"/>
      <c r="FI96" s="53"/>
      <c r="FJ96" s="53"/>
      <c r="FK96" s="53"/>
      <c r="FL96" s="53"/>
      <c r="FM96" s="53"/>
      <c r="FN96" s="53"/>
      <c r="FO96" s="53"/>
      <c r="FP96" s="53"/>
      <c r="FQ96" s="53"/>
      <c r="FR96" s="53"/>
      <c r="FS96" s="53"/>
      <c r="FT96" s="53"/>
      <c r="FU96" s="53"/>
      <c r="FV96" s="53"/>
      <c r="FW96" s="53"/>
      <c r="FX96" s="53"/>
      <c r="FY96" s="53"/>
      <c r="FZ96" s="53"/>
      <c r="GA96" s="53"/>
      <c r="GB96" s="53"/>
      <c r="GC96" s="53"/>
      <c r="GD96" s="53"/>
      <c r="GE96" s="53"/>
      <c r="GF96" s="53"/>
      <c r="GG96" s="53"/>
      <c r="GH96" s="53"/>
      <c r="GI96" s="53"/>
      <c r="GJ96" s="53"/>
      <c r="GK96" s="53"/>
      <c r="GL96" s="53"/>
      <c r="GM96" s="53"/>
      <c r="GN96" s="53"/>
      <c r="GO96" s="53"/>
      <c r="GP96" s="53"/>
      <c r="GQ96" s="53"/>
      <c r="GR96" s="53"/>
      <c r="GS96" s="53"/>
      <c r="GT96" s="53"/>
      <c r="GU96" s="53"/>
      <c r="GV96" s="53"/>
      <c r="GW96" s="53"/>
      <c r="GX96" s="53"/>
      <c r="GY96" s="53"/>
      <c r="GZ96" s="53"/>
      <c r="HA96" s="53"/>
      <c r="HB96" s="53"/>
      <c r="HC96" s="53"/>
      <c r="HD96" s="53"/>
      <c r="HE96" s="53"/>
      <c r="HF96" s="53"/>
      <c r="HG96" s="53"/>
      <c r="HH96" s="53"/>
      <c r="HI96" s="53"/>
      <c r="HJ96" s="53"/>
      <c r="HK96" s="53"/>
      <c r="HL96" s="53"/>
      <c r="HM96" s="53"/>
      <c r="HN96" s="53"/>
      <c r="HO96" s="53"/>
      <c r="HP96" s="53"/>
      <c r="HQ96" s="53"/>
      <c r="HR96" s="53"/>
      <c r="HS96" s="53"/>
      <c r="HT96" s="53"/>
      <c r="HU96" s="53"/>
      <c r="HV96" s="53"/>
      <c r="HW96" s="53"/>
      <c r="HX96" s="53"/>
      <c r="HY96" s="53"/>
      <c r="HZ96" s="53"/>
      <c r="IA96" s="53"/>
      <c r="IB96" s="53"/>
      <c r="IC96" s="53"/>
      <c r="ID96" s="53"/>
      <c r="IE96" s="53"/>
      <c r="IF96" s="53"/>
      <c r="IG96" s="53"/>
      <c r="IH96" s="53"/>
      <c r="II96" s="53"/>
      <c r="IJ96" s="53"/>
      <c r="IK96" s="53"/>
      <c r="IL96" s="53"/>
      <c r="IM96" s="53"/>
      <c r="IN96" s="53"/>
      <c r="IO96" s="53"/>
      <c r="IP96" s="53"/>
      <c r="IQ96" s="53"/>
      <c r="IR96" s="53"/>
      <c r="IS96" s="53"/>
      <c r="IT96" s="53"/>
      <c r="IU96" s="53"/>
      <c r="IV96" s="53"/>
    </row>
    <row r="97" spans="1:256" s="55" customFormat="1" ht="15.75" x14ac:dyDescent="0.25">
      <c r="A97" s="53"/>
      <c r="B97" s="53"/>
      <c r="C97" s="53"/>
      <c r="D97" s="78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53"/>
      <c r="BN97" s="53"/>
      <c r="BO97" s="53"/>
      <c r="BP97" s="53"/>
      <c r="BQ97" s="53"/>
      <c r="BR97" s="53"/>
      <c r="BS97" s="53"/>
      <c r="BT97" s="53"/>
      <c r="BU97" s="53"/>
      <c r="BV97" s="53"/>
      <c r="BW97" s="53"/>
      <c r="BX97" s="53"/>
      <c r="BY97" s="53"/>
      <c r="BZ97" s="53"/>
      <c r="CA97" s="53"/>
      <c r="CB97" s="53"/>
      <c r="CC97" s="53"/>
      <c r="CD97" s="53"/>
      <c r="CE97" s="53"/>
      <c r="CF97" s="53"/>
      <c r="CG97" s="53"/>
      <c r="CH97" s="53"/>
      <c r="CI97" s="53"/>
      <c r="CJ97" s="53"/>
      <c r="CK97" s="53"/>
      <c r="CL97" s="53"/>
      <c r="CM97" s="53"/>
      <c r="CN97" s="53"/>
      <c r="CO97" s="53"/>
      <c r="CP97" s="53"/>
      <c r="CQ97" s="53"/>
      <c r="CR97" s="53"/>
      <c r="CS97" s="53"/>
      <c r="CT97" s="53"/>
      <c r="CU97" s="53"/>
      <c r="CV97" s="53"/>
      <c r="CW97" s="53"/>
      <c r="CX97" s="53"/>
      <c r="CY97" s="53"/>
      <c r="CZ97" s="53"/>
      <c r="DA97" s="53"/>
      <c r="DB97" s="53"/>
      <c r="DC97" s="53"/>
      <c r="DD97" s="53"/>
      <c r="DE97" s="53"/>
      <c r="DF97" s="53"/>
      <c r="DG97" s="53"/>
      <c r="DH97" s="53"/>
      <c r="DI97" s="53"/>
      <c r="DJ97" s="53"/>
      <c r="DK97" s="53"/>
      <c r="DL97" s="53"/>
      <c r="DM97" s="53"/>
      <c r="DN97" s="53"/>
      <c r="DO97" s="53"/>
      <c r="DP97" s="53"/>
      <c r="DQ97" s="53"/>
      <c r="DR97" s="53"/>
      <c r="DS97" s="53"/>
      <c r="DT97" s="53"/>
      <c r="DU97" s="53"/>
      <c r="DV97" s="53"/>
      <c r="DW97" s="53"/>
      <c r="DX97" s="53"/>
      <c r="DY97" s="53"/>
      <c r="DZ97" s="53"/>
      <c r="EA97" s="53"/>
      <c r="EB97" s="53"/>
      <c r="EC97" s="53"/>
      <c r="ED97" s="53"/>
      <c r="EE97" s="53"/>
      <c r="EF97" s="53"/>
      <c r="EG97" s="53"/>
      <c r="EH97" s="53"/>
      <c r="EI97" s="53"/>
      <c r="EJ97" s="53"/>
      <c r="EK97" s="53"/>
      <c r="EL97" s="53"/>
      <c r="EM97" s="53"/>
      <c r="EN97" s="53"/>
      <c r="EO97" s="53"/>
      <c r="EP97" s="53"/>
      <c r="EQ97" s="53"/>
      <c r="ER97" s="53"/>
      <c r="ES97" s="53"/>
      <c r="ET97" s="53"/>
      <c r="EU97" s="53"/>
      <c r="EV97" s="53"/>
      <c r="EW97" s="53"/>
      <c r="EX97" s="53"/>
      <c r="EY97" s="53"/>
      <c r="EZ97" s="53"/>
      <c r="FA97" s="53"/>
      <c r="FB97" s="53"/>
      <c r="FC97" s="53"/>
      <c r="FD97" s="53"/>
      <c r="FE97" s="53"/>
      <c r="FF97" s="53"/>
      <c r="FG97" s="53"/>
      <c r="FH97" s="53"/>
      <c r="FI97" s="53"/>
      <c r="FJ97" s="53"/>
      <c r="FK97" s="53"/>
      <c r="FL97" s="53"/>
      <c r="FM97" s="53"/>
      <c r="FN97" s="53"/>
      <c r="FO97" s="53"/>
      <c r="FP97" s="53"/>
      <c r="FQ97" s="53"/>
      <c r="FR97" s="53"/>
      <c r="FS97" s="53"/>
      <c r="FT97" s="53"/>
      <c r="FU97" s="53"/>
      <c r="FV97" s="53"/>
      <c r="FW97" s="53"/>
      <c r="FX97" s="53"/>
      <c r="FY97" s="53"/>
      <c r="FZ97" s="53"/>
      <c r="GA97" s="53"/>
      <c r="GB97" s="53"/>
      <c r="GC97" s="53"/>
      <c r="GD97" s="53"/>
      <c r="GE97" s="53"/>
      <c r="GF97" s="53"/>
      <c r="GG97" s="53"/>
      <c r="GH97" s="53"/>
      <c r="GI97" s="53"/>
      <c r="GJ97" s="53"/>
      <c r="GK97" s="53"/>
      <c r="GL97" s="53"/>
      <c r="GM97" s="53"/>
      <c r="GN97" s="53"/>
      <c r="GO97" s="53"/>
      <c r="GP97" s="53"/>
      <c r="GQ97" s="53"/>
      <c r="GR97" s="53"/>
      <c r="GS97" s="53"/>
      <c r="GT97" s="53"/>
      <c r="GU97" s="53"/>
      <c r="GV97" s="53"/>
      <c r="GW97" s="53"/>
      <c r="GX97" s="53"/>
      <c r="GY97" s="53"/>
      <c r="GZ97" s="53"/>
      <c r="HA97" s="53"/>
      <c r="HB97" s="53"/>
      <c r="HC97" s="53"/>
      <c r="HD97" s="53"/>
      <c r="HE97" s="53"/>
      <c r="HF97" s="53"/>
      <c r="HG97" s="53"/>
      <c r="HH97" s="53"/>
      <c r="HI97" s="53"/>
      <c r="HJ97" s="53"/>
      <c r="HK97" s="53"/>
      <c r="HL97" s="53"/>
      <c r="HM97" s="53"/>
      <c r="HN97" s="53"/>
      <c r="HO97" s="53"/>
      <c r="HP97" s="53"/>
      <c r="HQ97" s="53"/>
      <c r="HR97" s="53"/>
      <c r="HS97" s="53"/>
      <c r="HT97" s="53"/>
      <c r="HU97" s="53"/>
      <c r="HV97" s="53"/>
      <c r="HW97" s="53"/>
      <c r="HX97" s="53"/>
      <c r="HY97" s="53"/>
      <c r="HZ97" s="53"/>
      <c r="IA97" s="53"/>
      <c r="IB97" s="53"/>
      <c r="IC97" s="53"/>
      <c r="ID97" s="53"/>
      <c r="IE97" s="53"/>
      <c r="IF97" s="53"/>
      <c r="IG97" s="53"/>
      <c r="IH97" s="53"/>
      <c r="II97" s="53"/>
      <c r="IJ97" s="53"/>
      <c r="IK97" s="53"/>
      <c r="IL97" s="53"/>
      <c r="IM97" s="53"/>
      <c r="IN97" s="53"/>
      <c r="IO97" s="53"/>
      <c r="IP97" s="53"/>
      <c r="IQ97" s="53"/>
      <c r="IR97" s="53"/>
      <c r="IS97" s="53"/>
      <c r="IT97" s="53"/>
      <c r="IU97" s="53"/>
      <c r="IV97" s="53"/>
    </row>
    <row r="98" spans="1:256" s="55" customFormat="1" ht="15.75" x14ac:dyDescent="0.25">
      <c r="A98" s="53"/>
      <c r="B98" s="53"/>
      <c r="C98" s="53"/>
      <c r="D98" s="78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53"/>
      <c r="BN98" s="53"/>
      <c r="BO98" s="53"/>
      <c r="BP98" s="53"/>
      <c r="BQ98" s="53"/>
      <c r="BR98" s="53"/>
      <c r="BS98" s="53"/>
      <c r="BT98" s="53"/>
      <c r="BU98" s="53"/>
      <c r="BV98" s="53"/>
      <c r="BW98" s="53"/>
      <c r="BX98" s="53"/>
      <c r="BY98" s="53"/>
      <c r="BZ98" s="53"/>
      <c r="CA98" s="53"/>
      <c r="CB98" s="53"/>
      <c r="CC98" s="53"/>
      <c r="CD98" s="53"/>
      <c r="CE98" s="53"/>
      <c r="CF98" s="53"/>
      <c r="CG98" s="53"/>
      <c r="CH98" s="53"/>
      <c r="CI98" s="53"/>
      <c r="CJ98" s="53"/>
      <c r="CK98" s="53"/>
      <c r="CL98" s="53"/>
      <c r="CM98" s="53"/>
      <c r="CN98" s="53"/>
      <c r="CO98" s="53"/>
      <c r="CP98" s="53"/>
      <c r="CQ98" s="53"/>
      <c r="CR98" s="53"/>
      <c r="CS98" s="53"/>
      <c r="CT98" s="53"/>
      <c r="CU98" s="53"/>
      <c r="CV98" s="53"/>
      <c r="CW98" s="53"/>
      <c r="CX98" s="53"/>
      <c r="CY98" s="53"/>
      <c r="CZ98" s="53"/>
      <c r="DA98" s="53"/>
      <c r="DB98" s="53"/>
      <c r="DC98" s="53"/>
      <c r="DD98" s="53"/>
      <c r="DE98" s="53"/>
      <c r="DF98" s="53"/>
      <c r="DG98" s="53"/>
      <c r="DH98" s="53"/>
      <c r="DI98" s="53"/>
      <c r="DJ98" s="53"/>
      <c r="DK98" s="53"/>
      <c r="DL98" s="53"/>
      <c r="DM98" s="53"/>
      <c r="DN98" s="53"/>
      <c r="DO98" s="53"/>
      <c r="DP98" s="53"/>
      <c r="DQ98" s="53"/>
      <c r="DR98" s="53"/>
      <c r="DS98" s="53"/>
      <c r="DT98" s="53"/>
      <c r="DU98" s="53"/>
      <c r="DV98" s="53"/>
      <c r="DW98" s="53"/>
      <c r="DX98" s="53"/>
      <c r="DY98" s="53"/>
      <c r="DZ98" s="53"/>
      <c r="EA98" s="53"/>
      <c r="EB98" s="53"/>
      <c r="EC98" s="53"/>
      <c r="ED98" s="53"/>
      <c r="EE98" s="53"/>
      <c r="EF98" s="53"/>
      <c r="EG98" s="53"/>
      <c r="EH98" s="53"/>
      <c r="EI98" s="53"/>
      <c r="EJ98" s="53"/>
      <c r="EK98" s="53"/>
      <c r="EL98" s="53"/>
      <c r="EM98" s="53"/>
      <c r="EN98" s="53"/>
      <c r="EO98" s="53"/>
      <c r="EP98" s="53"/>
      <c r="EQ98" s="53"/>
      <c r="ER98" s="53"/>
      <c r="ES98" s="53"/>
      <c r="ET98" s="53"/>
      <c r="EU98" s="53"/>
      <c r="EV98" s="53"/>
      <c r="EW98" s="53"/>
      <c r="EX98" s="53"/>
      <c r="EY98" s="53"/>
      <c r="EZ98" s="53"/>
      <c r="FA98" s="53"/>
      <c r="FB98" s="53"/>
      <c r="FC98" s="53"/>
      <c r="FD98" s="53"/>
      <c r="FE98" s="53"/>
      <c r="FF98" s="53"/>
      <c r="FG98" s="53"/>
      <c r="FH98" s="53"/>
      <c r="FI98" s="53"/>
      <c r="FJ98" s="53"/>
      <c r="FK98" s="53"/>
      <c r="FL98" s="53"/>
      <c r="FM98" s="53"/>
      <c r="FN98" s="53"/>
      <c r="FO98" s="53"/>
      <c r="FP98" s="53"/>
      <c r="FQ98" s="53"/>
      <c r="FR98" s="53"/>
      <c r="FS98" s="53"/>
      <c r="FT98" s="53"/>
      <c r="FU98" s="53"/>
      <c r="FV98" s="53"/>
      <c r="FW98" s="53"/>
      <c r="FX98" s="53"/>
      <c r="FY98" s="53"/>
      <c r="FZ98" s="53"/>
      <c r="GA98" s="53"/>
      <c r="GB98" s="53"/>
      <c r="GC98" s="53"/>
      <c r="GD98" s="53"/>
      <c r="GE98" s="53"/>
      <c r="GF98" s="53"/>
      <c r="GG98" s="53"/>
      <c r="GH98" s="53"/>
      <c r="GI98" s="53"/>
      <c r="GJ98" s="53"/>
      <c r="GK98" s="53"/>
      <c r="GL98" s="53"/>
      <c r="GM98" s="53"/>
      <c r="GN98" s="53"/>
      <c r="GO98" s="53"/>
      <c r="GP98" s="53"/>
      <c r="GQ98" s="53"/>
      <c r="GR98" s="53"/>
      <c r="GS98" s="53"/>
      <c r="GT98" s="53"/>
      <c r="GU98" s="53"/>
      <c r="GV98" s="53"/>
      <c r="GW98" s="53"/>
      <c r="GX98" s="53"/>
      <c r="GY98" s="53"/>
      <c r="GZ98" s="53"/>
      <c r="HA98" s="53"/>
      <c r="HB98" s="53"/>
      <c r="HC98" s="53"/>
      <c r="HD98" s="53"/>
      <c r="HE98" s="53"/>
      <c r="HF98" s="53"/>
      <c r="HG98" s="53"/>
      <c r="HH98" s="53"/>
      <c r="HI98" s="53"/>
      <c r="HJ98" s="53"/>
      <c r="HK98" s="53"/>
      <c r="HL98" s="53"/>
      <c r="HM98" s="53"/>
      <c r="HN98" s="53"/>
      <c r="HO98" s="53"/>
      <c r="HP98" s="53"/>
      <c r="HQ98" s="53"/>
      <c r="HR98" s="53"/>
      <c r="HS98" s="53"/>
      <c r="HT98" s="53"/>
      <c r="HU98" s="53"/>
      <c r="HV98" s="53"/>
      <c r="HW98" s="53"/>
      <c r="HX98" s="53"/>
      <c r="HY98" s="53"/>
      <c r="HZ98" s="53"/>
      <c r="IA98" s="53"/>
      <c r="IB98" s="53"/>
      <c r="IC98" s="53"/>
      <c r="ID98" s="53"/>
      <c r="IE98" s="53"/>
      <c r="IF98" s="53"/>
      <c r="IG98" s="53"/>
      <c r="IH98" s="53"/>
      <c r="II98" s="53"/>
      <c r="IJ98" s="53"/>
      <c r="IK98" s="53"/>
      <c r="IL98" s="53"/>
      <c r="IM98" s="53"/>
      <c r="IN98" s="53"/>
      <c r="IO98" s="53"/>
      <c r="IP98" s="53"/>
      <c r="IQ98" s="53"/>
      <c r="IR98" s="53"/>
      <c r="IS98" s="53"/>
      <c r="IT98" s="53"/>
      <c r="IU98" s="53"/>
      <c r="IV98" s="53"/>
    </row>
    <row r="99" spans="1:256" s="55" customFormat="1" x14ac:dyDescent="0.2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3"/>
      <c r="BV99" s="53"/>
      <c r="BW99" s="53"/>
      <c r="BX99" s="53"/>
      <c r="BY99" s="53"/>
      <c r="BZ99" s="53"/>
      <c r="CA99" s="53"/>
      <c r="CB99" s="53"/>
      <c r="CC99" s="53"/>
      <c r="CD99" s="53"/>
      <c r="CE99" s="53"/>
      <c r="CF99" s="53"/>
      <c r="CG99" s="53"/>
      <c r="CH99" s="53"/>
      <c r="CI99" s="53"/>
      <c r="CJ99" s="53"/>
      <c r="CK99" s="53"/>
      <c r="CL99" s="53"/>
      <c r="CM99" s="53"/>
      <c r="CN99" s="53"/>
      <c r="CO99" s="53"/>
      <c r="CP99" s="53"/>
      <c r="CQ99" s="53"/>
      <c r="CR99" s="53"/>
      <c r="CS99" s="53"/>
      <c r="CT99" s="53"/>
      <c r="CU99" s="53"/>
      <c r="CV99" s="53"/>
      <c r="CW99" s="53"/>
      <c r="CX99" s="53"/>
      <c r="CY99" s="53"/>
      <c r="CZ99" s="53"/>
      <c r="DA99" s="53"/>
      <c r="DB99" s="53"/>
      <c r="DC99" s="53"/>
      <c r="DD99" s="53"/>
      <c r="DE99" s="53"/>
      <c r="DF99" s="53"/>
      <c r="DG99" s="53"/>
      <c r="DH99" s="53"/>
      <c r="DI99" s="53"/>
      <c r="DJ99" s="53"/>
      <c r="DK99" s="53"/>
      <c r="DL99" s="53"/>
      <c r="DM99" s="53"/>
      <c r="DN99" s="53"/>
      <c r="DO99" s="53"/>
      <c r="DP99" s="53"/>
      <c r="DQ99" s="53"/>
      <c r="DR99" s="53"/>
      <c r="DS99" s="53"/>
      <c r="DT99" s="53"/>
      <c r="DU99" s="53"/>
      <c r="DV99" s="53"/>
      <c r="DW99" s="53"/>
      <c r="DX99" s="53"/>
      <c r="DY99" s="53"/>
      <c r="DZ99" s="53"/>
      <c r="EA99" s="53"/>
      <c r="EB99" s="53"/>
      <c r="EC99" s="53"/>
      <c r="ED99" s="53"/>
      <c r="EE99" s="53"/>
      <c r="EF99" s="53"/>
      <c r="EG99" s="53"/>
      <c r="EH99" s="53"/>
      <c r="EI99" s="53"/>
      <c r="EJ99" s="53"/>
      <c r="EK99" s="53"/>
      <c r="EL99" s="53"/>
      <c r="EM99" s="53"/>
      <c r="EN99" s="53"/>
      <c r="EO99" s="53"/>
      <c r="EP99" s="53"/>
      <c r="EQ99" s="53"/>
      <c r="ER99" s="53"/>
      <c r="ES99" s="53"/>
      <c r="ET99" s="53"/>
      <c r="EU99" s="53"/>
      <c r="EV99" s="53"/>
      <c r="EW99" s="53"/>
      <c r="EX99" s="53"/>
      <c r="EY99" s="53"/>
      <c r="EZ99" s="53"/>
      <c r="FA99" s="53"/>
      <c r="FB99" s="53"/>
      <c r="FC99" s="53"/>
      <c r="FD99" s="53"/>
      <c r="FE99" s="53"/>
      <c r="FF99" s="53"/>
      <c r="FG99" s="53"/>
      <c r="FH99" s="53"/>
      <c r="FI99" s="53"/>
      <c r="FJ99" s="53"/>
      <c r="FK99" s="53"/>
      <c r="FL99" s="53"/>
      <c r="FM99" s="53"/>
      <c r="FN99" s="53"/>
      <c r="FO99" s="53"/>
      <c r="FP99" s="53"/>
      <c r="FQ99" s="53"/>
      <c r="FR99" s="53"/>
      <c r="FS99" s="53"/>
      <c r="FT99" s="53"/>
      <c r="FU99" s="53"/>
      <c r="FV99" s="53"/>
      <c r="FW99" s="53"/>
      <c r="FX99" s="53"/>
      <c r="FY99" s="53"/>
      <c r="FZ99" s="53"/>
      <c r="GA99" s="53"/>
      <c r="GB99" s="53"/>
      <c r="GC99" s="53"/>
      <c r="GD99" s="53"/>
      <c r="GE99" s="53"/>
      <c r="GF99" s="53"/>
      <c r="GG99" s="53"/>
      <c r="GH99" s="53"/>
      <c r="GI99" s="53"/>
      <c r="GJ99" s="53"/>
      <c r="GK99" s="53"/>
      <c r="GL99" s="53"/>
      <c r="GM99" s="53"/>
      <c r="GN99" s="53"/>
      <c r="GO99" s="53"/>
      <c r="GP99" s="53"/>
      <c r="GQ99" s="53"/>
      <c r="GR99" s="53"/>
      <c r="GS99" s="53"/>
      <c r="GT99" s="53"/>
      <c r="GU99" s="53"/>
      <c r="GV99" s="53"/>
      <c r="GW99" s="53"/>
      <c r="GX99" s="53"/>
      <c r="GY99" s="53"/>
      <c r="GZ99" s="53"/>
      <c r="HA99" s="53"/>
      <c r="HB99" s="53"/>
      <c r="HC99" s="53"/>
      <c r="HD99" s="53"/>
      <c r="HE99" s="53"/>
      <c r="HF99" s="53"/>
      <c r="HG99" s="53"/>
      <c r="HH99" s="53"/>
      <c r="HI99" s="53"/>
      <c r="HJ99" s="53"/>
      <c r="HK99" s="53"/>
      <c r="HL99" s="53"/>
      <c r="HM99" s="53"/>
      <c r="HN99" s="53"/>
      <c r="HO99" s="53"/>
      <c r="HP99" s="53"/>
      <c r="HQ99" s="53"/>
      <c r="HR99" s="53"/>
      <c r="HS99" s="53"/>
      <c r="HT99" s="53"/>
      <c r="HU99" s="53"/>
      <c r="HV99" s="53"/>
      <c r="HW99" s="53"/>
      <c r="HX99" s="53"/>
      <c r="HY99" s="53"/>
      <c r="HZ99" s="53"/>
      <c r="IA99" s="53"/>
      <c r="IB99" s="53"/>
      <c r="IC99" s="53"/>
      <c r="ID99" s="53"/>
      <c r="IE99" s="53"/>
      <c r="IF99" s="53"/>
      <c r="IG99" s="53"/>
      <c r="IH99" s="53"/>
      <c r="II99" s="53"/>
      <c r="IJ99" s="53"/>
      <c r="IK99" s="53"/>
      <c r="IL99" s="53"/>
      <c r="IM99" s="53"/>
      <c r="IN99" s="53"/>
      <c r="IO99" s="53"/>
      <c r="IP99" s="53"/>
      <c r="IQ99" s="53"/>
      <c r="IR99" s="53"/>
      <c r="IS99" s="53"/>
      <c r="IT99" s="53"/>
      <c r="IU99" s="53"/>
      <c r="IV99" s="53"/>
    </row>
    <row r="100" spans="1:256" s="55" customFormat="1" x14ac:dyDescent="0.2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53"/>
      <c r="CF100" s="53"/>
      <c r="CG100" s="53"/>
      <c r="CH100" s="53"/>
      <c r="CI100" s="53"/>
      <c r="CJ100" s="53"/>
      <c r="CK100" s="53"/>
      <c r="CL100" s="53"/>
      <c r="CM100" s="53"/>
      <c r="CN100" s="53"/>
      <c r="CO100" s="53"/>
      <c r="CP100" s="53"/>
      <c r="CQ100" s="53"/>
      <c r="CR100" s="53"/>
      <c r="CS100" s="53"/>
      <c r="CT100" s="53"/>
      <c r="CU100" s="53"/>
      <c r="CV100" s="53"/>
      <c r="CW100" s="53"/>
      <c r="CX100" s="53"/>
      <c r="CY100" s="53"/>
      <c r="CZ100" s="53"/>
      <c r="DA100" s="53"/>
      <c r="DB100" s="53"/>
      <c r="DC100" s="53"/>
      <c r="DD100" s="53"/>
      <c r="DE100" s="53"/>
      <c r="DF100" s="53"/>
      <c r="DG100" s="53"/>
      <c r="DH100" s="53"/>
      <c r="DI100" s="53"/>
      <c r="DJ100" s="53"/>
      <c r="DK100" s="53"/>
      <c r="DL100" s="53"/>
      <c r="DM100" s="53"/>
      <c r="DN100" s="53"/>
      <c r="DO100" s="53"/>
      <c r="DP100" s="53"/>
      <c r="DQ100" s="53"/>
      <c r="DR100" s="53"/>
      <c r="DS100" s="53"/>
      <c r="DT100" s="53"/>
      <c r="DU100" s="53"/>
      <c r="DV100" s="53"/>
      <c r="DW100" s="53"/>
      <c r="DX100" s="53"/>
      <c r="DY100" s="53"/>
      <c r="DZ100" s="53"/>
      <c r="EA100" s="53"/>
      <c r="EB100" s="53"/>
      <c r="EC100" s="53"/>
      <c r="ED100" s="53"/>
      <c r="EE100" s="53"/>
      <c r="EF100" s="53"/>
      <c r="EG100" s="53"/>
      <c r="EH100" s="53"/>
      <c r="EI100" s="53"/>
      <c r="EJ100" s="53"/>
      <c r="EK100" s="53"/>
      <c r="EL100" s="53"/>
      <c r="EM100" s="53"/>
      <c r="EN100" s="53"/>
      <c r="EO100" s="53"/>
      <c r="EP100" s="53"/>
      <c r="EQ100" s="53"/>
      <c r="ER100" s="53"/>
      <c r="ES100" s="53"/>
      <c r="ET100" s="53"/>
      <c r="EU100" s="53"/>
      <c r="EV100" s="53"/>
      <c r="EW100" s="53"/>
      <c r="EX100" s="53"/>
      <c r="EY100" s="53"/>
      <c r="EZ100" s="53"/>
      <c r="FA100" s="53"/>
      <c r="FB100" s="53"/>
      <c r="FC100" s="53"/>
      <c r="FD100" s="53"/>
      <c r="FE100" s="53"/>
      <c r="FF100" s="53"/>
      <c r="FG100" s="53"/>
      <c r="FH100" s="53"/>
      <c r="FI100" s="53"/>
      <c r="FJ100" s="53"/>
      <c r="FK100" s="53"/>
      <c r="FL100" s="53"/>
      <c r="FM100" s="53"/>
      <c r="FN100" s="53"/>
      <c r="FO100" s="53"/>
      <c r="FP100" s="53"/>
      <c r="FQ100" s="53"/>
      <c r="FR100" s="53"/>
      <c r="FS100" s="53"/>
      <c r="FT100" s="53"/>
      <c r="FU100" s="53"/>
      <c r="FV100" s="53"/>
      <c r="FW100" s="53"/>
      <c r="FX100" s="53"/>
      <c r="FY100" s="53"/>
      <c r="FZ100" s="53"/>
      <c r="GA100" s="53"/>
      <c r="GB100" s="53"/>
      <c r="GC100" s="53"/>
      <c r="GD100" s="53"/>
      <c r="GE100" s="53"/>
      <c r="GF100" s="53"/>
      <c r="GG100" s="53"/>
      <c r="GH100" s="53"/>
      <c r="GI100" s="53"/>
      <c r="GJ100" s="53"/>
      <c r="GK100" s="53"/>
      <c r="GL100" s="53"/>
      <c r="GM100" s="53"/>
      <c r="GN100" s="53"/>
      <c r="GO100" s="53"/>
      <c r="GP100" s="53"/>
      <c r="GQ100" s="53"/>
      <c r="GR100" s="53"/>
      <c r="GS100" s="53"/>
      <c r="GT100" s="53"/>
      <c r="GU100" s="53"/>
      <c r="GV100" s="53"/>
      <c r="GW100" s="53"/>
      <c r="GX100" s="53"/>
      <c r="GY100" s="53"/>
      <c r="GZ100" s="53"/>
      <c r="HA100" s="53"/>
      <c r="HB100" s="53"/>
      <c r="HC100" s="53"/>
      <c r="HD100" s="53"/>
      <c r="HE100" s="53"/>
      <c r="HF100" s="53"/>
      <c r="HG100" s="53"/>
      <c r="HH100" s="53"/>
      <c r="HI100" s="53"/>
      <c r="HJ100" s="53"/>
      <c r="HK100" s="53"/>
      <c r="HL100" s="53"/>
      <c r="HM100" s="53"/>
      <c r="HN100" s="53"/>
      <c r="HO100" s="53"/>
      <c r="HP100" s="53"/>
      <c r="HQ100" s="53"/>
      <c r="HR100" s="53"/>
      <c r="HS100" s="53"/>
      <c r="HT100" s="53"/>
      <c r="HU100" s="53"/>
      <c r="HV100" s="53"/>
      <c r="HW100" s="53"/>
      <c r="HX100" s="53"/>
      <c r="HY100" s="53"/>
      <c r="HZ100" s="53"/>
      <c r="IA100" s="53"/>
      <c r="IB100" s="53"/>
      <c r="IC100" s="53"/>
      <c r="ID100" s="53"/>
      <c r="IE100" s="53"/>
      <c r="IF100" s="53"/>
      <c r="IG100" s="53"/>
      <c r="IH100" s="53"/>
      <c r="II100" s="53"/>
      <c r="IJ100" s="53"/>
      <c r="IK100" s="53"/>
      <c r="IL100" s="53"/>
      <c r="IM100" s="53"/>
      <c r="IN100" s="53"/>
      <c r="IO100" s="53"/>
      <c r="IP100" s="53"/>
      <c r="IQ100" s="53"/>
      <c r="IR100" s="53"/>
      <c r="IS100" s="53"/>
      <c r="IT100" s="53"/>
      <c r="IU100" s="53"/>
      <c r="IV100" s="53"/>
    </row>
    <row r="101" spans="1:256" s="55" customFormat="1" ht="15.75" x14ac:dyDescent="0.25">
      <c r="A101" s="53"/>
      <c r="B101" s="53"/>
      <c r="C101" s="53"/>
      <c r="D101" s="81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3"/>
      <c r="BV101" s="53"/>
      <c r="BW101" s="53"/>
      <c r="BX101" s="53"/>
      <c r="BY101" s="53"/>
      <c r="BZ101" s="53"/>
      <c r="CA101" s="53"/>
      <c r="CB101" s="53"/>
      <c r="CC101" s="53"/>
      <c r="CD101" s="53"/>
      <c r="CE101" s="53"/>
      <c r="CF101" s="53"/>
      <c r="CG101" s="53"/>
      <c r="CH101" s="53"/>
      <c r="CI101" s="53"/>
      <c r="CJ101" s="53"/>
      <c r="CK101" s="53"/>
      <c r="CL101" s="53"/>
      <c r="CM101" s="53"/>
      <c r="CN101" s="53"/>
      <c r="CO101" s="53"/>
      <c r="CP101" s="53"/>
      <c r="CQ101" s="53"/>
      <c r="CR101" s="53"/>
      <c r="CS101" s="53"/>
      <c r="CT101" s="53"/>
      <c r="CU101" s="53"/>
      <c r="CV101" s="53"/>
      <c r="CW101" s="53"/>
      <c r="CX101" s="53"/>
      <c r="CY101" s="53"/>
      <c r="CZ101" s="53"/>
      <c r="DA101" s="53"/>
      <c r="DB101" s="53"/>
      <c r="DC101" s="53"/>
      <c r="DD101" s="53"/>
      <c r="DE101" s="53"/>
      <c r="DF101" s="53"/>
      <c r="DG101" s="53"/>
      <c r="DH101" s="53"/>
      <c r="DI101" s="53"/>
      <c r="DJ101" s="53"/>
      <c r="DK101" s="53"/>
      <c r="DL101" s="53"/>
      <c r="DM101" s="53"/>
      <c r="DN101" s="53"/>
      <c r="DO101" s="53"/>
      <c r="DP101" s="53"/>
      <c r="DQ101" s="53"/>
      <c r="DR101" s="53"/>
      <c r="DS101" s="53"/>
      <c r="DT101" s="53"/>
      <c r="DU101" s="53"/>
      <c r="DV101" s="53"/>
      <c r="DW101" s="53"/>
      <c r="DX101" s="53"/>
      <c r="DY101" s="53"/>
      <c r="DZ101" s="53"/>
      <c r="EA101" s="53"/>
      <c r="EB101" s="53"/>
      <c r="EC101" s="53"/>
      <c r="ED101" s="53"/>
      <c r="EE101" s="53"/>
      <c r="EF101" s="53"/>
      <c r="EG101" s="53"/>
      <c r="EH101" s="53"/>
      <c r="EI101" s="53"/>
      <c r="EJ101" s="53"/>
      <c r="EK101" s="53"/>
      <c r="EL101" s="53"/>
      <c r="EM101" s="53"/>
      <c r="EN101" s="53"/>
      <c r="EO101" s="53"/>
      <c r="EP101" s="53"/>
      <c r="EQ101" s="53"/>
      <c r="ER101" s="53"/>
      <c r="ES101" s="53"/>
      <c r="ET101" s="53"/>
      <c r="EU101" s="53"/>
      <c r="EV101" s="53"/>
      <c r="EW101" s="53"/>
      <c r="EX101" s="53"/>
      <c r="EY101" s="53"/>
      <c r="EZ101" s="53"/>
      <c r="FA101" s="53"/>
      <c r="FB101" s="53"/>
      <c r="FC101" s="53"/>
      <c r="FD101" s="53"/>
      <c r="FE101" s="53"/>
      <c r="FF101" s="53"/>
      <c r="FG101" s="53"/>
      <c r="FH101" s="53"/>
      <c r="FI101" s="53"/>
      <c r="FJ101" s="53"/>
      <c r="FK101" s="53"/>
      <c r="FL101" s="53"/>
      <c r="FM101" s="53"/>
      <c r="FN101" s="53"/>
      <c r="FO101" s="53"/>
      <c r="FP101" s="53"/>
      <c r="FQ101" s="53"/>
      <c r="FR101" s="53"/>
      <c r="FS101" s="53"/>
      <c r="FT101" s="53"/>
      <c r="FU101" s="53"/>
      <c r="FV101" s="53"/>
      <c r="FW101" s="53"/>
      <c r="FX101" s="53"/>
      <c r="FY101" s="53"/>
      <c r="FZ101" s="53"/>
      <c r="GA101" s="53"/>
      <c r="GB101" s="53"/>
      <c r="GC101" s="53"/>
      <c r="GD101" s="53"/>
      <c r="GE101" s="53"/>
      <c r="GF101" s="53"/>
      <c r="GG101" s="53"/>
      <c r="GH101" s="53"/>
      <c r="GI101" s="53"/>
      <c r="GJ101" s="53"/>
      <c r="GK101" s="53"/>
      <c r="GL101" s="53"/>
      <c r="GM101" s="53"/>
      <c r="GN101" s="53"/>
      <c r="GO101" s="53"/>
      <c r="GP101" s="53"/>
      <c r="GQ101" s="53"/>
      <c r="GR101" s="53"/>
      <c r="GS101" s="53"/>
      <c r="GT101" s="53"/>
      <c r="GU101" s="53"/>
      <c r="GV101" s="53"/>
      <c r="GW101" s="53"/>
      <c r="GX101" s="53"/>
      <c r="GY101" s="53"/>
      <c r="GZ101" s="53"/>
      <c r="HA101" s="53"/>
      <c r="HB101" s="53"/>
      <c r="HC101" s="53"/>
      <c r="HD101" s="53"/>
      <c r="HE101" s="53"/>
      <c r="HF101" s="53"/>
      <c r="HG101" s="53"/>
      <c r="HH101" s="53"/>
      <c r="HI101" s="53"/>
      <c r="HJ101" s="53"/>
      <c r="HK101" s="53"/>
      <c r="HL101" s="53"/>
      <c r="HM101" s="53"/>
      <c r="HN101" s="53"/>
      <c r="HO101" s="53"/>
      <c r="HP101" s="53"/>
      <c r="HQ101" s="53"/>
      <c r="HR101" s="53"/>
      <c r="HS101" s="53"/>
      <c r="HT101" s="53"/>
      <c r="HU101" s="53"/>
      <c r="HV101" s="53"/>
      <c r="HW101" s="53"/>
      <c r="HX101" s="53"/>
      <c r="HY101" s="53"/>
      <c r="HZ101" s="53"/>
      <c r="IA101" s="53"/>
      <c r="IB101" s="53"/>
      <c r="IC101" s="53"/>
      <c r="ID101" s="53"/>
      <c r="IE101" s="53"/>
      <c r="IF101" s="53"/>
      <c r="IG101" s="53"/>
      <c r="IH101" s="53"/>
      <c r="II101" s="53"/>
      <c r="IJ101" s="53"/>
      <c r="IK101" s="53"/>
      <c r="IL101" s="53"/>
      <c r="IM101" s="53"/>
      <c r="IN101" s="53"/>
      <c r="IO101" s="53"/>
      <c r="IP101" s="53"/>
      <c r="IQ101" s="53"/>
      <c r="IR101" s="53"/>
      <c r="IS101" s="53"/>
      <c r="IT101" s="53"/>
      <c r="IU101" s="53"/>
      <c r="IV101" s="53"/>
    </row>
    <row r="102" spans="1:256" s="55" customFormat="1" ht="15.75" x14ac:dyDescent="0.25">
      <c r="A102" s="53"/>
      <c r="B102" s="53"/>
      <c r="C102" s="53"/>
      <c r="D102" s="81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53"/>
      <c r="BR102" s="53"/>
      <c r="BS102" s="53"/>
      <c r="BT102" s="53"/>
      <c r="BU102" s="53"/>
      <c r="BV102" s="53"/>
      <c r="BW102" s="53"/>
      <c r="BX102" s="53"/>
      <c r="BY102" s="53"/>
      <c r="BZ102" s="53"/>
      <c r="CA102" s="53"/>
      <c r="CB102" s="53"/>
      <c r="CC102" s="53"/>
      <c r="CD102" s="53"/>
      <c r="CE102" s="53"/>
      <c r="CF102" s="53"/>
      <c r="CG102" s="53"/>
      <c r="CH102" s="53"/>
      <c r="CI102" s="53"/>
      <c r="CJ102" s="53"/>
      <c r="CK102" s="53"/>
      <c r="CL102" s="53"/>
      <c r="CM102" s="53"/>
      <c r="CN102" s="53"/>
      <c r="CO102" s="53"/>
      <c r="CP102" s="53"/>
      <c r="CQ102" s="53"/>
      <c r="CR102" s="53"/>
      <c r="CS102" s="53"/>
      <c r="CT102" s="53"/>
      <c r="CU102" s="53"/>
      <c r="CV102" s="53"/>
      <c r="CW102" s="53"/>
      <c r="CX102" s="53"/>
      <c r="CY102" s="53"/>
      <c r="CZ102" s="53"/>
      <c r="DA102" s="53"/>
      <c r="DB102" s="53"/>
      <c r="DC102" s="53"/>
      <c r="DD102" s="53"/>
      <c r="DE102" s="53"/>
      <c r="DF102" s="53"/>
      <c r="DG102" s="53"/>
      <c r="DH102" s="53"/>
      <c r="DI102" s="53"/>
      <c r="DJ102" s="53"/>
      <c r="DK102" s="53"/>
      <c r="DL102" s="53"/>
      <c r="DM102" s="53"/>
      <c r="DN102" s="53"/>
      <c r="DO102" s="53"/>
      <c r="DP102" s="53"/>
      <c r="DQ102" s="53"/>
      <c r="DR102" s="53"/>
      <c r="DS102" s="53"/>
      <c r="DT102" s="53"/>
      <c r="DU102" s="53"/>
      <c r="DV102" s="53"/>
      <c r="DW102" s="53"/>
      <c r="DX102" s="53"/>
      <c r="DY102" s="53"/>
      <c r="DZ102" s="53"/>
      <c r="EA102" s="53"/>
      <c r="EB102" s="53"/>
      <c r="EC102" s="53"/>
      <c r="ED102" s="53"/>
      <c r="EE102" s="53"/>
      <c r="EF102" s="53"/>
      <c r="EG102" s="53"/>
      <c r="EH102" s="53"/>
      <c r="EI102" s="53"/>
      <c r="EJ102" s="53"/>
      <c r="EK102" s="53"/>
      <c r="EL102" s="53"/>
      <c r="EM102" s="53"/>
      <c r="EN102" s="53"/>
      <c r="EO102" s="53"/>
      <c r="EP102" s="53"/>
      <c r="EQ102" s="53"/>
      <c r="ER102" s="53"/>
      <c r="ES102" s="53"/>
      <c r="ET102" s="53"/>
      <c r="EU102" s="53"/>
      <c r="EV102" s="53"/>
      <c r="EW102" s="53"/>
      <c r="EX102" s="53"/>
      <c r="EY102" s="53"/>
      <c r="EZ102" s="53"/>
      <c r="FA102" s="53"/>
      <c r="FB102" s="53"/>
      <c r="FC102" s="53"/>
      <c r="FD102" s="53"/>
      <c r="FE102" s="53"/>
      <c r="FF102" s="53"/>
      <c r="FG102" s="53"/>
      <c r="FH102" s="53"/>
      <c r="FI102" s="53"/>
      <c r="FJ102" s="53"/>
      <c r="FK102" s="53"/>
      <c r="FL102" s="53"/>
      <c r="FM102" s="53"/>
      <c r="FN102" s="53"/>
      <c r="FO102" s="53"/>
      <c r="FP102" s="53"/>
      <c r="FQ102" s="53"/>
      <c r="FR102" s="53"/>
      <c r="FS102" s="53"/>
      <c r="FT102" s="53"/>
      <c r="FU102" s="53"/>
      <c r="FV102" s="53"/>
      <c r="FW102" s="53"/>
      <c r="FX102" s="53"/>
      <c r="FY102" s="53"/>
      <c r="FZ102" s="53"/>
      <c r="GA102" s="53"/>
      <c r="GB102" s="53"/>
      <c r="GC102" s="53"/>
      <c r="GD102" s="53"/>
      <c r="GE102" s="53"/>
      <c r="GF102" s="53"/>
      <c r="GG102" s="53"/>
      <c r="GH102" s="53"/>
      <c r="GI102" s="53"/>
      <c r="GJ102" s="53"/>
      <c r="GK102" s="53"/>
      <c r="GL102" s="53"/>
      <c r="GM102" s="53"/>
      <c r="GN102" s="53"/>
      <c r="GO102" s="53"/>
      <c r="GP102" s="53"/>
      <c r="GQ102" s="53"/>
      <c r="GR102" s="53"/>
      <c r="GS102" s="53"/>
      <c r="GT102" s="53"/>
      <c r="GU102" s="53"/>
      <c r="GV102" s="53"/>
      <c r="GW102" s="53"/>
      <c r="GX102" s="53"/>
      <c r="GY102" s="53"/>
      <c r="GZ102" s="53"/>
      <c r="HA102" s="53"/>
      <c r="HB102" s="53"/>
      <c r="HC102" s="53"/>
      <c r="HD102" s="53"/>
      <c r="HE102" s="53"/>
      <c r="HF102" s="53"/>
      <c r="HG102" s="53"/>
      <c r="HH102" s="53"/>
      <c r="HI102" s="53"/>
      <c r="HJ102" s="53"/>
      <c r="HK102" s="53"/>
      <c r="HL102" s="53"/>
      <c r="HM102" s="53"/>
      <c r="HN102" s="53"/>
      <c r="HO102" s="53"/>
      <c r="HP102" s="53"/>
      <c r="HQ102" s="53"/>
      <c r="HR102" s="53"/>
      <c r="HS102" s="53"/>
      <c r="HT102" s="53"/>
      <c r="HU102" s="53"/>
      <c r="HV102" s="53"/>
      <c r="HW102" s="53"/>
      <c r="HX102" s="53"/>
      <c r="HY102" s="53"/>
      <c r="HZ102" s="53"/>
      <c r="IA102" s="53"/>
      <c r="IB102" s="53"/>
      <c r="IC102" s="53"/>
      <c r="ID102" s="53"/>
      <c r="IE102" s="53"/>
      <c r="IF102" s="53"/>
      <c r="IG102" s="53"/>
      <c r="IH102" s="53"/>
      <c r="II102" s="53"/>
      <c r="IJ102" s="53"/>
      <c r="IK102" s="53"/>
      <c r="IL102" s="53"/>
      <c r="IM102" s="53"/>
      <c r="IN102" s="53"/>
      <c r="IO102" s="53"/>
      <c r="IP102" s="53"/>
      <c r="IQ102" s="53"/>
      <c r="IR102" s="53"/>
      <c r="IS102" s="53"/>
      <c r="IT102" s="53"/>
      <c r="IU102" s="53"/>
      <c r="IV102" s="53"/>
    </row>
    <row r="104" spans="1:256" s="55" customFormat="1" ht="15.75" x14ac:dyDescent="0.25">
      <c r="A104" s="53"/>
      <c r="B104" s="53"/>
      <c r="C104" s="53"/>
      <c r="D104" s="56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53"/>
      <c r="BN104" s="53"/>
      <c r="BO104" s="53"/>
      <c r="BP104" s="53"/>
      <c r="BQ104" s="53"/>
      <c r="BR104" s="53"/>
      <c r="BS104" s="53"/>
      <c r="BT104" s="53"/>
      <c r="BU104" s="53"/>
      <c r="BV104" s="53"/>
      <c r="BW104" s="53"/>
      <c r="BX104" s="53"/>
      <c r="BY104" s="53"/>
      <c r="BZ104" s="53"/>
      <c r="CA104" s="53"/>
      <c r="CB104" s="53"/>
      <c r="CC104" s="53"/>
      <c r="CD104" s="53"/>
      <c r="CE104" s="53"/>
      <c r="CF104" s="53"/>
      <c r="CG104" s="53"/>
      <c r="CH104" s="53"/>
      <c r="CI104" s="53"/>
      <c r="CJ104" s="53"/>
      <c r="CK104" s="53"/>
      <c r="CL104" s="53"/>
      <c r="CM104" s="53"/>
      <c r="CN104" s="53"/>
      <c r="CO104" s="53"/>
      <c r="CP104" s="53"/>
      <c r="CQ104" s="53"/>
      <c r="CR104" s="53"/>
      <c r="CS104" s="53"/>
      <c r="CT104" s="53"/>
      <c r="CU104" s="53"/>
      <c r="CV104" s="53"/>
      <c r="CW104" s="53"/>
      <c r="CX104" s="53"/>
      <c r="CY104" s="53"/>
      <c r="CZ104" s="53"/>
      <c r="DA104" s="53"/>
      <c r="DB104" s="53"/>
      <c r="DC104" s="53"/>
      <c r="DD104" s="53"/>
      <c r="DE104" s="53"/>
      <c r="DF104" s="53"/>
      <c r="DG104" s="53"/>
      <c r="DH104" s="53"/>
      <c r="DI104" s="53"/>
      <c r="DJ104" s="53"/>
      <c r="DK104" s="53"/>
      <c r="DL104" s="53"/>
      <c r="DM104" s="53"/>
      <c r="DN104" s="53"/>
      <c r="DO104" s="53"/>
      <c r="DP104" s="53"/>
      <c r="DQ104" s="53"/>
      <c r="DR104" s="53"/>
      <c r="DS104" s="53"/>
      <c r="DT104" s="53"/>
      <c r="DU104" s="53"/>
      <c r="DV104" s="53"/>
      <c r="DW104" s="53"/>
      <c r="DX104" s="53"/>
      <c r="DY104" s="53"/>
      <c r="DZ104" s="53"/>
      <c r="EA104" s="53"/>
      <c r="EB104" s="53"/>
      <c r="EC104" s="53"/>
      <c r="ED104" s="53"/>
      <c r="EE104" s="53"/>
      <c r="EF104" s="53"/>
      <c r="EG104" s="53"/>
      <c r="EH104" s="53"/>
      <c r="EI104" s="53"/>
      <c r="EJ104" s="53"/>
      <c r="EK104" s="53"/>
      <c r="EL104" s="53"/>
      <c r="EM104" s="53"/>
      <c r="EN104" s="53"/>
      <c r="EO104" s="53"/>
      <c r="EP104" s="53"/>
      <c r="EQ104" s="53"/>
      <c r="ER104" s="53"/>
      <c r="ES104" s="53"/>
      <c r="ET104" s="53"/>
      <c r="EU104" s="53"/>
      <c r="EV104" s="53"/>
      <c r="EW104" s="53"/>
      <c r="EX104" s="53"/>
      <c r="EY104" s="53"/>
      <c r="EZ104" s="53"/>
      <c r="FA104" s="53"/>
      <c r="FB104" s="53"/>
      <c r="FC104" s="53"/>
      <c r="FD104" s="53"/>
      <c r="FE104" s="53"/>
      <c r="FF104" s="53"/>
      <c r="FG104" s="53"/>
      <c r="FH104" s="53"/>
      <c r="FI104" s="53"/>
      <c r="FJ104" s="53"/>
      <c r="FK104" s="53"/>
      <c r="FL104" s="53"/>
      <c r="FM104" s="53"/>
      <c r="FN104" s="53"/>
      <c r="FO104" s="53"/>
      <c r="FP104" s="53"/>
      <c r="FQ104" s="53"/>
      <c r="FR104" s="53"/>
      <c r="FS104" s="53"/>
      <c r="FT104" s="53"/>
      <c r="FU104" s="53"/>
      <c r="FV104" s="53"/>
      <c r="FW104" s="53"/>
      <c r="FX104" s="53"/>
      <c r="FY104" s="53"/>
      <c r="FZ104" s="53"/>
      <c r="GA104" s="53"/>
      <c r="GB104" s="53"/>
      <c r="GC104" s="53"/>
      <c r="GD104" s="53"/>
      <c r="GE104" s="53"/>
      <c r="GF104" s="53"/>
      <c r="GG104" s="53"/>
      <c r="GH104" s="53"/>
      <c r="GI104" s="53"/>
      <c r="GJ104" s="53"/>
      <c r="GK104" s="53"/>
      <c r="GL104" s="53"/>
      <c r="GM104" s="53"/>
      <c r="GN104" s="53"/>
      <c r="GO104" s="53"/>
      <c r="GP104" s="53"/>
      <c r="GQ104" s="53"/>
      <c r="GR104" s="53"/>
      <c r="GS104" s="53"/>
      <c r="GT104" s="53"/>
      <c r="GU104" s="53"/>
      <c r="GV104" s="53"/>
      <c r="GW104" s="53"/>
      <c r="GX104" s="53"/>
      <c r="GY104" s="53"/>
      <c r="GZ104" s="53"/>
      <c r="HA104" s="53"/>
      <c r="HB104" s="53"/>
      <c r="HC104" s="53"/>
      <c r="HD104" s="53"/>
      <c r="HE104" s="53"/>
      <c r="HF104" s="53"/>
      <c r="HG104" s="53"/>
      <c r="HH104" s="53"/>
      <c r="HI104" s="53"/>
      <c r="HJ104" s="53"/>
      <c r="HK104" s="53"/>
      <c r="HL104" s="53"/>
      <c r="HM104" s="53"/>
      <c r="HN104" s="53"/>
      <c r="HO104" s="53"/>
      <c r="HP104" s="53"/>
      <c r="HQ104" s="53"/>
      <c r="HR104" s="53"/>
      <c r="HS104" s="53"/>
      <c r="HT104" s="53"/>
      <c r="HU104" s="53"/>
      <c r="HV104" s="53"/>
      <c r="HW104" s="53"/>
      <c r="HX104" s="53"/>
      <c r="HY104" s="53"/>
      <c r="HZ104" s="53"/>
      <c r="IA104" s="53"/>
      <c r="IB104" s="53"/>
      <c r="IC104" s="53"/>
      <c r="ID104" s="53"/>
      <c r="IE104" s="53"/>
      <c r="IF104" s="53"/>
      <c r="IG104" s="53"/>
      <c r="IH104" s="53"/>
      <c r="II104" s="53"/>
      <c r="IJ104" s="53"/>
      <c r="IK104" s="53"/>
      <c r="IL104" s="53"/>
      <c r="IM104" s="53"/>
      <c r="IN104" s="53"/>
      <c r="IO104" s="53"/>
      <c r="IP104" s="53"/>
      <c r="IQ104" s="53"/>
      <c r="IR104" s="53"/>
      <c r="IS104" s="53"/>
      <c r="IT104" s="53"/>
      <c r="IU104" s="53"/>
      <c r="IV104" s="53"/>
    </row>
    <row r="105" spans="1:256" s="55" customFormat="1" ht="15.75" x14ac:dyDescent="0.25">
      <c r="A105" s="53"/>
      <c r="B105" s="53"/>
      <c r="C105" s="53"/>
      <c r="D105" s="56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3"/>
      <c r="BX105" s="53"/>
      <c r="BY105" s="53"/>
      <c r="BZ105" s="53"/>
      <c r="CA105" s="53"/>
      <c r="CB105" s="53"/>
      <c r="CC105" s="53"/>
      <c r="CD105" s="53"/>
      <c r="CE105" s="53"/>
      <c r="CF105" s="53"/>
      <c r="CG105" s="53"/>
      <c r="CH105" s="53"/>
      <c r="CI105" s="53"/>
      <c r="CJ105" s="53"/>
      <c r="CK105" s="53"/>
      <c r="CL105" s="53"/>
      <c r="CM105" s="53"/>
      <c r="CN105" s="53"/>
      <c r="CO105" s="53"/>
      <c r="CP105" s="53"/>
      <c r="CQ105" s="53"/>
      <c r="CR105" s="53"/>
      <c r="CS105" s="53"/>
      <c r="CT105" s="53"/>
      <c r="CU105" s="53"/>
      <c r="CV105" s="53"/>
      <c r="CW105" s="53"/>
      <c r="CX105" s="53"/>
      <c r="CY105" s="53"/>
      <c r="CZ105" s="53"/>
      <c r="DA105" s="53"/>
      <c r="DB105" s="53"/>
      <c r="DC105" s="53"/>
      <c r="DD105" s="53"/>
      <c r="DE105" s="53"/>
      <c r="DF105" s="53"/>
      <c r="DG105" s="53"/>
      <c r="DH105" s="53"/>
      <c r="DI105" s="53"/>
      <c r="DJ105" s="53"/>
      <c r="DK105" s="53"/>
      <c r="DL105" s="53"/>
      <c r="DM105" s="53"/>
      <c r="DN105" s="53"/>
      <c r="DO105" s="53"/>
      <c r="DP105" s="53"/>
      <c r="DQ105" s="53"/>
      <c r="DR105" s="53"/>
      <c r="DS105" s="53"/>
      <c r="DT105" s="53"/>
      <c r="DU105" s="53"/>
      <c r="DV105" s="53"/>
      <c r="DW105" s="53"/>
      <c r="DX105" s="53"/>
      <c r="DY105" s="53"/>
      <c r="DZ105" s="53"/>
      <c r="EA105" s="53"/>
      <c r="EB105" s="53"/>
      <c r="EC105" s="53"/>
      <c r="ED105" s="53"/>
      <c r="EE105" s="53"/>
      <c r="EF105" s="53"/>
      <c r="EG105" s="53"/>
      <c r="EH105" s="53"/>
      <c r="EI105" s="53"/>
      <c r="EJ105" s="53"/>
      <c r="EK105" s="53"/>
      <c r="EL105" s="53"/>
      <c r="EM105" s="53"/>
      <c r="EN105" s="53"/>
      <c r="EO105" s="53"/>
      <c r="EP105" s="53"/>
      <c r="EQ105" s="53"/>
      <c r="ER105" s="53"/>
      <c r="ES105" s="53"/>
      <c r="ET105" s="53"/>
      <c r="EU105" s="53"/>
      <c r="EV105" s="53"/>
      <c r="EW105" s="53"/>
      <c r="EX105" s="53"/>
      <c r="EY105" s="53"/>
      <c r="EZ105" s="53"/>
      <c r="FA105" s="53"/>
      <c r="FB105" s="53"/>
      <c r="FC105" s="53"/>
      <c r="FD105" s="53"/>
      <c r="FE105" s="53"/>
      <c r="FF105" s="53"/>
      <c r="FG105" s="53"/>
      <c r="FH105" s="53"/>
      <c r="FI105" s="53"/>
      <c r="FJ105" s="53"/>
      <c r="FK105" s="53"/>
      <c r="FL105" s="53"/>
      <c r="FM105" s="53"/>
      <c r="FN105" s="53"/>
      <c r="FO105" s="53"/>
      <c r="FP105" s="53"/>
      <c r="FQ105" s="53"/>
      <c r="FR105" s="53"/>
      <c r="FS105" s="53"/>
      <c r="FT105" s="53"/>
      <c r="FU105" s="53"/>
      <c r="FV105" s="53"/>
      <c r="FW105" s="53"/>
      <c r="FX105" s="53"/>
      <c r="FY105" s="53"/>
      <c r="FZ105" s="53"/>
      <c r="GA105" s="53"/>
      <c r="GB105" s="53"/>
      <c r="GC105" s="53"/>
      <c r="GD105" s="53"/>
      <c r="GE105" s="53"/>
      <c r="GF105" s="53"/>
      <c r="GG105" s="53"/>
      <c r="GH105" s="53"/>
      <c r="GI105" s="53"/>
      <c r="GJ105" s="53"/>
      <c r="GK105" s="53"/>
      <c r="GL105" s="53"/>
      <c r="GM105" s="53"/>
      <c r="GN105" s="53"/>
      <c r="GO105" s="53"/>
      <c r="GP105" s="53"/>
      <c r="GQ105" s="53"/>
      <c r="GR105" s="53"/>
      <c r="GS105" s="53"/>
      <c r="GT105" s="53"/>
      <c r="GU105" s="53"/>
      <c r="GV105" s="53"/>
      <c r="GW105" s="53"/>
      <c r="GX105" s="53"/>
      <c r="GY105" s="53"/>
      <c r="GZ105" s="53"/>
      <c r="HA105" s="53"/>
      <c r="HB105" s="53"/>
      <c r="HC105" s="53"/>
      <c r="HD105" s="53"/>
      <c r="HE105" s="53"/>
      <c r="HF105" s="53"/>
      <c r="HG105" s="53"/>
      <c r="HH105" s="53"/>
      <c r="HI105" s="53"/>
      <c r="HJ105" s="53"/>
      <c r="HK105" s="53"/>
      <c r="HL105" s="53"/>
      <c r="HM105" s="53"/>
      <c r="HN105" s="53"/>
      <c r="HO105" s="53"/>
      <c r="HP105" s="53"/>
      <c r="HQ105" s="53"/>
      <c r="HR105" s="53"/>
      <c r="HS105" s="53"/>
      <c r="HT105" s="53"/>
      <c r="HU105" s="53"/>
      <c r="HV105" s="53"/>
      <c r="HW105" s="53"/>
      <c r="HX105" s="53"/>
      <c r="HY105" s="53"/>
      <c r="HZ105" s="53"/>
      <c r="IA105" s="53"/>
      <c r="IB105" s="53"/>
      <c r="IC105" s="53"/>
      <c r="ID105" s="53"/>
      <c r="IE105" s="53"/>
      <c r="IF105" s="53"/>
      <c r="IG105" s="53"/>
      <c r="IH105" s="53"/>
      <c r="II105" s="53"/>
      <c r="IJ105" s="53"/>
      <c r="IK105" s="53"/>
      <c r="IL105" s="53"/>
      <c r="IM105" s="53"/>
      <c r="IN105" s="53"/>
      <c r="IO105" s="53"/>
      <c r="IP105" s="53"/>
      <c r="IQ105" s="53"/>
      <c r="IR105" s="53"/>
      <c r="IS105" s="53"/>
      <c r="IT105" s="53"/>
      <c r="IU105" s="53"/>
      <c r="IV105" s="53"/>
    </row>
    <row r="107" spans="1:256" s="55" customFormat="1" ht="15.75" x14ac:dyDescent="0.25">
      <c r="A107" s="53"/>
      <c r="B107" s="58"/>
      <c r="C107" s="58"/>
      <c r="D107" s="58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53"/>
      <c r="BR107" s="53"/>
      <c r="BS107" s="53"/>
      <c r="BT107" s="53"/>
      <c r="BU107" s="53"/>
      <c r="BV107" s="53"/>
      <c r="BW107" s="53"/>
      <c r="BX107" s="53"/>
      <c r="BY107" s="53"/>
      <c r="BZ107" s="53"/>
      <c r="CA107" s="53"/>
      <c r="CB107" s="53"/>
      <c r="CC107" s="53"/>
      <c r="CD107" s="53"/>
      <c r="CE107" s="53"/>
      <c r="CF107" s="53"/>
      <c r="CG107" s="53"/>
      <c r="CH107" s="53"/>
      <c r="CI107" s="53"/>
      <c r="CJ107" s="53"/>
      <c r="CK107" s="53"/>
      <c r="CL107" s="53"/>
      <c r="CM107" s="53"/>
      <c r="CN107" s="53"/>
      <c r="CO107" s="53"/>
      <c r="CP107" s="53"/>
      <c r="CQ107" s="53"/>
      <c r="CR107" s="53"/>
      <c r="CS107" s="53"/>
      <c r="CT107" s="53"/>
      <c r="CU107" s="53"/>
      <c r="CV107" s="53"/>
      <c r="CW107" s="53"/>
      <c r="CX107" s="53"/>
      <c r="CY107" s="53"/>
      <c r="CZ107" s="53"/>
      <c r="DA107" s="53"/>
      <c r="DB107" s="53"/>
      <c r="DC107" s="53"/>
      <c r="DD107" s="53"/>
      <c r="DE107" s="53"/>
      <c r="DF107" s="53"/>
      <c r="DG107" s="53"/>
      <c r="DH107" s="53"/>
      <c r="DI107" s="53"/>
      <c r="DJ107" s="53"/>
      <c r="DK107" s="53"/>
      <c r="DL107" s="53"/>
      <c r="DM107" s="53"/>
      <c r="DN107" s="53"/>
      <c r="DO107" s="53"/>
      <c r="DP107" s="53"/>
      <c r="DQ107" s="53"/>
      <c r="DR107" s="53"/>
      <c r="DS107" s="53"/>
      <c r="DT107" s="53"/>
      <c r="DU107" s="53"/>
      <c r="DV107" s="53"/>
      <c r="DW107" s="53"/>
      <c r="DX107" s="53"/>
      <c r="DY107" s="53"/>
      <c r="DZ107" s="53"/>
      <c r="EA107" s="53"/>
      <c r="EB107" s="53"/>
      <c r="EC107" s="53"/>
      <c r="ED107" s="53"/>
      <c r="EE107" s="53"/>
      <c r="EF107" s="53"/>
      <c r="EG107" s="53"/>
      <c r="EH107" s="53"/>
      <c r="EI107" s="53"/>
      <c r="EJ107" s="53"/>
      <c r="EK107" s="53"/>
      <c r="EL107" s="53"/>
      <c r="EM107" s="53"/>
      <c r="EN107" s="53"/>
      <c r="EO107" s="53"/>
      <c r="EP107" s="53"/>
      <c r="EQ107" s="53"/>
      <c r="ER107" s="53"/>
      <c r="ES107" s="53"/>
      <c r="ET107" s="53"/>
      <c r="EU107" s="53"/>
      <c r="EV107" s="53"/>
      <c r="EW107" s="53"/>
      <c r="EX107" s="53"/>
      <c r="EY107" s="53"/>
      <c r="EZ107" s="53"/>
      <c r="FA107" s="53"/>
      <c r="FB107" s="53"/>
      <c r="FC107" s="53"/>
      <c r="FD107" s="53"/>
      <c r="FE107" s="53"/>
      <c r="FF107" s="53"/>
      <c r="FG107" s="53"/>
      <c r="FH107" s="53"/>
      <c r="FI107" s="53"/>
      <c r="FJ107" s="53"/>
      <c r="FK107" s="53"/>
      <c r="FL107" s="53"/>
      <c r="FM107" s="53"/>
      <c r="FN107" s="53"/>
      <c r="FO107" s="53"/>
      <c r="FP107" s="53"/>
      <c r="FQ107" s="53"/>
      <c r="FR107" s="53"/>
      <c r="FS107" s="53"/>
      <c r="FT107" s="53"/>
      <c r="FU107" s="53"/>
      <c r="FV107" s="53"/>
      <c r="FW107" s="53"/>
      <c r="FX107" s="53"/>
      <c r="FY107" s="53"/>
      <c r="FZ107" s="53"/>
      <c r="GA107" s="53"/>
      <c r="GB107" s="53"/>
      <c r="GC107" s="53"/>
      <c r="GD107" s="53"/>
      <c r="GE107" s="53"/>
      <c r="GF107" s="53"/>
      <c r="GG107" s="53"/>
      <c r="GH107" s="53"/>
      <c r="GI107" s="53"/>
      <c r="GJ107" s="53"/>
      <c r="GK107" s="53"/>
      <c r="GL107" s="53"/>
      <c r="GM107" s="53"/>
      <c r="GN107" s="53"/>
      <c r="GO107" s="53"/>
      <c r="GP107" s="53"/>
      <c r="GQ107" s="53"/>
      <c r="GR107" s="53"/>
      <c r="GS107" s="53"/>
      <c r="GT107" s="53"/>
      <c r="GU107" s="53"/>
      <c r="GV107" s="53"/>
      <c r="GW107" s="53"/>
      <c r="GX107" s="53"/>
      <c r="GY107" s="53"/>
      <c r="GZ107" s="53"/>
      <c r="HA107" s="53"/>
      <c r="HB107" s="53"/>
      <c r="HC107" s="53"/>
      <c r="HD107" s="53"/>
      <c r="HE107" s="53"/>
      <c r="HF107" s="53"/>
      <c r="HG107" s="53"/>
      <c r="HH107" s="53"/>
      <c r="HI107" s="53"/>
      <c r="HJ107" s="53"/>
      <c r="HK107" s="53"/>
      <c r="HL107" s="53"/>
      <c r="HM107" s="53"/>
      <c r="HN107" s="53"/>
      <c r="HO107" s="53"/>
      <c r="HP107" s="53"/>
      <c r="HQ107" s="53"/>
      <c r="HR107" s="53"/>
      <c r="HS107" s="53"/>
      <c r="HT107" s="53"/>
      <c r="HU107" s="53"/>
      <c r="HV107" s="53"/>
      <c r="HW107" s="53"/>
      <c r="HX107" s="53"/>
      <c r="HY107" s="53"/>
      <c r="HZ107" s="53"/>
      <c r="IA107" s="53"/>
      <c r="IB107" s="53"/>
      <c r="IC107" s="53"/>
      <c r="ID107" s="53"/>
      <c r="IE107" s="53"/>
      <c r="IF107" s="53"/>
      <c r="IG107" s="53"/>
      <c r="IH107" s="53"/>
      <c r="II107" s="53"/>
      <c r="IJ107" s="53"/>
      <c r="IK107" s="53"/>
      <c r="IL107" s="53"/>
      <c r="IM107" s="53"/>
      <c r="IN107" s="53"/>
      <c r="IO107" s="53"/>
      <c r="IP107" s="53"/>
      <c r="IQ107" s="53"/>
      <c r="IR107" s="53"/>
      <c r="IS107" s="53"/>
      <c r="IT107" s="53"/>
      <c r="IU107" s="53"/>
      <c r="IV107" s="53"/>
    </row>
    <row r="108" spans="1:256" s="55" customFormat="1" ht="15.75" x14ac:dyDescent="0.25">
      <c r="A108" s="53"/>
      <c r="B108" s="58"/>
      <c r="C108" s="58"/>
      <c r="D108" s="8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3"/>
      <c r="AZ108" s="53"/>
      <c r="BA108" s="53"/>
      <c r="BB108" s="53"/>
      <c r="BC108" s="53"/>
      <c r="BD108" s="53"/>
      <c r="BE108" s="53"/>
      <c r="BF108" s="53"/>
      <c r="BG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53"/>
      <c r="BR108" s="53"/>
      <c r="BS108" s="53"/>
      <c r="BT108" s="53"/>
      <c r="BU108" s="53"/>
      <c r="BV108" s="53"/>
      <c r="BW108" s="53"/>
      <c r="BX108" s="53"/>
      <c r="BY108" s="53"/>
      <c r="BZ108" s="53"/>
      <c r="CA108" s="53"/>
      <c r="CB108" s="53"/>
      <c r="CC108" s="53"/>
      <c r="CD108" s="53"/>
      <c r="CE108" s="53"/>
      <c r="CF108" s="53"/>
      <c r="CG108" s="53"/>
      <c r="CH108" s="53"/>
      <c r="CI108" s="53"/>
      <c r="CJ108" s="53"/>
      <c r="CK108" s="53"/>
      <c r="CL108" s="53"/>
      <c r="CM108" s="53"/>
      <c r="CN108" s="53"/>
      <c r="CO108" s="53"/>
      <c r="CP108" s="53"/>
      <c r="CQ108" s="53"/>
      <c r="CR108" s="53"/>
      <c r="CS108" s="53"/>
      <c r="CT108" s="53"/>
      <c r="CU108" s="53"/>
      <c r="CV108" s="53"/>
      <c r="CW108" s="53"/>
      <c r="CX108" s="53"/>
      <c r="CY108" s="53"/>
      <c r="CZ108" s="53"/>
      <c r="DA108" s="53"/>
      <c r="DB108" s="53"/>
      <c r="DC108" s="53"/>
      <c r="DD108" s="53"/>
      <c r="DE108" s="53"/>
      <c r="DF108" s="53"/>
      <c r="DG108" s="53"/>
      <c r="DH108" s="53"/>
      <c r="DI108" s="53"/>
      <c r="DJ108" s="53"/>
      <c r="DK108" s="53"/>
      <c r="DL108" s="53"/>
      <c r="DM108" s="53"/>
      <c r="DN108" s="53"/>
      <c r="DO108" s="53"/>
      <c r="DP108" s="53"/>
      <c r="DQ108" s="53"/>
      <c r="DR108" s="53"/>
      <c r="DS108" s="53"/>
      <c r="DT108" s="53"/>
      <c r="DU108" s="53"/>
      <c r="DV108" s="53"/>
      <c r="DW108" s="53"/>
      <c r="DX108" s="53"/>
      <c r="DY108" s="53"/>
      <c r="DZ108" s="53"/>
      <c r="EA108" s="53"/>
      <c r="EB108" s="53"/>
      <c r="EC108" s="53"/>
      <c r="ED108" s="53"/>
      <c r="EE108" s="53"/>
      <c r="EF108" s="53"/>
      <c r="EG108" s="53"/>
      <c r="EH108" s="53"/>
      <c r="EI108" s="53"/>
      <c r="EJ108" s="53"/>
      <c r="EK108" s="53"/>
      <c r="EL108" s="53"/>
      <c r="EM108" s="53"/>
      <c r="EN108" s="53"/>
      <c r="EO108" s="53"/>
      <c r="EP108" s="53"/>
      <c r="EQ108" s="53"/>
      <c r="ER108" s="53"/>
      <c r="ES108" s="53"/>
      <c r="ET108" s="53"/>
      <c r="EU108" s="53"/>
      <c r="EV108" s="53"/>
      <c r="EW108" s="53"/>
      <c r="EX108" s="53"/>
      <c r="EY108" s="53"/>
      <c r="EZ108" s="53"/>
      <c r="FA108" s="53"/>
      <c r="FB108" s="53"/>
      <c r="FC108" s="53"/>
      <c r="FD108" s="53"/>
      <c r="FE108" s="53"/>
      <c r="FF108" s="53"/>
      <c r="FG108" s="53"/>
      <c r="FH108" s="53"/>
      <c r="FI108" s="53"/>
      <c r="FJ108" s="53"/>
      <c r="FK108" s="53"/>
      <c r="FL108" s="53"/>
      <c r="FM108" s="53"/>
      <c r="FN108" s="53"/>
      <c r="FO108" s="53"/>
      <c r="FP108" s="53"/>
      <c r="FQ108" s="53"/>
      <c r="FR108" s="53"/>
      <c r="FS108" s="53"/>
      <c r="FT108" s="53"/>
      <c r="FU108" s="53"/>
      <c r="FV108" s="53"/>
      <c r="FW108" s="53"/>
      <c r="FX108" s="53"/>
      <c r="FY108" s="53"/>
      <c r="FZ108" s="53"/>
      <c r="GA108" s="53"/>
      <c r="GB108" s="53"/>
      <c r="GC108" s="53"/>
      <c r="GD108" s="53"/>
      <c r="GE108" s="53"/>
      <c r="GF108" s="53"/>
      <c r="GG108" s="53"/>
      <c r="GH108" s="53"/>
      <c r="GI108" s="53"/>
      <c r="GJ108" s="53"/>
      <c r="GK108" s="53"/>
      <c r="GL108" s="53"/>
      <c r="GM108" s="53"/>
      <c r="GN108" s="53"/>
      <c r="GO108" s="53"/>
      <c r="GP108" s="53"/>
      <c r="GQ108" s="53"/>
      <c r="GR108" s="53"/>
      <c r="GS108" s="53"/>
      <c r="GT108" s="53"/>
      <c r="GU108" s="53"/>
      <c r="GV108" s="53"/>
      <c r="GW108" s="53"/>
      <c r="GX108" s="53"/>
      <c r="GY108" s="53"/>
      <c r="GZ108" s="53"/>
      <c r="HA108" s="53"/>
      <c r="HB108" s="53"/>
      <c r="HC108" s="53"/>
      <c r="HD108" s="53"/>
      <c r="HE108" s="53"/>
      <c r="HF108" s="53"/>
      <c r="HG108" s="53"/>
      <c r="HH108" s="53"/>
      <c r="HI108" s="53"/>
      <c r="HJ108" s="53"/>
      <c r="HK108" s="53"/>
      <c r="HL108" s="53"/>
      <c r="HM108" s="53"/>
      <c r="HN108" s="53"/>
      <c r="HO108" s="53"/>
      <c r="HP108" s="53"/>
      <c r="HQ108" s="53"/>
      <c r="HR108" s="53"/>
      <c r="HS108" s="53"/>
      <c r="HT108" s="53"/>
      <c r="HU108" s="53"/>
      <c r="HV108" s="53"/>
      <c r="HW108" s="53"/>
      <c r="HX108" s="53"/>
      <c r="HY108" s="53"/>
      <c r="HZ108" s="53"/>
      <c r="IA108" s="53"/>
      <c r="IB108" s="53"/>
      <c r="IC108" s="53"/>
      <c r="ID108" s="53"/>
      <c r="IE108" s="53"/>
      <c r="IF108" s="53"/>
      <c r="IG108" s="53"/>
      <c r="IH108" s="53"/>
      <c r="II108" s="53"/>
      <c r="IJ108" s="53"/>
      <c r="IK108" s="53"/>
      <c r="IL108" s="53"/>
      <c r="IM108" s="53"/>
      <c r="IN108" s="53"/>
      <c r="IO108" s="53"/>
      <c r="IP108" s="53"/>
      <c r="IQ108" s="53"/>
      <c r="IR108" s="53"/>
      <c r="IS108" s="53"/>
      <c r="IT108" s="53"/>
      <c r="IU108" s="53"/>
      <c r="IV108" s="53"/>
    </row>
    <row r="109" spans="1:256" s="55" customFormat="1" ht="15.75" x14ac:dyDescent="0.25">
      <c r="A109" s="53"/>
      <c r="B109" s="58"/>
      <c r="C109" s="58"/>
      <c r="D109" s="8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53"/>
      <c r="BR109" s="53"/>
      <c r="BS109" s="53"/>
      <c r="BT109" s="53"/>
      <c r="BU109" s="53"/>
      <c r="BV109" s="53"/>
      <c r="BW109" s="53"/>
      <c r="BX109" s="53"/>
      <c r="BY109" s="53"/>
      <c r="BZ109" s="53"/>
      <c r="CA109" s="53"/>
      <c r="CB109" s="53"/>
      <c r="CC109" s="53"/>
      <c r="CD109" s="53"/>
      <c r="CE109" s="53"/>
      <c r="CF109" s="53"/>
      <c r="CG109" s="53"/>
      <c r="CH109" s="53"/>
      <c r="CI109" s="53"/>
      <c r="CJ109" s="53"/>
      <c r="CK109" s="53"/>
      <c r="CL109" s="53"/>
      <c r="CM109" s="53"/>
      <c r="CN109" s="53"/>
      <c r="CO109" s="53"/>
      <c r="CP109" s="53"/>
      <c r="CQ109" s="53"/>
      <c r="CR109" s="53"/>
      <c r="CS109" s="53"/>
      <c r="CT109" s="53"/>
      <c r="CU109" s="53"/>
      <c r="CV109" s="53"/>
      <c r="CW109" s="53"/>
      <c r="CX109" s="53"/>
      <c r="CY109" s="53"/>
      <c r="CZ109" s="53"/>
      <c r="DA109" s="53"/>
      <c r="DB109" s="53"/>
      <c r="DC109" s="53"/>
      <c r="DD109" s="53"/>
      <c r="DE109" s="53"/>
      <c r="DF109" s="53"/>
      <c r="DG109" s="53"/>
      <c r="DH109" s="53"/>
      <c r="DI109" s="53"/>
      <c r="DJ109" s="53"/>
      <c r="DK109" s="53"/>
      <c r="DL109" s="53"/>
      <c r="DM109" s="53"/>
      <c r="DN109" s="53"/>
      <c r="DO109" s="53"/>
      <c r="DP109" s="53"/>
      <c r="DQ109" s="53"/>
      <c r="DR109" s="53"/>
      <c r="DS109" s="53"/>
      <c r="DT109" s="53"/>
      <c r="DU109" s="53"/>
      <c r="DV109" s="53"/>
      <c r="DW109" s="53"/>
      <c r="DX109" s="53"/>
      <c r="DY109" s="53"/>
      <c r="DZ109" s="53"/>
      <c r="EA109" s="53"/>
      <c r="EB109" s="53"/>
      <c r="EC109" s="53"/>
      <c r="ED109" s="53"/>
      <c r="EE109" s="53"/>
      <c r="EF109" s="53"/>
      <c r="EG109" s="53"/>
      <c r="EH109" s="53"/>
      <c r="EI109" s="53"/>
      <c r="EJ109" s="53"/>
      <c r="EK109" s="53"/>
      <c r="EL109" s="53"/>
      <c r="EM109" s="53"/>
      <c r="EN109" s="53"/>
      <c r="EO109" s="53"/>
      <c r="EP109" s="53"/>
      <c r="EQ109" s="53"/>
      <c r="ER109" s="53"/>
      <c r="ES109" s="53"/>
      <c r="ET109" s="53"/>
      <c r="EU109" s="53"/>
      <c r="EV109" s="53"/>
      <c r="EW109" s="53"/>
      <c r="EX109" s="53"/>
      <c r="EY109" s="53"/>
      <c r="EZ109" s="53"/>
      <c r="FA109" s="53"/>
      <c r="FB109" s="53"/>
      <c r="FC109" s="53"/>
      <c r="FD109" s="53"/>
      <c r="FE109" s="53"/>
      <c r="FF109" s="53"/>
      <c r="FG109" s="53"/>
      <c r="FH109" s="53"/>
      <c r="FI109" s="53"/>
      <c r="FJ109" s="53"/>
      <c r="FK109" s="53"/>
      <c r="FL109" s="53"/>
      <c r="FM109" s="53"/>
      <c r="FN109" s="53"/>
      <c r="FO109" s="53"/>
      <c r="FP109" s="53"/>
      <c r="FQ109" s="53"/>
      <c r="FR109" s="53"/>
      <c r="FS109" s="53"/>
      <c r="FT109" s="53"/>
      <c r="FU109" s="53"/>
      <c r="FV109" s="53"/>
      <c r="FW109" s="53"/>
      <c r="FX109" s="53"/>
      <c r="FY109" s="53"/>
      <c r="FZ109" s="53"/>
      <c r="GA109" s="53"/>
      <c r="GB109" s="53"/>
      <c r="GC109" s="53"/>
      <c r="GD109" s="53"/>
      <c r="GE109" s="53"/>
      <c r="GF109" s="53"/>
      <c r="GG109" s="53"/>
      <c r="GH109" s="53"/>
      <c r="GI109" s="53"/>
      <c r="GJ109" s="53"/>
      <c r="GK109" s="53"/>
      <c r="GL109" s="53"/>
      <c r="GM109" s="53"/>
      <c r="GN109" s="53"/>
      <c r="GO109" s="53"/>
      <c r="GP109" s="53"/>
      <c r="GQ109" s="53"/>
      <c r="GR109" s="53"/>
      <c r="GS109" s="53"/>
      <c r="GT109" s="53"/>
      <c r="GU109" s="53"/>
      <c r="GV109" s="53"/>
      <c r="GW109" s="53"/>
      <c r="GX109" s="53"/>
      <c r="GY109" s="53"/>
      <c r="GZ109" s="53"/>
      <c r="HA109" s="53"/>
      <c r="HB109" s="53"/>
      <c r="HC109" s="53"/>
      <c r="HD109" s="53"/>
      <c r="HE109" s="53"/>
      <c r="HF109" s="53"/>
      <c r="HG109" s="53"/>
      <c r="HH109" s="53"/>
      <c r="HI109" s="53"/>
      <c r="HJ109" s="53"/>
      <c r="HK109" s="53"/>
      <c r="HL109" s="53"/>
      <c r="HM109" s="53"/>
      <c r="HN109" s="53"/>
      <c r="HO109" s="53"/>
      <c r="HP109" s="53"/>
      <c r="HQ109" s="53"/>
      <c r="HR109" s="53"/>
      <c r="HS109" s="53"/>
      <c r="HT109" s="53"/>
      <c r="HU109" s="53"/>
      <c r="HV109" s="53"/>
      <c r="HW109" s="53"/>
      <c r="HX109" s="53"/>
      <c r="HY109" s="53"/>
      <c r="HZ109" s="53"/>
      <c r="IA109" s="53"/>
      <c r="IB109" s="53"/>
      <c r="IC109" s="53"/>
      <c r="ID109" s="53"/>
      <c r="IE109" s="53"/>
      <c r="IF109" s="53"/>
      <c r="IG109" s="53"/>
      <c r="IH109" s="53"/>
      <c r="II109" s="53"/>
      <c r="IJ109" s="53"/>
      <c r="IK109" s="53"/>
      <c r="IL109" s="53"/>
      <c r="IM109" s="53"/>
      <c r="IN109" s="53"/>
      <c r="IO109" s="53"/>
      <c r="IP109" s="53"/>
      <c r="IQ109" s="53"/>
      <c r="IR109" s="53"/>
      <c r="IS109" s="53"/>
      <c r="IT109" s="53"/>
      <c r="IU109" s="53"/>
      <c r="IV109" s="53"/>
    </row>
    <row r="110" spans="1:256" s="55" customFormat="1" ht="15.75" x14ac:dyDescent="0.25">
      <c r="A110" s="53"/>
      <c r="B110" s="58"/>
      <c r="C110" s="58"/>
      <c r="D110" s="8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</row>
    <row r="111" spans="1:256" s="55" customFormat="1" ht="15.75" x14ac:dyDescent="0.25">
      <c r="A111" s="53"/>
      <c r="B111" s="58"/>
      <c r="C111" s="58"/>
      <c r="D111" s="8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BN111" s="53"/>
      <c r="BO111" s="53"/>
      <c r="BP111" s="53"/>
      <c r="BQ111" s="53"/>
      <c r="BR111" s="53"/>
      <c r="BS111" s="53"/>
      <c r="BT111" s="53"/>
      <c r="BU111" s="53"/>
      <c r="BV111" s="53"/>
      <c r="BW111" s="53"/>
      <c r="BX111" s="53"/>
      <c r="BY111" s="53"/>
      <c r="BZ111" s="53"/>
      <c r="CA111" s="53"/>
      <c r="CB111" s="53"/>
      <c r="CC111" s="53"/>
      <c r="CD111" s="53"/>
      <c r="CE111" s="53"/>
      <c r="CF111" s="53"/>
      <c r="CG111" s="53"/>
      <c r="CH111" s="53"/>
      <c r="CI111" s="53"/>
      <c r="CJ111" s="53"/>
      <c r="CK111" s="53"/>
      <c r="CL111" s="53"/>
      <c r="CM111" s="53"/>
      <c r="CN111" s="53"/>
      <c r="CO111" s="53"/>
      <c r="CP111" s="53"/>
      <c r="CQ111" s="53"/>
      <c r="CR111" s="53"/>
      <c r="CS111" s="53"/>
      <c r="CT111" s="53"/>
      <c r="CU111" s="53"/>
      <c r="CV111" s="53"/>
      <c r="CW111" s="53"/>
      <c r="CX111" s="53"/>
      <c r="CY111" s="53"/>
      <c r="CZ111" s="53"/>
      <c r="DA111" s="53"/>
      <c r="DB111" s="53"/>
      <c r="DC111" s="53"/>
      <c r="DD111" s="53"/>
      <c r="DE111" s="53"/>
      <c r="DF111" s="53"/>
      <c r="DG111" s="53"/>
      <c r="DH111" s="53"/>
      <c r="DI111" s="53"/>
      <c r="DJ111" s="53"/>
      <c r="DK111" s="53"/>
      <c r="DL111" s="53"/>
      <c r="DM111" s="53"/>
      <c r="DN111" s="53"/>
      <c r="DO111" s="53"/>
      <c r="DP111" s="53"/>
      <c r="DQ111" s="53"/>
      <c r="DR111" s="53"/>
      <c r="DS111" s="53"/>
      <c r="DT111" s="53"/>
      <c r="DU111" s="53"/>
      <c r="DV111" s="53"/>
      <c r="DW111" s="53"/>
      <c r="DX111" s="53"/>
      <c r="DY111" s="53"/>
      <c r="DZ111" s="53"/>
      <c r="EA111" s="53"/>
      <c r="EB111" s="53"/>
      <c r="EC111" s="53"/>
      <c r="ED111" s="53"/>
      <c r="EE111" s="53"/>
      <c r="EF111" s="53"/>
      <c r="EG111" s="53"/>
      <c r="EH111" s="53"/>
      <c r="EI111" s="53"/>
      <c r="EJ111" s="53"/>
      <c r="EK111" s="53"/>
      <c r="EL111" s="53"/>
      <c r="EM111" s="53"/>
      <c r="EN111" s="53"/>
      <c r="EO111" s="53"/>
      <c r="EP111" s="53"/>
      <c r="EQ111" s="53"/>
      <c r="ER111" s="53"/>
      <c r="ES111" s="53"/>
      <c r="ET111" s="53"/>
      <c r="EU111" s="53"/>
      <c r="EV111" s="53"/>
      <c r="EW111" s="53"/>
      <c r="EX111" s="53"/>
      <c r="EY111" s="53"/>
      <c r="EZ111" s="53"/>
      <c r="FA111" s="53"/>
      <c r="FB111" s="53"/>
      <c r="FC111" s="53"/>
      <c r="FD111" s="53"/>
      <c r="FE111" s="53"/>
      <c r="FF111" s="53"/>
      <c r="FG111" s="53"/>
      <c r="FH111" s="53"/>
      <c r="FI111" s="53"/>
      <c r="FJ111" s="53"/>
      <c r="FK111" s="53"/>
      <c r="FL111" s="53"/>
      <c r="FM111" s="53"/>
      <c r="FN111" s="53"/>
      <c r="FO111" s="53"/>
      <c r="FP111" s="53"/>
      <c r="FQ111" s="53"/>
      <c r="FR111" s="53"/>
      <c r="FS111" s="53"/>
      <c r="FT111" s="53"/>
      <c r="FU111" s="53"/>
      <c r="FV111" s="53"/>
      <c r="FW111" s="53"/>
      <c r="FX111" s="53"/>
      <c r="FY111" s="53"/>
      <c r="FZ111" s="53"/>
      <c r="GA111" s="53"/>
      <c r="GB111" s="53"/>
      <c r="GC111" s="53"/>
      <c r="GD111" s="53"/>
      <c r="GE111" s="53"/>
      <c r="GF111" s="53"/>
      <c r="GG111" s="53"/>
      <c r="GH111" s="53"/>
      <c r="GI111" s="53"/>
      <c r="GJ111" s="53"/>
      <c r="GK111" s="53"/>
      <c r="GL111" s="53"/>
      <c r="GM111" s="53"/>
      <c r="GN111" s="53"/>
      <c r="GO111" s="53"/>
      <c r="GP111" s="53"/>
      <c r="GQ111" s="53"/>
      <c r="GR111" s="53"/>
      <c r="GS111" s="53"/>
      <c r="GT111" s="53"/>
      <c r="GU111" s="53"/>
      <c r="GV111" s="53"/>
      <c r="GW111" s="53"/>
      <c r="GX111" s="53"/>
      <c r="GY111" s="53"/>
      <c r="GZ111" s="53"/>
      <c r="HA111" s="53"/>
      <c r="HB111" s="53"/>
      <c r="HC111" s="53"/>
      <c r="HD111" s="53"/>
      <c r="HE111" s="53"/>
      <c r="HF111" s="53"/>
      <c r="HG111" s="53"/>
      <c r="HH111" s="53"/>
      <c r="HI111" s="53"/>
      <c r="HJ111" s="53"/>
      <c r="HK111" s="53"/>
      <c r="HL111" s="53"/>
      <c r="HM111" s="53"/>
      <c r="HN111" s="53"/>
      <c r="HO111" s="53"/>
      <c r="HP111" s="53"/>
      <c r="HQ111" s="53"/>
      <c r="HR111" s="53"/>
      <c r="HS111" s="53"/>
      <c r="HT111" s="53"/>
      <c r="HU111" s="53"/>
      <c r="HV111" s="53"/>
      <c r="HW111" s="53"/>
      <c r="HX111" s="53"/>
      <c r="HY111" s="53"/>
      <c r="HZ111" s="53"/>
      <c r="IA111" s="53"/>
      <c r="IB111" s="53"/>
      <c r="IC111" s="53"/>
      <c r="ID111" s="53"/>
      <c r="IE111" s="53"/>
      <c r="IF111" s="53"/>
      <c r="IG111" s="53"/>
      <c r="IH111" s="53"/>
      <c r="II111" s="53"/>
      <c r="IJ111" s="53"/>
      <c r="IK111" s="53"/>
      <c r="IL111" s="53"/>
      <c r="IM111" s="53"/>
      <c r="IN111" s="53"/>
      <c r="IO111" s="53"/>
      <c r="IP111" s="53"/>
      <c r="IQ111" s="53"/>
      <c r="IR111" s="53"/>
      <c r="IS111" s="53"/>
      <c r="IT111" s="53"/>
      <c r="IU111" s="53"/>
      <c r="IV111" s="53"/>
    </row>
    <row r="112" spans="1:256" s="55" customFormat="1" ht="15.75" x14ac:dyDescent="0.25">
      <c r="A112" s="53"/>
      <c r="B112" s="58"/>
      <c r="C112" s="58"/>
      <c r="D112" s="8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53"/>
      <c r="BR112" s="53"/>
      <c r="BS112" s="53"/>
      <c r="BT112" s="53"/>
      <c r="BU112" s="53"/>
      <c r="BV112" s="53"/>
      <c r="BW112" s="53"/>
      <c r="BX112" s="53"/>
      <c r="BY112" s="53"/>
      <c r="BZ112" s="53"/>
      <c r="CA112" s="53"/>
      <c r="CB112" s="53"/>
      <c r="CC112" s="53"/>
      <c r="CD112" s="53"/>
      <c r="CE112" s="53"/>
      <c r="CF112" s="53"/>
      <c r="CG112" s="53"/>
      <c r="CH112" s="53"/>
      <c r="CI112" s="53"/>
      <c r="CJ112" s="53"/>
      <c r="CK112" s="53"/>
      <c r="CL112" s="53"/>
      <c r="CM112" s="53"/>
      <c r="CN112" s="53"/>
      <c r="CO112" s="53"/>
      <c r="CP112" s="53"/>
      <c r="CQ112" s="53"/>
      <c r="CR112" s="53"/>
      <c r="CS112" s="53"/>
      <c r="CT112" s="53"/>
      <c r="CU112" s="53"/>
      <c r="CV112" s="53"/>
      <c r="CW112" s="53"/>
      <c r="CX112" s="53"/>
      <c r="CY112" s="53"/>
      <c r="CZ112" s="53"/>
      <c r="DA112" s="53"/>
      <c r="DB112" s="53"/>
      <c r="DC112" s="53"/>
      <c r="DD112" s="53"/>
      <c r="DE112" s="53"/>
      <c r="DF112" s="53"/>
      <c r="DG112" s="53"/>
      <c r="DH112" s="53"/>
      <c r="DI112" s="53"/>
      <c r="DJ112" s="53"/>
      <c r="DK112" s="53"/>
      <c r="DL112" s="53"/>
      <c r="DM112" s="53"/>
      <c r="DN112" s="53"/>
      <c r="DO112" s="53"/>
      <c r="DP112" s="53"/>
      <c r="DQ112" s="53"/>
      <c r="DR112" s="53"/>
      <c r="DS112" s="53"/>
      <c r="DT112" s="53"/>
      <c r="DU112" s="53"/>
      <c r="DV112" s="53"/>
      <c r="DW112" s="53"/>
      <c r="DX112" s="53"/>
      <c r="DY112" s="53"/>
      <c r="DZ112" s="53"/>
      <c r="EA112" s="53"/>
      <c r="EB112" s="53"/>
      <c r="EC112" s="53"/>
      <c r="ED112" s="53"/>
      <c r="EE112" s="53"/>
      <c r="EF112" s="53"/>
      <c r="EG112" s="53"/>
      <c r="EH112" s="53"/>
      <c r="EI112" s="53"/>
      <c r="EJ112" s="53"/>
      <c r="EK112" s="53"/>
      <c r="EL112" s="53"/>
      <c r="EM112" s="53"/>
      <c r="EN112" s="53"/>
      <c r="EO112" s="53"/>
      <c r="EP112" s="53"/>
      <c r="EQ112" s="53"/>
      <c r="ER112" s="53"/>
      <c r="ES112" s="53"/>
      <c r="ET112" s="53"/>
      <c r="EU112" s="53"/>
      <c r="EV112" s="53"/>
      <c r="EW112" s="53"/>
      <c r="EX112" s="53"/>
      <c r="EY112" s="53"/>
      <c r="EZ112" s="53"/>
      <c r="FA112" s="53"/>
      <c r="FB112" s="53"/>
      <c r="FC112" s="53"/>
      <c r="FD112" s="53"/>
      <c r="FE112" s="53"/>
      <c r="FF112" s="53"/>
      <c r="FG112" s="53"/>
      <c r="FH112" s="53"/>
      <c r="FI112" s="53"/>
      <c r="FJ112" s="53"/>
      <c r="FK112" s="53"/>
      <c r="FL112" s="53"/>
      <c r="FM112" s="53"/>
      <c r="FN112" s="53"/>
      <c r="FO112" s="53"/>
      <c r="FP112" s="53"/>
      <c r="FQ112" s="53"/>
      <c r="FR112" s="53"/>
      <c r="FS112" s="53"/>
      <c r="FT112" s="53"/>
      <c r="FU112" s="53"/>
      <c r="FV112" s="53"/>
      <c r="FW112" s="53"/>
      <c r="FX112" s="53"/>
      <c r="FY112" s="53"/>
      <c r="FZ112" s="53"/>
      <c r="GA112" s="53"/>
      <c r="GB112" s="53"/>
      <c r="GC112" s="53"/>
      <c r="GD112" s="53"/>
      <c r="GE112" s="53"/>
      <c r="GF112" s="53"/>
      <c r="GG112" s="53"/>
      <c r="GH112" s="53"/>
      <c r="GI112" s="53"/>
      <c r="GJ112" s="53"/>
      <c r="GK112" s="53"/>
      <c r="GL112" s="53"/>
      <c r="GM112" s="53"/>
      <c r="GN112" s="53"/>
      <c r="GO112" s="53"/>
      <c r="GP112" s="53"/>
      <c r="GQ112" s="53"/>
      <c r="GR112" s="53"/>
      <c r="GS112" s="53"/>
      <c r="GT112" s="53"/>
      <c r="GU112" s="53"/>
      <c r="GV112" s="53"/>
      <c r="GW112" s="53"/>
      <c r="GX112" s="53"/>
      <c r="GY112" s="53"/>
      <c r="GZ112" s="53"/>
      <c r="HA112" s="53"/>
      <c r="HB112" s="53"/>
      <c r="HC112" s="53"/>
      <c r="HD112" s="53"/>
      <c r="HE112" s="53"/>
      <c r="HF112" s="53"/>
      <c r="HG112" s="53"/>
      <c r="HH112" s="53"/>
      <c r="HI112" s="53"/>
      <c r="HJ112" s="53"/>
      <c r="HK112" s="53"/>
      <c r="HL112" s="53"/>
      <c r="HM112" s="53"/>
      <c r="HN112" s="53"/>
      <c r="HO112" s="53"/>
      <c r="HP112" s="53"/>
      <c r="HQ112" s="53"/>
      <c r="HR112" s="53"/>
      <c r="HS112" s="53"/>
      <c r="HT112" s="53"/>
      <c r="HU112" s="53"/>
      <c r="HV112" s="53"/>
      <c r="HW112" s="53"/>
      <c r="HX112" s="53"/>
      <c r="HY112" s="53"/>
      <c r="HZ112" s="53"/>
      <c r="IA112" s="53"/>
      <c r="IB112" s="53"/>
      <c r="IC112" s="53"/>
      <c r="ID112" s="53"/>
      <c r="IE112" s="53"/>
      <c r="IF112" s="53"/>
      <c r="IG112" s="53"/>
      <c r="IH112" s="53"/>
      <c r="II112" s="53"/>
      <c r="IJ112" s="53"/>
      <c r="IK112" s="53"/>
      <c r="IL112" s="53"/>
      <c r="IM112" s="53"/>
      <c r="IN112" s="53"/>
      <c r="IO112" s="53"/>
      <c r="IP112" s="53"/>
      <c r="IQ112" s="53"/>
      <c r="IR112" s="53"/>
      <c r="IS112" s="53"/>
      <c r="IT112" s="53"/>
      <c r="IU112" s="53"/>
      <c r="IV112" s="53"/>
    </row>
    <row r="113" spans="1:256" s="55" customFormat="1" ht="15.75" x14ac:dyDescent="0.25">
      <c r="A113" s="53"/>
      <c r="B113" s="58"/>
      <c r="C113" s="58"/>
      <c r="D113" s="8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53"/>
      <c r="BR113" s="53"/>
      <c r="BS113" s="53"/>
      <c r="BT113" s="53"/>
      <c r="BU113" s="53"/>
      <c r="BV113" s="53"/>
      <c r="BW113" s="53"/>
      <c r="BX113" s="53"/>
      <c r="BY113" s="53"/>
      <c r="BZ113" s="53"/>
      <c r="CA113" s="53"/>
      <c r="CB113" s="53"/>
      <c r="CC113" s="53"/>
      <c r="CD113" s="53"/>
      <c r="CE113" s="53"/>
      <c r="CF113" s="53"/>
      <c r="CG113" s="53"/>
      <c r="CH113" s="53"/>
      <c r="CI113" s="53"/>
      <c r="CJ113" s="53"/>
      <c r="CK113" s="53"/>
      <c r="CL113" s="53"/>
      <c r="CM113" s="53"/>
      <c r="CN113" s="53"/>
      <c r="CO113" s="53"/>
      <c r="CP113" s="53"/>
      <c r="CQ113" s="53"/>
      <c r="CR113" s="53"/>
      <c r="CS113" s="53"/>
      <c r="CT113" s="53"/>
      <c r="CU113" s="53"/>
      <c r="CV113" s="53"/>
      <c r="CW113" s="53"/>
      <c r="CX113" s="53"/>
      <c r="CY113" s="53"/>
      <c r="CZ113" s="53"/>
      <c r="DA113" s="53"/>
      <c r="DB113" s="53"/>
      <c r="DC113" s="53"/>
      <c r="DD113" s="53"/>
      <c r="DE113" s="53"/>
      <c r="DF113" s="53"/>
      <c r="DG113" s="53"/>
      <c r="DH113" s="53"/>
      <c r="DI113" s="53"/>
      <c r="DJ113" s="53"/>
      <c r="DK113" s="53"/>
      <c r="DL113" s="53"/>
      <c r="DM113" s="53"/>
      <c r="DN113" s="53"/>
      <c r="DO113" s="53"/>
      <c r="DP113" s="53"/>
      <c r="DQ113" s="53"/>
      <c r="DR113" s="53"/>
      <c r="DS113" s="53"/>
      <c r="DT113" s="53"/>
      <c r="DU113" s="53"/>
      <c r="DV113" s="53"/>
      <c r="DW113" s="53"/>
      <c r="DX113" s="53"/>
      <c r="DY113" s="53"/>
      <c r="DZ113" s="53"/>
      <c r="EA113" s="53"/>
      <c r="EB113" s="53"/>
      <c r="EC113" s="53"/>
      <c r="ED113" s="53"/>
      <c r="EE113" s="53"/>
      <c r="EF113" s="53"/>
      <c r="EG113" s="53"/>
      <c r="EH113" s="53"/>
      <c r="EI113" s="53"/>
      <c r="EJ113" s="53"/>
      <c r="EK113" s="53"/>
      <c r="EL113" s="53"/>
      <c r="EM113" s="53"/>
      <c r="EN113" s="53"/>
      <c r="EO113" s="53"/>
      <c r="EP113" s="53"/>
      <c r="EQ113" s="53"/>
      <c r="ER113" s="53"/>
      <c r="ES113" s="53"/>
      <c r="ET113" s="53"/>
      <c r="EU113" s="53"/>
      <c r="EV113" s="53"/>
      <c r="EW113" s="53"/>
      <c r="EX113" s="53"/>
      <c r="EY113" s="53"/>
      <c r="EZ113" s="53"/>
      <c r="FA113" s="53"/>
      <c r="FB113" s="53"/>
      <c r="FC113" s="53"/>
      <c r="FD113" s="53"/>
      <c r="FE113" s="53"/>
      <c r="FF113" s="53"/>
      <c r="FG113" s="53"/>
      <c r="FH113" s="53"/>
      <c r="FI113" s="53"/>
      <c r="FJ113" s="53"/>
      <c r="FK113" s="53"/>
      <c r="FL113" s="53"/>
      <c r="FM113" s="53"/>
      <c r="FN113" s="53"/>
      <c r="FO113" s="53"/>
      <c r="FP113" s="53"/>
      <c r="FQ113" s="53"/>
      <c r="FR113" s="53"/>
      <c r="FS113" s="53"/>
      <c r="FT113" s="53"/>
      <c r="FU113" s="53"/>
      <c r="FV113" s="53"/>
      <c r="FW113" s="53"/>
      <c r="FX113" s="53"/>
      <c r="FY113" s="53"/>
      <c r="FZ113" s="53"/>
      <c r="GA113" s="53"/>
      <c r="GB113" s="53"/>
      <c r="GC113" s="53"/>
      <c r="GD113" s="53"/>
      <c r="GE113" s="53"/>
      <c r="GF113" s="53"/>
      <c r="GG113" s="53"/>
      <c r="GH113" s="53"/>
      <c r="GI113" s="53"/>
      <c r="GJ113" s="53"/>
      <c r="GK113" s="53"/>
      <c r="GL113" s="53"/>
      <c r="GM113" s="53"/>
      <c r="GN113" s="53"/>
      <c r="GO113" s="53"/>
      <c r="GP113" s="53"/>
      <c r="GQ113" s="53"/>
      <c r="GR113" s="53"/>
      <c r="GS113" s="53"/>
      <c r="GT113" s="53"/>
      <c r="GU113" s="53"/>
      <c r="GV113" s="53"/>
      <c r="GW113" s="53"/>
      <c r="GX113" s="53"/>
      <c r="GY113" s="53"/>
      <c r="GZ113" s="53"/>
      <c r="HA113" s="53"/>
      <c r="HB113" s="53"/>
      <c r="HC113" s="53"/>
      <c r="HD113" s="53"/>
      <c r="HE113" s="53"/>
      <c r="HF113" s="53"/>
      <c r="HG113" s="53"/>
      <c r="HH113" s="53"/>
      <c r="HI113" s="53"/>
      <c r="HJ113" s="53"/>
      <c r="HK113" s="53"/>
      <c r="HL113" s="53"/>
      <c r="HM113" s="53"/>
      <c r="HN113" s="53"/>
      <c r="HO113" s="53"/>
      <c r="HP113" s="53"/>
      <c r="HQ113" s="53"/>
      <c r="HR113" s="53"/>
      <c r="HS113" s="53"/>
      <c r="HT113" s="53"/>
      <c r="HU113" s="53"/>
      <c r="HV113" s="53"/>
      <c r="HW113" s="53"/>
      <c r="HX113" s="53"/>
      <c r="HY113" s="53"/>
      <c r="HZ113" s="53"/>
      <c r="IA113" s="53"/>
      <c r="IB113" s="53"/>
      <c r="IC113" s="53"/>
      <c r="ID113" s="53"/>
      <c r="IE113" s="53"/>
      <c r="IF113" s="53"/>
      <c r="IG113" s="53"/>
      <c r="IH113" s="53"/>
      <c r="II113" s="53"/>
      <c r="IJ113" s="53"/>
      <c r="IK113" s="53"/>
      <c r="IL113" s="53"/>
      <c r="IM113" s="53"/>
      <c r="IN113" s="53"/>
      <c r="IO113" s="53"/>
      <c r="IP113" s="53"/>
      <c r="IQ113" s="53"/>
      <c r="IR113" s="53"/>
      <c r="IS113" s="53"/>
      <c r="IT113" s="53"/>
      <c r="IU113" s="53"/>
      <c r="IV113" s="53"/>
    </row>
    <row r="114" spans="1:256" s="55" customFormat="1" ht="15.75" x14ac:dyDescent="0.25">
      <c r="A114" s="53"/>
      <c r="B114" s="58"/>
      <c r="C114" s="58"/>
      <c r="D114" s="8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BN114" s="53"/>
      <c r="BO114" s="53"/>
      <c r="BP114" s="53"/>
      <c r="BQ114" s="53"/>
      <c r="BR114" s="53"/>
      <c r="BS114" s="53"/>
      <c r="BT114" s="53"/>
      <c r="BU114" s="53"/>
      <c r="BV114" s="53"/>
      <c r="BW114" s="53"/>
      <c r="BX114" s="53"/>
      <c r="BY114" s="53"/>
      <c r="BZ114" s="53"/>
      <c r="CA114" s="53"/>
      <c r="CB114" s="53"/>
      <c r="CC114" s="53"/>
      <c r="CD114" s="53"/>
      <c r="CE114" s="53"/>
      <c r="CF114" s="53"/>
      <c r="CG114" s="53"/>
      <c r="CH114" s="53"/>
      <c r="CI114" s="53"/>
      <c r="CJ114" s="53"/>
      <c r="CK114" s="53"/>
      <c r="CL114" s="53"/>
      <c r="CM114" s="53"/>
      <c r="CN114" s="53"/>
      <c r="CO114" s="53"/>
      <c r="CP114" s="53"/>
      <c r="CQ114" s="53"/>
      <c r="CR114" s="53"/>
      <c r="CS114" s="53"/>
      <c r="CT114" s="53"/>
      <c r="CU114" s="53"/>
      <c r="CV114" s="53"/>
      <c r="CW114" s="53"/>
      <c r="CX114" s="53"/>
      <c r="CY114" s="53"/>
      <c r="CZ114" s="53"/>
      <c r="DA114" s="53"/>
      <c r="DB114" s="53"/>
      <c r="DC114" s="53"/>
      <c r="DD114" s="53"/>
      <c r="DE114" s="53"/>
      <c r="DF114" s="53"/>
      <c r="DG114" s="53"/>
      <c r="DH114" s="53"/>
      <c r="DI114" s="53"/>
      <c r="DJ114" s="53"/>
      <c r="DK114" s="53"/>
      <c r="DL114" s="53"/>
      <c r="DM114" s="53"/>
      <c r="DN114" s="53"/>
      <c r="DO114" s="53"/>
      <c r="DP114" s="53"/>
      <c r="DQ114" s="53"/>
      <c r="DR114" s="53"/>
      <c r="DS114" s="53"/>
      <c r="DT114" s="53"/>
      <c r="DU114" s="53"/>
      <c r="DV114" s="53"/>
      <c r="DW114" s="53"/>
      <c r="DX114" s="53"/>
      <c r="DY114" s="53"/>
      <c r="DZ114" s="53"/>
      <c r="EA114" s="53"/>
      <c r="EB114" s="53"/>
      <c r="EC114" s="53"/>
      <c r="ED114" s="53"/>
      <c r="EE114" s="53"/>
      <c r="EF114" s="53"/>
      <c r="EG114" s="53"/>
      <c r="EH114" s="53"/>
      <c r="EI114" s="53"/>
      <c r="EJ114" s="53"/>
      <c r="EK114" s="53"/>
      <c r="EL114" s="53"/>
      <c r="EM114" s="53"/>
      <c r="EN114" s="53"/>
      <c r="EO114" s="53"/>
      <c r="EP114" s="53"/>
      <c r="EQ114" s="53"/>
      <c r="ER114" s="53"/>
      <c r="ES114" s="53"/>
      <c r="ET114" s="53"/>
      <c r="EU114" s="53"/>
      <c r="EV114" s="53"/>
      <c r="EW114" s="53"/>
      <c r="EX114" s="53"/>
      <c r="EY114" s="53"/>
      <c r="EZ114" s="53"/>
      <c r="FA114" s="53"/>
      <c r="FB114" s="53"/>
      <c r="FC114" s="53"/>
      <c r="FD114" s="53"/>
      <c r="FE114" s="53"/>
      <c r="FF114" s="53"/>
      <c r="FG114" s="53"/>
      <c r="FH114" s="53"/>
      <c r="FI114" s="53"/>
      <c r="FJ114" s="53"/>
      <c r="FK114" s="53"/>
      <c r="FL114" s="53"/>
      <c r="FM114" s="53"/>
      <c r="FN114" s="53"/>
      <c r="FO114" s="53"/>
      <c r="FP114" s="53"/>
      <c r="FQ114" s="53"/>
      <c r="FR114" s="53"/>
      <c r="FS114" s="53"/>
      <c r="FT114" s="53"/>
      <c r="FU114" s="53"/>
      <c r="FV114" s="53"/>
      <c r="FW114" s="53"/>
      <c r="FX114" s="53"/>
      <c r="FY114" s="53"/>
      <c r="FZ114" s="53"/>
      <c r="GA114" s="53"/>
      <c r="GB114" s="53"/>
      <c r="GC114" s="53"/>
      <c r="GD114" s="53"/>
      <c r="GE114" s="53"/>
      <c r="GF114" s="53"/>
      <c r="GG114" s="53"/>
      <c r="GH114" s="53"/>
      <c r="GI114" s="53"/>
      <c r="GJ114" s="53"/>
      <c r="GK114" s="53"/>
      <c r="GL114" s="53"/>
      <c r="GM114" s="53"/>
      <c r="GN114" s="53"/>
      <c r="GO114" s="53"/>
      <c r="GP114" s="53"/>
      <c r="GQ114" s="53"/>
      <c r="GR114" s="53"/>
      <c r="GS114" s="53"/>
      <c r="GT114" s="53"/>
      <c r="GU114" s="53"/>
      <c r="GV114" s="53"/>
      <c r="GW114" s="53"/>
      <c r="GX114" s="53"/>
      <c r="GY114" s="53"/>
      <c r="GZ114" s="53"/>
      <c r="HA114" s="53"/>
      <c r="HB114" s="53"/>
      <c r="HC114" s="53"/>
      <c r="HD114" s="53"/>
      <c r="HE114" s="53"/>
      <c r="HF114" s="53"/>
      <c r="HG114" s="53"/>
      <c r="HH114" s="53"/>
      <c r="HI114" s="53"/>
      <c r="HJ114" s="53"/>
      <c r="HK114" s="53"/>
      <c r="HL114" s="53"/>
      <c r="HM114" s="53"/>
      <c r="HN114" s="53"/>
      <c r="HO114" s="53"/>
      <c r="HP114" s="53"/>
      <c r="HQ114" s="53"/>
      <c r="HR114" s="53"/>
      <c r="HS114" s="53"/>
      <c r="HT114" s="53"/>
      <c r="HU114" s="53"/>
      <c r="HV114" s="53"/>
      <c r="HW114" s="53"/>
      <c r="HX114" s="53"/>
      <c r="HY114" s="53"/>
      <c r="HZ114" s="53"/>
      <c r="IA114" s="53"/>
      <c r="IB114" s="53"/>
      <c r="IC114" s="53"/>
      <c r="ID114" s="53"/>
      <c r="IE114" s="53"/>
      <c r="IF114" s="53"/>
      <c r="IG114" s="53"/>
      <c r="IH114" s="53"/>
      <c r="II114" s="53"/>
      <c r="IJ114" s="53"/>
      <c r="IK114" s="53"/>
      <c r="IL114" s="53"/>
      <c r="IM114" s="53"/>
      <c r="IN114" s="53"/>
      <c r="IO114" s="53"/>
      <c r="IP114" s="53"/>
      <c r="IQ114" s="53"/>
      <c r="IR114" s="53"/>
      <c r="IS114" s="53"/>
      <c r="IT114" s="53"/>
      <c r="IU114" s="53"/>
      <c r="IV114" s="53"/>
    </row>
    <row r="115" spans="1:256" s="55" customFormat="1" ht="15.75" x14ac:dyDescent="0.25">
      <c r="A115" s="53"/>
      <c r="B115" s="58"/>
      <c r="C115" s="58"/>
      <c r="D115" s="8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BN115" s="53"/>
      <c r="BO115" s="53"/>
      <c r="BP115" s="53"/>
      <c r="BQ115" s="53"/>
      <c r="BR115" s="53"/>
      <c r="BS115" s="53"/>
      <c r="BT115" s="53"/>
      <c r="BU115" s="53"/>
      <c r="BV115" s="53"/>
      <c r="BW115" s="53"/>
      <c r="BX115" s="53"/>
      <c r="BY115" s="53"/>
      <c r="BZ115" s="53"/>
      <c r="CA115" s="53"/>
      <c r="CB115" s="53"/>
      <c r="CC115" s="53"/>
      <c r="CD115" s="53"/>
      <c r="CE115" s="53"/>
      <c r="CF115" s="53"/>
      <c r="CG115" s="53"/>
      <c r="CH115" s="53"/>
      <c r="CI115" s="53"/>
      <c r="CJ115" s="53"/>
      <c r="CK115" s="53"/>
      <c r="CL115" s="53"/>
      <c r="CM115" s="53"/>
      <c r="CN115" s="53"/>
      <c r="CO115" s="53"/>
      <c r="CP115" s="53"/>
      <c r="CQ115" s="53"/>
      <c r="CR115" s="53"/>
      <c r="CS115" s="53"/>
      <c r="CT115" s="53"/>
      <c r="CU115" s="53"/>
      <c r="CV115" s="53"/>
      <c r="CW115" s="53"/>
      <c r="CX115" s="53"/>
      <c r="CY115" s="53"/>
      <c r="CZ115" s="53"/>
      <c r="DA115" s="53"/>
      <c r="DB115" s="53"/>
      <c r="DC115" s="53"/>
      <c r="DD115" s="53"/>
      <c r="DE115" s="53"/>
      <c r="DF115" s="53"/>
      <c r="DG115" s="53"/>
      <c r="DH115" s="53"/>
      <c r="DI115" s="53"/>
      <c r="DJ115" s="53"/>
      <c r="DK115" s="53"/>
      <c r="DL115" s="53"/>
      <c r="DM115" s="53"/>
      <c r="DN115" s="53"/>
      <c r="DO115" s="53"/>
      <c r="DP115" s="53"/>
      <c r="DQ115" s="53"/>
      <c r="DR115" s="53"/>
      <c r="DS115" s="53"/>
      <c r="DT115" s="53"/>
      <c r="DU115" s="53"/>
      <c r="DV115" s="53"/>
      <c r="DW115" s="53"/>
      <c r="DX115" s="53"/>
      <c r="DY115" s="53"/>
      <c r="DZ115" s="53"/>
      <c r="EA115" s="53"/>
      <c r="EB115" s="53"/>
      <c r="EC115" s="53"/>
      <c r="ED115" s="53"/>
      <c r="EE115" s="53"/>
      <c r="EF115" s="53"/>
      <c r="EG115" s="53"/>
      <c r="EH115" s="53"/>
      <c r="EI115" s="53"/>
      <c r="EJ115" s="53"/>
      <c r="EK115" s="53"/>
      <c r="EL115" s="53"/>
      <c r="EM115" s="53"/>
      <c r="EN115" s="53"/>
      <c r="EO115" s="53"/>
      <c r="EP115" s="53"/>
      <c r="EQ115" s="53"/>
      <c r="ER115" s="53"/>
      <c r="ES115" s="53"/>
      <c r="ET115" s="53"/>
      <c r="EU115" s="53"/>
      <c r="EV115" s="53"/>
      <c r="EW115" s="53"/>
      <c r="EX115" s="53"/>
      <c r="EY115" s="53"/>
      <c r="EZ115" s="53"/>
      <c r="FA115" s="53"/>
      <c r="FB115" s="53"/>
      <c r="FC115" s="53"/>
      <c r="FD115" s="53"/>
      <c r="FE115" s="53"/>
      <c r="FF115" s="53"/>
      <c r="FG115" s="53"/>
      <c r="FH115" s="53"/>
      <c r="FI115" s="53"/>
      <c r="FJ115" s="53"/>
      <c r="FK115" s="53"/>
      <c r="FL115" s="53"/>
      <c r="FM115" s="53"/>
      <c r="FN115" s="53"/>
      <c r="FO115" s="53"/>
      <c r="FP115" s="53"/>
      <c r="FQ115" s="53"/>
      <c r="FR115" s="53"/>
      <c r="FS115" s="53"/>
      <c r="FT115" s="53"/>
      <c r="FU115" s="53"/>
      <c r="FV115" s="53"/>
      <c r="FW115" s="53"/>
      <c r="FX115" s="53"/>
      <c r="FY115" s="53"/>
      <c r="FZ115" s="53"/>
      <c r="GA115" s="53"/>
      <c r="GB115" s="53"/>
      <c r="GC115" s="53"/>
      <c r="GD115" s="53"/>
      <c r="GE115" s="53"/>
      <c r="GF115" s="53"/>
      <c r="GG115" s="53"/>
      <c r="GH115" s="53"/>
      <c r="GI115" s="53"/>
      <c r="GJ115" s="53"/>
      <c r="GK115" s="53"/>
      <c r="GL115" s="53"/>
      <c r="GM115" s="53"/>
      <c r="GN115" s="53"/>
      <c r="GO115" s="53"/>
      <c r="GP115" s="53"/>
      <c r="GQ115" s="53"/>
      <c r="GR115" s="53"/>
      <c r="GS115" s="53"/>
      <c r="GT115" s="53"/>
      <c r="GU115" s="53"/>
      <c r="GV115" s="53"/>
      <c r="GW115" s="53"/>
      <c r="GX115" s="53"/>
      <c r="GY115" s="53"/>
      <c r="GZ115" s="53"/>
      <c r="HA115" s="53"/>
      <c r="HB115" s="53"/>
      <c r="HC115" s="53"/>
      <c r="HD115" s="53"/>
      <c r="HE115" s="53"/>
      <c r="HF115" s="53"/>
      <c r="HG115" s="53"/>
      <c r="HH115" s="53"/>
      <c r="HI115" s="53"/>
      <c r="HJ115" s="53"/>
      <c r="HK115" s="53"/>
      <c r="HL115" s="53"/>
      <c r="HM115" s="53"/>
      <c r="HN115" s="53"/>
      <c r="HO115" s="53"/>
      <c r="HP115" s="53"/>
      <c r="HQ115" s="53"/>
      <c r="HR115" s="53"/>
      <c r="HS115" s="53"/>
      <c r="HT115" s="53"/>
      <c r="HU115" s="53"/>
      <c r="HV115" s="53"/>
      <c r="HW115" s="53"/>
      <c r="HX115" s="53"/>
      <c r="HY115" s="53"/>
      <c r="HZ115" s="53"/>
      <c r="IA115" s="53"/>
      <c r="IB115" s="53"/>
      <c r="IC115" s="53"/>
      <c r="ID115" s="53"/>
      <c r="IE115" s="53"/>
      <c r="IF115" s="53"/>
      <c r="IG115" s="53"/>
      <c r="IH115" s="53"/>
      <c r="II115" s="53"/>
      <c r="IJ115" s="53"/>
      <c r="IK115" s="53"/>
      <c r="IL115" s="53"/>
      <c r="IM115" s="53"/>
      <c r="IN115" s="53"/>
      <c r="IO115" s="53"/>
      <c r="IP115" s="53"/>
      <c r="IQ115" s="53"/>
      <c r="IR115" s="53"/>
      <c r="IS115" s="53"/>
      <c r="IT115" s="53"/>
      <c r="IU115" s="53"/>
      <c r="IV115" s="53"/>
    </row>
    <row r="116" spans="1:256" s="55" customFormat="1" ht="15.75" x14ac:dyDescent="0.25">
      <c r="A116" s="53"/>
      <c r="B116" s="58"/>
      <c r="C116" s="58"/>
      <c r="D116" s="8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BN116" s="53"/>
      <c r="BO116" s="53"/>
      <c r="BP116" s="53"/>
      <c r="BQ116" s="53"/>
      <c r="BR116" s="53"/>
      <c r="BS116" s="53"/>
      <c r="BT116" s="53"/>
      <c r="BU116" s="53"/>
      <c r="BV116" s="53"/>
      <c r="BW116" s="53"/>
      <c r="BX116" s="53"/>
      <c r="BY116" s="53"/>
      <c r="BZ116" s="53"/>
      <c r="CA116" s="53"/>
      <c r="CB116" s="53"/>
      <c r="CC116" s="53"/>
      <c r="CD116" s="53"/>
      <c r="CE116" s="53"/>
      <c r="CF116" s="53"/>
      <c r="CG116" s="53"/>
      <c r="CH116" s="53"/>
      <c r="CI116" s="53"/>
      <c r="CJ116" s="53"/>
      <c r="CK116" s="53"/>
      <c r="CL116" s="53"/>
      <c r="CM116" s="53"/>
      <c r="CN116" s="53"/>
      <c r="CO116" s="53"/>
      <c r="CP116" s="53"/>
      <c r="CQ116" s="53"/>
      <c r="CR116" s="53"/>
      <c r="CS116" s="53"/>
      <c r="CT116" s="53"/>
      <c r="CU116" s="53"/>
      <c r="CV116" s="53"/>
      <c r="CW116" s="53"/>
      <c r="CX116" s="53"/>
      <c r="CY116" s="53"/>
      <c r="CZ116" s="53"/>
      <c r="DA116" s="53"/>
      <c r="DB116" s="53"/>
      <c r="DC116" s="53"/>
      <c r="DD116" s="53"/>
      <c r="DE116" s="53"/>
      <c r="DF116" s="53"/>
      <c r="DG116" s="53"/>
      <c r="DH116" s="53"/>
      <c r="DI116" s="53"/>
      <c r="DJ116" s="53"/>
      <c r="DK116" s="53"/>
      <c r="DL116" s="53"/>
      <c r="DM116" s="53"/>
      <c r="DN116" s="53"/>
      <c r="DO116" s="53"/>
      <c r="DP116" s="53"/>
      <c r="DQ116" s="53"/>
      <c r="DR116" s="53"/>
      <c r="DS116" s="53"/>
      <c r="DT116" s="53"/>
      <c r="DU116" s="53"/>
      <c r="DV116" s="53"/>
      <c r="DW116" s="53"/>
      <c r="DX116" s="53"/>
      <c r="DY116" s="53"/>
      <c r="DZ116" s="53"/>
      <c r="EA116" s="53"/>
      <c r="EB116" s="53"/>
      <c r="EC116" s="53"/>
      <c r="ED116" s="53"/>
      <c r="EE116" s="53"/>
      <c r="EF116" s="53"/>
      <c r="EG116" s="53"/>
      <c r="EH116" s="53"/>
      <c r="EI116" s="53"/>
      <c r="EJ116" s="53"/>
      <c r="EK116" s="53"/>
      <c r="EL116" s="53"/>
      <c r="EM116" s="53"/>
      <c r="EN116" s="53"/>
      <c r="EO116" s="53"/>
      <c r="EP116" s="53"/>
      <c r="EQ116" s="53"/>
      <c r="ER116" s="53"/>
      <c r="ES116" s="53"/>
      <c r="ET116" s="53"/>
      <c r="EU116" s="53"/>
      <c r="EV116" s="53"/>
      <c r="EW116" s="53"/>
      <c r="EX116" s="53"/>
      <c r="EY116" s="53"/>
      <c r="EZ116" s="53"/>
      <c r="FA116" s="53"/>
      <c r="FB116" s="53"/>
      <c r="FC116" s="53"/>
      <c r="FD116" s="53"/>
      <c r="FE116" s="53"/>
      <c r="FF116" s="53"/>
      <c r="FG116" s="53"/>
      <c r="FH116" s="53"/>
      <c r="FI116" s="53"/>
      <c r="FJ116" s="53"/>
      <c r="FK116" s="53"/>
      <c r="FL116" s="53"/>
      <c r="FM116" s="53"/>
      <c r="FN116" s="53"/>
      <c r="FO116" s="53"/>
      <c r="FP116" s="53"/>
      <c r="FQ116" s="53"/>
      <c r="FR116" s="53"/>
      <c r="FS116" s="53"/>
      <c r="FT116" s="53"/>
      <c r="FU116" s="53"/>
      <c r="FV116" s="53"/>
      <c r="FW116" s="53"/>
      <c r="FX116" s="53"/>
      <c r="FY116" s="53"/>
      <c r="FZ116" s="53"/>
      <c r="GA116" s="53"/>
      <c r="GB116" s="53"/>
      <c r="GC116" s="53"/>
      <c r="GD116" s="53"/>
      <c r="GE116" s="53"/>
      <c r="GF116" s="53"/>
      <c r="GG116" s="53"/>
      <c r="GH116" s="53"/>
      <c r="GI116" s="53"/>
      <c r="GJ116" s="53"/>
      <c r="GK116" s="53"/>
      <c r="GL116" s="53"/>
      <c r="GM116" s="53"/>
      <c r="GN116" s="53"/>
      <c r="GO116" s="53"/>
      <c r="GP116" s="53"/>
      <c r="GQ116" s="53"/>
      <c r="GR116" s="53"/>
      <c r="GS116" s="53"/>
      <c r="GT116" s="53"/>
      <c r="GU116" s="53"/>
      <c r="GV116" s="53"/>
      <c r="GW116" s="53"/>
      <c r="GX116" s="53"/>
      <c r="GY116" s="53"/>
      <c r="GZ116" s="53"/>
      <c r="HA116" s="53"/>
      <c r="HB116" s="53"/>
      <c r="HC116" s="53"/>
      <c r="HD116" s="53"/>
      <c r="HE116" s="53"/>
      <c r="HF116" s="53"/>
      <c r="HG116" s="53"/>
      <c r="HH116" s="53"/>
      <c r="HI116" s="53"/>
      <c r="HJ116" s="53"/>
      <c r="HK116" s="53"/>
      <c r="HL116" s="53"/>
      <c r="HM116" s="53"/>
      <c r="HN116" s="53"/>
      <c r="HO116" s="53"/>
      <c r="HP116" s="53"/>
      <c r="HQ116" s="53"/>
      <c r="HR116" s="53"/>
      <c r="HS116" s="53"/>
      <c r="HT116" s="53"/>
      <c r="HU116" s="53"/>
      <c r="HV116" s="53"/>
      <c r="HW116" s="53"/>
      <c r="HX116" s="53"/>
      <c r="HY116" s="53"/>
      <c r="HZ116" s="53"/>
      <c r="IA116" s="53"/>
      <c r="IB116" s="53"/>
      <c r="IC116" s="53"/>
      <c r="ID116" s="53"/>
      <c r="IE116" s="53"/>
      <c r="IF116" s="53"/>
      <c r="IG116" s="53"/>
      <c r="IH116" s="53"/>
      <c r="II116" s="53"/>
      <c r="IJ116" s="53"/>
      <c r="IK116" s="53"/>
      <c r="IL116" s="53"/>
      <c r="IM116" s="53"/>
      <c r="IN116" s="53"/>
      <c r="IO116" s="53"/>
      <c r="IP116" s="53"/>
      <c r="IQ116" s="53"/>
      <c r="IR116" s="53"/>
      <c r="IS116" s="53"/>
      <c r="IT116" s="53"/>
      <c r="IU116" s="53"/>
      <c r="IV116" s="53"/>
    </row>
    <row r="117" spans="1:256" s="55" customFormat="1" ht="15.75" x14ac:dyDescent="0.25">
      <c r="A117" s="53"/>
      <c r="B117" s="53"/>
      <c r="C117" s="53"/>
      <c r="D117" s="8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3"/>
      <c r="AS117" s="53"/>
      <c r="AT117" s="53"/>
      <c r="AU117" s="53"/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BN117" s="53"/>
      <c r="BO117" s="53"/>
      <c r="BP117" s="53"/>
      <c r="BQ117" s="53"/>
      <c r="BR117" s="53"/>
      <c r="BS117" s="53"/>
      <c r="BT117" s="53"/>
      <c r="BU117" s="53"/>
      <c r="BV117" s="53"/>
      <c r="BW117" s="53"/>
      <c r="BX117" s="53"/>
      <c r="BY117" s="53"/>
      <c r="BZ117" s="53"/>
      <c r="CA117" s="53"/>
      <c r="CB117" s="53"/>
      <c r="CC117" s="53"/>
      <c r="CD117" s="53"/>
      <c r="CE117" s="53"/>
      <c r="CF117" s="53"/>
      <c r="CG117" s="53"/>
      <c r="CH117" s="53"/>
      <c r="CI117" s="53"/>
      <c r="CJ117" s="53"/>
      <c r="CK117" s="53"/>
      <c r="CL117" s="53"/>
      <c r="CM117" s="53"/>
      <c r="CN117" s="53"/>
      <c r="CO117" s="53"/>
      <c r="CP117" s="53"/>
      <c r="CQ117" s="53"/>
      <c r="CR117" s="53"/>
      <c r="CS117" s="53"/>
      <c r="CT117" s="53"/>
      <c r="CU117" s="53"/>
      <c r="CV117" s="53"/>
      <c r="CW117" s="53"/>
      <c r="CX117" s="53"/>
      <c r="CY117" s="53"/>
      <c r="CZ117" s="53"/>
      <c r="DA117" s="53"/>
      <c r="DB117" s="53"/>
      <c r="DC117" s="53"/>
      <c r="DD117" s="53"/>
      <c r="DE117" s="53"/>
      <c r="DF117" s="53"/>
      <c r="DG117" s="53"/>
      <c r="DH117" s="53"/>
      <c r="DI117" s="53"/>
      <c r="DJ117" s="53"/>
      <c r="DK117" s="53"/>
      <c r="DL117" s="53"/>
      <c r="DM117" s="53"/>
      <c r="DN117" s="53"/>
      <c r="DO117" s="53"/>
      <c r="DP117" s="53"/>
      <c r="DQ117" s="53"/>
      <c r="DR117" s="53"/>
      <c r="DS117" s="53"/>
      <c r="DT117" s="53"/>
      <c r="DU117" s="53"/>
      <c r="DV117" s="53"/>
      <c r="DW117" s="53"/>
      <c r="DX117" s="53"/>
      <c r="DY117" s="53"/>
      <c r="DZ117" s="53"/>
      <c r="EA117" s="53"/>
      <c r="EB117" s="53"/>
      <c r="EC117" s="53"/>
      <c r="ED117" s="53"/>
      <c r="EE117" s="53"/>
      <c r="EF117" s="53"/>
      <c r="EG117" s="53"/>
      <c r="EH117" s="53"/>
      <c r="EI117" s="53"/>
      <c r="EJ117" s="53"/>
      <c r="EK117" s="53"/>
      <c r="EL117" s="53"/>
      <c r="EM117" s="53"/>
      <c r="EN117" s="53"/>
      <c r="EO117" s="53"/>
      <c r="EP117" s="53"/>
      <c r="EQ117" s="53"/>
      <c r="ER117" s="53"/>
      <c r="ES117" s="53"/>
      <c r="ET117" s="53"/>
      <c r="EU117" s="53"/>
      <c r="EV117" s="53"/>
      <c r="EW117" s="53"/>
      <c r="EX117" s="53"/>
      <c r="EY117" s="53"/>
      <c r="EZ117" s="53"/>
      <c r="FA117" s="53"/>
      <c r="FB117" s="53"/>
      <c r="FC117" s="53"/>
      <c r="FD117" s="53"/>
      <c r="FE117" s="53"/>
      <c r="FF117" s="53"/>
      <c r="FG117" s="53"/>
      <c r="FH117" s="53"/>
      <c r="FI117" s="53"/>
      <c r="FJ117" s="53"/>
      <c r="FK117" s="53"/>
      <c r="FL117" s="53"/>
      <c r="FM117" s="53"/>
      <c r="FN117" s="53"/>
      <c r="FO117" s="53"/>
      <c r="FP117" s="53"/>
      <c r="FQ117" s="53"/>
      <c r="FR117" s="53"/>
      <c r="FS117" s="53"/>
      <c r="FT117" s="53"/>
      <c r="FU117" s="53"/>
      <c r="FV117" s="53"/>
      <c r="FW117" s="53"/>
      <c r="FX117" s="53"/>
      <c r="FY117" s="53"/>
      <c r="FZ117" s="53"/>
      <c r="GA117" s="53"/>
      <c r="GB117" s="53"/>
      <c r="GC117" s="53"/>
      <c r="GD117" s="53"/>
      <c r="GE117" s="53"/>
      <c r="GF117" s="53"/>
      <c r="GG117" s="53"/>
      <c r="GH117" s="53"/>
      <c r="GI117" s="53"/>
      <c r="GJ117" s="53"/>
      <c r="GK117" s="53"/>
      <c r="GL117" s="53"/>
      <c r="GM117" s="53"/>
      <c r="GN117" s="53"/>
      <c r="GO117" s="53"/>
      <c r="GP117" s="53"/>
      <c r="GQ117" s="53"/>
      <c r="GR117" s="53"/>
      <c r="GS117" s="53"/>
      <c r="GT117" s="53"/>
      <c r="GU117" s="53"/>
      <c r="GV117" s="53"/>
      <c r="GW117" s="53"/>
      <c r="GX117" s="53"/>
      <c r="GY117" s="53"/>
      <c r="GZ117" s="53"/>
      <c r="HA117" s="53"/>
      <c r="HB117" s="53"/>
      <c r="HC117" s="53"/>
      <c r="HD117" s="53"/>
      <c r="HE117" s="53"/>
      <c r="HF117" s="53"/>
      <c r="HG117" s="53"/>
      <c r="HH117" s="53"/>
      <c r="HI117" s="53"/>
      <c r="HJ117" s="53"/>
      <c r="HK117" s="53"/>
      <c r="HL117" s="53"/>
      <c r="HM117" s="53"/>
      <c r="HN117" s="53"/>
      <c r="HO117" s="53"/>
      <c r="HP117" s="53"/>
      <c r="HQ117" s="53"/>
      <c r="HR117" s="53"/>
      <c r="HS117" s="53"/>
      <c r="HT117" s="53"/>
      <c r="HU117" s="53"/>
      <c r="HV117" s="53"/>
      <c r="HW117" s="53"/>
      <c r="HX117" s="53"/>
      <c r="HY117" s="53"/>
      <c r="HZ117" s="53"/>
      <c r="IA117" s="53"/>
      <c r="IB117" s="53"/>
      <c r="IC117" s="53"/>
      <c r="ID117" s="53"/>
      <c r="IE117" s="53"/>
      <c r="IF117" s="53"/>
      <c r="IG117" s="53"/>
      <c r="IH117" s="53"/>
      <c r="II117" s="53"/>
      <c r="IJ117" s="53"/>
      <c r="IK117" s="53"/>
      <c r="IL117" s="53"/>
      <c r="IM117" s="53"/>
      <c r="IN117" s="53"/>
      <c r="IO117" s="53"/>
      <c r="IP117" s="53"/>
      <c r="IQ117" s="53"/>
      <c r="IR117" s="53"/>
      <c r="IS117" s="53"/>
      <c r="IT117" s="53"/>
      <c r="IU117" s="53"/>
      <c r="IV117" s="53"/>
    </row>
    <row r="118" spans="1:256" s="55" customFormat="1" ht="15.75" x14ac:dyDescent="0.25">
      <c r="A118" s="53"/>
      <c r="B118" s="58"/>
      <c r="C118" s="58"/>
      <c r="D118" s="8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3"/>
      <c r="AS118" s="53"/>
      <c r="AT118" s="53"/>
      <c r="AU118" s="53"/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  <c r="BH118" s="53"/>
      <c r="BI118" s="53"/>
      <c r="BJ118" s="53"/>
      <c r="BK118" s="53"/>
      <c r="BL118" s="53"/>
      <c r="BM118" s="53"/>
      <c r="BN118" s="53"/>
      <c r="BO118" s="53"/>
      <c r="BP118" s="53"/>
      <c r="BQ118" s="53"/>
      <c r="BR118" s="53"/>
      <c r="BS118" s="53"/>
      <c r="BT118" s="53"/>
      <c r="BU118" s="53"/>
      <c r="BV118" s="53"/>
      <c r="BW118" s="53"/>
      <c r="BX118" s="53"/>
      <c r="BY118" s="53"/>
      <c r="BZ118" s="53"/>
      <c r="CA118" s="53"/>
      <c r="CB118" s="53"/>
      <c r="CC118" s="53"/>
      <c r="CD118" s="53"/>
      <c r="CE118" s="53"/>
      <c r="CF118" s="53"/>
      <c r="CG118" s="53"/>
      <c r="CH118" s="53"/>
      <c r="CI118" s="53"/>
      <c r="CJ118" s="53"/>
      <c r="CK118" s="53"/>
      <c r="CL118" s="53"/>
      <c r="CM118" s="53"/>
      <c r="CN118" s="53"/>
      <c r="CO118" s="53"/>
      <c r="CP118" s="53"/>
      <c r="CQ118" s="53"/>
      <c r="CR118" s="53"/>
      <c r="CS118" s="53"/>
      <c r="CT118" s="53"/>
      <c r="CU118" s="53"/>
      <c r="CV118" s="53"/>
      <c r="CW118" s="53"/>
      <c r="CX118" s="53"/>
      <c r="CY118" s="53"/>
      <c r="CZ118" s="53"/>
      <c r="DA118" s="53"/>
      <c r="DB118" s="53"/>
      <c r="DC118" s="53"/>
      <c r="DD118" s="53"/>
      <c r="DE118" s="53"/>
      <c r="DF118" s="53"/>
      <c r="DG118" s="53"/>
      <c r="DH118" s="53"/>
      <c r="DI118" s="53"/>
      <c r="DJ118" s="53"/>
      <c r="DK118" s="53"/>
      <c r="DL118" s="53"/>
      <c r="DM118" s="53"/>
      <c r="DN118" s="53"/>
      <c r="DO118" s="53"/>
      <c r="DP118" s="53"/>
      <c r="DQ118" s="53"/>
      <c r="DR118" s="53"/>
      <c r="DS118" s="53"/>
      <c r="DT118" s="53"/>
      <c r="DU118" s="53"/>
      <c r="DV118" s="53"/>
      <c r="DW118" s="53"/>
      <c r="DX118" s="53"/>
      <c r="DY118" s="53"/>
      <c r="DZ118" s="53"/>
      <c r="EA118" s="53"/>
      <c r="EB118" s="53"/>
      <c r="EC118" s="53"/>
      <c r="ED118" s="53"/>
      <c r="EE118" s="53"/>
      <c r="EF118" s="53"/>
      <c r="EG118" s="53"/>
      <c r="EH118" s="53"/>
      <c r="EI118" s="53"/>
      <c r="EJ118" s="53"/>
      <c r="EK118" s="53"/>
      <c r="EL118" s="53"/>
      <c r="EM118" s="53"/>
      <c r="EN118" s="53"/>
      <c r="EO118" s="53"/>
      <c r="EP118" s="53"/>
      <c r="EQ118" s="53"/>
      <c r="ER118" s="53"/>
      <c r="ES118" s="53"/>
      <c r="ET118" s="53"/>
      <c r="EU118" s="53"/>
      <c r="EV118" s="53"/>
      <c r="EW118" s="53"/>
      <c r="EX118" s="53"/>
      <c r="EY118" s="53"/>
      <c r="EZ118" s="53"/>
      <c r="FA118" s="53"/>
      <c r="FB118" s="53"/>
      <c r="FC118" s="53"/>
      <c r="FD118" s="53"/>
      <c r="FE118" s="53"/>
      <c r="FF118" s="53"/>
      <c r="FG118" s="53"/>
      <c r="FH118" s="53"/>
      <c r="FI118" s="53"/>
      <c r="FJ118" s="53"/>
      <c r="FK118" s="53"/>
      <c r="FL118" s="53"/>
      <c r="FM118" s="53"/>
      <c r="FN118" s="53"/>
      <c r="FO118" s="53"/>
      <c r="FP118" s="53"/>
      <c r="FQ118" s="53"/>
      <c r="FR118" s="53"/>
      <c r="FS118" s="53"/>
      <c r="FT118" s="53"/>
      <c r="FU118" s="53"/>
      <c r="FV118" s="53"/>
      <c r="FW118" s="53"/>
      <c r="FX118" s="53"/>
      <c r="FY118" s="53"/>
      <c r="FZ118" s="53"/>
      <c r="GA118" s="53"/>
      <c r="GB118" s="53"/>
      <c r="GC118" s="53"/>
      <c r="GD118" s="53"/>
      <c r="GE118" s="53"/>
      <c r="GF118" s="53"/>
      <c r="GG118" s="53"/>
      <c r="GH118" s="53"/>
      <c r="GI118" s="53"/>
      <c r="GJ118" s="53"/>
      <c r="GK118" s="53"/>
      <c r="GL118" s="53"/>
      <c r="GM118" s="53"/>
      <c r="GN118" s="53"/>
      <c r="GO118" s="53"/>
      <c r="GP118" s="53"/>
      <c r="GQ118" s="53"/>
      <c r="GR118" s="53"/>
      <c r="GS118" s="53"/>
      <c r="GT118" s="53"/>
      <c r="GU118" s="53"/>
      <c r="GV118" s="53"/>
      <c r="GW118" s="53"/>
      <c r="GX118" s="53"/>
      <c r="GY118" s="53"/>
      <c r="GZ118" s="53"/>
      <c r="HA118" s="53"/>
      <c r="HB118" s="53"/>
      <c r="HC118" s="53"/>
      <c r="HD118" s="53"/>
      <c r="HE118" s="53"/>
      <c r="HF118" s="53"/>
      <c r="HG118" s="53"/>
      <c r="HH118" s="53"/>
      <c r="HI118" s="53"/>
      <c r="HJ118" s="53"/>
      <c r="HK118" s="53"/>
      <c r="HL118" s="53"/>
      <c r="HM118" s="53"/>
      <c r="HN118" s="53"/>
      <c r="HO118" s="53"/>
      <c r="HP118" s="53"/>
      <c r="HQ118" s="53"/>
      <c r="HR118" s="53"/>
      <c r="HS118" s="53"/>
      <c r="HT118" s="53"/>
      <c r="HU118" s="53"/>
      <c r="HV118" s="53"/>
      <c r="HW118" s="53"/>
      <c r="HX118" s="53"/>
      <c r="HY118" s="53"/>
      <c r="HZ118" s="53"/>
      <c r="IA118" s="53"/>
      <c r="IB118" s="53"/>
      <c r="IC118" s="53"/>
      <c r="ID118" s="53"/>
      <c r="IE118" s="53"/>
      <c r="IF118" s="53"/>
      <c r="IG118" s="53"/>
      <c r="IH118" s="53"/>
      <c r="II118" s="53"/>
      <c r="IJ118" s="53"/>
      <c r="IK118" s="53"/>
      <c r="IL118" s="53"/>
      <c r="IM118" s="53"/>
      <c r="IN118" s="53"/>
      <c r="IO118" s="53"/>
      <c r="IP118" s="53"/>
      <c r="IQ118" s="53"/>
      <c r="IR118" s="53"/>
      <c r="IS118" s="53"/>
      <c r="IT118" s="53"/>
      <c r="IU118" s="53"/>
      <c r="IV118" s="53"/>
    </row>
    <row r="119" spans="1:256" s="55" customFormat="1" x14ac:dyDescent="0.2">
      <c r="A119" s="53"/>
      <c r="B119" s="53"/>
      <c r="C119" s="53"/>
      <c r="D119" s="74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BN119" s="53"/>
      <c r="BO119" s="53"/>
      <c r="BP119" s="53"/>
      <c r="BQ119" s="53"/>
      <c r="BR119" s="53"/>
      <c r="BS119" s="53"/>
      <c r="BT119" s="53"/>
      <c r="BU119" s="53"/>
      <c r="BV119" s="53"/>
      <c r="BW119" s="53"/>
      <c r="BX119" s="53"/>
      <c r="BY119" s="53"/>
      <c r="BZ119" s="53"/>
      <c r="CA119" s="53"/>
      <c r="CB119" s="53"/>
      <c r="CC119" s="53"/>
      <c r="CD119" s="53"/>
      <c r="CE119" s="53"/>
      <c r="CF119" s="53"/>
      <c r="CG119" s="53"/>
      <c r="CH119" s="53"/>
      <c r="CI119" s="53"/>
      <c r="CJ119" s="53"/>
      <c r="CK119" s="53"/>
      <c r="CL119" s="53"/>
      <c r="CM119" s="53"/>
      <c r="CN119" s="53"/>
      <c r="CO119" s="53"/>
      <c r="CP119" s="53"/>
      <c r="CQ119" s="53"/>
      <c r="CR119" s="53"/>
      <c r="CS119" s="53"/>
      <c r="CT119" s="53"/>
      <c r="CU119" s="53"/>
      <c r="CV119" s="53"/>
      <c r="CW119" s="53"/>
      <c r="CX119" s="53"/>
      <c r="CY119" s="53"/>
      <c r="CZ119" s="53"/>
      <c r="DA119" s="53"/>
      <c r="DB119" s="53"/>
      <c r="DC119" s="53"/>
      <c r="DD119" s="53"/>
      <c r="DE119" s="53"/>
      <c r="DF119" s="53"/>
      <c r="DG119" s="53"/>
      <c r="DH119" s="53"/>
      <c r="DI119" s="53"/>
      <c r="DJ119" s="53"/>
      <c r="DK119" s="53"/>
      <c r="DL119" s="53"/>
      <c r="DM119" s="53"/>
      <c r="DN119" s="53"/>
      <c r="DO119" s="53"/>
      <c r="DP119" s="53"/>
      <c r="DQ119" s="53"/>
      <c r="DR119" s="53"/>
      <c r="DS119" s="53"/>
      <c r="DT119" s="53"/>
      <c r="DU119" s="53"/>
      <c r="DV119" s="53"/>
      <c r="DW119" s="53"/>
      <c r="DX119" s="53"/>
      <c r="DY119" s="53"/>
      <c r="DZ119" s="53"/>
      <c r="EA119" s="53"/>
      <c r="EB119" s="53"/>
      <c r="EC119" s="53"/>
      <c r="ED119" s="53"/>
      <c r="EE119" s="53"/>
      <c r="EF119" s="53"/>
      <c r="EG119" s="53"/>
      <c r="EH119" s="53"/>
      <c r="EI119" s="53"/>
      <c r="EJ119" s="53"/>
      <c r="EK119" s="53"/>
      <c r="EL119" s="53"/>
      <c r="EM119" s="53"/>
      <c r="EN119" s="53"/>
      <c r="EO119" s="53"/>
      <c r="EP119" s="53"/>
      <c r="EQ119" s="53"/>
      <c r="ER119" s="53"/>
      <c r="ES119" s="53"/>
      <c r="ET119" s="53"/>
      <c r="EU119" s="53"/>
      <c r="EV119" s="53"/>
      <c r="EW119" s="53"/>
      <c r="EX119" s="53"/>
      <c r="EY119" s="53"/>
      <c r="EZ119" s="53"/>
      <c r="FA119" s="53"/>
      <c r="FB119" s="53"/>
      <c r="FC119" s="53"/>
      <c r="FD119" s="53"/>
      <c r="FE119" s="53"/>
      <c r="FF119" s="53"/>
      <c r="FG119" s="53"/>
      <c r="FH119" s="53"/>
      <c r="FI119" s="53"/>
      <c r="FJ119" s="53"/>
      <c r="FK119" s="53"/>
      <c r="FL119" s="53"/>
      <c r="FM119" s="53"/>
      <c r="FN119" s="53"/>
      <c r="FO119" s="53"/>
      <c r="FP119" s="53"/>
      <c r="FQ119" s="53"/>
      <c r="FR119" s="53"/>
      <c r="FS119" s="53"/>
      <c r="FT119" s="53"/>
      <c r="FU119" s="53"/>
      <c r="FV119" s="53"/>
      <c r="FW119" s="53"/>
      <c r="FX119" s="53"/>
      <c r="FY119" s="53"/>
      <c r="FZ119" s="53"/>
      <c r="GA119" s="53"/>
      <c r="GB119" s="53"/>
      <c r="GC119" s="53"/>
      <c r="GD119" s="53"/>
      <c r="GE119" s="53"/>
      <c r="GF119" s="53"/>
      <c r="GG119" s="53"/>
      <c r="GH119" s="53"/>
      <c r="GI119" s="53"/>
      <c r="GJ119" s="53"/>
      <c r="GK119" s="53"/>
      <c r="GL119" s="53"/>
      <c r="GM119" s="53"/>
      <c r="GN119" s="53"/>
      <c r="GO119" s="53"/>
      <c r="GP119" s="53"/>
      <c r="GQ119" s="53"/>
      <c r="GR119" s="53"/>
      <c r="GS119" s="53"/>
      <c r="GT119" s="53"/>
      <c r="GU119" s="53"/>
      <c r="GV119" s="53"/>
      <c r="GW119" s="53"/>
      <c r="GX119" s="53"/>
      <c r="GY119" s="53"/>
      <c r="GZ119" s="53"/>
      <c r="HA119" s="53"/>
      <c r="HB119" s="53"/>
      <c r="HC119" s="53"/>
      <c r="HD119" s="53"/>
      <c r="HE119" s="53"/>
      <c r="HF119" s="53"/>
      <c r="HG119" s="53"/>
      <c r="HH119" s="53"/>
      <c r="HI119" s="53"/>
      <c r="HJ119" s="53"/>
      <c r="HK119" s="53"/>
      <c r="HL119" s="53"/>
      <c r="HM119" s="53"/>
      <c r="HN119" s="53"/>
      <c r="HO119" s="53"/>
      <c r="HP119" s="53"/>
      <c r="HQ119" s="53"/>
      <c r="HR119" s="53"/>
      <c r="HS119" s="53"/>
      <c r="HT119" s="53"/>
      <c r="HU119" s="53"/>
      <c r="HV119" s="53"/>
      <c r="HW119" s="53"/>
      <c r="HX119" s="53"/>
      <c r="HY119" s="53"/>
      <c r="HZ119" s="53"/>
      <c r="IA119" s="53"/>
      <c r="IB119" s="53"/>
      <c r="IC119" s="53"/>
      <c r="ID119" s="53"/>
      <c r="IE119" s="53"/>
      <c r="IF119" s="53"/>
      <c r="IG119" s="53"/>
      <c r="IH119" s="53"/>
      <c r="II119" s="53"/>
      <c r="IJ119" s="53"/>
      <c r="IK119" s="53"/>
      <c r="IL119" s="53"/>
      <c r="IM119" s="53"/>
      <c r="IN119" s="53"/>
      <c r="IO119" s="53"/>
      <c r="IP119" s="53"/>
      <c r="IQ119" s="53"/>
      <c r="IR119" s="53"/>
      <c r="IS119" s="53"/>
      <c r="IT119" s="53"/>
      <c r="IU119" s="53"/>
      <c r="IV119" s="53"/>
    </row>
    <row r="120" spans="1:256" s="55" customFormat="1" x14ac:dyDescent="0.2">
      <c r="A120" s="53"/>
      <c r="B120" s="53"/>
      <c r="C120" s="53"/>
      <c r="D120" s="74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53"/>
      <c r="BR120" s="53"/>
      <c r="BS120" s="53"/>
      <c r="BT120" s="53"/>
      <c r="BU120" s="53"/>
      <c r="BV120" s="53"/>
      <c r="BW120" s="53"/>
      <c r="BX120" s="53"/>
      <c r="BY120" s="53"/>
      <c r="BZ120" s="53"/>
      <c r="CA120" s="53"/>
      <c r="CB120" s="53"/>
      <c r="CC120" s="53"/>
      <c r="CD120" s="53"/>
      <c r="CE120" s="53"/>
      <c r="CF120" s="53"/>
      <c r="CG120" s="53"/>
      <c r="CH120" s="53"/>
      <c r="CI120" s="53"/>
      <c r="CJ120" s="53"/>
      <c r="CK120" s="53"/>
      <c r="CL120" s="53"/>
      <c r="CM120" s="53"/>
      <c r="CN120" s="53"/>
      <c r="CO120" s="53"/>
      <c r="CP120" s="53"/>
      <c r="CQ120" s="53"/>
      <c r="CR120" s="53"/>
      <c r="CS120" s="53"/>
      <c r="CT120" s="53"/>
      <c r="CU120" s="53"/>
      <c r="CV120" s="53"/>
      <c r="CW120" s="53"/>
      <c r="CX120" s="53"/>
      <c r="CY120" s="53"/>
      <c r="CZ120" s="53"/>
      <c r="DA120" s="53"/>
      <c r="DB120" s="53"/>
      <c r="DC120" s="53"/>
      <c r="DD120" s="53"/>
      <c r="DE120" s="53"/>
      <c r="DF120" s="53"/>
      <c r="DG120" s="53"/>
      <c r="DH120" s="53"/>
      <c r="DI120" s="53"/>
      <c r="DJ120" s="53"/>
      <c r="DK120" s="53"/>
      <c r="DL120" s="53"/>
      <c r="DM120" s="53"/>
      <c r="DN120" s="53"/>
      <c r="DO120" s="53"/>
      <c r="DP120" s="53"/>
      <c r="DQ120" s="53"/>
      <c r="DR120" s="53"/>
      <c r="DS120" s="53"/>
      <c r="DT120" s="53"/>
      <c r="DU120" s="53"/>
      <c r="DV120" s="53"/>
      <c r="DW120" s="53"/>
      <c r="DX120" s="53"/>
      <c r="DY120" s="53"/>
      <c r="DZ120" s="53"/>
      <c r="EA120" s="53"/>
      <c r="EB120" s="53"/>
      <c r="EC120" s="53"/>
      <c r="ED120" s="53"/>
      <c r="EE120" s="53"/>
      <c r="EF120" s="53"/>
      <c r="EG120" s="53"/>
      <c r="EH120" s="53"/>
      <c r="EI120" s="53"/>
      <c r="EJ120" s="53"/>
      <c r="EK120" s="53"/>
      <c r="EL120" s="53"/>
      <c r="EM120" s="53"/>
      <c r="EN120" s="53"/>
      <c r="EO120" s="53"/>
      <c r="EP120" s="53"/>
      <c r="EQ120" s="53"/>
      <c r="ER120" s="53"/>
      <c r="ES120" s="53"/>
      <c r="ET120" s="53"/>
      <c r="EU120" s="53"/>
      <c r="EV120" s="53"/>
      <c r="EW120" s="53"/>
      <c r="EX120" s="53"/>
      <c r="EY120" s="53"/>
      <c r="EZ120" s="53"/>
      <c r="FA120" s="53"/>
      <c r="FB120" s="53"/>
      <c r="FC120" s="53"/>
      <c r="FD120" s="53"/>
      <c r="FE120" s="53"/>
      <c r="FF120" s="53"/>
      <c r="FG120" s="53"/>
      <c r="FH120" s="53"/>
      <c r="FI120" s="53"/>
      <c r="FJ120" s="53"/>
      <c r="FK120" s="53"/>
      <c r="FL120" s="53"/>
      <c r="FM120" s="53"/>
      <c r="FN120" s="53"/>
      <c r="FO120" s="53"/>
      <c r="FP120" s="53"/>
      <c r="FQ120" s="53"/>
      <c r="FR120" s="53"/>
      <c r="FS120" s="53"/>
      <c r="FT120" s="53"/>
      <c r="FU120" s="53"/>
      <c r="FV120" s="53"/>
      <c r="FW120" s="53"/>
      <c r="FX120" s="53"/>
      <c r="FY120" s="53"/>
      <c r="FZ120" s="53"/>
      <c r="GA120" s="53"/>
      <c r="GB120" s="53"/>
      <c r="GC120" s="53"/>
      <c r="GD120" s="53"/>
      <c r="GE120" s="53"/>
      <c r="GF120" s="53"/>
      <c r="GG120" s="53"/>
      <c r="GH120" s="53"/>
      <c r="GI120" s="53"/>
      <c r="GJ120" s="53"/>
      <c r="GK120" s="53"/>
      <c r="GL120" s="53"/>
      <c r="GM120" s="53"/>
      <c r="GN120" s="53"/>
      <c r="GO120" s="53"/>
      <c r="GP120" s="53"/>
      <c r="GQ120" s="53"/>
      <c r="GR120" s="53"/>
      <c r="GS120" s="53"/>
      <c r="GT120" s="53"/>
      <c r="GU120" s="53"/>
      <c r="GV120" s="53"/>
      <c r="GW120" s="53"/>
      <c r="GX120" s="53"/>
      <c r="GY120" s="53"/>
      <c r="GZ120" s="53"/>
      <c r="HA120" s="53"/>
      <c r="HB120" s="53"/>
      <c r="HC120" s="53"/>
      <c r="HD120" s="53"/>
      <c r="HE120" s="53"/>
      <c r="HF120" s="53"/>
      <c r="HG120" s="53"/>
      <c r="HH120" s="53"/>
      <c r="HI120" s="53"/>
      <c r="HJ120" s="53"/>
      <c r="HK120" s="53"/>
      <c r="HL120" s="53"/>
      <c r="HM120" s="53"/>
      <c r="HN120" s="53"/>
      <c r="HO120" s="53"/>
      <c r="HP120" s="53"/>
      <c r="HQ120" s="53"/>
      <c r="HR120" s="53"/>
      <c r="HS120" s="53"/>
      <c r="HT120" s="53"/>
      <c r="HU120" s="53"/>
      <c r="HV120" s="53"/>
      <c r="HW120" s="53"/>
      <c r="HX120" s="53"/>
      <c r="HY120" s="53"/>
      <c r="HZ120" s="53"/>
      <c r="IA120" s="53"/>
      <c r="IB120" s="53"/>
      <c r="IC120" s="53"/>
      <c r="ID120" s="53"/>
      <c r="IE120" s="53"/>
      <c r="IF120" s="53"/>
      <c r="IG120" s="53"/>
      <c r="IH120" s="53"/>
      <c r="II120" s="53"/>
      <c r="IJ120" s="53"/>
      <c r="IK120" s="53"/>
      <c r="IL120" s="53"/>
      <c r="IM120" s="53"/>
      <c r="IN120" s="53"/>
      <c r="IO120" s="53"/>
      <c r="IP120" s="53"/>
      <c r="IQ120" s="53"/>
      <c r="IR120" s="53"/>
      <c r="IS120" s="53"/>
      <c r="IT120" s="53"/>
      <c r="IU120" s="53"/>
      <c r="IV120" s="53"/>
    </row>
    <row r="121" spans="1:256" s="55" customFormat="1" x14ac:dyDescent="0.2">
      <c r="A121" s="53"/>
      <c r="B121" s="53"/>
      <c r="C121" s="53"/>
      <c r="D121" s="74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53"/>
      <c r="BR121" s="53"/>
      <c r="BS121" s="53"/>
      <c r="BT121" s="53"/>
      <c r="BU121" s="53"/>
      <c r="BV121" s="53"/>
      <c r="BW121" s="53"/>
      <c r="BX121" s="53"/>
      <c r="BY121" s="53"/>
      <c r="BZ121" s="53"/>
      <c r="CA121" s="53"/>
      <c r="CB121" s="53"/>
      <c r="CC121" s="53"/>
      <c r="CD121" s="53"/>
      <c r="CE121" s="53"/>
      <c r="CF121" s="53"/>
      <c r="CG121" s="53"/>
      <c r="CH121" s="53"/>
      <c r="CI121" s="53"/>
      <c r="CJ121" s="53"/>
      <c r="CK121" s="53"/>
      <c r="CL121" s="53"/>
      <c r="CM121" s="53"/>
      <c r="CN121" s="53"/>
      <c r="CO121" s="53"/>
      <c r="CP121" s="53"/>
      <c r="CQ121" s="53"/>
      <c r="CR121" s="53"/>
      <c r="CS121" s="53"/>
      <c r="CT121" s="53"/>
      <c r="CU121" s="53"/>
      <c r="CV121" s="53"/>
      <c r="CW121" s="53"/>
      <c r="CX121" s="53"/>
      <c r="CY121" s="53"/>
      <c r="CZ121" s="53"/>
      <c r="DA121" s="53"/>
      <c r="DB121" s="53"/>
      <c r="DC121" s="53"/>
      <c r="DD121" s="53"/>
      <c r="DE121" s="53"/>
      <c r="DF121" s="53"/>
      <c r="DG121" s="53"/>
      <c r="DH121" s="53"/>
      <c r="DI121" s="53"/>
      <c r="DJ121" s="53"/>
      <c r="DK121" s="53"/>
      <c r="DL121" s="53"/>
      <c r="DM121" s="53"/>
      <c r="DN121" s="53"/>
      <c r="DO121" s="53"/>
      <c r="DP121" s="53"/>
      <c r="DQ121" s="53"/>
      <c r="DR121" s="53"/>
      <c r="DS121" s="53"/>
      <c r="DT121" s="53"/>
      <c r="DU121" s="53"/>
      <c r="DV121" s="53"/>
      <c r="DW121" s="53"/>
      <c r="DX121" s="53"/>
      <c r="DY121" s="53"/>
      <c r="DZ121" s="53"/>
      <c r="EA121" s="53"/>
      <c r="EB121" s="53"/>
      <c r="EC121" s="53"/>
      <c r="ED121" s="53"/>
      <c r="EE121" s="53"/>
      <c r="EF121" s="53"/>
      <c r="EG121" s="53"/>
      <c r="EH121" s="53"/>
      <c r="EI121" s="53"/>
      <c r="EJ121" s="53"/>
      <c r="EK121" s="53"/>
      <c r="EL121" s="53"/>
      <c r="EM121" s="53"/>
      <c r="EN121" s="53"/>
      <c r="EO121" s="53"/>
      <c r="EP121" s="53"/>
      <c r="EQ121" s="53"/>
      <c r="ER121" s="53"/>
      <c r="ES121" s="53"/>
      <c r="ET121" s="53"/>
      <c r="EU121" s="53"/>
      <c r="EV121" s="53"/>
      <c r="EW121" s="53"/>
      <c r="EX121" s="53"/>
      <c r="EY121" s="53"/>
      <c r="EZ121" s="53"/>
      <c r="FA121" s="53"/>
      <c r="FB121" s="53"/>
      <c r="FC121" s="53"/>
      <c r="FD121" s="53"/>
      <c r="FE121" s="53"/>
      <c r="FF121" s="53"/>
      <c r="FG121" s="53"/>
      <c r="FH121" s="53"/>
      <c r="FI121" s="53"/>
      <c r="FJ121" s="53"/>
      <c r="FK121" s="53"/>
      <c r="FL121" s="53"/>
      <c r="FM121" s="53"/>
      <c r="FN121" s="53"/>
      <c r="FO121" s="53"/>
      <c r="FP121" s="53"/>
      <c r="FQ121" s="53"/>
      <c r="FR121" s="53"/>
      <c r="FS121" s="53"/>
      <c r="FT121" s="53"/>
      <c r="FU121" s="53"/>
      <c r="FV121" s="53"/>
      <c r="FW121" s="53"/>
      <c r="FX121" s="53"/>
      <c r="FY121" s="53"/>
      <c r="FZ121" s="53"/>
      <c r="GA121" s="53"/>
      <c r="GB121" s="53"/>
      <c r="GC121" s="53"/>
      <c r="GD121" s="53"/>
      <c r="GE121" s="53"/>
      <c r="GF121" s="53"/>
      <c r="GG121" s="53"/>
      <c r="GH121" s="53"/>
      <c r="GI121" s="53"/>
      <c r="GJ121" s="53"/>
      <c r="GK121" s="53"/>
      <c r="GL121" s="53"/>
      <c r="GM121" s="53"/>
      <c r="GN121" s="53"/>
      <c r="GO121" s="53"/>
      <c r="GP121" s="53"/>
      <c r="GQ121" s="53"/>
      <c r="GR121" s="53"/>
      <c r="GS121" s="53"/>
      <c r="GT121" s="53"/>
      <c r="GU121" s="53"/>
      <c r="GV121" s="53"/>
      <c r="GW121" s="53"/>
      <c r="GX121" s="53"/>
      <c r="GY121" s="53"/>
      <c r="GZ121" s="53"/>
      <c r="HA121" s="53"/>
      <c r="HB121" s="53"/>
      <c r="HC121" s="53"/>
      <c r="HD121" s="53"/>
      <c r="HE121" s="53"/>
      <c r="HF121" s="53"/>
      <c r="HG121" s="53"/>
      <c r="HH121" s="53"/>
      <c r="HI121" s="53"/>
      <c r="HJ121" s="53"/>
      <c r="HK121" s="53"/>
      <c r="HL121" s="53"/>
      <c r="HM121" s="53"/>
      <c r="HN121" s="53"/>
      <c r="HO121" s="53"/>
      <c r="HP121" s="53"/>
      <c r="HQ121" s="53"/>
      <c r="HR121" s="53"/>
      <c r="HS121" s="53"/>
      <c r="HT121" s="53"/>
      <c r="HU121" s="53"/>
      <c r="HV121" s="53"/>
      <c r="HW121" s="53"/>
      <c r="HX121" s="53"/>
      <c r="HY121" s="53"/>
      <c r="HZ121" s="53"/>
      <c r="IA121" s="53"/>
      <c r="IB121" s="53"/>
      <c r="IC121" s="53"/>
      <c r="ID121" s="53"/>
      <c r="IE121" s="53"/>
      <c r="IF121" s="53"/>
      <c r="IG121" s="53"/>
      <c r="IH121" s="53"/>
      <c r="II121" s="53"/>
      <c r="IJ121" s="53"/>
      <c r="IK121" s="53"/>
      <c r="IL121" s="53"/>
      <c r="IM121" s="53"/>
      <c r="IN121" s="53"/>
      <c r="IO121" s="53"/>
      <c r="IP121" s="53"/>
      <c r="IQ121" s="53"/>
      <c r="IR121" s="53"/>
      <c r="IS121" s="53"/>
      <c r="IT121" s="53"/>
      <c r="IU121" s="53"/>
      <c r="IV121" s="53"/>
    </row>
    <row r="122" spans="1:256" s="55" customFormat="1" x14ac:dyDescent="0.2">
      <c r="A122" s="53"/>
      <c r="B122" s="53"/>
      <c r="C122" s="53"/>
      <c r="D122" s="74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3"/>
      <c r="BN122" s="53"/>
      <c r="BO122" s="53"/>
      <c r="BP122" s="53"/>
      <c r="BQ122" s="53"/>
      <c r="BR122" s="53"/>
      <c r="BS122" s="53"/>
      <c r="BT122" s="53"/>
      <c r="BU122" s="53"/>
      <c r="BV122" s="53"/>
      <c r="BW122" s="53"/>
      <c r="BX122" s="53"/>
      <c r="BY122" s="53"/>
      <c r="BZ122" s="53"/>
      <c r="CA122" s="53"/>
      <c r="CB122" s="53"/>
      <c r="CC122" s="53"/>
      <c r="CD122" s="53"/>
      <c r="CE122" s="53"/>
      <c r="CF122" s="53"/>
      <c r="CG122" s="53"/>
      <c r="CH122" s="53"/>
      <c r="CI122" s="53"/>
      <c r="CJ122" s="53"/>
      <c r="CK122" s="53"/>
      <c r="CL122" s="53"/>
      <c r="CM122" s="53"/>
      <c r="CN122" s="53"/>
      <c r="CO122" s="53"/>
      <c r="CP122" s="53"/>
      <c r="CQ122" s="53"/>
      <c r="CR122" s="53"/>
      <c r="CS122" s="53"/>
      <c r="CT122" s="53"/>
      <c r="CU122" s="53"/>
      <c r="CV122" s="53"/>
      <c r="CW122" s="53"/>
      <c r="CX122" s="53"/>
      <c r="CY122" s="53"/>
      <c r="CZ122" s="53"/>
      <c r="DA122" s="53"/>
      <c r="DB122" s="53"/>
      <c r="DC122" s="53"/>
      <c r="DD122" s="53"/>
      <c r="DE122" s="53"/>
      <c r="DF122" s="53"/>
      <c r="DG122" s="53"/>
      <c r="DH122" s="53"/>
      <c r="DI122" s="53"/>
      <c r="DJ122" s="53"/>
      <c r="DK122" s="53"/>
      <c r="DL122" s="53"/>
      <c r="DM122" s="53"/>
      <c r="DN122" s="53"/>
      <c r="DO122" s="53"/>
      <c r="DP122" s="53"/>
      <c r="DQ122" s="53"/>
      <c r="DR122" s="53"/>
      <c r="DS122" s="53"/>
      <c r="DT122" s="53"/>
      <c r="DU122" s="53"/>
      <c r="DV122" s="53"/>
      <c r="DW122" s="53"/>
      <c r="DX122" s="53"/>
      <c r="DY122" s="53"/>
      <c r="DZ122" s="53"/>
      <c r="EA122" s="53"/>
      <c r="EB122" s="53"/>
      <c r="EC122" s="53"/>
      <c r="ED122" s="53"/>
      <c r="EE122" s="53"/>
      <c r="EF122" s="53"/>
      <c r="EG122" s="53"/>
      <c r="EH122" s="53"/>
      <c r="EI122" s="53"/>
      <c r="EJ122" s="53"/>
      <c r="EK122" s="53"/>
      <c r="EL122" s="53"/>
      <c r="EM122" s="53"/>
      <c r="EN122" s="53"/>
      <c r="EO122" s="53"/>
      <c r="EP122" s="53"/>
      <c r="EQ122" s="53"/>
      <c r="ER122" s="53"/>
      <c r="ES122" s="53"/>
      <c r="ET122" s="53"/>
      <c r="EU122" s="53"/>
      <c r="EV122" s="53"/>
      <c r="EW122" s="53"/>
      <c r="EX122" s="53"/>
      <c r="EY122" s="53"/>
      <c r="EZ122" s="53"/>
      <c r="FA122" s="53"/>
      <c r="FB122" s="53"/>
      <c r="FC122" s="53"/>
      <c r="FD122" s="53"/>
      <c r="FE122" s="53"/>
      <c r="FF122" s="53"/>
      <c r="FG122" s="53"/>
      <c r="FH122" s="53"/>
      <c r="FI122" s="53"/>
      <c r="FJ122" s="53"/>
      <c r="FK122" s="53"/>
      <c r="FL122" s="53"/>
      <c r="FM122" s="53"/>
      <c r="FN122" s="53"/>
      <c r="FO122" s="53"/>
      <c r="FP122" s="53"/>
      <c r="FQ122" s="53"/>
      <c r="FR122" s="53"/>
      <c r="FS122" s="53"/>
      <c r="FT122" s="53"/>
      <c r="FU122" s="53"/>
      <c r="FV122" s="53"/>
      <c r="FW122" s="53"/>
      <c r="FX122" s="53"/>
      <c r="FY122" s="53"/>
      <c r="FZ122" s="53"/>
      <c r="GA122" s="53"/>
      <c r="GB122" s="53"/>
      <c r="GC122" s="53"/>
      <c r="GD122" s="53"/>
      <c r="GE122" s="53"/>
      <c r="GF122" s="53"/>
      <c r="GG122" s="53"/>
      <c r="GH122" s="53"/>
      <c r="GI122" s="53"/>
      <c r="GJ122" s="53"/>
      <c r="GK122" s="53"/>
      <c r="GL122" s="53"/>
      <c r="GM122" s="53"/>
      <c r="GN122" s="53"/>
      <c r="GO122" s="53"/>
      <c r="GP122" s="53"/>
      <c r="GQ122" s="53"/>
      <c r="GR122" s="53"/>
      <c r="GS122" s="53"/>
      <c r="GT122" s="53"/>
      <c r="GU122" s="53"/>
      <c r="GV122" s="53"/>
      <c r="GW122" s="53"/>
      <c r="GX122" s="53"/>
      <c r="GY122" s="53"/>
      <c r="GZ122" s="53"/>
      <c r="HA122" s="53"/>
      <c r="HB122" s="53"/>
      <c r="HC122" s="53"/>
      <c r="HD122" s="53"/>
      <c r="HE122" s="53"/>
      <c r="HF122" s="53"/>
      <c r="HG122" s="53"/>
      <c r="HH122" s="53"/>
      <c r="HI122" s="53"/>
      <c r="HJ122" s="53"/>
      <c r="HK122" s="53"/>
      <c r="HL122" s="53"/>
      <c r="HM122" s="53"/>
      <c r="HN122" s="53"/>
      <c r="HO122" s="53"/>
      <c r="HP122" s="53"/>
      <c r="HQ122" s="53"/>
      <c r="HR122" s="53"/>
      <c r="HS122" s="53"/>
      <c r="HT122" s="53"/>
      <c r="HU122" s="53"/>
      <c r="HV122" s="53"/>
      <c r="HW122" s="53"/>
      <c r="HX122" s="53"/>
      <c r="HY122" s="53"/>
      <c r="HZ122" s="53"/>
      <c r="IA122" s="53"/>
      <c r="IB122" s="53"/>
      <c r="IC122" s="53"/>
      <c r="ID122" s="53"/>
      <c r="IE122" s="53"/>
      <c r="IF122" s="53"/>
      <c r="IG122" s="53"/>
      <c r="IH122" s="53"/>
      <c r="II122" s="53"/>
      <c r="IJ122" s="53"/>
      <c r="IK122" s="53"/>
      <c r="IL122" s="53"/>
      <c r="IM122" s="53"/>
      <c r="IN122" s="53"/>
      <c r="IO122" s="53"/>
      <c r="IP122" s="53"/>
      <c r="IQ122" s="53"/>
      <c r="IR122" s="53"/>
      <c r="IS122" s="53"/>
      <c r="IT122" s="53"/>
      <c r="IU122" s="53"/>
      <c r="IV122" s="53"/>
    </row>
    <row r="123" spans="1:256" s="55" customFormat="1" ht="15.75" x14ac:dyDescent="0.25">
      <c r="A123" s="53"/>
      <c r="B123" s="53"/>
      <c r="C123" s="53"/>
      <c r="D123" s="58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53"/>
      <c r="BR123" s="53"/>
      <c r="BS123" s="53"/>
      <c r="BT123" s="53"/>
      <c r="BU123" s="53"/>
      <c r="BV123" s="53"/>
      <c r="BW123" s="53"/>
      <c r="BX123" s="53"/>
      <c r="BY123" s="53"/>
      <c r="BZ123" s="53"/>
      <c r="CA123" s="53"/>
      <c r="CB123" s="53"/>
      <c r="CC123" s="53"/>
      <c r="CD123" s="53"/>
      <c r="CE123" s="53"/>
      <c r="CF123" s="53"/>
      <c r="CG123" s="53"/>
      <c r="CH123" s="53"/>
      <c r="CI123" s="53"/>
      <c r="CJ123" s="53"/>
      <c r="CK123" s="53"/>
      <c r="CL123" s="53"/>
      <c r="CM123" s="53"/>
      <c r="CN123" s="53"/>
      <c r="CO123" s="53"/>
      <c r="CP123" s="53"/>
      <c r="CQ123" s="53"/>
      <c r="CR123" s="53"/>
      <c r="CS123" s="53"/>
      <c r="CT123" s="53"/>
      <c r="CU123" s="53"/>
      <c r="CV123" s="53"/>
      <c r="CW123" s="53"/>
      <c r="CX123" s="53"/>
      <c r="CY123" s="53"/>
      <c r="CZ123" s="53"/>
      <c r="DA123" s="53"/>
      <c r="DB123" s="53"/>
      <c r="DC123" s="53"/>
      <c r="DD123" s="53"/>
      <c r="DE123" s="53"/>
      <c r="DF123" s="53"/>
      <c r="DG123" s="53"/>
      <c r="DH123" s="53"/>
      <c r="DI123" s="53"/>
      <c r="DJ123" s="53"/>
      <c r="DK123" s="53"/>
      <c r="DL123" s="53"/>
      <c r="DM123" s="53"/>
      <c r="DN123" s="53"/>
      <c r="DO123" s="53"/>
      <c r="DP123" s="53"/>
      <c r="DQ123" s="53"/>
      <c r="DR123" s="53"/>
      <c r="DS123" s="53"/>
      <c r="DT123" s="53"/>
      <c r="DU123" s="53"/>
      <c r="DV123" s="53"/>
      <c r="DW123" s="53"/>
      <c r="DX123" s="53"/>
      <c r="DY123" s="53"/>
      <c r="DZ123" s="53"/>
      <c r="EA123" s="53"/>
      <c r="EB123" s="53"/>
      <c r="EC123" s="53"/>
      <c r="ED123" s="53"/>
      <c r="EE123" s="53"/>
      <c r="EF123" s="53"/>
      <c r="EG123" s="53"/>
      <c r="EH123" s="53"/>
      <c r="EI123" s="53"/>
      <c r="EJ123" s="53"/>
      <c r="EK123" s="53"/>
      <c r="EL123" s="53"/>
      <c r="EM123" s="53"/>
      <c r="EN123" s="53"/>
      <c r="EO123" s="53"/>
      <c r="EP123" s="53"/>
      <c r="EQ123" s="53"/>
      <c r="ER123" s="53"/>
      <c r="ES123" s="53"/>
      <c r="ET123" s="53"/>
      <c r="EU123" s="53"/>
      <c r="EV123" s="53"/>
      <c r="EW123" s="53"/>
      <c r="EX123" s="53"/>
      <c r="EY123" s="53"/>
      <c r="EZ123" s="53"/>
      <c r="FA123" s="53"/>
      <c r="FB123" s="53"/>
      <c r="FC123" s="53"/>
      <c r="FD123" s="53"/>
      <c r="FE123" s="53"/>
      <c r="FF123" s="53"/>
      <c r="FG123" s="53"/>
      <c r="FH123" s="53"/>
      <c r="FI123" s="53"/>
      <c r="FJ123" s="53"/>
      <c r="FK123" s="53"/>
      <c r="FL123" s="53"/>
      <c r="FM123" s="53"/>
      <c r="FN123" s="53"/>
      <c r="FO123" s="53"/>
      <c r="FP123" s="53"/>
      <c r="FQ123" s="53"/>
      <c r="FR123" s="53"/>
      <c r="FS123" s="53"/>
      <c r="FT123" s="53"/>
      <c r="FU123" s="53"/>
      <c r="FV123" s="53"/>
      <c r="FW123" s="53"/>
      <c r="FX123" s="53"/>
      <c r="FY123" s="53"/>
      <c r="FZ123" s="53"/>
      <c r="GA123" s="53"/>
      <c r="GB123" s="53"/>
      <c r="GC123" s="53"/>
      <c r="GD123" s="53"/>
      <c r="GE123" s="53"/>
      <c r="GF123" s="53"/>
      <c r="GG123" s="53"/>
      <c r="GH123" s="53"/>
      <c r="GI123" s="53"/>
      <c r="GJ123" s="53"/>
      <c r="GK123" s="53"/>
      <c r="GL123" s="53"/>
      <c r="GM123" s="53"/>
      <c r="GN123" s="53"/>
      <c r="GO123" s="53"/>
      <c r="GP123" s="53"/>
      <c r="GQ123" s="53"/>
      <c r="GR123" s="53"/>
      <c r="GS123" s="53"/>
      <c r="GT123" s="53"/>
      <c r="GU123" s="53"/>
      <c r="GV123" s="53"/>
      <c r="GW123" s="53"/>
      <c r="GX123" s="53"/>
      <c r="GY123" s="53"/>
      <c r="GZ123" s="53"/>
      <c r="HA123" s="53"/>
      <c r="HB123" s="53"/>
      <c r="HC123" s="53"/>
      <c r="HD123" s="53"/>
      <c r="HE123" s="53"/>
      <c r="HF123" s="53"/>
      <c r="HG123" s="53"/>
      <c r="HH123" s="53"/>
      <c r="HI123" s="53"/>
      <c r="HJ123" s="53"/>
      <c r="HK123" s="53"/>
      <c r="HL123" s="53"/>
      <c r="HM123" s="53"/>
      <c r="HN123" s="53"/>
      <c r="HO123" s="53"/>
      <c r="HP123" s="53"/>
      <c r="HQ123" s="53"/>
      <c r="HR123" s="53"/>
      <c r="HS123" s="53"/>
      <c r="HT123" s="53"/>
      <c r="HU123" s="53"/>
      <c r="HV123" s="53"/>
      <c r="HW123" s="53"/>
      <c r="HX123" s="53"/>
      <c r="HY123" s="53"/>
      <c r="HZ123" s="53"/>
      <c r="IA123" s="53"/>
      <c r="IB123" s="53"/>
      <c r="IC123" s="53"/>
      <c r="ID123" s="53"/>
      <c r="IE123" s="53"/>
      <c r="IF123" s="53"/>
      <c r="IG123" s="53"/>
      <c r="IH123" s="53"/>
      <c r="II123" s="53"/>
      <c r="IJ123" s="53"/>
      <c r="IK123" s="53"/>
      <c r="IL123" s="53"/>
      <c r="IM123" s="53"/>
      <c r="IN123" s="53"/>
      <c r="IO123" s="53"/>
      <c r="IP123" s="53"/>
      <c r="IQ123" s="53"/>
      <c r="IR123" s="53"/>
      <c r="IS123" s="53"/>
      <c r="IT123" s="53"/>
      <c r="IU123" s="53"/>
      <c r="IV123" s="53"/>
    </row>
    <row r="124" spans="1:256" s="55" customFormat="1" x14ac:dyDescent="0.2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BN124" s="53"/>
      <c r="BO124" s="53"/>
      <c r="BP124" s="53"/>
      <c r="BQ124" s="53"/>
      <c r="BR124" s="53"/>
      <c r="BS124" s="53"/>
      <c r="BT124" s="53"/>
      <c r="BU124" s="53"/>
      <c r="BV124" s="53"/>
      <c r="BW124" s="53"/>
      <c r="BX124" s="53"/>
      <c r="BY124" s="53"/>
      <c r="BZ124" s="53"/>
      <c r="CA124" s="53"/>
      <c r="CB124" s="53"/>
      <c r="CC124" s="53"/>
      <c r="CD124" s="53"/>
      <c r="CE124" s="53"/>
      <c r="CF124" s="53"/>
      <c r="CG124" s="53"/>
      <c r="CH124" s="53"/>
      <c r="CI124" s="53"/>
      <c r="CJ124" s="53"/>
      <c r="CK124" s="53"/>
      <c r="CL124" s="53"/>
      <c r="CM124" s="53"/>
      <c r="CN124" s="53"/>
      <c r="CO124" s="53"/>
      <c r="CP124" s="53"/>
      <c r="CQ124" s="53"/>
      <c r="CR124" s="53"/>
      <c r="CS124" s="53"/>
      <c r="CT124" s="53"/>
      <c r="CU124" s="53"/>
      <c r="CV124" s="53"/>
      <c r="CW124" s="53"/>
      <c r="CX124" s="53"/>
      <c r="CY124" s="53"/>
      <c r="CZ124" s="53"/>
      <c r="DA124" s="53"/>
      <c r="DB124" s="53"/>
      <c r="DC124" s="53"/>
      <c r="DD124" s="53"/>
      <c r="DE124" s="53"/>
      <c r="DF124" s="53"/>
      <c r="DG124" s="53"/>
      <c r="DH124" s="53"/>
      <c r="DI124" s="53"/>
      <c r="DJ124" s="53"/>
      <c r="DK124" s="53"/>
      <c r="DL124" s="53"/>
      <c r="DM124" s="53"/>
      <c r="DN124" s="53"/>
      <c r="DO124" s="53"/>
      <c r="DP124" s="53"/>
      <c r="DQ124" s="53"/>
      <c r="DR124" s="53"/>
      <c r="DS124" s="53"/>
      <c r="DT124" s="53"/>
      <c r="DU124" s="53"/>
      <c r="DV124" s="53"/>
      <c r="DW124" s="53"/>
      <c r="DX124" s="53"/>
      <c r="DY124" s="53"/>
      <c r="DZ124" s="53"/>
      <c r="EA124" s="53"/>
      <c r="EB124" s="53"/>
      <c r="EC124" s="53"/>
      <c r="ED124" s="53"/>
      <c r="EE124" s="53"/>
      <c r="EF124" s="53"/>
      <c r="EG124" s="53"/>
      <c r="EH124" s="53"/>
      <c r="EI124" s="53"/>
      <c r="EJ124" s="53"/>
      <c r="EK124" s="53"/>
      <c r="EL124" s="53"/>
      <c r="EM124" s="53"/>
      <c r="EN124" s="53"/>
      <c r="EO124" s="53"/>
      <c r="EP124" s="53"/>
      <c r="EQ124" s="53"/>
      <c r="ER124" s="53"/>
      <c r="ES124" s="53"/>
      <c r="ET124" s="53"/>
      <c r="EU124" s="53"/>
      <c r="EV124" s="53"/>
      <c r="EW124" s="53"/>
      <c r="EX124" s="53"/>
      <c r="EY124" s="53"/>
      <c r="EZ124" s="53"/>
      <c r="FA124" s="53"/>
      <c r="FB124" s="53"/>
      <c r="FC124" s="53"/>
      <c r="FD124" s="53"/>
      <c r="FE124" s="53"/>
      <c r="FF124" s="53"/>
      <c r="FG124" s="53"/>
      <c r="FH124" s="53"/>
      <c r="FI124" s="53"/>
      <c r="FJ124" s="53"/>
      <c r="FK124" s="53"/>
      <c r="FL124" s="53"/>
      <c r="FM124" s="53"/>
      <c r="FN124" s="53"/>
      <c r="FO124" s="53"/>
      <c r="FP124" s="53"/>
      <c r="FQ124" s="53"/>
      <c r="FR124" s="53"/>
      <c r="FS124" s="53"/>
      <c r="FT124" s="53"/>
      <c r="FU124" s="53"/>
      <c r="FV124" s="53"/>
      <c r="FW124" s="53"/>
      <c r="FX124" s="53"/>
      <c r="FY124" s="53"/>
      <c r="FZ124" s="53"/>
      <c r="GA124" s="53"/>
      <c r="GB124" s="53"/>
      <c r="GC124" s="53"/>
      <c r="GD124" s="53"/>
      <c r="GE124" s="53"/>
      <c r="GF124" s="53"/>
      <c r="GG124" s="53"/>
      <c r="GH124" s="53"/>
      <c r="GI124" s="53"/>
      <c r="GJ124" s="53"/>
      <c r="GK124" s="53"/>
      <c r="GL124" s="53"/>
      <c r="GM124" s="53"/>
      <c r="GN124" s="53"/>
      <c r="GO124" s="53"/>
      <c r="GP124" s="53"/>
      <c r="GQ124" s="53"/>
      <c r="GR124" s="53"/>
      <c r="GS124" s="53"/>
      <c r="GT124" s="53"/>
      <c r="GU124" s="53"/>
      <c r="GV124" s="53"/>
      <c r="GW124" s="53"/>
      <c r="GX124" s="53"/>
      <c r="GY124" s="53"/>
      <c r="GZ124" s="53"/>
      <c r="HA124" s="53"/>
      <c r="HB124" s="53"/>
      <c r="HC124" s="53"/>
      <c r="HD124" s="53"/>
      <c r="HE124" s="53"/>
      <c r="HF124" s="53"/>
      <c r="HG124" s="53"/>
      <c r="HH124" s="53"/>
      <c r="HI124" s="53"/>
      <c r="HJ124" s="53"/>
      <c r="HK124" s="53"/>
      <c r="HL124" s="53"/>
      <c r="HM124" s="53"/>
      <c r="HN124" s="53"/>
      <c r="HO124" s="53"/>
      <c r="HP124" s="53"/>
      <c r="HQ124" s="53"/>
      <c r="HR124" s="53"/>
      <c r="HS124" s="53"/>
      <c r="HT124" s="53"/>
      <c r="HU124" s="53"/>
      <c r="HV124" s="53"/>
      <c r="HW124" s="53"/>
      <c r="HX124" s="53"/>
      <c r="HY124" s="53"/>
      <c r="HZ124" s="53"/>
      <c r="IA124" s="53"/>
      <c r="IB124" s="53"/>
      <c r="IC124" s="53"/>
      <c r="ID124" s="53"/>
      <c r="IE124" s="53"/>
      <c r="IF124" s="53"/>
      <c r="IG124" s="53"/>
      <c r="IH124" s="53"/>
      <c r="II124" s="53"/>
      <c r="IJ124" s="53"/>
      <c r="IK124" s="53"/>
      <c r="IL124" s="53"/>
      <c r="IM124" s="53"/>
      <c r="IN124" s="53"/>
      <c r="IO124" s="53"/>
      <c r="IP124" s="53"/>
      <c r="IQ124" s="53"/>
      <c r="IR124" s="53"/>
      <c r="IS124" s="53"/>
      <c r="IT124" s="53"/>
      <c r="IU124" s="53"/>
      <c r="IV124" s="53"/>
    </row>
    <row r="125" spans="1:256" s="55" customFormat="1" x14ac:dyDescent="0.2">
      <c r="A125" s="255"/>
      <c r="B125" s="255"/>
      <c r="C125" s="255"/>
      <c r="D125" s="255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  <c r="BS125" s="53"/>
      <c r="BT125" s="53"/>
      <c r="BU125" s="53"/>
      <c r="BV125" s="53"/>
      <c r="BW125" s="53"/>
      <c r="BX125" s="53"/>
      <c r="BY125" s="53"/>
      <c r="BZ125" s="53"/>
      <c r="CA125" s="53"/>
      <c r="CB125" s="53"/>
      <c r="CC125" s="53"/>
      <c r="CD125" s="53"/>
      <c r="CE125" s="53"/>
      <c r="CF125" s="53"/>
      <c r="CG125" s="53"/>
      <c r="CH125" s="53"/>
      <c r="CI125" s="53"/>
      <c r="CJ125" s="53"/>
      <c r="CK125" s="53"/>
      <c r="CL125" s="53"/>
      <c r="CM125" s="53"/>
      <c r="CN125" s="53"/>
      <c r="CO125" s="53"/>
      <c r="CP125" s="53"/>
      <c r="CQ125" s="53"/>
      <c r="CR125" s="53"/>
      <c r="CS125" s="53"/>
      <c r="CT125" s="53"/>
      <c r="CU125" s="53"/>
      <c r="CV125" s="53"/>
      <c r="CW125" s="53"/>
      <c r="CX125" s="53"/>
      <c r="CY125" s="53"/>
      <c r="CZ125" s="53"/>
      <c r="DA125" s="53"/>
      <c r="DB125" s="53"/>
      <c r="DC125" s="53"/>
      <c r="DD125" s="53"/>
      <c r="DE125" s="53"/>
      <c r="DF125" s="53"/>
      <c r="DG125" s="53"/>
      <c r="DH125" s="53"/>
      <c r="DI125" s="53"/>
      <c r="DJ125" s="53"/>
      <c r="DK125" s="53"/>
      <c r="DL125" s="53"/>
      <c r="DM125" s="53"/>
      <c r="DN125" s="53"/>
      <c r="DO125" s="53"/>
      <c r="DP125" s="53"/>
      <c r="DQ125" s="53"/>
      <c r="DR125" s="53"/>
      <c r="DS125" s="53"/>
      <c r="DT125" s="53"/>
      <c r="DU125" s="53"/>
      <c r="DV125" s="53"/>
      <c r="DW125" s="53"/>
      <c r="DX125" s="53"/>
      <c r="DY125" s="53"/>
      <c r="DZ125" s="53"/>
      <c r="EA125" s="53"/>
      <c r="EB125" s="53"/>
      <c r="EC125" s="53"/>
      <c r="ED125" s="53"/>
      <c r="EE125" s="53"/>
      <c r="EF125" s="53"/>
      <c r="EG125" s="53"/>
      <c r="EH125" s="53"/>
      <c r="EI125" s="53"/>
      <c r="EJ125" s="53"/>
      <c r="EK125" s="53"/>
      <c r="EL125" s="53"/>
      <c r="EM125" s="53"/>
      <c r="EN125" s="53"/>
      <c r="EO125" s="53"/>
      <c r="EP125" s="53"/>
      <c r="EQ125" s="53"/>
      <c r="ER125" s="53"/>
      <c r="ES125" s="53"/>
      <c r="ET125" s="53"/>
      <c r="EU125" s="53"/>
      <c r="EV125" s="53"/>
      <c r="EW125" s="53"/>
      <c r="EX125" s="53"/>
      <c r="EY125" s="53"/>
      <c r="EZ125" s="53"/>
      <c r="FA125" s="53"/>
      <c r="FB125" s="53"/>
      <c r="FC125" s="53"/>
      <c r="FD125" s="53"/>
      <c r="FE125" s="53"/>
      <c r="FF125" s="53"/>
      <c r="FG125" s="53"/>
      <c r="FH125" s="53"/>
      <c r="FI125" s="53"/>
      <c r="FJ125" s="53"/>
      <c r="FK125" s="53"/>
      <c r="FL125" s="53"/>
      <c r="FM125" s="53"/>
      <c r="FN125" s="53"/>
      <c r="FO125" s="53"/>
      <c r="FP125" s="53"/>
      <c r="FQ125" s="53"/>
      <c r="FR125" s="53"/>
      <c r="FS125" s="53"/>
      <c r="FT125" s="53"/>
      <c r="FU125" s="53"/>
      <c r="FV125" s="53"/>
      <c r="FW125" s="53"/>
      <c r="FX125" s="53"/>
      <c r="FY125" s="53"/>
      <c r="FZ125" s="53"/>
      <c r="GA125" s="53"/>
      <c r="GB125" s="53"/>
      <c r="GC125" s="53"/>
      <c r="GD125" s="53"/>
      <c r="GE125" s="53"/>
      <c r="GF125" s="53"/>
      <c r="GG125" s="53"/>
      <c r="GH125" s="53"/>
      <c r="GI125" s="53"/>
      <c r="GJ125" s="53"/>
      <c r="GK125" s="53"/>
      <c r="GL125" s="53"/>
      <c r="GM125" s="53"/>
      <c r="GN125" s="53"/>
      <c r="GO125" s="53"/>
      <c r="GP125" s="53"/>
      <c r="GQ125" s="53"/>
      <c r="GR125" s="53"/>
      <c r="GS125" s="53"/>
      <c r="GT125" s="53"/>
      <c r="GU125" s="53"/>
      <c r="GV125" s="53"/>
      <c r="GW125" s="53"/>
      <c r="GX125" s="53"/>
      <c r="GY125" s="53"/>
      <c r="GZ125" s="53"/>
      <c r="HA125" s="53"/>
      <c r="HB125" s="53"/>
      <c r="HC125" s="53"/>
      <c r="HD125" s="53"/>
      <c r="HE125" s="53"/>
      <c r="HF125" s="53"/>
      <c r="HG125" s="53"/>
      <c r="HH125" s="53"/>
      <c r="HI125" s="53"/>
      <c r="HJ125" s="53"/>
      <c r="HK125" s="53"/>
      <c r="HL125" s="53"/>
      <c r="HM125" s="53"/>
      <c r="HN125" s="53"/>
      <c r="HO125" s="53"/>
      <c r="HP125" s="53"/>
      <c r="HQ125" s="53"/>
      <c r="HR125" s="53"/>
      <c r="HS125" s="53"/>
      <c r="HT125" s="53"/>
      <c r="HU125" s="53"/>
      <c r="HV125" s="53"/>
      <c r="HW125" s="53"/>
      <c r="HX125" s="53"/>
      <c r="HY125" s="53"/>
      <c r="HZ125" s="53"/>
      <c r="IA125" s="53"/>
      <c r="IB125" s="53"/>
      <c r="IC125" s="53"/>
      <c r="ID125" s="53"/>
      <c r="IE125" s="53"/>
      <c r="IF125" s="53"/>
      <c r="IG125" s="53"/>
      <c r="IH125" s="53"/>
      <c r="II125" s="53"/>
      <c r="IJ125" s="53"/>
      <c r="IK125" s="53"/>
      <c r="IL125" s="53"/>
      <c r="IM125" s="53"/>
      <c r="IN125" s="53"/>
      <c r="IO125" s="53"/>
      <c r="IP125" s="53"/>
      <c r="IQ125" s="53"/>
      <c r="IR125" s="53"/>
      <c r="IS125" s="53"/>
      <c r="IT125" s="53"/>
      <c r="IU125" s="53"/>
      <c r="IV125" s="53"/>
    </row>
    <row r="126" spans="1:256" s="55" customFormat="1" x14ac:dyDescent="0.2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BN126" s="53"/>
      <c r="BO126" s="53"/>
      <c r="BP126" s="53"/>
      <c r="BQ126" s="53"/>
      <c r="BR126" s="53"/>
      <c r="BS126" s="53"/>
      <c r="BT126" s="53"/>
      <c r="BU126" s="53"/>
      <c r="BV126" s="53"/>
      <c r="BW126" s="53"/>
      <c r="BX126" s="53"/>
      <c r="BY126" s="53"/>
      <c r="BZ126" s="53"/>
      <c r="CA126" s="53"/>
      <c r="CB126" s="53"/>
      <c r="CC126" s="53"/>
      <c r="CD126" s="53"/>
      <c r="CE126" s="53"/>
      <c r="CF126" s="53"/>
      <c r="CG126" s="53"/>
      <c r="CH126" s="53"/>
      <c r="CI126" s="53"/>
      <c r="CJ126" s="53"/>
      <c r="CK126" s="53"/>
      <c r="CL126" s="53"/>
      <c r="CM126" s="53"/>
      <c r="CN126" s="53"/>
      <c r="CO126" s="53"/>
      <c r="CP126" s="53"/>
      <c r="CQ126" s="53"/>
      <c r="CR126" s="53"/>
      <c r="CS126" s="53"/>
      <c r="CT126" s="53"/>
      <c r="CU126" s="53"/>
      <c r="CV126" s="53"/>
      <c r="CW126" s="53"/>
      <c r="CX126" s="53"/>
      <c r="CY126" s="53"/>
      <c r="CZ126" s="53"/>
      <c r="DA126" s="53"/>
      <c r="DB126" s="53"/>
      <c r="DC126" s="53"/>
      <c r="DD126" s="53"/>
      <c r="DE126" s="53"/>
      <c r="DF126" s="53"/>
      <c r="DG126" s="53"/>
      <c r="DH126" s="53"/>
      <c r="DI126" s="53"/>
      <c r="DJ126" s="53"/>
      <c r="DK126" s="53"/>
      <c r="DL126" s="53"/>
      <c r="DM126" s="53"/>
      <c r="DN126" s="53"/>
      <c r="DO126" s="53"/>
      <c r="DP126" s="53"/>
      <c r="DQ126" s="53"/>
      <c r="DR126" s="53"/>
      <c r="DS126" s="53"/>
      <c r="DT126" s="53"/>
      <c r="DU126" s="53"/>
      <c r="DV126" s="53"/>
      <c r="DW126" s="53"/>
      <c r="DX126" s="53"/>
      <c r="DY126" s="53"/>
      <c r="DZ126" s="53"/>
      <c r="EA126" s="53"/>
      <c r="EB126" s="53"/>
      <c r="EC126" s="53"/>
      <c r="ED126" s="53"/>
      <c r="EE126" s="53"/>
      <c r="EF126" s="53"/>
      <c r="EG126" s="53"/>
      <c r="EH126" s="53"/>
      <c r="EI126" s="53"/>
      <c r="EJ126" s="53"/>
      <c r="EK126" s="53"/>
      <c r="EL126" s="53"/>
      <c r="EM126" s="53"/>
      <c r="EN126" s="53"/>
      <c r="EO126" s="53"/>
      <c r="EP126" s="53"/>
      <c r="EQ126" s="53"/>
      <c r="ER126" s="53"/>
      <c r="ES126" s="53"/>
      <c r="ET126" s="53"/>
      <c r="EU126" s="53"/>
      <c r="EV126" s="53"/>
      <c r="EW126" s="53"/>
      <c r="EX126" s="53"/>
      <c r="EY126" s="53"/>
      <c r="EZ126" s="53"/>
      <c r="FA126" s="53"/>
      <c r="FB126" s="53"/>
      <c r="FC126" s="53"/>
      <c r="FD126" s="53"/>
      <c r="FE126" s="53"/>
      <c r="FF126" s="53"/>
      <c r="FG126" s="53"/>
      <c r="FH126" s="53"/>
      <c r="FI126" s="53"/>
      <c r="FJ126" s="53"/>
      <c r="FK126" s="53"/>
      <c r="FL126" s="53"/>
      <c r="FM126" s="53"/>
      <c r="FN126" s="53"/>
      <c r="FO126" s="53"/>
      <c r="FP126" s="53"/>
      <c r="FQ126" s="53"/>
      <c r="FR126" s="53"/>
      <c r="FS126" s="53"/>
      <c r="FT126" s="53"/>
      <c r="FU126" s="53"/>
      <c r="FV126" s="53"/>
      <c r="FW126" s="53"/>
      <c r="FX126" s="53"/>
      <c r="FY126" s="53"/>
      <c r="FZ126" s="53"/>
      <c r="GA126" s="53"/>
      <c r="GB126" s="53"/>
      <c r="GC126" s="53"/>
      <c r="GD126" s="53"/>
      <c r="GE126" s="53"/>
      <c r="GF126" s="53"/>
      <c r="GG126" s="53"/>
      <c r="GH126" s="53"/>
      <c r="GI126" s="53"/>
      <c r="GJ126" s="53"/>
      <c r="GK126" s="53"/>
      <c r="GL126" s="53"/>
      <c r="GM126" s="53"/>
      <c r="GN126" s="53"/>
      <c r="GO126" s="53"/>
      <c r="GP126" s="53"/>
      <c r="GQ126" s="53"/>
      <c r="GR126" s="53"/>
      <c r="GS126" s="53"/>
      <c r="GT126" s="53"/>
      <c r="GU126" s="53"/>
      <c r="GV126" s="53"/>
      <c r="GW126" s="53"/>
      <c r="GX126" s="53"/>
      <c r="GY126" s="53"/>
      <c r="GZ126" s="53"/>
      <c r="HA126" s="53"/>
      <c r="HB126" s="53"/>
      <c r="HC126" s="53"/>
      <c r="HD126" s="53"/>
      <c r="HE126" s="53"/>
      <c r="HF126" s="53"/>
      <c r="HG126" s="53"/>
      <c r="HH126" s="53"/>
      <c r="HI126" s="53"/>
      <c r="HJ126" s="53"/>
      <c r="HK126" s="53"/>
      <c r="HL126" s="53"/>
      <c r="HM126" s="53"/>
      <c r="HN126" s="53"/>
      <c r="HO126" s="53"/>
      <c r="HP126" s="53"/>
      <c r="HQ126" s="53"/>
      <c r="HR126" s="53"/>
      <c r="HS126" s="53"/>
      <c r="HT126" s="53"/>
      <c r="HU126" s="53"/>
      <c r="HV126" s="53"/>
      <c r="HW126" s="53"/>
      <c r="HX126" s="53"/>
      <c r="HY126" s="53"/>
      <c r="HZ126" s="53"/>
      <c r="IA126" s="53"/>
      <c r="IB126" s="53"/>
      <c r="IC126" s="53"/>
      <c r="ID126" s="53"/>
      <c r="IE126" s="53"/>
      <c r="IF126" s="53"/>
      <c r="IG126" s="53"/>
      <c r="IH126" s="53"/>
      <c r="II126" s="53"/>
      <c r="IJ126" s="53"/>
      <c r="IK126" s="53"/>
      <c r="IL126" s="53"/>
      <c r="IM126" s="53"/>
      <c r="IN126" s="53"/>
      <c r="IO126" s="53"/>
      <c r="IP126" s="53"/>
      <c r="IQ126" s="53"/>
      <c r="IR126" s="53"/>
      <c r="IS126" s="53"/>
      <c r="IT126" s="53"/>
      <c r="IU126" s="53"/>
      <c r="IV126" s="53"/>
    </row>
    <row r="127" spans="1:256" s="55" customFormat="1" x14ac:dyDescent="0.2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  <c r="BS127" s="53"/>
      <c r="BT127" s="53"/>
      <c r="BU127" s="53"/>
      <c r="BV127" s="53"/>
      <c r="BW127" s="53"/>
      <c r="BX127" s="53"/>
      <c r="BY127" s="53"/>
      <c r="BZ127" s="53"/>
      <c r="CA127" s="53"/>
      <c r="CB127" s="53"/>
      <c r="CC127" s="53"/>
      <c r="CD127" s="53"/>
      <c r="CE127" s="53"/>
      <c r="CF127" s="53"/>
      <c r="CG127" s="53"/>
      <c r="CH127" s="53"/>
      <c r="CI127" s="53"/>
      <c r="CJ127" s="53"/>
      <c r="CK127" s="53"/>
      <c r="CL127" s="53"/>
      <c r="CM127" s="53"/>
      <c r="CN127" s="53"/>
      <c r="CO127" s="53"/>
      <c r="CP127" s="53"/>
      <c r="CQ127" s="53"/>
      <c r="CR127" s="53"/>
      <c r="CS127" s="53"/>
      <c r="CT127" s="53"/>
      <c r="CU127" s="53"/>
      <c r="CV127" s="53"/>
      <c r="CW127" s="53"/>
      <c r="CX127" s="53"/>
      <c r="CY127" s="53"/>
      <c r="CZ127" s="53"/>
      <c r="DA127" s="53"/>
      <c r="DB127" s="53"/>
      <c r="DC127" s="53"/>
      <c r="DD127" s="53"/>
      <c r="DE127" s="53"/>
      <c r="DF127" s="53"/>
      <c r="DG127" s="53"/>
      <c r="DH127" s="53"/>
      <c r="DI127" s="53"/>
      <c r="DJ127" s="53"/>
      <c r="DK127" s="53"/>
      <c r="DL127" s="53"/>
      <c r="DM127" s="53"/>
      <c r="DN127" s="53"/>
      <c r="DO127" s="53"/>
      <c r="DP127" s="53"/>
      <c r="DQ127" s="53"/>
      <c r="DR127" s="53"/>
      <c r="DS127" s="53"/>
      <c r="DT127" s="53"/>
      <c r="DU127" s="53"/>
      <c r="DV127" s="53"/>
      <c r="DW127" s="53"/>
      <c r="DX127" s="53"/>
      <c r="DY127" s="53"/>
      <c r="DZ127" s="53"/>
      <c r="EA127" s="53"/>
      <c r="EB127" s="53"/>
      <c r="EC127" s="53"/>
      <c r="ED127" s="53"/>
      <c r="EE127" s="53"/>
      <c r="EF127" s="53"/>
      <c r="EG127" s="53"/>
      <c r="EH127" s="53"/>
      <c r="EI127" s="53"/>
      <c r="EJ127" s="53"/>
      <c r="EK127" s="53"/>
      <c r="EL127" s="53"/>
      <c r="EM127" s="53"/>
      <c r="EN127" s="53"/>
      <c r="EO127" s="53"/>
      <c r="EP127" s="53"/>
      <c r="EQ127" s="53"/>
      <c r="ER127" s="53"/>
      <c r="ES127" s="53"/>
      <c r="ET127" s="53"/>
      <c r="EU127" s="53"/>
      <c r="EV127" s="53"/>
      <c r="EW127" s="53"/>
      <c r="EX127" s="53"/>
      <c r="EY127" s="53"/>
      <c r="EZ127" s="53"/>
      <c r="FA127" s="53"/>
      <c r="FB127" s="53"/>
      <c r="FC127" s="53"/>
      <c r="FD127" s="53"/>
      <c r="FE127" s="53"/>
      <c r="FF127" s="53"/>
      <c r="FG127" s="53"/>
      <c r="FH127" s="53"/>
      <c r="FI127" s="53"/>
      <c r="FJ127" s="53"/>
      <c r="FK127" s="53"/>
      <c r="FL127" s="53"/>
      <c r="FM127" s="53"/>
      <c r="FN127" s="53"/>
      <c r="FO127" s="53"/>
      <c r="FP127" s="53"/>
      <c r="FQ127" s="53"/>
      <c r="FR127" s="53"/>
      <c r="FS127" s="53"/>
      <c r="FT127" s="53"/>
      <c r="FU127" s="53"/>
      <c r="FV127" s="53"/>
      <c r="FW127" s="53"/>
      <c r="FX127" s="53"/>
      <c r="FY127" s="53"/>
      <c r="FZ127" s="53"/>
      <c r="GA127" s="53"/>
      <c r="GB127" s="53"/>
      <c r="GC127" s="53"/>
      <c r="GD127" s="53"/>
      <c r="GE127" s="53"/>
      <c r="GF127" s="53"/>
      <c r="GG127" s="53"/>
      <c r="GH127" s="53"/>
      <c r="GI127" s="53"/>
      <c r="GJ127" s="53"/>
      <c r="GK127" s="53"/>
      <c r="GL127" s="53"/>
      <c r="GM127" s="53"/>
      <c r="GN127" s="53"/>
      <c r="GO127" s="53"/>
      <c r="GP127" s="53"/>
      <c r="GQ127" s="53"/>
      <c r="GR127" s="53"/>
      <c r="GS127" s="53"/>
      <c r="GT127" s="53"/>
      <c r="GU127" s="53"/>
      <c r="GV127" s="53"/>
      <c r="GW127" s="53"/>
      <c r="GX127" s="53"/>
      <c r="GY127" s="53"/>
      <c r="GZ127" s="53"/>
      <c r="HA127" s="53"/>
      <c r="HB127" s="53"/>
      <c r="HC127" s="53"/>
      <c r="HD127" s="53"/>
      <c r="HE127" s="53"/>
      <c r="HF127" s="53"/>
      <c r="HG127" s="53"/>
      <c r="HH127" s="53"/>
      <c r="HI127" s="53"/>
      <c r="HJ127" s="53"/>
      <c r="HK127" s="53"/>
      <c r="HL127" s="53"/>
      <c r="HM127" s="53"/>
      <c r="HN127" s="53"/>
      <c r="HO127" s="53"/>
      <c r="HP127" s="53"/>
      <c r="HQ127" s="53"/>
      <c r="HR127" s="53"/>
      <c r="HS127" s="53"/>
      <c r="HT127" s="53"/>
      <c r="HU127" s="53"/>
      <c r="HV127" s="53"/>
      <c r="HW127" s="53"/>
      <c r="HX127" s="53"/>
      <c r="HY127" s="53"/>
      <c r="HZ127" s="53"/>
      <c r="IA127" s="53"/>
      <c r="IB127" s="53"/>
      <c r="IC127" s="53"/>
      <c r="ID127" s="53"/>
      <c r="IE127" s="53"/>
      <c r="IF127" s="53"/>
      <c r="IG127" s="53"/>
      <c r="IH127" s="53"/>
      <c r="II127" s="53"/>
      <c r="IJ127" s="53"/>
      <c r="IK127" s="53"/>
      <c r="IL127" s="53"/>
      <c r="IM127" s="53"/>
      <c r="IN127" s="53"/>
      <c r="IO127" s="53"/>
      <c r="IP127" s="53"/>
      <c r="IQ127" s="53"/>
      <c r="IR127" s="53"/>
      <c r="IS127" s="53"/>
      <c r="IT127" s="53"/>
      <c r="IU127" s="53"/>
      <c r="IV127" s="53"/>
    </row>
    <row r="128" spans="1:256" s="55" customFormat="1" x14ac:dyDescent="0.2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3"/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3"/>
      <c r="BJ128" s="53"/>
      <c r="BK128" s="53"/>
      <c r="BL128" s="53"/>
      <c r="BM128" s="53"/>
      <c r="BN128" s="53"/>
      <c r="BO128" s="53"/>
      <c r="BP128" s="53"/>
      <c r="BQ128" s="53"/>
      <c r="BR128" s="53"/>
      <c r="BS128" s="53"/>
      <c r="BT128" s="53"/>
      <c r="BU128" s="53"/>
      <c r="BV128" s="53"/>
      <c r="BW128" s="53"/>
      <c r="BX128" s="53"/>
      <c r="BY128" s="53"/>
      <c r="BZ128" s="53"/>
      <c r="CA128" s="53"/>
      <c r="CB128" s="53"/>
      <c r="CC128" s="53"/>
      <c r="CD128" s="53"/>
      <c r="CE128" s="53"/>
      <c r="CF128" s="53"/>
      <c r="CG128" s="53"/>
      <c r="CH128" s="53"/>
      <c r="CI128" s="53"/>
      <c r="CJ128" s="53"/>
      <c r="CK128" s="53"/>
      <c r="CL128" s="53"/>
      <c r="CM128" s="53"/>
      <c r="CN128" s="53"/>
      <c r="CO128" s="53"/>
      <c r="CP128" s="53"/>
      <c r="CQ128" s="53"/>
      <c r="CR128" s="53"/>
      <c r="CS128" s="53"/>
      <c r="CT128" s="53"/>
      <c r="CU128" s="53"/>
      <c r="CV128" s="53"/>
      <c r="CW128" s="53"/>
      <c r="CX128" s="53"/>
      <c r="CY128" s="53"/>
      <c r="CZ128" s="53"/>
      <c r="DA128" s="53"/>
      <c r="DB128" s="53"/>
      <c r="DC128" s="53"/>
      <c r="DD128" s="53"/>
      <c r="DE128" s="53"/>
      <c r="DF128" s="53"/>
      <c r="DG128" s="53"/>
      <c r="DH128" s="53"/>
      <c r="DI128" s="53"/>
      <c r="DJ128" s="53"/>
      <c r="DK128" s="53"/>
      <c r="DL128" s="53"/>
      <c r="DM128" s="53"/>
      <c r="DN128" s="53"/>
      <c r="DO128" s="53"/>
      <c r="DP128" s="53"/>
      <c r="DQ128" s="53"/>
      <c r="DR128" s="53"/>
      <c r="DS128" s="53"/>
      <c r="DT128" s="53"/>
      <c r="DU128" s="53"/>
      <c r="DV128" s="53"/>
      <c r="DW128" s="53"/>
      <c r="DX128" s="53"/>
      <c r="DY128" s="53"/>
      <c r="DZ128" s="53"/>
      <c r="EA128" s="53"/>
      <c r="EB128" s="53"/>
      <c r="EC128" s="53"/>
      <c r="ED128" s="53"/>
      <c r="EE128" s="53"/>
      <c r="EF128" s="53"/>
      <c r="EG128" s="53"/>
      <c r="EH128" s="53"/>
      <c r="EI128" s="53"/>
      <c r="EJ128" s="53"/>
      <c r="EK128" s="53"/>
      <c r="EL128" s="53"/>
      <c r="EM128" s="53"/>
      <c r="EN128" s="53"/>
      <c r="EO128" s="53"/>
      <c r="EP128" s="53"/>
      <c r="EQ128" s="53"/>
      <c r="ER128" s="53"/>
      <c r="ES128" s="53"/>
      <c r="ET128" s="53"/>
      <c r="EU128" s="53"/>
      <c r="EV128" s="53"/>
      <c r="EW128" s="53"/>
      <c r="EX128" s="53"/>
      <c r="EY128" s="53"/>
      <c r="EZ128" s="53"/>
      <c r="FA128" s="53"/>
      <c r="FB128" s="53"/>
      <c r="FC128" s="53"/>
      <c r="FD128" s="53"/>
      <c r="FE128" s="53"/>
      <c r="FF128" s="53"/>
      <c r="FG128" s="53"/>
      <c r="FH128" s="53"/>
      <c r="FI128" s="53"/>
      <c r="FJ128" s="53"/>
      <c r="FK128" s="53"/>
      <c r="FL128" s="53"/>
      <c r="FM128" s="53"/>
      <c r="FN128" s="53"/>
      <c r="FO128" s="53"/>
      <c r="FP128" s="53"/>
      <c r="FQ128" s="53"/>
      <c r="FR128" s="53"/>
      <c r="FS128" s="53"/>
      <c r="FT128" s="53"/>
      <c r="FU128" s="53"/>
      <c r="FV128" s="53"/>
      <c r="FW128" s="53"/>
      <c r="FX128" s="53"/>
      <c r="FY128" s="53"/>
      <c r="FZ128" s="53"/>
      <c r="GA128" s="53"/>
      <c r="GB128" s="53"/>
      <c r="GC128" s="53"/>
      <c r="GD128" s="53"/>
      <c r="GE128" s="53"/>
      <c r="GF128" s="53"/>
      <c r="GG128" s="53"/>
      <c r="GH128" s="53"/>
      <c r="GI128" s="53"/>
      <c r="GJ128" s="53"/>
      <c r="GK128" s="53"/>
      <c r="GL128" s="53"/>
      <c r="GM128" s="53"/>
      <c r="GN128" s="53"/>
      <c r="GO128" s="53"/>
      <c r="GP128" s="53"/>
      <c r="GQ128" s="53"/>
      <c r="GR128" s="53"/>
      <c r="GS128" s="53"/>
      <c r="GT128" s="53"/>
      <c r="GU128" s="53"/>
      <c r="GV128" s="53"/>
      <c r="GW128" s="53"/>
      <c r="GX128" s="53"/>
      <c r="GY128" s="53"/>
      <c r="GZ128" s="53"/>
      <c r="HA128" s="53"/>
      <c r="HB128" s="53"/>
      <c r="HC128" s="53"/>
      <c r="HD128" s="53"/>
      <c r="HE128" s="53"/>
      <c r="HF128" s="53"/>
      <c r="HG128" s="53"/>
      <c r="HH128" s="53"/>
      <c r="HI128" s="53"/>
      <c r="HJ128" s="53"/>
      <c r="HK128" s="53"/>
      <c r="HL128" s="53"/>
      <c r="HM128" s="53"/>
      <c r="HN128" s="53"/>
      <c r="HO128" s="53"/>
      <c r="HP128" s="53"/>
      <c r="HQ128" s="53"/>
      <c r="HR128" s="53"/>
      <c r="HS128" s="53"/>
      <c r="HT128" s="53"/>
      <c r="HU128" s="53"/>
      <c r="HV128" s="53"/>
      <c r="HW128" s="53"/>
      <c r="HX128" s="53"/>
      <c r="HY128" s="53"/>
      <c r="HZ128" s="53"/>
      <c r="IA128" s="53"/>
      <c r="IB128" s="53"/>
      <c r="IC128" s="53"/>
      <c r="ID128" s="53"/>
      <c r="IE128" s="53"/>
      <c r="IF128" s="53"/>
      <c r="IG128" s="53"/>
      <c r="IH128" s="53"/>
      <c r="II128" s="53"/>
      <c r="IJ128" s="53"/>
      <c r="IK128" s="53"/>
      <c r="IL128" s="53"/>
      <c r="IM128" s="53"/>
      <c r="IN128" s="53"/>
      <c r="IO128" s="53"/>
      <c r="IP128" s="53"/>
      <c r="IQ128" s="53"/>
      <c r="IR128" s="53"/>
      <c r="IS128" s="53"/>
      <c r="IT128" s="53"/>
      <c r="IU128" s="53"/>
      <c r="IV128" s="53"/>
    </row>
    <row r="129" spans="1:256" s="55" customFormat="1" x14ac:dyDescent="0.2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  <c r="BS129" s="53"/>
      <c r="BT129" s="53"/>
      <c r="BU129" s="53"/>
      <c r="BV129" s="53"/>
      <c r="BW129" s="53"/>
      <c r="BX129" s="53"/>
      <c r="BY129" s="53"/>
      <c r="BZ129" s="53"/>
      <c r="CA129" s="53"/>
      <c r="CB129" s="53"/>
      <c r="CC129" s="53"/>
      <c r="CD129" s="53"/>
      <c r="CE129" s="53"/>
      <c r="CF129" s="53"/>
      <c r="CG129" s="53"/>
      <c r="CH129" s="53"/>
      <c r="CI129" s="53"/>
      <c r="CJ129" s="53"/>
      <c r="CK129" s="53"/>
      <c r="CL129" s="53"/>
      <c r="CM129" s="53"/>
      <c r="CN129" s="53"/>
      <c r="CO129" s="53"/>
      <c r="CP129" s="53"/>
      <c r="CQ129" s="53"/>
      <c r="CR129" s="53"/>
      <c r="CS129" s="53"/>
      <c r="CT129" s="53"/>
      <c r="CU129" s="53"/>
      <c r="CV129" s="53"/>
      <c r="CW129" s="53"/>
      <c r="CX129" s="53"/>
      <c r="CY129" s="53"/>
      <c r="CZ129" s="53"/>
      <c r="DA129" s="53"/>
      <c r="DB129" s="53"/>
      <c r="DC129" s="53"/>
      <c r="DD129" s="53"/>
      <c r="DE129" s="53"/>
      <c r="DF129" s="53"/>
      <c r="DG129" s="53"/>
      <c r="DH129" s="53"/>
      <c r="DI129" s="53"/>
      <c r="DJ129" s="53"/>
      <c r="DK129" s="53"/>
      <c r="DL129" s="53"/>
      <c r="DM129" s="53"/>
      <c r="DN129" s="53"/>
      <c r="DO129" s="53"/>
      <c r="DP129" s="53"/>
      <c r="DQ129" s="53"/>
      <c r="DR129" s="53"/>
      <c r="DS129" s="53"/>
      <c r="DT129" s="53"/>
      <c r="DU129" s="53"/>
      <c r="DV129" s="53"/>
      <c r="DW129" s="53"/>
      <c r="DX129" s="53"/>
      <c r="DY129" s="53"/>
      <c r="DZ129" s="53"/>
      <c r="EA129" s="53"/>
      <c r="EB129" s="53"/>
      <c r="EC129" s="53"/>
      <c r="ED129" s="53"/>
      <c r="EE129" s="53"/>
      <c r="EF129" s="53"/>
      <c r="EG129" s="53"/>
      <c r="EH129" s="53"/>
      <c r="EI129" s="53"/>
      <c r="EJ129" s="53"/>
      <c r="EK129" s="53"/>
      <c r="EL129" s="53"/>
      <c r="EM129" s="53"/>
      <c r="EN129" s="53"/>
      <c r="EO129" s="53"/>
      <c r="EP129" s="53"/>
      <c r="EQ129" s="53"/>
      <c r="ER129" s="53"/>
      <c r="ES129" s="53"/>
      <c r="ET129" s="53"/>
      <c r="EU129" s="53"/>
      <c r="EV129" s="53"/>
      <c r="EW129" s="53"/>
      <c r="EX129" s="53"/>
      <c r="EY129" s="53"/>
      <c r="EZ129" s="53"/>
      <c r="FA129" s="53"/>
      <c r="FB129" s="53"/>
      <c r="FC129" s="53"/>
      <c r="FD129" s="53"/>
      <c r="FE129" s="53"/>
      <c r="FF129" s="53"/>
      <c r="FG129" s="53"/>
      <c r="FH129" s="53"/>
      <c r="FI129" s="53"/>
      <c r="FJ129" s="53"/>
      <c r="FK129" s="53"/>
      <c r="FL129" s="53"/>
      <c r="FM129" s="53"/>
      <c r="FN129" s="53"/>
      <c r="FO129" s="53"/>
      <c r="FP129" s="53"/>
      <c r="FQ129" s="53"/>
      <c r="FR129" s="53"/>
      <c r="FS129" s="53"/>
      <c r="FT129" s="53"/>
      <c r="FU129" s="53"/>
      <c r="FV129" s="53"/>
      <c r="FW129" s="53"/>
      <c r="FX129" s="53"/>
      <c r="FY129" s="53"/>
      <c r="FZ129" s="53"/>
      <c r="GA129" s="53"/>
      <c r="GB129" s="53"/>
      <c r="GC129" s="53"/>
      <c r="GD129" s="53"/>
      <c r="GE129" s="53"/>
      <c r="GF129" s="53"/>
      <c r="GG129" s="53"/>
      <c r="GH129" s="53"/>
      <c r="GI129" s="53"/>
      <c r="GJ129" s="53"/>
      <c r="GK129" s="53"/>
      <c r="GL129" s="53"/>
      <c r="GM129" s="53"/>
      <c r="GN129" s="53"/>
      <c r="GO129" s="53"/>
      <c r="GP129" s="53"/>
      <c r="GQ129" s="53"/>
      <c r="GR129" s="53"/>
      <c r="GS129" s="53"/>
      <c r="GT129" s="53"/>
      <c r="GU129" s="53"/>
      <c r="GV129" s="53"/>
      <c r="GW129" s="53"/>
      <c r="GX129" s="53"/>
      <c r="GY129" s="53"/>
      <c r="GZ129" s="53"/>
      <c r="HA129" s="53"/>
      <c r="HB129" s="53"/>
      <c r="HC129" s="53"/>
      <c r="HD129" s="53"/>
      <c r="HE129" s="53"/>
      <c r="HF129" s="53"/>
      <c r="HG129" s="53"/>
      <c r="HH129" s="53"/>
      <c r="HI129" s="53"/>
      <c r="HJ129" s="53"/>
      <c r="HK129" s="53"/>
      <c r="HL129" s="53"/>
      <c r="HM129" s="53"/>
      <c r="HN129" s="53"/>
      <c r="HO129" s="53"/>
      <c r="HP129" s="53"/>
      <c r="HQ129" s="53"/>
      <c r="HR129" s="53"/>
      <c r="HS129" s="53"/>
      <c r="HT129" s="53"/>
      <c r="HU129" s="53"/>
      <c r="HV129" s="53"/>
      <c r="HW129" s="53"/>
      <c r="HX129" s="53"/>
      <c r="HY129" s="53"/>
      <c r="HZ129" s="53"/>
      <c r="IA129" s="53"/>
      <c r="IB129" s="53"/>
      <c r="IC129" s="53"/>
      <c r="ID129" s="53"/>
      <c r="IE129" s="53"/>
      <c r="IF129" s="53"/>
      <c r="IG129" s="53"/>
      <c r="IH129" s="53"/>
      <c r="II129" s="53"/>
      <c r="IJ129" s="53"/>
      <c r="IK129" s="53"/>
      <c r="IL129" s="53"/>
      <c r="IM129" s="53"/>
      <c r="IN129" s="53"/>
      <c r="IO129" s="53"/>
      <c r="IP129" s="53"/>
      <c r="IQ129" s="53"/>
      <c r="IR129" s="53"/>
      <c r="IS129" s="53"/>
      <c r="IT129" s="53"/>
      <c r="IU129" s="53"/>
      <c r="IV129" s="53"/>
    </row>
    <row r="130" spans="1:256" s="55" customFormat="1" x14ac:dyDescent="0.2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53"/>
      <c r="BR130" s="53"/>
      <c r="BS130" s="53"/>
      <c r="BT130" s="53"/>
      <c r="BU130" s="53"/>
      <c r="BV130" s="53"/>
      <c r="BW130" s="53"/>
      <c r="BX130" s="53"/>
      <c r="BY130" s="53"/>
      <c r="BZ130" s="53"/>
      <c r="CA130" s="53"/>
      <c r="CB130" s="53"/>
      <c r="CC130" s="53"/>
      <c r="CD130" s="53"/>
      <c r="CE130" s="53"/>
      <c r="CF130" s="53"/>
      <c r="CG130" s="53"/>
      <c r="CH130" s="53"/>
      <c r="CI130" s="53"/>
      <c r="CJ130" s="53"/>
      <c r="CK130" s="53"/>
      <c r="CL130" s="53"/>
      <c r="CM130" s="53"/>
      <c r="CN130" s="53"/>
      <c r="CO130" s="53"/>
      <c r="CP130" s="53"/>
      <c r="CQ130" s="53"/>
      <c r="CR130" s="53"/>
      <c r="CS130" s="53"/>
      <c r="CT130" s="53"/>
      <c r="CU130" s="53"/>
      <c r="CV130" s="53"/>
      <c r="CW130" s="53"/>
      <c r="CX130" s="53"/>
      <c r="CY130" s="53"/>
      <c r="CZ130" s="53"/>
      <c r="DA130" s="53"/>
      <c r="DB130" s="53"/>
      <c r="DC130" s="53"/>
      <c r="DD130" s="53"/>
      <c r="DE130" s="53"/>
      <c r="DF130" s="53"/>
      <c r="DG130" s="53"/>
      <c r="DH130" s="53"/>
      <c r="DI130" s="53"/>
      <c r="DJ130" s="53"/>
      <c r="DK130" s="53"/>
      <c r="DL130" s="53"/>
      <c r="DM130" s="53"/>
      <c r="DN130" s="53"/>
      <c r="DO130" s="53"/>
      <c r="DP130" s="53"/>
      <c r="DQ130" s="53"/>
      <c r="DR130" s="53"/>
      <c r="DS130" s="53"/>
      <c r="DT130" s="53"/>
      <c r="DU130" s="53"/>
      <c r="DV130" s="53"/>
      <c r="DW130" s="53"/>
      <c r="DX130" s="53"/>
      <c r="DY130" s="53"/>
      <c r="DZ130" s="53"/>
      <c r="EA130" s="53"/>
      <c r="EB130" s="53"/>
      <c r="EC130" s="53"/>
      <c r="ED130" s="53"/>
      <c r="EE130" s="53"/>
      <c r="EF130" s="53"/>
      <c r="EG130" s="53"/>
      <c r="EH130" s="53"/>
      <c r="EI130" s="53"/>
      <c r="EJ130" s="53"/>
      <c r="EK130" s="53"/>
      <c r="EL130" s="53"/>
      <c r="EM130" s="53"/>
      <c r="EN130" s="53"/>
      <c r="EO130" s="53"/>
      <c r="EP130" s="53"/>
      <c r="EQ130" s="53"/>
      <c r="ER130" s="53"/>
      <c r="ES130" s="53"/>
      <c r="ET130" s="53"/>
      <c r="EU130" s="53"/>
      <c r="EV130" s="53"/>
      <c r="EW130" s="53"/>
      <c r="EX130" s="53"/>
      <c r="EY130" s="53"/>
      <c r="EZ130" s="53"/>
      <c r="FA130" s="53"/>
      <c r="FB130" s="53"/>
      <c r="FC130" s="53"/>
      <c r="FD130" s="53"/>
      <c r="FE130" s="53"/>
      <c r="FF130" s="53"/>
      <c r="FG130" s="53"/>
      <c r="FH130" s="53"/>
      <c r="FI130" s="53"/>
      <c r="FJ130" s="53"/>
      <c r="FK130" s="53"/>
      <c r="FL130" s="53"/>
      <c r="FM130" s="53"/>
      <c r="FN130" s="53"/>
      <c r="FO130" s="53"/>
      <c r="FP130" s="53"/>
      <c r="FQ130" s="53"/>
      <c r="FR130" s="53"/>
      <c r="FS130" s="53"/>
      <c r="FT130" s="53"/>
      <c r="FU130" s="53"/>
      <c r="FV130" s="53"/>
      <c r="FW130" s="53"/>
      <c r="FX130" s="53"/>
      <c r="FY130" s="53"/>
      <c r="FZ130" s="53"/>
      <c r="GA130" s="53"/>
      <c r="GB130" s="53"/>
      <c r="GC130" s="53"/>
      <c r="GD130" s="53"/>
      <c r="GE130" s="53"/>
      <c r="GF130" s="53"/>
      <c r="GG130" s="53"/>
      <c r="GH130" s="53"/>
      <c r="GI130" s="53"/>
      <c r="GJ130" s="53"/>
      <c r="GK130" s="53"/>
      <c r="GL130" s="53"/>
      <c r="GM130" s="53"/>
      <c r="GN130" s="53"/>
      <c r="GO130" s="53"/>
      <c r="GP130" s="53"/>
      <c r="GQ130" s="53"/>
      <c r="GR130" s="53"/>
      <c r="GS130" s="53"/>
      <c r="GT130" s="53"/>
      <c r="GU130" s="53"/>
      <c r="GV130" s="53"/>
      <c r="GW130" s="53"/>
      <c r="GX130" s="53"/>
      <c r="GY130" s="53"/>
      <c r="GZ130" s="53"/>
      <c r="HA130" s="53"/>
      <c r="HB130" s="53"/>
      <c r="HC130" s="53"/>
      <c r="HD130" s="53"/>
      <c r="HE130" s="53"/>
      <c r="HF130" s="53"/>
      <c r="HG130" s="53"/>
      <c r="HH130" s="53"/>
      <c r="HI130" s="53"/>
      <c r="HJ130" s="53"/>
      <c r="HK130" s="53"/>
      <c r="HL130" s="53"/>
      <c r="HM130" s="53"/>
      <c r="HN130" s="53"/>
      <c r="HO130" s="53"/>
      <c r="HP130" s="53"/>
      <c r="HQ130" s="53"/>
      <c r="HR130" s="53"/>
      <c r="HS130" s="53"/>
      <c r="HT130" s="53"/>
      <c r="HU130" s="53"/>
      <c r="HV130" s="53"/>
      <c r="HW130" s="53"/>
      <c r="HX130" s="53"/>
      <c r="HY130" s="53"/>
      <c r="HZ130" s="53"/>
      <c r="IA130" s="53"/>
      <c r="IB130" s="53"/>
      <c r="IC130" s="53"/>
      <c r="ID130" s="53"/>
      <c r="IE130" s="53"/>
      <c r="IF130" s="53"/>
      <c r="IG130" s="53"/>
      <c r="IH130" s="53"/>
      <c r="II130" s="53"/>
      <c r="IJ130" s="53"/>
      <c r="IK130" s="53"/>
      <c r="IL130" s="53"/>
      <c r="IM130" s="53"/>
      <c r="IN130" s="53"/>
      <c r="IO130" s="53"/>
      <c r="IP130" s="53"/>
      <c r="IQ130" s="53"/>
      <c r="IR130" s="53"/>
      <c r="IS130" s="53"/>
      <c r="IT130" s="53"/>
      <c r="IU130" s="53"/>
      <c r="IV130" s="53"/>
    </row>
    <row r="131" spans="1:256" s="55" customFormat="1" x14ac:dyDescent="0.2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  <c r="BS131" s="53"/>
      <c r="BT131" s="53"/>
      <c r="BU131" s="53"/>
      <c r="BV131" s="53"/>
      <c r="BW131" s="53"/>
      <c r="BX131" s="53"/>
      <c r="BY131" s="53"/>
      <c r="BZ131" s="53"/>
      <c r="CA131" s="53"/>
      <c r="CB131" s="53"/>
      <c r="CC131" s="53"/>
      <c r="CD131" s="53"/>
      <c r="CE131" s="53"/>
      <c r="CF131" s="53"/>
      <c r="CG131" s="53"/>
      <c r="CH131" s="53"/>
      <c r="CI131" s="53"/>
      <c r="CJ131" s="53"/>
      <c r="CK131" s="53"/>
      <c r="CL131" s="53"/>
      <c r="CM131" s="53"/>
      <c r="CN131" s="53"/>
      <c r="CO131" s="53"/>
      <c r="CP131" s="53"/>
      <c r="CQ131" s="53"/>
      <c r="CR131" s="53"/>
      <c r="CS131" s="53"/>
      <c r="CT131" s="53"/>
      <c r="CU131" s="53"/>
      <c r="CV131" s="53"/>
      <c r="CW131" s="53"/>
      <c r="CX131" s="53"/>
      <c r="CY131" s="53"/>
      <c r="CZ131" s="53"/>
      <c r="DA131" s="53"/>
      <c r="DB131" s="53"/>
      <c r="DC131" s="53"/>
      <c r="DD131" s="53"/>
      <c r="DE131" s="53"/>
      <c r="DF131" s="53"/>
      <c r="DG131" s="53"/>
      <c r="DH131" s="53"/>
      <c r="DI131" s="53"/>
      <c r="DJ131" s="53"/>
      <c r="DK131" s="53"/>
      <c r="DL131" s="53"/>
      <c r="DM131" s="53"/>
      <c r="DN131" s="53"/>
      <c r="DO131" s="53"/>
      <c r="DP131" s="53"/>
      <c r="DQ131" s="53"/>
      <c r="DR131" s="53"/>
      <c r="DS131" s="53"/>
      <c r="DT131" s="53"/>
      <c r="DU131" s="53"/>
      <c r="DV131" s="53"/>
      <c r="DW131" s="53"/>
      <c r="DX131" s="53"/>
      <c r="DY131" s="53"/>
      <c r="DZ131" s="53"/>
      <c r="EA131" s="53"/>
      <c r="EB131" s="53"/>
      <c r="EC131" s="53"/>
      <c r="ED131" s="53"/>
      <c r="EE131" s="53"/>
      <c r="EF131" s="53"/>
      <c r="EG131" s="53"/>
      <c r="EH131" s="53"/>
      <c r="EI131" s="53"/>
      <c r="EJ131" s="53"/>
      <c r="EK131" s="53"/>
      <c r="EL131" s="53"/>
      <c r="EM131" s="53"/>
      <c r="EN131" s="53"/>
      <c r="EO131" s="53"/>
      <c r="EP131" s="53"/>
      <c r="EQ131" s="53"/>
      <c r="ER131" s="53"/>
      <c r="ES131" s="53"/>
      <c r="ET131" s="53"/>
      <c r="EU131" s="53"/>
      <c r="EV131" s="53"/>
      <c r="EW131" s="53"/>
      <c r="EX131" s="53"/>
      <c r="EY131" s="53"/>
      <c r="EZ131" s="53"/>
      <c r="FA131" s="53"/>
      <c r="FB131" s="53"/>
      <c r="FC131" s="53"/>
      <c r="FD131" s="53"/>
      <c r="FE131" s="53"/>
      <c r="FF131" s="53"/>
      <c r="FG131" s="53"/>
      <c r="FH131" s="53"/>
      <c r="FI131" s="53"/>
      <c r="FJ131" s="53"/>
      <c r="FK131" s="53"/>
      <c r="FL131" s="53"/>
      <c r="FM131" s="53"/>
      <c r="FN131" s="53"/>
      <c r="FO131" s="53"/>
      <c r="FP131" s="53"/>
      <c r="FQ131" s="53"/>
      <c r="FR131" s="53"/>
      <c r="FS131" s="53"/>
      <c r="FT131" s="53"/>
      <c r="FU131" s="53"/>
      <c r="FV131" s="53"/>
      <c r="FW131" s="53"/>
      <c r="FX131" s="53"/>
      <c r="FY131" s="53"/>
      <c r="FZ131" s="53"/>
      <c r="GA131" s="53"/>
      <c r="GB131" s="53"/>
      <c r="GC131" s="53"/>
      <c r="GD131" s="53"/>
      <c r="GE131" s="53"/>
      <c r="GF131" s="53"/>
      <c r="GG131" s="53"/>
      <c r="GH131" s="53"/>
      <c r="GI131" s="53"/>
      <c r="GJ131" s="53"/>
      <c r="GK131" s="53"/>
      <c r="GL131" s="53"/>
      <c r="GM131" s="53"/>
      <c r="GN131" s="53"/>
      <c r="GO131" s="53"/>
      <c r="GP131" s="53"/>
      <c r="GQ131" s="53"/>
      <c r="GR131" s="53"/>
      <c r="GS131" s="53"/>
      <c r="GT131" s="53"/>
      <c r="GU131" s="53"/>
      <c r="GV131" s="53"/>
      <c r="GW131" s="53"/>
      <c r="GX131" s="53"/>
      <c r="GY131" s="53"/>
      <c r="GZ131" s="53"/>
      <c r="HA131" s="53"/>
      <c r="HB131" s="53"/>
      <c r="HC131" s="53"/>
      <c r="HD131" s="53"/>
      <c r="HE131" s="53"/>
      <c r="HF131" s="53"/>
      <c r="HG131" s="53"/>
      <c r="HH131" s="53"/>
      <c r="HI131" s="53"/>
      <c r="HJ131" s="53"/>
      <c r="HK131" s="53"/>
      <c r="HL131" s="53"/>
      <c r="HM131" s="53"/>
      <c r="HN131" s="53"/>
      <c r="HO131" s="53"/>
      <c r="HP131" s="53"/>
      <c r="HQ131" s="53"/>
      <c r="HR131" s="53"/>
      <c r="HS131" s="53"/>
      <c r="HT131" s="53"/>
      <c r="HU131" s="53"/>
      <c r="HV131" s="53"/>
      <c r="HW131" s="53"/>
      <c r="HX131" s="53"/>
      <c r="HY131" s="53"/>
      <c r="HZ131" s="53"/>
      <c r="IA131" s="53"/>
      <c r="IB131" s="53"/>
      <c r="IC131" s="53"/>
      <c r="ID131" s="53"/>
      <c r="IE131" s="53"/>
      <c r="IF131" s="53"/>
      <c r="IG131" s="53"/>
      <c r="IH131" s="53"/>
      <c r="II131" s="53"/>
      <c r="IJ131" s="53"/>
      <c r="IK131" s="53"/>
      <c r="IL131" s="53"/>
      <c r="IM131" s="53"/>
      <c r="IN131" s="53"/>
      <c r="IO131" s="53"/>
      <c r="IP131" s="53"/>
      <c r="IQ131" s="53"/>
      <c r="IR131" s="53"/>
      <c r="IS131" s="53"/>
      <c r="IT131" s="53"/>
      <c r="IU131" s="53"/>
      <c r="IV131" s="53"/>
    </row>
    <row r="132" spans="1:256" s="55" customFormat="1" x14ac:dyDescent="0.2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3"/>
      <c r="AV132" s="53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3"/>
      <c r="BU132" s="53"/>
      <c r="BV132" s="53"/>
      <c r="BW132" s="53"/>
      <c r="BX132" s="53"/>
      <c r="BY132" s="53"/>
      <c r="BZ132" s="53"/>
      <c r="CA132" s="53"/>
      <c r="CB132" s="53"/>
      <c r="CC132" s="53"/>
      <c r="CD132" s="53"/>
      <c r="CE132" s="53"/>
      <c r="CF132" s="53"/>
      <c r="CG132" s="53"/>
      <c r="CH132" s="53"/>
      <c r="CI132" s="53"/>
      <c r="CJ132" s="53"/>
      <c r="CK132" s="53"/>
      <c r="CL132" s="53"/>
      <c r="CM132" s="53"/>
      <c r="CN132" s="53"/>
      <c r="CO132" s="53"/>
      <c r="CP132" s="53"/>
      <c r="CQ132" s="53"/>
      <c r="CR132" s="53"/>
      <c r="CS132" s="53"/>
      <c r="CT132" s="53"/>
      <c r="CU132" s="53"/>
      <c r="CV132" s="53"/>
      <c r="CW132" s="53"/>
      <c r="CX132" s="53"/>
      <c r="CY132" s="53"/>
      <c r="CZ132" s="53"/>
      <c r="DA132" s="53"/>
      <c r="DB132" s="53"/>
      <c r="DC132" s="53"/>
      <c r="DD132" s="53"/>
      <c r="DE132" s="53"/>
      <c r="DF132" s="53"/>
      <c r="DG132" s="53"/>
      <c r="DH132" s="53"/>
      <c r="DI132" s="53"/>
      <c r="DJ132" s="53"/>
      <c r="DK132" s="53"/>
      <c r="DL132" s="53"/>
      <c r="DM132" s="53"/>
      <c r="DN132" s="53"/>
      <c r="DO132" s="53"/>
      <c r="DP132" s="53"/>
      <c r="DQ132" s="53"/>
      <c r="DR132" s="53"/>
      <c r="DS132" s="53"/>
      <c r="DT132" s="53"/>
      <c r="DU132" s="53"/>
      <c r="DV132" s="53"/>
      <c r="DW132" s="53"/>
      <c r="DX132" s="53"/>
      <c r="DY132" s="53"/>
      <c r="DZ132" s="53"/>
      <c r="EA132" s="53"/>
      <c r="EB132" s="53"/>
      <c r="EC132" s="53"/>
      <c r="ED132" s="53"/>
      <c r="EE132" s="53"/>
      <c r="EF132" s="53"/>
      <c r="EG132" s="53"/>
      <c r="EH132" s="53"/>
      <c r="EI132" s="53"/>
      <c r="EJ132" s="53"/>
      <c r="EK132" s="53"/>
      <c r="EL132" s="53"/>
      <c r="EM132" s="53"/>
      <c r="EN132" s="53"/>
      <c r="EO132" s="53"/>
      <c r="EP132" s="53"/>
      <c r="EQ132" s="53"/>
      <c r="ER132" s="53"/>
      <c r="ES132" s="53"/>
      <c r="ET132" s="53"/>
      <c r="EU132" s="53"/>
      <c r="EV132" s="53"/>
      <c r="EW132" s="53"/>
      <c r="EX132" s="53"/>
      <c r="EY132" s="53"/>
      <c r="EZ132" s="53"/>
      <c r="FA132" s="53"/>
      <c r="FB132" s="53"/>
      <c r="FC132" s="53"/>
      <c r="FD132" s="53"/>
      <c r="FE132" s="53"/>
      <c r="FF132" s="53"/>
      <c r="FG132" s="53"/>
      <c r="FH132" s="53"/>
      <c r="FI132" s="53"/>
      <c r="FJ132" s="53"/>
      <c r="FK132" s="53"/>
      <c r="FL132" s="53"/>
      <c r="FM132" s="53"/>
      <c r="FN132" s="53"/>
      <c r="FO132" s="53"/>
      <c r="FP132" s="53"/>
      <c r="FQ132" s="53"/>
      <c r="FR132" s="53"/>
      <c r="FS132" s="53"/>
      <c r="FT132" s="53"/>
      <c r="FU132" s="53"/>
      <c r="FV132" s="53"/>
      <c r="FW132" s="53"/>
      <c r="FX132" s="53"/>
      <c r="FY132" s="53"/>
      <c r="FZ132" s="53"/>
      <c r="GA132" s="53"/>
      <c r="GB132" s="53"/>
      <c r="GC132" s="53"/>
      <c r="GD132" s="53"/>
      <c r="GE132" s="53"/>
      <c r="GF132" s="53"/>
      <c r="GG132" s="53"/>
      <c r="GH132" s="53"/>
      <c r="GI132" s="53"/>
      <c r="GJ132" s="53"/>
      <c r="GK132" s="53"/>
      <c r="GL132" s="53"/>
      <c r="GM132" s="53"/>
      <c r="GN132" s="53"/>
      <c r="GO132" s="53"/>
      <c r="GP132" s="53"/>
      <c r="GQ132" s="53"/>
      <c r="GR132" s="53"/>
      <c r="GS132" s="53"/>
      <c r="GT132" s="53"/>
      <c r="GU132" s="53"/>
      <c r="GV132" s="53"/>
      <c r="GW132" s="53"/>
      <c r="GX132" s="53"/>
      <c r="GY132" s="53"/>
      <c r="GZ132" s="53"/>
      <c r="HA132" s="53"/>
      <c r="HB132" s="53"/>
      <c r="HC132" s="53"/>
      <c r="HD132" s="53"/>
      <c r="HE132" s="53"/>
      <c r="HF132" s="53"/>
      <c r="HG132" s="53"/>
      <c r="HH132" s="53"/>
      <c r="HI132" s="53"/>
      <c r="HJ132" s="53"/>
      <c r="HK132" s="53"/>
      <c r="HL132" s="53"/>
      <c r="HM132" s="53"/>
      <c r="HN132" s="53"/>
      <c r="HO132" s="53"/>
      <c r="HP132" s="53"/>
      <c r="HQ132" s="53"/>
      <c r="HR132" s="53"/>
      <c r="HS132" s="53"/>
      <c r="HT132" s="53"/>
      <c r="HU132" s="53"/>
      <c r="HV132" s="53"/>
      <c r="HW132" s="53"/>
      <c r="HX132" s="53"/>
      <c r="HY132" s="53"/>
      <c r="HZ132" s="53"/>
      <c r="IA132" s="53"/>
      <c r="IB132" s="53"/>
      <c r="IC132" s="53"/>
      <c r="ID132" s="53"/>
      <c r="IE132" s="53"/>
      <c r="IF132" s="53"/>
      <c r="IG132" s="53"/>
      <c r="IH132" s="53"/>
      <c r="II132" s="53"/>
      <c r="IJ132" s="53"/>
      <c r="IK132" s="53"/>
      <c r="IL132" s="53"/>
      <c r="IM132" s="53"/>
      <c r="IN132" s="53"/>
      <c r="IO132" s="53"/>
      <c r="IP132" s="53"/>
      <c r="IQ132" s="53"/>
      <c r="IR132" s="53"/>
      <c r="IS132" s="53"/>
      <c r="IT132" s="53"/>
      <c r="IU132" s="53"/>
      <c r="IV132" s="53"/>
    </row>
    <row r="133" spans="1:256" s="55" customFormat="1" ht="15.75" x14ac:dyDescent="0.25">
      <c r="A133" s="53"/>
      <c r="B133" s="53"/>
      <c r="C133" s="53"/>
      <c r="D133" s="81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  <c r="BS133" s="53"/>
      <c r="BT133" s="53"/>
      <c r="BU133" s="53"/>
      <c r="BV133" s="53"/>
      <c r="BW133" s="53"/>
      <c r="BX133" s="53"/>
      <c r="BY133" s="53"/>
      <c r="BZ133" s="53"/>
      <c r="CA133" s="53"/>
      <c r="CB133" s="53"/>
      <c r="CC133" s="53"/>
      <c r="CD133" s="53"/>
      <c r="CE133" s="53"/>
      <c r="CF133" s="53"/>
      <c r="CG133" s="53"/>
      <c r="CH133" s="53"/>
      <c r="CI133" s="53"/>
      <c r="CJ133" s="53"/>
      <c r="CK133" s="53"/>
      <c r="CL133" s="53"/>
      <c r="CM133" s="53"/>
      <c r="CN133" s="53"/>
      <c r="CO133" s="53"/>
      <c r="CP133" s="53"/>
      <c r="CQ133" s="53"/>
      <c r="CR133" s="53"/>
      <c r="CS133" s="53"/>
      <c r="CT133" s="53"/>
      <c r="CU133" s="53"/>
      <c r="CV133" s="53"/>
      <c r="CW133" s="53"/>
      <c r="CX133" s="53"/>
      <c r="CY133" s="53"/>
      <c r="CZ133" s="53"/>
      <c r="DA133" s="53"/>
      <c r="DB133" s="53"/>
      <c r="DC133" s="53"/>
      <c r="DD133" s="53"/>
      <c r="DE133" s="53"/>
      <c r="DF133" s="53"/>
      <c r="DG133" s="53"/>
      <c r="DH133" s="53"/>
      <c r="DI133" s="53"/>
      <c r="DJ133" s="53"/>
      <c r="DK133" s="53"/>
      <c r="DL133" s="53"/>
      <c r="DM133" s="53"/>
      <c r="DN133" s="53"/>
      <c r="DO133" s="53"/>
      <c r="DP133" s="53"/>
      <c r="DQ133" s="53"/>
      <c r="DR133" s="53"/>
      <c r="DS133" s="53"/>
      <c r="DT133" s="53"/>
      <c r="DU133" s="53"/>
      <c r="DV133" s="53"/>
      <c r="DW133" s="53"/>
      <c r="DX133" s="53"/>
      <c r="DY133" s="53"/>
      <c r="DZ133" s="53"/>
      <c r="EA133" s="53"/>
      <c r="EB133" s="53"/>
      <c r="EC133" s="53"/>
      <c r="ED133" s="53"/>
      <c r="EE133" s="53"/>
      <c r="EF133" s="53"/>
      <c r="EG133" s="53"/>
      <c r="EH133" s="53"/>
      <c r="EI133" s="53"/>
      <c r="EJ133" s="53"/>
      <c r="EK133" s="53"/>
      <c r="EL133" s="53"/>
      <c r="EM133" s="53"/>
      <c r="EN133" s="53"/>
      <c r="EO133" s="53"/>
      <c r="EP133" s="53"/>
      <c r="EQ133" s="53"/>
      <c r="ER133" s="53"/>
      <c r="ES133" s="53"/>
      <c r="ET133" s="53"/>
      <c r="EU133" s="53"/>
      <c r="EV133" s="53"/>
      <c r="EW133" s="53"/>
      <c r="EX133" s="53"/>
      <c r="EY133" s="53"/>
      <c r="EZ133" s="53"/>
      <c r="FA133" s="53"/>
      <c r="FB133" s="53"/>
      <c r="FC133" s="53"/>
      <c r="FD133" s="53"/>
      <c r="FE133" s="53"/>
      <c r="FF133" s="53"/>
      <c r="FG133" s="53"/>
      <c r="FH133" s="53"/>
      <c r="FI133" s="53"/>
      <c r="FJ133" s="53"/>
      <c r="FK133" s="53"/>
      <c r="FL133" s="53"/>
      <c r="FM133" s="53"/>
      <c r="FN133" s="53"/>
      <c r="FO133" s="53"/>
      <c r="FP133" s="53"/>
      <c r="FQ133" s="53"/>
      <c r="FR133" s="53"/>
      <c r="FS133" s="53"/>
      <c r="FT133" s="53"/>
      <c r="FU133" s="53"/>
      <c r="FV133" s="53"/>
      <c r="FW133" s="53"/>
      <c r="FX133" s="53"/>
      <c r="FY133" s="53"/>
      <c r="FZ133" s="53"/>
      <c r="GA133" s="53"/>
      <c r="GB133" s="53"/>
      <c r="GC133" s="53"/>
      <c r="GD133" s="53"/>
      <c r="GE133" s="53"/>
      <c r="GF133" s="53"/>
      <c r="GG133" s="53"/>
      <c r="GH133" s="53"/>
      <c r="GI133" s="53"/>
      <c r="GJ133" s="53"/>
      <c r="GK133" s="53"/>
      <c r="GL133" s="53"/>
      <c r="GM133" s="53"/>
      <c r="GN133" s="53"/>
      <c r="GO133" s="53"/>
      <c r="GP133" s="53"/>
      <c r="GQ133" s="53"/>
      <c r="GR133" s="53"/>
      <c r="GS133" s="53"/>
      <c r="GT133" s="53"/>
      <c r="GU133" s="53"/>
      <c r="GV133" s="53"/>
      <c r="GW133" s="53"/>
      <c r="GX133" s="53"/>
      <c r="GY133" s="53"/>
      <c r="GZ133" s="53"/>
      <c r="HA133" s="53"/>
      <c r="HB133" s="53"/>
      <c r="HC133" s="53"/>
      <c r="HD133" s="53"/>
      <c r="HE133" s="53"/>
      <c r="HF133" s="53"/>
      <c r="HG133" s="53"/>
      <c r="HH133" s="53"/>
      <c r="HI133" s="53"/>
      <c r="HJ133" s="53"/>
      <c r="HK133" s="53"/>
      <c r="HL133" s="53"/>
      <c r="HM133" s="53"/>
      <c r="HN133" s="53"/>
      <c r="HO133" s="53"/>
      <c r="HP133" s="53"/>
      <c r="HQ133" s="53"/>
      <c r="HR133" s="53"/>
      <c r="HS133" s="53"/>
      <c r="HT133" s="53"/>
      <c r="HU133" s="53"/>
      <c r="HV133" s="53"/>
      <c r="HW133" s="53"/>
      <c r="HX133" s="53"/>
      <c r="HY133" s="53"/>
      <c r="HZ133" s="53"/>
      <c r="IA133" s="53"/>
      <c r="IB133" s="53"/>
      <c r="IC133" s="53"/>
      <c r="ID133" s="53"/>
      <c r="IE133" s="53"/>
      <c r="IF133" s="53"/>
      <c r="IG133" s="53"/>
      <c r="IH133" s="53"/>
      <c r="II133" s="53"/>
      <c r="IJ133" s="53"/>
      <c r="IK133" s="53"/>
      <c r="IL133" s="53"/>
      <c r="IM133" s="53"/>
      <c r="IN133" s="53"/>
      <c r="IO133" s="53"/>
      <c r="IP133" s="53"/>
      <c r="IQ133" s="53"/>
      <c r="IR133" s="53"/>
      <c r="IS133" s="53"/>
      <c r="IT133" s="53"/>
      <c r="IU133" s="53"/>
      <c r="IV133" s="53"/>
    </row>
    <row r="134" spans="1:256" s="55" customFormat="1" ht="15.75" x14ac:dyDescent="0.25">
      <c r="A134" s="53"/>
      <c r="B134" s="53"/>
      <c r="C134" s="53"/>
      <c r="D134" s="58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  <c r="AU134" s="53"/>
      <c r="AV134" s="53"/>
      <c r="AW134" s="53"/>
      <c r="AX134" s="53"/>
      <c r="AY134" s="53"/>
      <c r="AZ134" s="53"/>
      <c r="BA134" s="53"/>
      <c r="BB134" s="53"/>
      <c r="BC134" s="53"/>
      <c r="BD134" s="53"/>
      <c r="BE134" s="53"/>
      <c r="BF134" s="53"/>
      <c r="BG134" s="53"/>
      <c r="BH134" s="53"/>
      <c r="BI134" s="53"/>
      <c r="BJ134" s="53"/>
      <c r="BK134" s="53"/>
      <c r="BL134" s="53"/>
      <c r="BM134" s="53"/>
      <c r="BN134" s="53"/>
      <c r="BO134" s="53"/>
      <c r="BP134" s="53"/>
      <c r="BQ134" s="53"/>
      <c r="BR134" s="53"/>
      <c r="BS134" s="53"/>
      <c r="BT134" s="53"/>
      <c r="BU134" s="53"/>
      <c r="BV134" s="53"/>
      <c r="BW134" s="53"/>
      <c r="BX134" s="53"/>
      <c r="BY134" s="53"/>
      <c r="BZ134" s="53"/>
      <c r="CA134" s="53"/>
      <c r="CB134" s="53"/>
      <c r="CC134" s="53"/>
      <c r="CD134" s="53"/>
      <c r="CE134" s="53"/>
      <c r="CF134" s="53"/>
      <c r="CG134" s="53"/>
      <c r="CH134" s="53"/>
      <c r="CI134" s="53"/>
      <c r="CJ134" s="53"/>
      <c r="CK134" s="53"/>
      <c r="CL134" s="53"/>
      <c r="CM134" s="53"/>
      <c r="CN134" s="53"/>
      <c r="CO134" s="53"/>
      <c r="CP134" s="53"/>
      <c r="CQ134" s="53"/>
      <c r="CR134" s="53"/>
      <c r="CS134" s="53"/>
      <c r="CT134" s="53"/>
      <c r="CU134" s="53"/>
      <c r="CV134" s="53"/>
      <c r="CW134" s="53"/>
      <c r="CX134" s="53"/>
      <c r="CY134" s="53"/>
      <c r="CZ134" s="53"/>
      <c r="DA134" s="53"/>
      <c r="DB134" s="53"/>
      <c r="DC134" s="53"/>
      <c r="DD134" s="53"/>
      <c r="DE134" s="53"/>
      <c r="DF134" s="53"/>
      <c r="DG134" s="53"/>
      <c r="DH134" s="53"/>
      <c r="DI134" s="53"/>
      <c r="DJ134" s="53"/>
      <c r="DK134" s="53"/>
      <c r="DL134" s="53"/>
      <c r="DM134" s="53"/>
      <c r="DN134" s="53"/>
      <c r="DO134" s="53"/>
      <c r="DP134" s="53"/>
      <c r="DQ134" s="53"/>
      <c r="DR134" s="53"/>
      <c r="DS134" s="53"/>
      <c r="DT134" s="53"/>
      <c r="DU134" s="53"/>
      <c r="DV134" s="53"/>
      <c r="DW134" s="53"/>
      <c r="DX134" s="53"/>
      <c r="DY134" s="53"/>
      <c r="DZ134" s="53"/>
      <c r="EA134" s="53"/>
      <c r="EB134" s="53"/>
      <c r="EC134" s="53"/>
      <c r="ED134" s="53"/>
      <c r="EE134" s="53"/>
      <c r="EF134" s="53"/>
      <c r="EG134" s="53"/>
      <c r="EH134" s="53"/>
      <c r="EI134" s="53"/>
      <c r="EJ134" s="53"/>
      <c r="EK134" s="53"/>
      <c r="EL134" s="53"/>
      <c r="EM134" s="53"/>
      <c r="EN134" s="53"/>
      <c r="EO134" s="53"/>
      <c r="EP134" s="53"/>
      <c r="EQ134" s="53"/>
      <c r="ER134" s="53"/>
      <c r="ES134" s="53"/>
      <c r="ET134" s="53"/>
      <c r="EU134" s="53"/>
      <c r="EV134" s="53"/>
      <c r="EW134" s="53"/>
      <c r="EX134" s="53"/>
      <c r="EY134" s="53"/>
      <c r="EZ134" s="53"/>
      <c r="FA134" s="53"/>
      <c r="FB134" s="53"/>
      <c r="FC134" s="53"/>
      <c r="FD134" s="53"/>
      <c r="FE134" s="53"/>
      <c r="FF134" s="53"/>
      <c r="FG134" s="53"/>
      <c r="FH134" s="53"/>
      <c r="FI134" s="53"/>
      <c r="FJ134" s="53"/>
      <c r="FK134" s="53"/>
      <c r="FL134" s="53"/>
      <c r="FM134" s="53"/>
      <c r="FN134" s="53"/>
      <c r="FO134" s="53"/>
      <c r="FP134" s="53"/>
      <c r="FQ134" s="53"/>
      <c r="FR134" s="53"/>
      <c r="FS134" s="53"/>
      <c r="FT134" s="53"/>
      <c r="FU134" s="53"/>
      <c r="FV134" s="53"/>
      <c r="FW134" s="53"/>
      <c r="FX134" s="53"/>
      <c r="FY134" s="53"/>
      <c r="FZ134" s="53"/>
      <c r="GA134" s="53"/>
      <c r="GB134" s="53"/>
      <c r="GC134" s="53"/>
      <c r="GD134" s="53"/>
      <c r="GE134" s="53"/>
      <c r="GF134" s="53"/>
      <c r="GG134" s="53"/>
      <c r="GH134" s="53"/>
      <c r="GI134" s="53"/>
      <c r="GJ134" s="53"/>
      <c r="GK134" s="53"/>
      <c r="GL134" s="53"/>
      <c r="GM134" s="53"/>
      <c r="GN134" s="53"/>
      <c r="GO134" s="53"/>
      <c r="GP134" s="53"/>
      <c r="GQ134" s="53"/>
      <c r="GR134" s="53"/>
      <c r="GS134" s="53"/>
      <c r="GT134" s="53"/>
      <c r="GU134" s="53"/>
      <c r="GV134" s="53"/>
      <c r="GW134" s="53"/>
      <c r="GX134" s="53"/>
      <c r="GY134" s="53"/>
      <c r="GZ134" s="53"/>
      <c r="HA134" s="53"/>
      <c r="HB134" s="53"/>
      <c r="HC134" s="53"/>
      <c r="HD134" s="53"/>
      <c r="HE134" s="53"/>
      <c r="HF134" s="53"/>
      <c r="HG134" s="53"/>
      <c r="HH134" s="53"/>
      <c r="HI134" s="53"/>
      <c r="HJ134" s="53"/>
      <c r="HK134" s="53"/>
      <c r="HL134" s="53"/>
      <c r="HM134" s="53"/>
      <c r="HN134" s="53"/>
      <c r="HO134" s="53"/>
      <c r="HP134" s="53"/>
      <c r="HQ134" s="53"/>
      <c r="HR134" s="53"/>
      <c r="HS134" s="53"/>
      <c r="HT134" s="53"/>
      <c r="HU134" s="53"/>
      <c r="HV134" s="53"/>
      <c r="HW134" s="53"/>
      <c r="HX134" s="53"/>
      <c r="HY134" s="53"/>
      <c r="HZ134" s="53"/>
      <c r="IA134" s="53"/>
      <c r="IB134" s="53"/>
      <c r="IC134" s="53"/>
      <c r="ID134" s="53"/>
      <c r="IE134" s="53"/>
      <c r="IF134" s="53"/>
      <c r="IG134" s="53"/>
      <c r="IH134" s="53"/>
      <c r="II134" s="53"/>
      <c r="IJ134" s="53"/>
      <c r="IK134" s="53"/>
      <c r="IL134" s="53"/>
      <c r="IM134" s="53"/>
      <c r="IN134" s="53"/>
      <c r="IO134" s="53"/>
      <c r="IP134" s="53"/>
      <c r="IQ134" s="53"/>
      <c r="IR134" s="53"/>
      <c r="IS134" s="53"/>
      <c r="IT134" s="53"/>
      <c r="IU134" s="53"/>
      <c r="IV134" s="53"/>
    </row>
    <row r="135" spans="1:256" s="55" customFormat="1" x14ac:dyDescent="0.2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  <c r="BS135" s="53"/>
      <c r="BT135" s="53"/>
      <c r="BU135" s="53"/>
      <c r="BV135" s="53"/>
      <c r="BW135" s="53"/>
      <c r="BX135" s="53"/>
      <c r="BY135" s="53"/>
      <c r="BZ135" s="53"/>
      <c r="CA135" s="53"/>
      <c r="CB135" s="53"/>
      <c r="CC135" s="53"/>
      <c r="CD135" s="53"/>
      <c r="CE135" s="53"/>
      <c r="CF135" s="53"/>
      <c r="CG135" s="53"/>
      <c r="CH135" s="53"/>
      <c r="CI135" s="53"/>
      <c r="CJ135" s="53"/>
      <c r="CK135" s="53"/>
      <c r="CL135" s="53"/>
      <c r="CM135" s="53"/>
      <c r="CN135" s="53"/>
      <c r="CO135" s="53"/>
      <c r="CP135" s="53"/>
      <c r="CQ135" s="53"/>
      <c r="CR135" s="53"/>
      <c r="CS135" s="53"/>
      <c r="CT135" s="53"/>
      <c r="CU135" s="53"/>
      <c r="CV135" s="53"/>
      <c r="CW135" s="53"/>
      <c r="CX135" s="53"/>
      <c r="CY135" s="53"/>
      <c r="CZ135" s="53"/>
      <c r="DA135" s="53"/>
      <c r="DB135" s="53"/>
      <c r="DC135" s="53"/>
      <c r="DD135" s="53"/>
      <c r="DE135" s="53"/>
      <c r="DF135" s="53"/>
      <c r="DG135" s="53"/>
      <c r="DH135" s="53"/>
      <c r="DI135" s="53"/>
      <c r="DJ135" s="53"/>
      <c r="DK135" s="53"/>
      <c r="DL135" s="53"/>
      <c r="DM135" s="53"/>
      <c r="DN135" s="53"/>
      <c r="DO135" s="53"/>
      <c r="DP135" s="53"/>
      <c r="DQ135" s="53"/>
      <c r="DR135" s="53"/>
      <c r="DS135" s="53"/>
      <c r="DT135" s="53"/>
      <c r="DU135" s="53"/>
      <c r="DV135" s="53"/>
      <c r="DW135" s="53"/>
      <c r="DX135" s="53"/>
      <c r="DY135" s="53"/>
      <c r="DZ135" s="53"/>
      <c r="EA135" s="53"/>
      <c r="EB135" s="53"/>
      <c r="EC135" s="53"/>
      <c r="ED135" s="53"/>
      <c r="EE135" s="53"/>
      <c r="EF135" s="53"/>
      <c r="EG135" s="53"/>
      <c r="EH135" s="53"/>
      <c r="EI135" s="53"/>
      <c r="EJ135" s="53"/>
      <c r="EK135" s="53"/>
      <c r="EL135" s="53"/>
      <c r="EM135" s="53"/>
      <c r="EN135" s="53"/>
      <c r="EO135" s="53"/>
      <c r="EP135" s="53"/>
      <c r="EQ135" s="53"/>
      <c r="ER135" s="53"/>
      <c r="ES135" s="53"/>
      <c r="ET135" s="53"/>
      <c r="EU135" s="53"/>
      <c r="EV135" s="53"/>
      <c r="EW135" s="53"/>
      <c r="EX135" s="53"/>
      <c r="EY135" s="53"/>
      <c r="EZ135" s="53"/>
      <c r="FA135" s="53"/>
      <c r="FB135" s="53"/>
      <c r="FC135" s="53"/>
      <c r="FD135" s="53"/>
      <c r="FE135" s="53"/>
      <c r="FF135" s="53"/>
      <c r="FG135" s="53"/>
      <c r="FH135" s="53"/>
      <c r="FI135" s="53"/>
      <c r="FJ135" s="53"/>
      <c r="FK135" s="53"/>
      <c r="FL135" s="53"/>
      <c r="FM135" s="53"/>
      <c r="FN135" s="53"/>
      <c r="FO135" s="53"/>
      <c r="FP135" s="53"/>
      <c r="FQ135" s="53"/>
      <c r="FR135" s="53"/>
      <c r="FS135" s="53"/>
      <c r="FT135" s="53"/>
      <c r="FU135" s="53"/>
      <c r="FV135" s="53"/>
      <c r="FW135" s="53"/>
      <c r="FX135" s="53"/>
      <c r="FY135" s="53"/>
      <c r="FZ135" s="53"/>
      <c r="GA135" s="53"/>
      <c r="GB135" s="53"/>
      <c r="GC135" s="53"/>
      <c r="GD135" s="53"/>
      <c r="GE135" s="53"/>
      <c r="GF135" s="53"/>
      <c r="GG135" s="53"/>
      <c r="GH135" s="53"/>
      <c r="GI135" s="53"/>
      <c r="GJ135" s="53"/>
      <c r="GK135" s="53"/>
      <c r="GL135" s="53"/>
      <c r="GM135" s="53"/>
      <c r="GN135" s="53"/>
      <c r="GO135" s="53"/>
      <c r="GP135" s="53"/>
      <c r="GQ135" s="53"/>
      <c r="GR135" s="53"/>
      <c r="GS135" s="53"/>
      <c r="GT135" s="53"/>
      <c r="GU135" s="53"/>
      <c r="GV135" s="53"/>
      <c r="GW135" s="53"/>
      <c r="GX135" s="53"/>
      <c r="GY135" s="53"/>
      <c r="GZ135" s="53"/>
      <c r="HA135" s="53"/>
      <c r="HB135" s="53"/>
      <c r="HC135" s="53"/>
      <c r="HD135" s="53"/>
      <c r="HE135" s="53"/>
      <c r="HF135" s="53"/>
      <c r="HG135" s="53"/>
      <c r="HH135" s="53"/>
      <c r="HI135" s="53"/>
      <c r="HJ135" s="53"/>
      <c r="HK135" s="53"/>
      <c r="HL135" s="53"/>
      <c r="HM135" s="53"/>
      <c r="HN135" s="53"/>
      <c r="HO135" s="53"/>
      <c r="HP135" s="53"/>
      <c r="HQ135" s="53"/>
      <c r="HR135" s="53"/>
      <c r="HS135" s="53"/>
      <c r="HT135" s="53"/>
      <c r="HU135" s="53"/>
      <c r="HV135" s="53"/>
      <c r="HW135" s="53"/>
      <c r="HX135" s="53"/>
      <c r="HY135" s="53"/>
      <c r="HZ135" s="53"/>
      <c r="IA135" s="53"/>
      <c r="IB135" s="53"/>
      <c r="IC135" s="53"/>
      <c r="ID135" s="53"/>
      <c r="IE135" s="53"/>
      <c r="IF135" s="53"/>
      <c r="IG135" s="53"/>
      <c r="IH135" s="53"/>
      <c r="II135" s="53"/>
      <c r="IJ135" s="53"/>
      <c r="IK135" s="53"/>
      <c r="IL135" s="53"/>
      <c r="IM135" s="53"/>
      <c r="IN135" s="53"/>
      <c r="IO135" s="53"/>
      <c r="IP135" s="53"/>
      <c r="IQ135" s="53"/>
      <c r="IR135" s="53"/>
      <c r="IS135" s="53"/>
      <c r="IT135" s="53"/>
      <c r="IU135" s="53"/>
      <c r="IV135" s="53"/>
    </row>
    <row r="136" spans="1:256" s="55" customFormat="1" ht="15.75" x14ac:dyDescent="0.25">
      <c r="A136" s="53"/>
      <c r="B136" s="53"/>
      <c r="C136" s="53"/>
      <c r="D136" s="56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3"/>
      <c r="BJ136" s="53"/>
      <c r="BK136" s="53"/>
      <c r="BL136" s="53"/>
      <c r="BM136" s="53"/>
      <c r="BN136" s="53"/>
      <c r="BO136" s="53"/>
      <c r="BP136" s="53"/>
      <c r="BQ136" s="53"/>
      <c r="BR136" s="53"/>
      <c r="BS136" s="53"/>
      <c r="BT136" s="53"/>
      <c r="BU136" s="53"/>
      <c r="BV136" s="53"/>
      <c r="BW136" s="53"/>
      <c r="BX136" s="53"/>
      <c r="BY136" s="53"/>
      <c r="BZ136" s="53"/>
      <c r="CA136" s="53"/>
      <c r="CB136" s="53"/>
      <c r="CC136" s="53"/>
      <c r="CD136" s="53"/>
      <c r="CE136" s="53"/>
      <c r="CF136" s="53"/>
      <c r="CG136" s="53"/>
      <c r="CH136" s="53"/>
      <c r="CI136" s="53"/>
      <c r="CJ136" s="53"/>
      <c r="CK136" s="53"/>
      <c r="CL136" s="53"/>
      <c r="CM136" s="53"/>
      <c r="CN136" s="53"/>
      <c r="CO136" s="53"/>
      <c r="CP136" s="53"/>
      <c r="CQ136" s="53"/>
      <c r="CR136" s="53"/>
      <c r="CS136" s="53"/>
      <c r="CT136" s="53"/>
      <c r="CU136" s="53"/>
      <c r="CV136" s="53"/>
      <c r="CW136" s="53"/>
      <c r="CX136" s="53"/>
      <c r="CY136" s="53"/>
      <c r="CZ136" s="53"/>
      <c r="DA136" s="53"/>
      <c r="DB136" s="53"/>
      <c r="DC136" s="53"/>
      <c r="DD136" s="53"/>
      <c r="DE136" s="53"/>
      <c r="DF136" s="53"/>
      <c r="DG136" s="53"/>
      <c r="DH136" s="53"/>
      <c r="DI136" s="53"/>
      <c r="DJ136" s="53"/>
      <c r="DK136" s="53"/>
      <c r="DL136" s="53"/>
      <c r="DM136" s="53"/>
      <c r="DN136" s="53"/>
      <c r="DO136" s="53"/>
      <c r="DP136" s="53"/>
      <c r="DQ136" s="53"/>
      <c r="DR136" s="53"/>
      <c r="DS136" s="53"/>
      <c r="DT136" s="53"/>
      <c r="DU136" s="53"/>
      <c r="DV136" s="53"/>
      <c r="DW136" s="53"/>
      <c r="DX136" s="53"/>
      <c r="DY136" s="53"/>
      <c r="DZ136" s="53"/>
      <c r="EA136" s="53"/>
      <c r="EB136" s="53"/>
      <c r="EC136" s="53"/>
      <c r="ED136" s="53"/>
      <c r="EE136" s="53"/>
      <c r="EF136" s="53"/>
      <c r="EG136" s="53"/>
      <c r="EH136" s="53"/>
      <c r="EI136" s="53"/>
      <c r="EJ136" s="53"/>
      <c r="EK136" s="53"/>
      <c r="EL136" s="53"/>
      <c r="EM136" s="53"/>
      <c r="EN136" s="53"/>
      <c r="EO136" s="53"/>
      <c r="EP136" s="53"/>
      <c r="EQ136" s="53"/>
      <c r="ER136" s="53"/>
      <c r="ES136" s="53"/>
      <c r="ET136" s="53"/>
      <c r="EU136" s="53"/>
      <c r="EV136" s="53"/>
      <c r="EW136" s="53"/>
      <c r="EX136" s="53"/>
      <c r="EY136" s="53"/>
      <c r="EZ136" s="53"/>
      <c r="FA136" s="53"/>
      <c r="FB136" s="53"/>
      <c r="FC136" s="53"/>
      <c r="FD136" s="53"/>
      <c r="FE136" s="53"/>
      <c r="FF136" s="53"/>
      <c r="FG136" s="53"/>
      <c r="FH136" s="53"/>
      <c r="FI136" s="53"/>
      <c r="FJ136" s="53"/>
      <c r="FK136" s="53"/>
      <c r="FL136" s="53"/>
      <c r="FM136" s="53"/>
      <c r="FN136" s="53"/>
      <c r="FO136" s="53"/>
      <c r="FP136" s="53"/>
      <c r="FQ136" s="53"/>
      <c r="FR136" s="53"/>
      <c r="FS136" s="53"/>
      <c r="FT136" s="53"/>
      <c r="FU136" s="53"/>
      <c r="FV136" s="53"/>
      <c r="FW136" s="53"/>
      <c r="FX136" s="53"/>
      <c r="FY136" s="53"/>
      <c r="FZ136" s="53"/>
      <c r="GA136" s="53"/>
      <c r="GB136" s="53"/>
      <c r="GC136" s="53"/>
      <c r="GD136" s="53"/>
      <c r="GE136" s="53"/>
      <c r="GF136" s="53"/>
      <c r="GG136" s="53"/>
      <c r="GH136" s="53"/>
      <c r="GI136" s="53"/>
      <c r="GJ136" s="53"/>
      <c r="GK136" s="53"/>
      <c r="GL136" s="53"/>
      <c r="GM136" s="53"/>
      <c r="GN136" s="53"/>
      <c r="GO136" s="53"/>
      <c r="GP136" s="53"/>
      <c r="GQ136" s="53"/>
      <c r="GR136" s="53"/>
      <c r="GS136" s="53"/>
      <c r="GT136" s="53"/>
      <c r="GU136" s="53"/>
      <c r="GV136" s="53"/>
      <c r="GW136" s="53"/>
      <c r="GX136" s="53"/>
      <c r="GY136" s="53"/>
      <c r="GZ136" s="53"/>
      <c r="HA136" s="53"/>
      <c r="HB136" s="53"/>
      <c r="HC136" s="53"/>
      <c r="HD136" s="53"/>
      <c r="HE136" s="53"/>
      <c r="HF136" s="53"/>
      <c r="HG136" s="53"/>
      <c r="HH136" s="53"/>
      <c r="HI136" s="53"/>
      <c r="HJ136" s="53"/>
      <c r="HK136" s="53"/>
      <c r="HL136" s="53"/>
      <c r="HM136" s="53"/>
      <c r="HN136" s="53"/>
      <c r="HO136" s="53"/>
      <c r="HP136" s="53"/>
      <c r="HQ136" s="53"/>
      <c r="HR136" s="53"/>
      <c r="HS136" s="53"/>
      <c r="HT136" s="53"/>
      <c r="HU136" s="53"/>
      <c r="HV136" s="53"/>
      <c r="HW136" s="53"/>
      <c r="HX136" s="53"/>
      <c r="HY136" s="53"/>
      <c r="HZ136" s="53"/>
      <c r="IA136" s="53"/>
      <c r="IB136" s="53"/>
      <c r="IC136" s="53"/>
      <c r="ID136" s="53"/>
      <c r="IE136" s="53"/>
      <c r="IF136" s="53"/>
      <c r="IG136" s="53"/>
      <c r="IH136" s="53"/>
      <c r="II136" s="53"/>
      <c r="IJ136" s="53"/>
      <c r="IK136" s="53"/>
      <c r="IL136" s="53"/>
      <c r="IM136" s="53"/>
      <c r="IN136" s="53"/>
      <c r="IO136" s="53"/>
      <c r="IP136" s="53"/>
      <c r="IQ136" s="53"/>
      <c r="IR136" s="53"/>
      <c r="IS136" s="53"/>
      <c r="IT136" s="53"/>
      <c r="IU136" s="53"/>
      <c r="IV136" s="53"/>
    </row>
    <row r="137" spans="1:256" s="55" customFormat="1" ht="15.75" x14ac:dyDescent="0.25">
      <c r="A137" s="53"/>
      <c r="B137" s="53"/>
      <c r="C137" s="53"/>
      <c r="D137" s="56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3"/>
      <c r="BJ137" s="53"/>
      <c r="BK137" s="53"/>
      <c r="BL137" s="53"/>
      <c r="BM137" s="53"/>
      <c r="BN137" s="53"/>
      <c r="BO137" s="53"/>
      <c r="BP137" s="53"/>
      <c r="BQ137" s="53"/>
      <c r="BR137" s="53"/>
      <c r="BS137" s="53"/>
      <c r="BT137" s="53"/>
      <c r="BU137" s="53"/>
      <c r="BV137" s="53"/>
      <c r="BW137" s="53"/>
      <c r="BX137" s="53"/>
      <c r="BY137" s="53"/>
      <c r="BZ137" s="53"/>
      <c r="CA137" s="53"/>
      <c r="CB137" s="53"/>
      <c r="CC137" s="53"/>
      <c r="CD137" s="53"/>
      <c r="CE137" s="53"/>
      <c r="CF137" s="53"/>
      <c r="CG137" s="53"/>
      <c r="CH137" s="53"/>
      <c r="CI137" s="53"/>
      <c r="CJ137" s="53"/>
      <c r="CK137" s="53"/>
      <c r="CL137" s="53"/>
      <c r="CM137" s="53"/>
      <c r="CN137" s="53"/>
      <c r="CO137" s="53"/>
      <c r="CP137" s="53"/>
      <c r="CQ137" s="53"/>
      <c r="CR137" s="53"/>
      <c r="CS137" s="53"/>
      <c r="CT137" s="53"/>
      <c r="CU137" s="53"/>
      <c r="CV137" s="53"/>
      <c r="CW137" s="53"/>
      <c r="CX137" s="53"/>
      <c r="CY137" s="53"/>
      <c r="CZ137" s="53"/>
      <c r="DA137" s="53"/>
      <c r="DB137" s="53"/>
      <c r="DC137" s="53"/>
      <c r="DD137" s="53"/>
      <c r="DE137" s="53"/>
      <c r="DF137" s="53"/>
      <c r="DG137" s="53"/>
      <c r="DH137" s="53"/>
      <c r="DI137" s="53"/>
      <c r="DJ137" s="53"/>
      <c r="DK137" s="53"/>
      <c r="DL137" s="53"/>
      <c r="DM137" s="53"/>
      <c r="DN137" s="53"/>
      <c r="DO137" s="53"/>
      <c r="DP137" s="53"/>
      <c r="DQ137" s="53"/>
      <c r="DR137" s="53"/>
      <c r="DS137" s="53"/>
      <c r="DT137" s="53"/>
      <c r="DU137" s="53"/>
      <c r="DV137" s="53"/>
      <c r="DW137" s="53"/>
      <c r="DX137" s="53"/>
      <c r="DY137" s="53"/>
      <c r="DZ137" s="53"/>
      <c r="EA137" s="53"/>
      <c r="EB137" s="53"/>
      <c r="EC137" s="53"/>
      <c r="ED137" s="53"/>
      <c r="EE137" s="53"/>
      <c r="EF137" s="53"/>
      <c r="EG137" s="53"/>
      <c r="EH137" s="53"/>
      <c r="EI137" s="53"/>
      <c r="EJ137" s="53"/>
      <c r="EK137" s="53"/>
      <c r="EL137" s="53"/>
      <c r="EM137" s="53"/>
      <c r="EN137" s="53"/>
      <c r="EO137" s="53"/>
      <c r="EP137" s="53"/>
      <c r="EQ137" s="53"/>
      <c r="ER137" s="53"/>
      <c r="ES137" s="53"/>
      <c r="ET137" s="53"/>
      <c r="EU137" s="53"/>
      <c r="EV137" s="53"/>
      <c r="EW137" s="53"/>
      <c r="EX137" s="53"/>
      <c r="EY137" s="53"/>
      <c r="EZ137" s="53"/>
      <c r="FA137" s="53"/>
      <c r="FB137" s="53"/>
      <c r="FC137" s="53"/>
      <c r="FD137" s="53"/>
      <c r="FE137" s="53"/>
      <c r="FF137" s="53"/>
      <c r="FG137" s="53"/>
      <c r="FH137" s="53"/>
      <c r="FI137" s="53"/>
      <c r="FJ137" s="53"/>
      <c r="FK137" s="53"/>
      <c r="FL137" s="53"/>
      <c r="FM137" s="53"/>
      <c r="FN137" s="53"/>
      <c r="FO137" s="53"/>
      <c r="FP137" s="53"/>
      <c r="FQ137" s="53"/>
      <c r="FR137" s="53"/>
      <c r="FS137" s="53"/>
      <c r="FT137" s="53"/>
      <c r="FU137" s="53"/>
      <c r="FV137" s="53"/>
      <c r="FW137" s="53"/>
      <c r="FX137" s="53"/>
      <c r="FY137" s="53"/>
      <c r="FZ137" s="53"/>
      <c r="GA137" s="53"/>
      <c r="GB137" s="53"/>
      <c r="GC137" s="53"/>
      <c r="GD137" s="53"/>
      <c r="GE137" s="53"/>
      <c r="GF137" s="53"/>
      <c r="GG137" s="53"/>
      <c r="GH137" s="53"/>
      <c r="GI137" s="53"/>
      <c r="GJ137" s="53"/>
      <c r="GK137" s="53"/>
      <c r="GL137" s="53"/>
      <c r="GM137" s="53"/>
      <c r="GN137" s="53"/>
      <c r="GO137" s="53"/>
      <c r="GP137" s="53"/>
      <c r="GQ137" s="53"/>
      <c r="GR137" s="53"/>
      <c r="GS137" s="53"/>
      <c r="GT137" s="53"/>
      <c r="GU137" s="53"/>
      <c r="GV137" s="53"/>
      <c r="GW137" s="53"/>
      <c r="GX137" s="53"/>
      <c r="GY137" s="53"/>
      <c r="GZ137" s="53"/>
      <c r="HA137" s="53"/>
      <c r="HB137" s="53"/>
      <c r="HC137" s="53"/>
      <c r="HD137" s="53"/>
      <c r="HE137" s="53"/>
      <c r="HF137" s="53"/>
      <c r="HG137" s="53"/>
      <c r="HH137" s="53"/>
      <c r="HI137" s="53"/>
      <c r="HJ137" s="53"/>
      <c r="HK137" s="53"/>
      <c r="HL137" s="53"/>
      <c r="HM137" s="53"/>
      <c r="HN137" s="53"/>
      <c r="HO137" s="53"/>
      <c r="HP137" s="53"/>
      <c r="HQ137" s="53"/>
      <c r="HR137" s="53"/>
      <c r="HS137" s="53"/>
      <c r="HT137" s="53"/>
      <c r="HU137" s="53"/>
      <c r="HV137" s="53"/>
      <c r="HW137" s="53"/>
      <c r="HX137" s="53"/>
      <c r="HY137" s="53"/>
      <c r="HZ137" s="53"/>
      <c r="IA137" s="53"/>
      <c r="IB137" s="53"/>
      <c r="IC137" s="53"/>
      <c r="ID137" s="53"/>
      <c r="IE137" s="53"/>
      <c r="IF137" s="53"/>
      <c r="IG137" s="53"/>
      <c r="IH137" s="53"/>
      <c r="II137" s="53"/>
      <c r="IJ137" s="53"/>
      <c r="IK137" s="53"/>
      <c r="IL137" s="53"/>
      <c r="IM137" s="53"/>
      <c r="IN137" s="53"/>
      <c r="IO137" s="53"/>
      <c r="IP137" s="53"/>
      <c r="IQ137" s="53"/>
      <c r="IR137" s="53"/>
      <c r="IS137" s="53"/>
      <c r="IT137" s="53"/>
      <c r="IU137" s="53"/>
      <c r="IV137" s="53"/>
    </row>
    <row r="138" spans="1:256" s="55" customFormat="1" ht="15.75" x14ac:dyDescent="0.25">
      <c r="A138" s="53"/>
      <c r="B138" s="58"/>
      <c r="C138" s="58"/>
      <c r="D138" s="58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53"/>
      <c r="AK138" s="53"/>
      <c r="AL138" s="53"/>
      <c r="AM138" s="53"/>
      <c r="AN138" s="53"/>
      <c r="AO138" s="53"/>
      <c r="AP138" s="53"/>
      <c r="AQ138" s="53"/>
      <c r="AR138" s="53"/>
      <c r="AS138" s="53"/>
      <c r="AT138" s="53"/>
      <c r="AU138" s="53"/>
      <c r="AV138" s="53"/>
      <c r="AW138" s="53"/>
      <c r="AX138" s="53"/>
      <c r="AY138" s="53"/>
      <c r="AZ138" s="53"/>
      <c r="BA138" s="53"/>
      <c r="BB138" s="53"/>
      <c r="BC138" s="53"/>
      <c r="BD138" s="53"/>
      <c r="BE138" s="53"/>
      <c r="BF138" s="53"/>
      <c r="BG138" s="53"/>
      <c r="BH138" s="53"/>
      <c r="BI138" s="53"/>
      <c r="BJ138" s="53"/>
      <c r="BK138" s="53"/>
      <c r="BL138" s="53"/>
      <c r="BM138" s="53"/>
      <c r="BN138" s="53"/>
      <c r="BO138" s="53"/>
      <c r="BP138" s="53"/>
      <c r="BQ138" s="53"/>
      <c r="BR138" s="53"/>
      <c r="BS138" s="53"/>
      <c r="BT138" s="53"/>
      <c r="BU138" s="53"/>
      <c r="BV138" s="53"/>
      <c r="BW138" s="53"/>
      <c r="BX138" s="53"/>
      <c r="BY138" s="53"/>
      <c r="BZ138" s="53"/>
      <c r="CA138" s="53"/>
      <c r="CB138" s="53"/>
      <c r="CC138" s="53"/>
      <c r="CD138" s="53"/>
      <c r="CE138" s="53"/>
      <c r="CF138" s="53"/>
      <c r="CG138" s="53"/>
      <c r="CH138" s="53"/>
      <c r="CI138" s="53"/>
      <c r="CJ138" s="53"/>
      <c r="CK138" s="53"/>
      <c r="CL138" s="53"/>
      <c r="CM138" s="53"/>
      <c r="CN138" s="53"/>
      <c r="CO138" s="53"/>
      <c r="CP138" s="53"/>
      <c r="CQ138" s="53"/>
      <c r="CR138" s="53"/>
      <c r="CS138" s="53"/>
      <c r="CT138" s="53"/>
      <c r="CU138" s="53"/>
      <c r="CV138" s="53"/>
      <c r="CW138" s="53"/>
      <c r="CX138" s="53"/>
      <c r="CY138" s="53"/>
      <c r="CZ138" s="53"/>
      <c r="DA138" s="53"/>
      <c r="DB138" s="53"/>
      <c r="DC138" s="53"/>
      <c r="DD138" s="53"/>
      <c r="DE138" s="53"/>
      <c r="DF138" s="53"/>
      <c r="DG138" s="53"/>
      <c r="DH138" s="53"/>
      <c r="DI138" s="53"/>
      <c r="DJ138" s="53"/>
      <c r="DK138" s="53"/>
      <c r="DL138" s="53"/>
      <c r="DM138" s="53"/>
      <c r="DN138" s="53"/>
      <c r="DO138" s="53"/>
      <c r="DP138" s="53"/>
      <c r="DQ138" s="53"/>
      <c r="DR138" s="53"/>
      <c r="DS138" s="53"/>
      <c r="DT138" s="53"/>
      <c r="DU138" s="53"/>
      <c r="DV138" s="53"/>
      <c r="DW138" s="53"/>
      <c r="DX138" s="53"/>
      <c r="DY138" s="53"/>
      <c r="DZ138" s="53"/>
      <c r="EA138" s="53"/>
      <c r="EB138" s="53"/>
      <c r="EC138" s="53"/>
      <c r="ED138" s="53"/>
      <c r="EE138" s="53"/>
      <c r="EF138" s="53"/>
      <c r="EG138" s="53"/>
      <c r="EH138" s="53"/>
      <c r="EI138" s="53"/>
      <c r="EJ138" s="53"/>
      <c r="EK138" s="53"/>
      <c r="EL138" s="53"/>
      <c r="EM138" s="53"/>
      <c r="EN138" s="53"/>
      <c r="EO138" s="53"/>
      <c r="EP138" s="53"/>
      <c r="EQ138" s="53"/>
      <c r="ER138" s="53"/>
      <c r="ES138" s="53"/>
      <c r="ET138" s="53"/>
      <c r="EU138" s="53"/>
      <c r="EV138" s="53"/>
      <c r="EW138" s="53"/>
      <c r="EX138" s="53"/>
      <c r="EY138" s="53"/>
      <c r="EZ138" s="53"/>
      <c r="FA138" s="53"/>
      <c r="FB138" s="53"/>
      <c r="FC138" s="53"/>
      <c r="FD138" s="53"/>
      <c r="FE138" s="53"/>
      <c r="FF138" s="53"/>
      <c r="FG138" s="53"/>
      <c r="FH138" s="53"/>
      <c r="FI138" s="53"/>
      <c r="FJ138" s="53"/>
      <c r="FK138" s="53"/>
      <c r="FL138" s="53"/>
      <c r="FM138" s="53"/>
      <c r="FN138" s="53"/>
      <c r="FO138" s="53"/>
      <c r="FP138" s="53"/>
      <c r="FQ138" s="53"/>
      <c r="FR138" s="53"/>
      <c r="FS138" s="53"/>
      <c r="FT138" s="53"/>
      <c r="FU138" s="53"/>
      <c r="FV138" s="53"/>
      <c r="FW138" s="53"/>
      <c r="FX138" s="53"/>
      <c r="FY138" s="53"/>
      <c r="FZ138" s="53"/>
      <c r="GA138" s="53"/>
      <c r="GB138" s="53"/>
      <c r="GC138" s="53"/>
      <c r="GD138" s="53"/>
      <c r="GE138" s="53"/>
      <c r="GF138" s="53"/>
      <c r="GG138" s="53"/>
      <c r="GH138" s="53"/>
      <c r="GI138" s="53"/>
      <c r="GJ138" s="53"/>
      <c r="GK138" s="53"/>
      <c r="GL138" s="53"/>
      <c r="GM138" s="53"/>
      <c r="GN138" s="53"/>
      <c r="GO138" s="53"/>
      <c r="GP138" s="53"/>
      <c r="GQ138" s="53"/>
      <c r="GR138" s="53"/>
      <c r="GS138" s="53"/>
      <c r="GT138" s="53"/>
      <c r="GU138" s="53"/>
      <c r="GV138" s="53"/>
      <c r="GW138" s="53"/>
      <c r="GX138" s="53"/>
      <c r="GY138" s="53"/>
      <c r="GZ138" s="53"/>
      <c r="HA138" s="53"/>
      <c r="HB138" s="53"/>
      <c r="HC138" s="53"/>
      <c r="HD138" s="53"/>
      <c r="HE138" s="53"/>
      <c r="HF138" s="53"/>
      <c r="HG138" s="53"/>
      <c r="HH138" s="53"/>
      <c r="HI138" s="53"/>
      <c r="HJ138" s="53"/>
      <c r="HK138" s="53"/>
      <c r="HL138" s="53"/>
      <c r="HM138" s="53"/>
      <c r="HN138" s="53"/>
      <c r="HO138" s="53"/>
      <c r="HP138" s="53"/>
      <c r="HQ138" s="53"/>
      <c r="HR138" s="53"/>
      <c r="HS138" s="53"/>
      <c r="HT138" s="53"/>
      <c r="HU138" s="53"/>
      <c r="HV138" s="53"/>
      <c r="HW138" s="53"/>
      <c r="HX138" s="53"/>
      <c r="HY138" s="53"/>
      <c r="HZ138" s="53"/>
      <c r="IA138" s="53"/>
      <c r="IB138" s="53"/>
      <c r="IC138" s="53"/>
      <c r="ID138" s="53"/>
      <c r="IE138" s="53"/>
      <c r="IF138" s="53"/>
      <c r="IG138" s="53"/>
      <c r="IH138" s="53"/>
      <c r="II138" s="53"/>
      <c r="IJ138" s="53"/>
      <c r="IK138" s="53"/>
      <c r="IL138" s="53"/>
      <c r="IM138" s="53"/>
      <c r="IN138" s="53"/>
      <c r="IO138" s="53"/>
      <c r="IP138" s="53"/>
      <c r="IQ138" s="53"/>
      <c r="IR138" s="53"/>
      <c r="IS138" s="53"/>
      <c r="IT138" s="53"/>
      <c r="IU138" s="53"/>
      <c r="IV138" s="53"/>
    </row>
    <row r="139" spans="1:256" s="55" customFormat="1" ht="15.75" x14ac:dyDescent="0.25">
      <c r="A139" s="53"/>
      <c r="B139" s="58"/>
      <c r="C139" s="58"/>
      <c r="D139" s="8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G139" s="53"/>
      <c r="BH139" s="53"/>
      <c r="BI139" s="53"/>
      <c r="BJ139" s="53"/>
      <c r="BK139" s="53"/>
      <c r="BL139" s="53"/>
      <c r="BM139" s="53"/>
      <c r="BN139" s="53"/>
      <c r="BO139" s="53"/>
      <c r="BP139" s="53"/>
      <c r="BQ139" s="53"/>
      <c r="BR139" s="53"/>
      <c r="BS139" s="53"/>
      <c r="BT139" s="53"/>
      <c r="BU139" s="53"/>
      <c r="BV139" s="53"/>
      <c r="BW139" s="53"/>
      <c r="BX139" s="53"/>
      <c r="BY139" s="53"/>
      <c r="BZ139" s="53"/>
      <c r="CA139" s="53"/>
      <c r="CB139" s="53"/>
      <c r="CC139" s="53"/>
      <c r="CD139" s="53"/>
      <c r="CE139" s="53"/>
      <c r="CF139" s="53"/>
      <c r="CG139" s="53"/>
      <c r="CH139" s="53"/>
      <c r="CI139" s="53"/>
      <c r="CJ139" s="53"/>
      <c r="CK139" s="53"/>
      <c r="CL139" s="53"/>
      <c r="CM139" s="53"/>
      <c r="CN139" s="53"/>
      <c r="CO139" s="53"/>
      <c r="CP139" s="53"/>
      <c r="CQ139" s="53"/>
      <c r="CR139" s="53"/>
      <c r="CS139" s="53"/>
      <c r="CT139" s="53"/>
      <c r="CU139" s="53"/>
      <c r="CV139" s="53"/>
      <c r="CW139" s="53"/>
      <c r="CX139" s="53"/>
      <c r="CY139" s="53"/>
      <c r="CZ139" s="53"/>
      <c r="DA139" s="53"/>
      <c r="DB139" s="53"/>
      <c r="DC139" s="53"/>
      <c r="DD139" s="53"/>
      <c r="DE139" s="53"/>
      <c r="DF139" s="53"/>
      <c r="DG139" s="53"/>
      <c r="DH139" s="53"/>
      <c r="DI139" s="53"/>
      <c r="DJ139" s="53"/>
      <c r="DK139" s="53"/>
      <c r="DL139" s="53"/>
      <c r="DM139" s="53"/>
      <c r="DN139" s="53"/>
      <c r="DO139" s="53"/>
      <c r="DP139" s="53"/>
      <c r="DQ139" s="53"/>
      <c r="DR139" s="53"/>
      <c r="DS139" s="53"/>
      <c r="DT139" s="53"/>
      <c r="DU139" s="53"/>
      <c r="DV139" s="53"/>
      <c r="DW139" s="53"/>
      <c r="DX139" s="53"/>
      <c r="DY139" s="53"/>
      <c r="DZ139" s="53"/>
      <c r="EA139" s="53"/>
      <c r="EB139" s="53"/>
      <c r="EC139" s="53"/>
      <c r="ED139" s="53"/>
      <c r="EE139" s="53"/>
      <c r="EF139" s="53"/>
      <c r="EG139" s="53"/>
      <c r="EH139" s="53"/>
      <c r="EI139" s="53"/>
      <c r="EJ139" s="53"/>
      <c r="EK139" s="53"/>
      <c r="EL139" s="53"/>
      <c r="EM139" s="53"/>
      <c r="EN139" s="53"/>
      <c r="EO139" s="53"/>
      <c r="EP139" s="53"/>
      <c r="EQ139" s="53"/>
      <c r="ER139" s="53"/>
      <c r="ES139" s="53"/>
      <c r="ET139" s="53"/>
      <c r="EU139" s="53"/>
      <c r="EV139" s="53"/>
      <c r="EW139" s="53"/>
      <c r="EX139" s="53"/>
      <c r="EY139" s="53"/>
      <c r="EZ139" s="53"/>
      <c r="FA139" s="53"/>
      <c r="FB139" s="53"/>
      <c r="FC139" s="53"/>
      <c r="FD139" s="53"/>
      <c r="FE139" s="53"/>
      <c r="FF139" s="53"/>
      <c r="FG139" s="53"/>
      <c r="FH139" s="53"/>
      <c r="FI139" s="53"/>
      <c r="FJ139" s="53"/>
      <c r="FK139" s="53"/>
      <c r="FL139" s="53"/>
      <c r="FM139" s="53"/>
      <c r="FN139" s="53"/>
      <c r="FO139" s="53"/>
      <c r="FP139" s="53"/>
      <c r="FQ139" s="53"/>
      <c r="FR139" s="53"/>
      <c r="FS139" s="53"/>
      <c r="FT139" s="53"/>
      <c r="FU139" s="53"/>
      <c r="FV139" s="53"/>
      <c r="FW139" s="53"/>
      <c r="FX139" s="53"/>
      <c r="FY139" s="53"/>
      <c r="FZ139" s="53"/>
      <c r="GA139" s="53"/>
      <c r="GB139" s="53"/>
      <c r="GC139" s="53"/>
      <c r="GD139" s="53"/>
      <c r="GE139" s="53"/>
      <c r="GF139" s="53"/>
      <c r="GG139" s="53"/>
      <c r="GH139" s="53"/>
      <c r="GI139" s="53"/>
      <c r="GJ139" s="53"/>
      <c r="GK139" s="53"/>
      <c r="GL139" s="53"/>
      <c r="GM139" s="53"/>
      <c r="GN139" s="53"/>
      <c r="GO139" s="53"/>
      <c r="GP139" s="53"/>
      <c r="GQ139" s="53"/>
      <c r="GR139" s="53"/>
      <c r="GS139" s="53"/>
      <c r="GT139" s="53"/>
      <c r="GU139" s="53"/>
      <c r="GV139" s="53"/>
      <c r="GW139" s="53"/>
      <c r="GX139" s="53"/>
      <c r="GY139" s="53"/>
      <c r="GZ139" s="53"/>
      <c r="HA139" s="53"/>
      <c r="HB139" s="53"/>
      <c r="HC139" s="53"/>
      <c r="HD139" s="53"/>
      <c r="HE139" s="53"/>
      <c r="HF139" s="53"/>
      <c r="HG139" s="53"/>
      <c r="HH139" s="53"/>
      <c r="HI139" s="53"/>
      <c r="HJ139" s="53"/>
      <c r="HK139" s="53"/>
      <c r="HL139" s="53"/>
      <c r="HM139" s="53"/>
      <c r="HN139" s="53"/>
      <c r="HO139" s="53"/>
      <c r="HP139" s="53"/>
      <c r="HQ139" s="53"/>
      <c r="HR139" s="53"/>
      <c r="HS139" s="53"/>
      <c r="HT139" s="53"/>
      <c r="HU139" s="53"/>
      <c r="HV139" s="53"/>
      <c r="HW139" s="53"/>
      <c r="HX139" s="53"/>
      <c r="HY139" s="53"/>
      <c r="HZ139" s="53"/>
      <c r="IA139" s="53"/>
      <c r="IB139" s="53"/>
      <c r="IC139" s="53"/>
      <c r="ID139" s="53"/>
      <c r="IE139" s="53"/>
      <c r="IF139" s="53"/>
      <c r="IG139" s="53"/>
      <c r="IH139" s="53"/>
      <c r="II139" s="53"/>
      <c r="IJ139" s="53"/>
      <c r="IK139" s="53"/>
      <c r="IL139" s="53"/>
      <c r="IM139" s="53"/>
      <c r="IN139" s="53"/>
      <c r="IO139" s="53"/>
      <c r="IP139" s="53"/>
      <c r="IQ139" s="53"/>
      <c r="IR139" s="53"/>
      <c r="IS139" s="53"/>
      <c r="IT139" s="53"/>
      <c r="IU139" s="53"/>
      <c r="IV139" s="53"/>
    </row>
    <row r="140" spans="1:256" s="55" customFormat="1" ht="15.75" x14ac:dyDescent="0.25">
      <c r="A140" s="53"/>
      <c r="B140" s="58"/>
      <c r="C140" s="58"/>
      <c r="D140" s="8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  <c r="BD140" s="53"/>
      <c r="BE140" s="53"/>
      <c r="BF140" s="53"/>
      <c r="BG140" s="53"/>
      <c r="BH140" s="53"/>
      <c r="BI140" s="53"/>
      <c r="BJ140" s="53"/>
      <c r="BK140" s="53"/>
      <c r="BL140" s="53"/>
      <c r="BM140" s="53"/>
      <c r="BN140" s="53"/>
      <c r="BO140" s="53"/>
      <c r="BP140" s="53"/>
      <c r="BQ140" s="53"/>
      <c r="BR140" s="53"/>
      <c r="BS140" s="53"/>
      <c r="BT140" s="53"/>
      <c r="BU140" s="53"/>
      <c r="BV140" s="53"/>
      <c r="BW140" s="53"/>
      <c r="BX140" s="53"/>
      <c r="BY140" s="53"/>
      <c r="BZ140" s="53"/>
      <c r="CA140" s="53"/>
      <c r="CB140" s="53"/>
      <c r="CC140" s="53"/>
      <c r="CD140" s="53"/>
      <c r="CE140" s="53"/>
      <c r="CF140" s="53"/>
      <c r="CG140" s="53"/>
      <c r="CH140" s="53"/>
      <c r="CI140" s="53"/>
      <c r="CJ140" s="53"/>
      <c r="CK140" s="53"/>
      <c r="CL140" s="53"/>
      <c r="CM140" s="53"/>
      <c r="CN140" s="53"/>
      <c r="CO140" s="53"/>
      <c r="CP140" s="53"/>
      <c r="CQ140" s="53"/>
      <c r="CR140" s="53"/>
      <c r="CS140" s="53"/>
      <c r="CT140" s="53"/>
      <c r="CU140" s="53"/>
      <c r="CV140" s="53"/>
      <c r="CW140" s="53"/>
      <c r="CX140" s="53"/>
      <c r="CY140" s="53"/>
      <c r="CZ140" s="53"/>
      <c r="DA140" s="53"/>
      <c r="DB140" s="53"/>
      <c r="DC140" s="53"/>
      <c r="DD140" s="53"/>
      <c r="DE140" s="53"/>
      <c r="DF140" s="53"/>
      <c r="DG140" s="53"/>
      <c r="DH140" s="53"/>
      <c r="DI140" s="53"/>
      <c r="DJ140" s="53"/>
      <c r="DK140" s="53"/>
      <c r="DL140" s="53"/>
      <c r="DM140" s="53"/>
      <c r="DN140" s="53"/>
      <c r="DO140" s="53"/>
      <c r="DP140" s="53"/>
      <c r="DQ140" s="53"/>
      <c r="DR140" s="53"/>
      <c r="DS140" s="53"/>
      <c r="DT140" s="53"/>
      <c r="DU140" s="53"/>
      <c r="DV140" s="53"/>
      <c r="DW140" s="53"/>
      <c r="DX140" s="53"/>
      <c r="DY140" s="53"/>
      <c r="DZ140" s="53"/>
      <c r="EA140" s="53"/>
      <c r="EB140" s="53"/>
      <c r="EC140" s="53"/>
      <c r="ED140" s="53"/>
      <c r="EE140" s="53"/>
      <c r="EF140" s="53"/>
      <c r="EG140" s="53"/>
      <c r="EH140" s="53"/>
      <c r="EI140" s="53"/>
      <c r="EJ140" s="53"/>
      <c r="EK140" s="53"/>
      <c r="EL140" s="53"/>
      <c r="EM140" s="53"/>
      <c r="EN140" s="53"/>
      <c r="EO140" s="53"/>
      <c r="EP140" s="53"/>
      <c r="EQ140" s="53"/>
      <c r="ER140" s="53"/>
      <c r="ES140" s="53"/>
      <c r="ET140" s="53"/>
      <c r="EU140" s="53"/>
      <c r="EV140" s="53"/>
      <c r="EW140" s="53"/>
      <c r="EX140" s="53"/>
      <c r="EY140" s="53"/>
      <c r="EZ140" s="53"/>
      <c r="FA140" s="53"/>
      <c r="FB140" s="53"/>
      <c r="FC140" s="53"/>
      <c r="FD140" s="53"/>
      <c r="FE140" s="53"/>
      <c r="FF140" s="53"/>
      <c r="FG140" s="53"/>
      <c r="FH140" s="53"/>
      <c r="FI140" s="53"/>
      <c r="FJ140" s="53"/>
      <c r="FK140" s="53"/>
      <c r="FL140" s="53"/>
      <c r="FM140" s="53"/>
      <c r="FN140" s="53"/>
      <c r="FO140" s="53"/>
      <c r="FP140" s="53"/>
      <c r="FQ140" s="53"/>
      <c r="FR140" s="53"/>
      <c r="FS140" s="53"/>
      <c r="FT140" s="53"/>
      <c r="FU140" s="53"/>
      <c r="FV140" s="53"/>
      <c r="FW140" s="53"/>
      <c r="FX140" s="53"/>
      <c r="FY140" s="53"/>
      <c r="FZ140" s="53"/>
      <c r="GA140" s="53"/>
      <c r="GB140" s="53"/>
      <c r="GC140" s="53"/>
      <c r="GD140" s="53"/>
      <c r="GE140" s="53"/>
      <c r="GF140" s="53"/>
      <c r="GG140" s="53"/>
      <c r="GH140" s="53"/>
      <c r="GI140" s="53"/>
      <c r="GJ140" s="53"/>
      <c r="GK140" s="53"/>
      <c r="GL140" s="53"/>
      <c r="GM140" s="53"/>
      <c r="GN140" s="53"/>
      <c r="GO140" s="53"/>
      <c r="GP140" s="53"/>
      <c r="GQ140" s="53"/>
      <c r="GR140" s="53"/>
      <c r="GS140" s="53"/>
      <c r="GT140" s="53"/>
      <c r="GU140" s="53"/>
      <c r="GV140" s="53"/>
      <c r="GW140" s="53"/>
      <c r="GX140" s="53"/>
      <c r="GY140" s="53"/>
      <c r="GZ140" s="53"/>
      <c r="HA140" s="53"/>
      <c r="HB140" s="53"/>
      <c r="HC140" s="53"/>
      <c r="HD140" s="53"/>
      <c r="HE140" s="53"/>
      <c r="HF140" s="53"/>
      <c r="HG140" s="53"/>
      <c r="HH140" s="53"/>
      <c r="HI140" s="53"/>
      <c r="HJ140" s="53"/>
      <c r="HK140" s="53"/>
      <c r="HL140" s="53"/>
      <c r="HM140" s="53"/>
      <c r="HN140" s="53"/>
      <c r="HO140" s="53"/>
      <c r="HP140" s="53"/>
      <c r="HQ140" s="53"/>
      <c r="HR140" s="53"/>
      <c r="HS140" s="53"/>
      <c r="HT140" s="53"/>
      <c r="HU140" s="53"/>
      <c r="HV140" s="53"/>
      <c r="HW140" s="53"/>
      <c r="HX140" s="53"/>
      <c r="HY140" s="53"/>
      <c r="HZ140" s="53"/>
      <c r="IA140" s="53"/>
      <c r="IB140" s="53"/>
      <c r="IC140" s="53"/>
      <c r="ID140" s="53"/>
      <c r="IE140" s="53"/>
      <c r="IF140" s="53"/>
      <c r="IG140" s="53"/>
      <c r="IH140" s="53"/>
      <c r="II140" s="53"/>
      <c r="IJ140" s="53"/>
      <c r="IK140" s="53"/>
      <c r="IL140" s="53"/>
      <c r="IM140" s="53"/>
      <c r="IN140" s="53"/>
      <c r="IO140" s="53"/>
      <c r="IP140" s="53"/>
      <c r="IQ140" s="53"/>
      <c r="IR140" s="53"/>
      <c r="IS140" s="53"/>
      <c r="IT140" s="53"/>
      <c r="IU140" s="53"/>
      <c r="IV140" s="53"/>
    </row>
    <row r="141" spans="1:256" s="55" customFormat="1" ht="15.75" x14ac:dyDescent="0.25">
      <c r="A141" s="53"/>
      <c r="B141" s="58"/>
      <c r="C141" s="58"/>
      <c r="D141" s="8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  <c r="BS141" s="53"/>
      <c r="BT141" s="53"/>
      <c r="BU141" s="53"/>
      <c r="BV141" s="53"/>
      <c r="BW141" s="53"/>
      <c r="BX141" s="53"/>
      <c r="BY141" s="53"/>
      <c r="BZ141" s="53"/>
      <c r="CA141" s="53"/>
      <c r="CB141" s="53"/>
      <c r="CC141" s="53"/>
      <c r="CD141" s="53"/>
      <c r="CE141" s="53"/>
      <c r="CF141" s="53"/>
      <c r="CG141" s="53"/>
      <c r="CH141" s="53"/>
      <c r="CI141" s="53"/>
      <c r="CJ141" s="53"/>
      <c r="CK141" s="53"/>
      <c r="CL141" s="53"/>
      <c r="CM141" s="53"/>
      <c r="CN141" s="53"/>
      <c r="CO141" s="53"/>
      <c r="CP141" s="53"/>
      <c r="CQ141" s="53"/>
      <c r="CR141" s="53"/>
      <c r="CS141" s="53"/>
      <c r="CT141" s="53"/>
      <c r="CU141" s="53"/>
      <c r="CV141" s="53"/>
      <c r="CW141" s="53"/>
      <c r="CX141" s="53"/>
      <c r="CY141" s="53"/>
      <c r="CZ141" s="53"/>
      <c r="DA141" s="53"/>
      <c r="DB141" s="53"/>
      <c r="DC141" s="53"/>
      <c r="DD141" s="53"/>
      <c r="DE141" s="53"/>
      <c r="DF141" s="53"/>
      <c r="DG141" s="53"/>
      <c r="DH141" s="53"/>
      <c r="DI141" s="53"/>
      <c r="DJ141" s="53"/>
      <c r="DK141" s="53"/>
      <c r="DL141" s="53"/>
      <c r="DM141" s="53"/>
      <c r="DN141" s="53"/>
      <c r="DO141" s="53"/>
      <c r="DP141" s="53"/>
      <c r="DQ141" s="53"/>
      <c r="DR141" s="53"/>
      <c r="DS141" s="53"/>
      <c r="DT141" s="53"/>
      <c r="DU141" s="53"/>
      <c r="DV141" s="53"/>
      <c r="DW141" s="53"/>
      <c r="DX141" s="53"/>
      <c r="DY141" s="53"/>
      <c r="DZ141" s="53"/>
      <c r="EA141" s="53"/>
      <c r="EB141" s="53"/>
      <c r="EC141" s="53"/>
      <c r="ED141" s="53"/>
      <c r="EE141" s="53"/>
      <c r="EF141" s="53"/>
      <c r="EG141" s="53"/>
      <c r="EH141" s="53"/>
      <c r="EI141" s="53"/>
      <c r="EJ141" s="53"/>
      <c r="EK141" s="53"/>
      <c r="EL141" s="53"/>
      <c r="EM141" s="53"/>
      <c r="EN141" s="53"/>
      <c r="EO141" s="53"/>
      <c r="EP141" s="53"/>
      <c r="EQ141" s="53"/>
      <c r="ER141" s="53"/>
      <c r="ES141" s="53"/>
      <c r="ET141" s="53"/>
      <c r="EU141" s="53"/>
      <c r="EV141" s="53"/>
      <c r="EW141" s="53"/>
      <c r="EX141" s="53"/>
      <c r="EY141" s="53"/>
      <c r="EZ141" s="53"/>
      <c r="FA141" s="53"/>
      <c r="FB141" s="53"/>
      <c r="FC141" s="53"/>
      <c r="FD141" s="53"/>
      <c r="FE141" s="53"/>
      <c r="FF141" s="53"/>
      <c r="FG141" s="53"/>
      <c r="FH141" s="53"/>
      <c r="FI141" s="53"/>
      <c r="FJ141" s="53"/>
      <c r="FK141" s="53"/>
      <c r="FL141" s="53"/>
      <c r="FM141" s="53"/>
      <c r="FN141" s="53"/>
      <c r="FO141" s="53"/>
      <c r="FP141" s="53"/>
      <c r="FQ141" s="53"/>
      <c r="FR141" s="53"/>
      <c r="FS141" s="53"/>
      <c r="FT141" s="53"/>
      <c r="FU141" s="53"/>
      <c r="FV141" s="53"/>
      <c r="FW141" s="53"/>
      <c r="FX141" s="53"/>
      <c r="FY141" s="53"/>
      <c r="FZ141" s="53"/>
      <c r="GA141" s="53"/>
      <c r="GB141" s="53"/>
      <c r="GC141" s="53"/>
      <c r="GD141" s="53"/>
      <c r="GE141" s="53"/>
      <c r="GF141" s="53"/>
      <c r="GG141" s="53"/>
      <c r="GH141" s="53"/>
      <c r="GI141" s="53"/>
      <c r="GJ141" s="53"/>
      <c r="GK141" s="53"/>
      <c r="GL141" s="53"/>
      <c r="GM141" s="53"/>
      <c r="GN141" s="53"/>
      <c r="GO141" s="53"/>
      <c r="GP141" s="53"/>
      <c r="GQ141" s="53"/>
      <c r="GR141" s="53"/>
      <c r="GS141" s="53"/>
      <c r="GT141" s="53"/>
      <c r="GU141" s="53"/>
      <c r="GV141" s="53"/>
      <c r="GW141" s="53"/>
      <c r="GX141" s="53"/>
      <c r="GY141" s="53"/>
      <c r="GZ141" s="53"/>
      <c r="HA141" s="53"/>
      <c r="HB141" s="53"/>
      <c r="HC141" s="53"/>
      <c r="HD141" s="53"/>
      <c r="HE141" s="53"/>
      <c r="HF141" s="53"/>
      <c r="HG141" s="53"/>
      <c r="HH141" s="53"/>
      <c r="HI141" s="53"/>
      <c r="HJ141" s="53"/>
      <c r="HK141" s="53"/>
      <c r="HL141" s="53"/>
      <c r="HM141" s="53"/>
      <c r="HN141" s="53"/>
      <c r="HO141" s="53"/>
      <c r="HP141" s="53"/>
      <c r="HQ141" s="53"/>
      <c r="HR141" s="53"/>
      <c r="HS141" s="53"/>
      <c r="HT141" s="53"/>
      <c r="HU141" s="53"/>
      <c r="HV141" s="53"/>
      <c r="HW141" s="53"/>
      <c r="HX141" s="53"/>
      <c r="HY141" s="53"/>
      <c r="HZ141" s="53"/>
      <c r="IA141" s="53"/>
      <c r="IB141" s="53"/>
      <c r="IC141" s="53"/>
      <c r="ID141" s="53"/>
      <c r="IE141" s="53"/>
      <c r="IF141" s="53"/>
      <c r="IG141" s="53"/>
      <c r="IH141" s="53"/>
      <c r="II141" s="53"/>
      <c r="IJ141" s="53"/>
      <c r="IK141" s="53"/>
      <c r="IL141" s="53"/>
      <c r="IM141" s="53"/>
      <c r="IN141" s="53"/>
      <c r="IO141" s="53"/>
      <c r="IP141" s="53"/>
      <c r="IQ141" s="53"/>
      <c r="IR141" s="53"/>
      <c r="IS141" s="53"/>
      <c r="IT141" s="53"/>
      <c r="IU141" s="53"/>
      <c r="IV141" s="53"/>
    </row>
    <row r="142" spans="1:256" s="55" customFormat="1" ht="15.75" x14ac:dyDescent="0.25">
      <c r="A142" s="53"/>
      <c r="B142" s="58"/>
      <c r="C142" s="58"/>
      <c r="D142" s="8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3"/>
      <c r="AZ142" s="53"/>
      <c r="BA142" s="53"/>
      <c r="BB142" s="53"/>
      <c r="BC142" s="53"/>
      <c r="BD142" s="53"/>
      <c r="BE142" s="53"/>
      <c r="BF142" s="53"/>
      <c r="BG142" s="53"/>
      <c r="BH142" s="53"/>
      <c r="BI142" s="53"/>
      <c r="BJ142" s="53"/>
      <c r="BK142" s="53"/>
      <c r="BL142" s="53"/>
      <c r="BM142" s="53"/>
      <c r="BN142" s="53"/>
      <c r="BO142" s="53"/>
      <c r="BP142" s="53"/>
      <c r="BQ142" s="53"/>
      <c r="BR142" s="53"/>
      <c r="BS142" s="53"/>
      <c r="BT142" s="53"/>
      <c r="BU142" s="53"/>
      <c r="BV142" s="53"/>
      <c r="BW142" s="53"/>
      <c r="BX142" s="53"/>
      <c r="BY142" s="53"/>
      <c r="BZ142" s="53"/>
      <c r="CA142" s="53"/>
      <c r="CB142" s="53"/>
      <c r="CC142" s="53"/>
      <c r="CD142" s="53"/>
      <c r="CE142" s="53"/>
      <c r="CF142" s="53"/>
      <c r="CG142" s="53"/>
      <c r="CH142" s="53"/>
      <c r="CI142" s="53"/>
      <c r="CJ142" s="53"/>
      <c r="CK142" s="53"/>
      <c r="CL142" s="53"/>
      <c r="CM142" s="53"/>
      <c r="CN142" s="53"/>
      <c r="CO142" s="53"/>
      <c r="CP142" s="53"/>
      <c r="CQ142" s="53"/>
      <c r="CR142" s="53"/>
      <c r="CS142" s="53"/>
      <c r="CT142" s="53"/>
      <c r="CU142" s="53"/>
      <c r="CV142" s="53"/>
      <c r="CW142" s="53"/>
      <c r="CX142" s="53"/>
      <c r="CY142" s="53"/>
      <c r="CZ142" s="53"/>
      <c r="DA142" s="53"/>
      <c r="DB142" s="53"/>
      <c r="DC142" s="53"/>
      <c r="DD142" s="53"/>
      <c r="DE142" s="53"/>
      <c r="DF142" s="53"/>
      <c r="DG142" s="53"/>
      <c r="DH142" s="53"/>
      <c r="DI142" s="53"/>
      <c r="DJ142" s="53"/>
      <c r="DK142" s="53"/>
      <c r="DL142" s="53"/>
      <c r="DM142" s="53"/>
      <c r="DN142" s="53"/>
      <c r="DO142" s="53"/>
      <c r="DP142" s="53"/>
      <c r="DQ142" s="53"/>
      <c r="DR142" s="53"/>
      <c r="DS142" s="53"/>
      <c r="DT142" s="53"/>
      <c r="DU142" s="53"/>
      <c r="DV142" s="53"/>
      <c r="DW142" s="53"/>
      <c r="DX142" s="53"/>
      <c r="DY142" s="53"/>
      <c r="DZ142" s="53"/>
      <c r="EA142" s="53"/>
      <c r="EB142" s="53"/>
      <c r="EC142" s="53"/>
      <c r="ED142" s="53"/>
      <c r="EE142" s="53"/>
      <c r="EF142" s="53"/>
      <c r="EG142" s="53"/>
      <c r="EH142" s="53"/>
      <c r="EI142" s="53"/>
      <c r="EJ142" s="53"/>
      <c r="EK142" s="53"/>
      <c r="EL142" s="53"/>
      <c r="EM142" s="53"/>
      <c r="EN142" s="53"/>
      <c r="EO142" s="53"/>
      <c r="EP142" s="53"/>
      <c r="EQ142" s="53"/>
      <c r="ER142" s="53"/>
      <c r="ES142" s="53"/>
      <c r="ET142" s="53"/>
      <c r="EU142" s="53"/>
      <c r="EV142" s="53"/>
      <c r="EW142" s="53"/>
      <c r="EX142" s="53"/>
      <c r="EY142" s="53"/>
      <c r="EZ142" s="53"/>
      <c r="FA142" s="53"/>
      <c r="FB142" s="53"/>
      <c r="FC142" s="53"/>
      <c r="FD142" s="53"/>
      <c r="FE142" s="53"/>
      <c r="FF142" s="53"/>
      <c r="FG142" s="53"/>
      <c r="FH142" s="53"/>
      <c r="FI142" s="53"/>
      <c r="FJ142" s="53"/>
      <c r="FK142" s="53"/>
      <c r="FL142" s="53"/>
      <c r="FM142" s="53"/>
      <c r="FN142" s="53"/>
      <c r="FO142" s="53"/>
      <c r="FP142" s="53"/>
      <c r="FQ142" s="53"/>
      <c r="FR142" s="53"/>
      <c r="FS142" s="53"/>
      <c r="FT142" s="53"/>
      <c r="FU142" s="53"/>
      <c r="FV142" s="53"/>
      <c r="FW142" s="53"/>
      <c r="FX142" s="53"/>
      <c r="FY142" s="53"/>
      <c r="FZ142" s="53"/>
      <c r="GA142" s="53"/>
      <c r="GB142" s="53"/>
      <c r="GC142" s="53"/>
      <c r="GD142" s="53"/>
      <c r="GE142" s="53"/>
      <c r="GF142" s="53"/>
      <c r="GG142" s="53"/>
      <c r="GH142" s="53"/>
      <c r="GI142" s="53"/>
      <c r="GJ142" s="53"/>
      <c r="GK142" s="53"/>
      <c r="GL142" s="53"/>
      <c r="GM142" s="53"/>
      <c r="GN142" s="53"/>
      <c r="GO142" s="53"/>
      <c r="GP142" s="53"/>
      <c r="GQ142" s="53"/>
      <c r="GR142" s="53"/>
      <c r="GS142" s="53"/>
      <c r="GT142" s="53"/>
      <c r="GU142" s="53"/>
      <c r="GV142" s="53"/>
      <c r="GW142" s="53"/>
      <c r="GX142" s="53"/>
      <c r="GY142" s="53"/>
      <c r="GZ142" s="53"/>
      <c r="HA142" s="53"/>
      <c r="HB142" s="53"/>
      <c r="HC142" s="53"/>
      <c r="HD142" s="53"/>
      <c r="HE142" s="53"/>
      <c r="HF142" s="53"/>
      <c r="HG142" s="53"/>
      <c r="HH142" s="53"/>
      <c r="HI142" s="53"/>
      <c r="HJ142" s="53"/>
      <c r="HK142" s="53"/>
      <c r="HL142" s="53"/>
      <c r="HM142" s="53"/>
      <c r="HN142" s="53"/>
      <c r="HO142" s="53"/>
      <c r="HP142" s="53"/>
      <c r="HQ142" s="53"/>
      <c r="HR142" s="53"/>
      <c r="HS142" s="53"/>
      <c r="HT142" s="53"/>
      <c r="HU142" s="53"/>
      <c r="HV142" s="53"/>
      <c r="HW142" s="53"/>
      <c r="HX142" s="53"/>
      <c r="HY142" s="53"/>
      <c r="HZ142" s="53"/>
      <c r="IA142" s="53"/>
      <c r="IB142" s="53"/>
      <c r="IC142" s="53"/>
      <c r="ID142" s="53"/>
      <c r="IE142" s="53"/>
      <c r="IF142" s="53"/>
      <c r="IG142" s="53"/>
      <c r="IH142" s="53"/>
      <c r="II142" s="53"/>
      <c r="IJ142" s="53"/>
      <c r="IK142" s="53"/>
      <c r="IL142" s="53"/>
      <c r="IM142" s="53"/>
      <c r="IN142" s="53"/>
      <c r="IO142" s="53"/>
      <c r="IP142" s="53"/>
      <c r="IQ142" s="53"/>
      <c r="IR142" s="53"/>
      <c r="IS142" s="53"/>
      <c r="IT142" s="53"/>
      <c r="IU142" s="53"/>
      <c r="IV142" s="53"/>
    </row>
    <row r="143" spans="1:256" s="55" customFormat="1" ht="15.75" x14ac:dyDescent="0.25">
      <c r="A143" s="53"/>
      <c r="B143" s="58"/>
      <c r="C143" s="58"/>
      <c r="D143" s="8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G143" s="53"/>
      <c r="BH143" s="53"/>
      <c r="BI143" s="53"/>
      <c r="BJ143" s="53"/>
      <c r="BK143" s="53"/>
      <c r="BL143" s="53"/>
      <c r="BM143" s="53"/>
      <c r="BN143" s="53"/>
      <c r="BO143" s="53"/>
      <c r="BP143" s="53"/>
      <c r="BQ143" s="53"/>
      <c r="BR143" s="53"/>
      <c r="BS143" s="53"/>
      <c r="BT143" s="53"/>
      <c r="BU143" s="53"/>
      <c r="BV143" s="53"/>
      <c r="BW143" s="53"/>
      <c r="BX143" s="53"/>
      <c r="BY143" s="53"/>
      <c r="BZ143" s="53"/>
      <c r="CA143" s="53"/>
      <c r="CB143" s="53"/>
      <c r="CC143" s="53"/>
      <c r="CD143" s="53"/>
      <c r="CE143" s="53"/>
      <c r="CF143" s="53"/>
      <c r="CG143" s="53"/>
      <c r="CH143" s="53"/>
      <c r="CI143" s="53"/>
      <c r="CJ143" s="53"/>
      <c r="CK143" s="53"/>
      <c r="CL143" s="53"/>
      <c r="CM143" s="53"/>
      <c r="CN143" s="53"/>
      <c r="CO143" s="53"/>
      <c r="CP143" s="53"/>
      <c r="CQ143" s="53"/>
      <c r="CR143" s="53"/>
      <c r="CS143" s="53"/>
      <c r="CT143" s="53"/>
      <c r="CU143" s="53"/>
      <c r="CV143" s="53"/>
      <c r="CW143" s="53"/>
      <c r="CX143" s="53"/>
      <c r="CY143" s="53"/>
      <c r="CZ143" s="53"/>
      <c r="DA143" s="53"/>
      <c r="DB143" s="53"/>
      <c r="DC143" s="53"/>
      <c r="DD143" s="53"/>
      <c r="DE143" s="53"/>
      <c r="DF143" s="53"/>
      <c r="DG143" s="53"/>
      <c r="DH143" s="53"/>
      <c r="DI143" s="53"/>
      <c r="DJ143" s="53"/>
      <c r="DK143" s="53"/>
      <c r="DL143" s="53"/>
      <c r="DM143" s="53"/>
      <c r="DN143" s="53"/>
      <c r="DO143" s="53"/>
      <c r="DP143" s="53"/>
      <c r="DQ143" s="53"/>
      <c r="DR143" s="53"/>
      <c r="DS143" s="53"/>
      <c r="DT143" s="53"/>
      <c r="DU143" s="53"/>
      <c r="DV143" s="53"/>
      <c r="DW143" s="53"/>
      <c r="DX143" s="53"/>
      <c r="DY143" s="53"/>
      <c r="DZ143" s="53"/>
      <c r="EA143" s="53"/>
      <c r="EB143" s="53"/>
      <c r="EC143" s="53"/>
      <c r="ED143" s="53"/>
      <c r="EE143" s="53"/>
      <c r="EF143" s="53"/>
      <c r="EG143" s="53"/>
      <c r="EH143" s="53"/>
      <c r="EI143" s="53"/>
      <c r="EJ143" s="53"/>
      <c r="EK143" s="53"/>
      <c r="EL143" s="53"/>
      <c r="EM143" s="53"/>
      <c r="EN143" s="53"/>
      <c r="EO143" s="53"/>
      <c r="EP143" s="53"/>
      <c r="EQ143" s="53"/>
      <c r="ER143" s="53"/>
      <c r="ES143" s="53"/>
      <c r="ET143" s="53"/>
      <c r="EU143" s="53"/>
      <c r="EV143" s="53"/>
      <c r="EW143" s="53"/>
      <c r="EX143" s="53"/>
      <c r="EY143" s="53"/>
      <c r="EZ143" s="53"/>
      <c r="FA143" s="53"/>
      <c r="FB143" s="53"/>
      <c r="FC143" s="53"/>
      <c r="FD143" s="53"/>
      <c r="FE143" s="53"/>
      <c r="FF143" s="53"/>
      <c r="FG143" s="53"/>
      <c r="FH143" s="53"/>
      <c r="FI143" s="53"/>
      <c r="FJ143" s="53"/>
      <c r="FK143" s="53"/>
      <c r="FL143" s="53"/>
      <c r="FM143" s="53"/>
      <c r="FN143" s="53"/>
      <c r="FO143" s="53"/>
      <c r="FP143" s="53"/>
      <c r="FQ143" s="53"/>
      <c r="FR143" s="53"/>
      <c r="FS143" s="53"/>
      <c r="FT143" s="53"/>
      <c r="FU143" s="53"/>
      <c r="FV143" s="53"/>
      <c r="FW143" s="53"/>
      <c r="FX143" s="53"/>
      <c r="FY143" s="53"/>
      <c r="FZ143" s="53"/>
      <c r="GA143" s="53"/>
      <c r="GB143" s="53"/>
      <c r="GC143" s="53"/>
      <c r="GD143" s="53"/>
      <c r="GE143" s="53"/>
      <c r="GF143" s="53"/>
      <c r="GG143" s="53"/>
      <c r="GH143" s="53"/>
      <c r="GI143" s="53"/>
      <c r="GJ143" s="53"/>
      <c r="GK143" s="53"/>
      <c r="GL143" s="53"/>
      <c r="GM143" s="53"/>
      <c r="GN143" s="53"/>
      <c r="GO143" s="53"/>
      <c r="GP143" s="53"/>
      <c r="GQ143" s="53"/>
      <c r="GR143" s="53"/>
      <c r="GS143" s="53"/>
      <c r="GT143" s="53"/>
      <c r="GU143" s="53"/>
      <c r="GV143" s="53"/>
      <c r="GW143" s="53"/>
      <c r="GX143" s="53"/>
      <c r="GY143" s="53"/>
      <c r="GZ143" s="53"/>
      <c r="HA143" s="53"/>
      <c r="HB143" s="53"/>
      <c r="HC143" s="53"/>
      <c r="HD143" s="53"/>
      <c r="HE143" s="53"/>
      <c r="HF143" s="53"/>
      <c r="HG143" s="53"/>
      <c r="HH143" s="53"/>
      <c r="HI143" s="53"/>
      <c r="HJ143" s="53"/>
      <c r="HK143" s="53"/>
      <c r="HL143" s="53"/>
      <c r="HM143" s="53"/>
      <c r="HN143" s="53"/>
      <c r="HO143" s="53"/>
      <c r="HP143" s="53"/>
      <c r="HQ143" s="53"/>
      <c r="HR143" s="53"/>
      <c r="HS143" s="53"/>
      <c r="HT143" s="53"/>
      <c r="HU143" s="53"/>
      <c r="HV143" s="53"/>
      <c r="HW143" s="53"/>
      <c r="HX143" s="53"/>
      <c r="HY143" s="53"/>
      <c r="HZ143" s="53"/>
      <c r="IA143" s="53"/>
      <c r="IB143" s="53"/>
      <c r="IC143" s="53"/>
      <c r="ID143" s="53"/>
      <c r="IE143" s="53"/>
      <c r="IF143" s="53"/>
      <c r="IG143" s="53"/>
      <c r="IH143" s="53"/>
      <c r="II143" s="53"/>
      <c r="IJ143" s="53"/>
      <c r="IK143" s="53"/>
      <c r="IL143" s="53"/>
      <c r="IM143" s="53"/>
      <c r="IN143" s="53"/>
      <c r="IO143" s="53"/>
      <c r="IP143" s="53"/>
      <c r="IQ143" s="53"/>
      <c r="IR143" s="53"/>
      <c r="IS143" s="53"/>
      <c r="IT143" s="53"/>
      <c r="IU143" s="53"/>
      <c r="IV143" s="53"/>
    </row>
    <row r="144" spans="1:256" s="55" customFormat="1" ht="15.75" x14ac:dyDescent="0.25">
      <c r="A144" s="53"/>
      <c r="B144" s="58"/>
      <c r="C144" s="58"/>
      <c r="D144" s="8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53"/>
      <c r="AK144" s="53"/>
      <c r="AL144" s="53"/>
      <c r="AM144" s="53"/>
      <c r="AN144" s="53"/>
      <c r="AO144" s="53"/>
      <c r="AP144" s="53"/>
      <c r="AQ144" s="53"/>
      <c r="AR144" s="53"/>
      <c r="AS144" s="53"/>
      <c r="AT144" s="53"/>
      <c r="AU144" s="53"/>
      <c r="AV144" s="53"/>
      <c r="AW144" s="53"/>
      <c r="AX144" s="53"/>
      <c r="AY144" s="53"/>
      <c r="AZ144" s="53"/>
      <c r="BA144" s="53"/>
      <c r="BB144" s="53"/>
      <c r="BC144" s="53"/>
      <c r="BD144" s="53"/>
      <c r="BE144" s="53"/>
      <c r="BF144" s="53"/>
      <c r="BG144" s="53"/>
      <c r="BH144" s="53"/>
      <c r="BI144" s="53"/>
      <c r="BJ144" s="53"/>
      <c r="BK144" s="53"/>
      <c r="BL144" s="53"/>
      <c r="BM144" s="53"/>
      <c r="BN144" s="53"/>
      <c r="BO144" s="53"/>
      <c r="BP144" s="53"/>
      <c r="BQ144" s="53"/>
      <c r="BR144" s="53"/>
      <c r="BS144" s="53"/>
      <c r="BT144" s="53"/>
      <c r="BU144" s="53"/>
      <c r="BV144" s="53"/>
      <c r="BW144" s="53"/>
      <c r="BX144" s="53"/>
      <c r="BY144" s="53"/>
      <c r="BZ144" s="53"/>
      <c r="CA144" s="53"/>
      <c r="CB144" s="53"/>
      <c r="CC144" s="53"/>
      <c r="CD144" s="53"/>
      <c r="CE144" s="53"/>
      <c r="CF144" s="53"/>
      <c r="CG144" s="53"/>
      <c r="CH144" s="53"/>
      <c r="CI144" s="53"/>
      <c r="CJ144" s="53"/>
      <c r="CK144" s="53"/>
      <c r="CL144" s="53"/>
      <c r="CM144" s="53"/>
      <c r="CN144" s="53"/>
      <c r="CO144" s="53"/>
      <c r="CP144" s="53"/>
      <c r="CQ144" s="53"/>
      <c r="CR144" s="53"/>
      <c r="CS144" s="53"/>
      <c r="CT144" s="53"/>
      <c r="CU144" s="53"/>
      <c r="CV144" s="53"/>
      <c r="CW144" s="53"/>
      <c r="CX144" s="53"/>
      <c r="CY144" s="53"/>
      <c r="CZ144" s="53"/>
      <c r="DA144" s="53"/>
      <c r="DB144" s="53"/>
      <c r="DC144" s="53"/>
      <c r="DD144" s="53"/>
      <c r="DE144" s="53"/>
      <c r="DF144" s="53"/>
      <c r="DG144" s="53"/>
      <c r="DH144" s="53"/>
      <c r="DI144" s="53"/>
      <c r="DJ144" s="53"/>
      <c r="DK144" s="53"/>
      <c r="DL144" s="53"/>
      <c r="DM144" s="53"/>
      <c r="DN144" s="53"/>
      <c r="DO144" s="53"/>
      <c r="DP144" s="53"/>
      <c r="DQ144" s="53"/>
      <c r="DR144" s="53"/>
      <c r="DS144" s="53"/>
      <c r="DT144" s="53"/>
      <c r="DU144" s="53"/>
      <c r="DV144" s="53"/>
      <c r="DW144" s="53"/>
      <c r="DX144" s="53"/>
      <c r="DY144" s="53"/>
      <c r="DZ144" s="53"/>
      <c r="EA144" s="53"/>
      <c r="EB144" s="53"/>
      <c r="EC144" s="53"/>
      <c r="ED144" s="53"/>
      <c r="EE144" s="53"/>
      <c r="EF144" s="53"/>
      <c r="EG144" s="53"/>
      <c r="EH144" s="53"/>
      <c r="EI144" s="53"/>
      <c r="EJ144" s="53"/>
      <c r="EK144" s="53"/>
      <c r="EL144" s="53"/>
      <c r="EM144" s="53"/>
      <c r="EN144" s="53"/>
      <c r="EO144" s="53"/>
      <c r="EP144" s="53"/>
      <c r="EQ144" s="53"/>
      <c r="ER144" s="53"/>
      <c r="ES144" s="53"/>
      <c r="ET144" s="53"/>
      <c r="EU144" s="53"/>
      <c r="EV144" s="53"/>
      <c r="EW144" s="53"/>
      <c r="EX144" s="53"/>
      <c r="EY144" s="53"/>
      <c r="EZ144" s="53"/>
      <c r="FA144" s="53"/>
      <c r="FB144" s="53"/>
      <c r="FC144" s="53"/>
      <c r="FD144" s="53"/>
      <c r="FE144" s="53"/>
      <c r="FF144" s="53"/>
      <c r="FG144" s="53"/>
      <c r="FH144" s="53"/>
      <c r="FI144" s="53"/>
      <c r="FJ144" s="53"/>
      <c r="FK144" s="53"/>
      <c r="FL144" s="53"/>
      <c r="FM144" s="53"/>
      <c r="FN144" s="53"/>
      <c r="FO144" s="53"/>
      <c r="FP144" s="53"/>
      <c r="FQ144" s="53"/>
      <c r="FR144" s="53"/>
      <c r="FS144" s="53"/>
      <c r="FT144" s="53"/>
      <c r="FU144" s="53"/>
      <c r="FV144" s="53"/>
      <c r="FW144" s="53"/>
      <c r="FX144" s="53"/>
      <c r="FY144" s="53"/>
      <c r="FZ144" s="53"/>
      <c r="GA144" s="53"/>
      <c r="GB144" s="53"/>
      <c r="GC144" s="53"/>
      <c r="GD144" s="53"/>
      <c r="GE144" s="53"/>
      <c r="GF144" s="53"/>
      <c r="GG144" s="53"/>
      <c r="GH144" s="53"/>
      <c r="GI144" s="53"/>
      <c r="GJ144" s="53"/>
      <c r="GK144" s="53"/>
      <c r="GL144" s="53"/>
      <c r="GM144" s="53"/>
      <c r="GN144" s="53"/>
      <c r="GO144" s="53"/>
      <c r="GP144" s="53"/>
      <c r="GQ144" s="53"/>
      <c r="GR144" s="53"/>
      <c r="GS144" s="53"/>
      <c r="GT144" s="53"/>
      <c r="GU144" s="53"/>
      <c r="GV144" s="53"/>
      <c r="GW144" s="53"/>
      <c r="GX144" s="53"/>
      <c r="GY144" s="53"/>
      <c r="GZ144" s="53"/>
      <c r="HA144" s="53"/>
      <c r="HB144" s="53"/>
      <c r="HC144" s="53"/>
      <c r="HD144" s="53"/>
      <c r="HE144" s="53"/>
      <c r="HF144" s="53"/>
      <c r="HG144" s="53"/>
      <c r="HH144" s="53"/>
      <c r="HI144" s="53"/>
      <c r="HJ144" s="53"/>
      <c r="HK144" s="53"/>
      <c r="HL144" s="53"/>
      <c r="HM144" s="53"/>
      <c r="HN144" s="53"/>
      <c r="HO144" s="53"/>
      <c r="HP144" s="53"/>
      <c r="HQ144" s="53"/>
      <c r="HR144" s="53"/>
      <c r="HS144" s="53"/>
      <c r="HT144" s="53"/>
      <c r="HU144" s="53"/>
      <c r="HV144" s="53"/>
      <c r="HW144" s="53"/>
      <c r="HX144" s="53"/>
      <c r="HY144" s="53"/>
      <c r="HZ144" s="53"/>
      <c r="IA144" s="53"/>
      <c r="IB144" s="53"/>
      <c r="IC144" s="53"/>
      <c r="ID144" s="53"/>
      <c r="IE144" s="53"/>
      <c r="IF144" s="53"/>
      <c r="IG144" s="53"/>
      <c r="IH144" s="53"/>
      <c r="II144" s="53"/>
      <c r="IJ144" s="53"/>
      <c r="IK144" s="53"/>
      <c r="IL144" s="53"/>
      <c r="IM144" s="53"/>
      <c r="IN144" s="53"/>
      <c r="IO144" s="53"/>
      <c r="IP144" s="53"/>
      <c r="IQ144" s="53"/>
      <c r="IR144" s="53"/>
      <c r="IS144" s="53"/>
      <c r="IT144" s="53"/>
      <c r="IU144" s="53"/>
      <c r="IV144" s="53"/>
    </row>
    <row r="145" spans="1:256" s="55" customFormat="1" ht="15.75" x14ac:dyDescent="0.25">
      <c r="A145" s="53"/>
      <c r="B145" s="58"/>
      <c r="C145" s="58"/>
      <c r="D145" s="8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3"/>
      <c r="BJ145" s="53"/>
      <c r="BK145" s="53"/>
      <c r="BL145" s="53"/>
      <c r="BM145" s="53"/>
      <c r="BN145" s="53"/>
      <c r="BO145" s="53"/>
      <c r="BP145" s="53"/>
      <c r="BQ145" s="53"/>
      <c r="BR145" s="53"/>
      <c r="BS145" s="53"/>
      <c r="BT145" s="53"/>
      <c r="BU145" s="53"/>
      <c r="BV145" s="53"/>
      <c r="BW145" s="53"/>
      <c r="BX145" s="53"/>
      <c r="BY145" s="53"/>
      <c r="BZ145" s="53"/>
      <c r="CA145" s="53"/>
      <c r="CB145" s="53"/>
      <c r="CC145" s="53"/>
      <c r="CD145" s="53"/>
      <c r="CE145" s="53"/>
      <c r="CF145" s="53"/>
      <c r="CG145" s="53"/>
      <c r="CH145" s="53"/>
      <c r="CI145" s="53"/>
      <c r="CJ145" s="53"/>
      <c r="CK145" s="53"/>
      <c r="CL145" s="53"/>
      <c r="CM145" s="53"/>
      <c r="CN145" s="53"/>
      <c r="CO145" s="53"/>
      <c r="CP145" s="53"/>
      <c r="CQ145" s="53"/>
      <c r="CR145" s="53"/>
      <c r="CS145" s="53"/>
      <c r="CT145" s="53"/>
      <c r="CU145" s="53"/>
      <c r="CV145" s="53"/>
      <c r="CW145" s="53"/>
      <c r="CX145" s="53"/>
      <c r="CY145" s="53"/>
      <c r="CZ145" s="53"/>
      <c r="DA145" s="53"/>
      <c r="DB145" s="53"/>
      <c r="DC145" s="53"/>
      <c r="DD145" s="53"/>
      <c r="DE145" s="53"/>
      <c r="DF145" s="53"/>
      <c r="DG145" s="53"/>
      <c r="DH145" s="53"/>
      <c r="DI145" s="53"/>
      <c r="DJ145" s="53"/>
      <c r="DK145" s="53"/>
      <c r="DL145" s="53"/>
      <c r="DM145" s="53"/>
      <c r="DN145" s="53"/>
      <c r="DO145" s="53"/>
      <c r="DP145" s="53"/>
      <c r="DQ145" s="53"/>
      <c r="DR145" s="53"/>
      <c r="DS145" s="53"/>
      <c r="DT145" s="53"/>
      <c r="DU145" s="53"/>
      <c r="DV145" s="53"/>
      <c r="DW145" s="53"/>
      <c r="DX145" s="53"/>
      <c r="DY145" s="53"/>
      <c r="DZ145" s="53"/>
      <c r="EA145" s="53"/>
      <c r="EB145" s="53"/>
      <c r="EC145" s="53"/>
      <c r="ED145" s="53"/>
      <c r="EE145" s="53"/>
      <c r="EF145" s="53"/>
      <c r="EG145" s="53"/>
      <c r="EH145" s="53"/>
      <c r="EI145" s="53"/>
      <c r="EJ145" s="53"/>
      <c r="EK145" s="53"/>
      <c r="EL145" s="53"/>
      <c r="EM145" s="53"/>
      <c r="EN145" s="53"/>
      <c r="EO145" s="53"/>
      <c r="EP145" s="53"/>
      <c r="EQ145" s="53"/>
      <c r="ER145" s="53"/>
      <c r="ES145" s="53"/>
      <c r="ET145" s="53"/>
      <c r="EU145" s="53"/>
      <c r="EV145" s="53"/>
      <c r="EW145" s="53"/>
      <c r="EX145" s="53"/>
      <c r="EY145" s="53"/>
      <c r="EZ145" s="53"/>
      <c r="FA145" s="53"/>
      <c r="FB145" s="53"/>
      <c r="FC145" s="53"/>
      <c r="FD145" s="53"/>
      <c r="FE145" s="53"/>
      <c r="FF145" s="53"/>
      <c r="FG145" s="53"/>
      <c r="FH145" s="53"/>
      <c r="FI145" s="53"/>
      <c r="FJ145" s="53"/>
      <c r="FK145" s="53"/>
      <c r="FL145" s="53"/>
      <c r="FM145" s="53"/>
      <c r="FN145" s="53"/>
      <c r="FO145" s="53"/>
      <c r="FP145" s="53"/>
      <c r="FQ145" s="53"/>
      <c r="FR145" s="53"/>
      <c r="FS145" s="53"/>
      <c r="FT145" s="53"/>
      <c r="FU145" s="53"/>
      <c r="FV145" s="53"/>
      <c r="FW145" s="53"/>
      <c r="FX145" s="53"/>
      <c r="FY145" s="53"/>
      <c r="FZ145" s="53"/>
      <c r="GA145" s="53"/>
      <c r="GB145" s="53"/>
      <c r="GC145" s="53"/>
      <c r="GD145" s="53"/>
      <c r="GE145" s="53"/>
      <c r="GF145" s="53"/>
      <c r="GG145" s="53"/>
      <c r="GH145" s="53"/>
      <c r="GI145" s="53"/>
      <c r="GJ145" s="53"/>
      <c r="GK145" s="53"/>
      <c r="GL145" s="53"/>
      <c r="GM145" s="53"/>
      <c r="GN145" s="53"/>
      <c r="GO145" s="53"/>
      <c r="GP145" s="53"/>
      <c r="GQ145" s="53"/>
      <c r="GR145" s="53"/>
      <c r="GS145" s="53"/>
      <c r="GT145" s="53"/>
      <c r="GU145" s="53"/>
      <c r="GV145" s="53"/>
      <c r="GW145" s="53"/>
      <c r="GX145" s="53"/>
      <c r="GY145" s="53"/>
      <c r="GZ145" s="53"/>
      <c r="HA145" s="53"/>
      <c r="HB145" s="53"/>
      <c r="HC145" s="53"/>
      <c r="HD145" s="53"/>
      <c r="HE145" s="53"/>
      <c r="HF145" s="53"/>
      <c r="HG145" s="53"/>
      <c r="HH145" s="53"/>
      <c r="HI145" s="53"/>
      <c r="HJ145" s="53"/>
      <c r="HK145" s="53"/>
      <c r="HL145" s="53"/>
      <c r="HM145" s="53"/>
      <c r="HN145" s="53"/>
      <c r="HO145" s="53"/>
      <c r="HP145" s="53"/>
      <c r="HQ145" s="53"/>
      <c r="HR145" s="53"/>
      <c r="HS145" s="53"/>
      <c r="HT145" s="53"/>
      <c r="HU145" s="53"/>
      <c r="HV145" s="53"/>
      <c r="HW145" s="53"/>
      <c r="HX145" s="53"/>
      <c r="HY145" s="53"/>
      <c r="HZ145" s="53"/>
      <c r="IA145" s="53"/>
      <c r="IB145" s="53"/>
      <c r="IC145" s="53"/>
      <c r="ID145" s="53"/>
      <c r="IE145" s="53"/>
      <c r="IF145" s="53"/>
      <c r="IG145" s="53"/>
      <c r="IH145" s="53"/>
      <c r="II145" s="53"/>
      <c r="IJ145" s="53"/>
      <c r="IK145" s="53"/>
      <c r="IL145" s="53"/>
      <c r="IM145" s="53"/>
      <c r="IN145" s="53"/>
      <c r="IO145" s="53"/>
      <c r="IP145" s="53"/>
      <c r="IQ145" s="53"/>
      <c r="IR145" s="53"/>
      <c r="IS145" s="53"/>
      <c r="IT145" s="53"/>
      <c r="IU145" s="53"/>
      <c r="IV145" s="53"/>
    </row>
    <row r="146" spans="1:256" s="55" customFormat="1" ht="15.75" x14ac:dyDescent="0.25">
      <c r="A146" s="53"/>
      <c r="B146" s="58"/>
      <c r="C146" s="58"/>
      <c r="D146" s="8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3"/>
      <c r="AK146" s="53"/>
      <c r="AL146" s="53"/>
      <c r="AM146" s="53"/>
      <c r="AN146" s="53"/>
      <c r="AO146" s="53"/>
      <c r="AP146" s="53"/>
      <c r="AQ146" s="53"/>
      <c r="AR146" s="53"/>
      <c r="AS146" s="53"/>
      <c r="AT146" s="53"/>
      <c r="AU146" s="53"/>
      <c r="AV146" s="53"/>
      <c r="AW146" s="53"/>
      <c r="AX146" s="53"/>
      <c r="AY146" s="53"/>
      <c r="AZ146" s="53"/>
      <c r="BA146" s="53"/>
      <c r="BB146" s="53"/>
      <c r="BC146" s="53"/>
      <c r="BD146" s="53"/>
      <c r="BE146" s="53"/>
      <c r="BF146" s="53"/>
      <c r="BG146" s="53"/>
      <c r="BH146" s="53"/>
      <c r="BI146" s="53"/>
      <c r="BJ146" s="53"/>
      <c r="BK146" s="53"/>
      <c r="BL146" s="53"/>
      <c r="BM146" s="53"/>
      <c r="BN146" s="53"/>
      <c r="BO146" s="53"/>
      <c r="BP146" s="53"/>
      <c r="BQ146" s="53"/>
      <c r="BR146" s="53"/>
      <c r="BS146" s="53"/>
      <c r="BT146" s="53"/>
      <c r="BU146" s="53"/>
      <c r="BV146" s="53"/>
      <c r="BW146" s="53"/>
      <c r="BX146" s="53"/>
      <c r="BY146" s="53"/>
      <c r="BZ146" s="53"/>
      <c r="CA146" s="53"/>
      <c r="CB146" s="53"/>
      <c r="CC146" s="53"/>
      <c r="CD146" s="53"/>
      <c r="CE146" s="53"/>
      <c r="CF146" s="53"/>
      <c r="CG146" s="53"/>
      <c r="CH146" s="53"/>
      <c r="CI146" s="53"/>
      <c r="CJ146" s="53"/>
      <c r="CK146" s="53"/>
      <c r="CL146" s="53"/>
      <c r="CM146" s="53"/>
      <c r="CN146" s="53"/>
      <c r="CO146" s="53"/>
      <c r="CP146" s="53"/>
      <c r="CQ146" s="53"/>
      <c r="CR146" s="53"/>
      <c r="CS146" s="53"/>
      <c r="CT146" s="53"/>
      <c r="CU146" s="53"/>
      <c r="CV146" s="53"/>
      <c r="CW146" s="53"/>
      <c r="CX146" s="53"/>
      <c r="CY146" s="53"/>
      <c r="CZ146" s="53"/>
      <c r="DA146" s="53"/>
      <c r="DB146" s="53"/>
      <c r="DC146" s="53"/>
      <c r="DD146" s="53"/>
      <c r="DE146" s="53"/>
      <c r="DF146" s="53"/>
      <c r="DG146" s="53"/>
      <c r="DH146" s="53"/>
      <c r="DI146" s="53"/>
      <c r="DJ146" s="53"/>
      <c r="DK146" s="53"/>
      <c r="DL146" s="53"/>
      <c r="DM146" s="53"/>
      <c r="DN146" s="53"/>
      <c r="DO146" s="53"/>
      <c r="DP146" s="53"/>
      <c r="DQ146" s="53"/>
      <c r="DR146" s="53"/>
      <c r="DS146" s="53"/>
      <c r="DT146" s="53"/>
      <c r="DU146" s="53"/>
      <c r="DV146" s="53"/>
      <c r="DW146" s="53"/>
      <c r="DX146" s="53"/>
      <c r="DY146" s="53"/>
      <c r="DZ146" s="53"/>
      <c r="EA146" s="53"/>
      <c r="EB146" s="53"/>
      <c r="EC146" s="53"/>
      <c r="ED146" s="53"/>
      <c r="EE146" s="53"/>
      <c r="EF146" s="53"/>
      <c r="EG146" s="53"/>
      <c r="EH146" s="53"/>
      <c r="EI146" s="53"/>
      <c r="EJ146" s="53"/>
      <c r="EK146" s="53"/>
      <c r="EL146" s="53"/>
      <c r="EM146" s="53"/>
      <c r="EN146" s="53"/>
      <c r="EO146" s="53"/>
      <c r="EP146" s="53"/>
      <c r="EQ146" s="53"/>
      <c r="ER146" s="53"/>
      <c r="ES146" s="53"/>
      <c r="ET146" s="53"/>
      <c r="EU146" s="53"/>
      <c r="EV146" s="53"/>
      <c r="EW146" s="53"/>
      <c r="EX146" s="53"/>
      <c r="EY146" s="53"/>
      <c r="EZ146" s="53"/>
      <c r="FA146" s="53"/>
      <c r="FB146" s="53"/>
      <c r="FC146" s="53"/>
      <c r="FD146" s="53"/>
      <c r="FE146" s="53"/>
      <c r="FF146" s="53"/>
      <c r="FG146" s="53"/>
      <c r="FH146" s="53"/>
      <c r="FI146" s="53"/>
      <c r="FJ146" s="53"/>
      <c r="FK146" s="53"/>
      <c r="FL146" s="53"/>
      <c r="FM146" s="53"/>
      <c r="FN146" s="53"/>
      <c r="FO146" s="53"/>
      <c r="FP146" s="53"/>
      <c r="FQ146" s="53"/>
      <c r="FR146" s="53"/>
      <c r="FS146" s="53"/>
      <c r="FT146" s="53"/>
      <c r="FU146" s="53"/>
      <c r="FV146" s="53"/>
      <c r="FW146" s="53"/>
      <c r="FX146" s="53"/>
      <c r="FY146" s="53"/>
      <c r="FZ146" s="53"/>
      <c r="GA146" s="53"/>
      <c r="GB146" s="53"/>
      <c r="GC146" s="53"/>
      <c r="GD146" s="53"/>
      <c r="GE146" s="53"/>
      <c r="GF146" s="53"/>
      <c r="GG146" s="53"/>
      <c r="GH146" s="53"/>
      <c r="GI146" s="53"/>
      <c r="GJ146" s="53"/>
      <c r="GK146" s="53"/>
      <c r="GL146" s="53"/>
      <c r="GM146" s="53"/>
      <c r="GN146" s="53"/>
      <c r="GO146" s="53"/>
      <c r="GP146" s="53"/>
      <c r="GQ146" s="53"/>
      <c r="GR146" s="53"/>
      <c r="GS146" s="53"/>
      <c r="GT146" s="53"/>
      <c r="GU146" s="53"/>
      <c r="GV146" s="53"/>
      <c r="GW146" s="53"/>
      <c r="GX146" s="53"/>
      <c r="GY146" s="53"/>
      <c r="GZ146" s="53"/>
      <c r="HA146" s="53"/>
      <c r="HB146" s="53"/>
      <c r="HC146" s="53"/>
      <c r="HD146" s="53"/>
      <c r="HE146" s="53"/>
      <c r="HF146" s="53"/>
      <c r="HG146" s="53"/>
      <c r="HH146" s="53"/>
      <c r="HI146" s="53"/>
      <c r="HJ146" s="53"/>
      <c r="HK146" s="53"/>
      <c r="HL146" s="53"/>
      <c r="HM146" s="53"/>
      <c r="HN146" s="53"/>
      <c r="HO146" s="53"/>
      <c r="HP146" s="53"/>
      <c r="HQ146" s="53"/>
      <c r="HR146" s="53"/>
      <c r="HS146" s="53"/>
      <c r="HT146" s="53"/>
      <c r="HU146" s="53"/>
      <c r="HV146" s="53"/>
      <c r="HW146" s="53"/>
      <c r="HX146" s="53"/>
      <c r="HY146" s="53"/>
      <c r="HZ146" s="53"/>
      <c r="IA146" s="53"/>
      <c r="IB146" s="53"/>
      <c r="IC146" s="53"/>
      <c r="ID146" s="53"/>
      <c r="IE146" s="53"/>
      <c r="IF146" s="53"/>
      <c r="IG146" s="53"/>
      <c r="IH146" s="53"/>
      <c r="II146" s="53"/>
      <c r="IJ146" s="53"/>
      <c r="IK146" s="53"/>
      <c r="IL146" s="53"/>
      <c r="IM146" s="53"/>
      <c r="IN146" s="53"/>
      <c r="IO146" s="53"/>
      <c r="IP146" s="53"/>
      <c r="IQ146" s="53"/>
      <c r="IR146" s="53"/>
      <c r="IS146" s="53"/>
      <c r="IT146" s="53"/>
      <c r="IU146" s="53"/>
      <c r="IV146" s="53"/>
    </row>
    <row r="147" spans="1:256" s="55" customFormat="1" ht="15.75" x14ac:dyDescent="0.25">
      <c r="A147" s="53"/>
      <c r="B147" s="58"/>
      <c r="C147" s="58"/>
      <c r="D147" s="8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53"/>
      <c r="AK147" s="53"/>
      <c r="AL147" s="53"/>
      <c r="AM147" s="53"/>
      <c r="AN147" s="53"/>
      <c r="AO147" s="53"/>
      <c r="AP147" s="53"/>
      <c r="AQ147" s="53"/>
      <c r="AR147" s="53"/>
      <c r="AS147" s="53"/>
      <c r="AT147" s="53"/>
      <c r="AU147" s="53"/>
      <c r="AV147" s="53"/>
      <c r="AW147" s="53"/>
      <c r="AX147" s="53"/>
      <c r="AY147" s="53"/>
      <c r="AZ147" s="53"/>
      <c r="BA147" s="53"/>
      <c r="BB147" s="53"/>
      <c r="BC147" s="53"/>
      <c r="BD147" s="53"/>
      <c r="BE147" s="53"/>
      <c r="BF147" s="53"/>
      <c r="BG147" s="53"/>
      <c r="BH147" s="53"/>
      <c r="BI147" s="53"/>
      <c r="BJ147" s="53"/>
      <c r="BK147" s="53"/>
      <c r="BL147" s="53"/>
      <c r="BM147" s="53"/>
      <c r="BN147" s="53"/>
      <c r="BO147" s="53"/>
      <c r="BP147" s="53"/>
      <c r="BQ147" s="53"/>
      <c r="BR147" s="53"/>
      <c r="BS147" s="53"/>
      <c r="BT147" s="53"/>
      <c r="BU147" s="53"/>
      <c r="BV147" s="53"/>
      <c r="BW147" s="53"/>
      <c r="BX147" s="53"/>
      <c r="BY147" s="53"/>
      <c r="BZ147" s="53"/>
      <c r="CA147" s="53"/>
      <c r="CB147" s="53"/>
      <c r="CC147" s="53"/>
      <c r="CD147" s="53"/>
      <c r="CE147" s="53"/>
      <c r="CF147" s="53"/>
      <c r="CG147" s="53"/>
      <c r="CH147" s="53"/>
      <c r="CI147" s="53"/>
      <c r="CJ147" s="53"/>
      <c r="CK147" s="53"/>
      <c r="CL147" s="53"/>
      <c r="CM147" s="53"/>
      <c r="CN147" s="53"/>
      <c r="CO147" s="53"/>
      <c r="CP147" s="53"/>
      <c r="CQ147" s="53"/>
      <c r="CR147" s="53"/>
      <c r="CS147" s="53"/>
      <c r="CT147" s="53"/>
      <c r="CU147" s="53"/>
      <c r="CV147" s="53"/>
      <c r="CW147" s="53"/>
      <c r="CX147" s="53"/>
      <c r="CY147" s="53"/>
      <c r="CZ147" s="53"/>
      <c r="DA147" s="53"/>
      <c r="DB147" s="53"/>
      <c r="DC147" s="53"/>
      <c r="DD147" s="53"/>
      <c r="DE147" s="53"/>
      <c r="DF147" s="53"/>
      <c r="DG147" s="53"/>
      <c r="DH147" s="53"/>
      <c r="DI147" s="53"/>
      <c r="DJ147" s="53"/>
      <c r="DK147" s="53"/>
      <c r="DL147" s="53"/>
      <c r="DM147" s="53"/>
      <c r="DN147" s="53"/>
      <c r="DO147" s="53"/>
      <c r="DP147" s="53"/>
      <c r="DQ147" s="53"/>
      <c r="DR147" s="53"/>
      <c r="DS147" s="53"/>
      <c r="DT147" s="53"/>
      <c r="DU147" s="53"/>
      <c r="DV147" s="53"/>
      <c r="DW147" s="53"/>
      <c r="DX147" s="53"/>
      <c r="DY147" s="53"/>
      <c r="DZ147" s="53"/>
      <c r="EA147" s="53"/>
      <c r="EB147" s="53"/>
      <c r="EC147" s="53"/>
      <c r="ED147" s="53"/>
      <c r="EE147" s="53"/>
      <c r="EF147" s="53"/>
      <c r="EG147" s="53"/>
      <c r="EH147" s="53"/>
      <c r="EI147" s="53"/>
      <c r="EJ147" s="53"/>
      <c r="EK147" s="53"/>
      <c r="EL147" s="53"/>
      <c r="EM147" s="53"/>
      <c r="EN147" s="53"/>
      <c r="EO147" s="53"/>
      <c r="EP147" s="53"/>
      <c r="EQ147" s="53"/>
      <c r="ER147" s="53"/>
      <c r="ES147" s="53"/>
      <c r="ET147" s="53"/>
      <c r="EU147" s="53"/>
      <c r="EV147" s="53"/>
      <c r="EW147" s="53"/>
      <c r="EX147" s="53"/>
      <c r="EY147" s="53"/>
      <c r="EZ147" s="53"/>
      <c r="FA147" s="53"/>
      <c r="FB147" s="53"/>
      <c r="FC147" s="53"/>
      <c r="FD147" s="53"/>
      <c r="FE147" s="53"/>
      <c r="FF147" s="53"/>
      <c r="FG147" s="53"/>
      <c r="FH147" s="53"/>
      <c r="FI147" s="53"/>
      <c r="FJ147" s="53"/>
      <c r="FK147" s="53"/>
      <c r="FL147" s="53"/>
      <c r="FM147" s="53"/>
      <c r="FN147" s="53"/>
      <c r="FO147" s="53"/>
      <c r="FP147" s="53"/>
      <c r="FQ147" s="53"/>
      <c r="FR147" s="53"/>
      <c r="FS147" s="53"/>
      <c r="FT147" s="53"/>
      <c r="FU147" s="53"/>
      <c r="FV147" s="53"/>
      <c r="FW147" s="53"/>
      <c r="FX147" s="53"/>
      <c r="FY147" s="53"/>
      <c r="FZ147" s="53"/>
      <c r="GA147" s="53"/>
      <c r="GB147" s="53"/>
      <c r="GC147" s="53"/>
      <c r="GD147" s="53"/>
      <c r="GE147" s="53"/>
      <c r="GF147" s="53"/>
      <c r="GG147" s="53"/>
      <c r="GH147" s="53"/>
      <c r="GI147" s="53"/>
      <c r="GJ147" s="53"/>
      <c r="GK147" s="53"/>
      <c r="GL147" s="53"/>
      <c r="GM147" s="53"/>
      <c r="GN147" s="53"/>
      <c r="GO147" s="53"/>
      <c r="GP147" s="53"/>
      <c r="GQ147" s="53"/>
      <c r="GR147" s="53"/>
      <c r="GS147" s="53"/>
      <c r="GT147" s="53"/>
      <c r="GU147" s="53"/>
      <c r="GV147" s="53"/>
      <c r="GW147" s="53"/>
      <c r="GX147" s="53"/>
      <c r="GY147" s="53"/>
      <c r="GZ147" s="53"/>
      <c r="HA147" s="53"/>
      <c r="HB147" s="53"/>
      <c r="HC147" s="53"/>
      <c r="HD147" s="53"/>
      <c r="HE147" s="53"/>
      <c r="HF147" s="53"/>
      <c r="HG147" s="53"/>
      <c r="HH147" s="53"/>
      <c r="HI147" s="53"/>
      <c r="HJ147" s="53"/>
      <c r="HK147" s="53"/>
      <c r="HL147" s="53"/>
      <c r="HM147" s="53"/>
      <c r="HN147" s="53"/>
      <c r="HO147" s="53"/>
      <c r="HP147" s="53"/>
      <c r="HQ147" s="53"/>
      <c r="HR147" s="53"/>
      <c r="HS147" s="53"/>
      <c r="HT147" s="53"/>
      <c r="HU147" s="53"/>
      <c r="HV147" s="53"/>
      <c r="HW147" s="53"/>
      <c r="HX147" s="53"/>
      <c r="HY147" s="53"/>
      <c r="HZ147" s="53"/>
      <c r="IA147" s="53"/>
      <c r="IB147" s="53"/>
      <c r="IC147" s="53"/>
      <c r="ID147" s="53"/>
      <c r="IE147" s="53"/>
      <c r="IF147" s="53"/>
      <c r="IG147" s="53"/>
      <c r="IH147" s="53"/>
      <c r="II147" s="53"/>
      <c r="IJ147" s="53"/>
      <c r="IK147" s="53"/>
      <c r="IL147" s="53"/>
      <c r="IM147" s="53"/>
      <c r="IN147" s="53"/>
      <c r="IO147" s="53"/>
      <c r="IP147" s="53"/>
      <c r="IQ147" s="53"/>
      <c r="IR147" s="53"/>
      <c r="IS147" s="53"/>
      <c r="IT147" s="53"/>
      <c r="IU147" s="53"/>
      <c r="IV147" s="53"/>
    </row>
    <row r="148" spans="1:256" s="55" customFormat="1" ht="15.75" x14ac:dyDescent="0.25">
      <c r="A148" s="53"/>
      <c r="B148" s="53"/>
      <c r="C148" s="53"/>
      <c r="D148" s="8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53"/>
      <c r="AK148" s="53"/>
      <c r="AL148" s="53"/>
      <c r="AM148" s="53"/>
      <c r="AN148" s="53"/>
      <c r="AO148" s="53"/>
      <c r="AP148" s="53"/>
      <c r="AQ148" s="53"/>
      <c r="AR148" s="53"/>
      <c r="AS148" s="53"/>
      <c r="AT148" s="53"/>
      <c r="AU148" s="53"/>
      <c r="AV148" s="53"/>
      <c r="AW148" s="53"/>
      <c r="AX148" s="53"/>
      <c r="AY148" s="53"/>
      <c r="AZ148" s="53"/>
      <c r="BA148" s="53"/>
      <c r="BB148" s="53"/>
      <c r="BC148" s="53"/>
      <c r="BD148" s="53"/>
      <c r="BE148" s="53"/>
      <c r="BF148" s="53"/>
      <c r="BG148" s="53"/>
      <c r="BH148" s="53"/>
      <c r="BI148" s="53"/>
      <c r="BJ148" s="53"/>
      <c r="BK148" s="53"/>
      <c r="BL148" s="53"/>
      <c r="BM148" s="53"/>
      <c r="BN148" s="53"/>
      <c r="BO148" s="53"/>
      <c r="BP148" s="53"/>
      <c r="BQ148" s="53"/>
      <c r="BR148" s="53"/>
      <c r="BS148" s="53"/>
      <c r="BT148" s="53"/>
      <c r="BU148" s="53"/>
      <c r="BV148" s="53"/>
      <c r="BW148" s="53"/>
      <c r="BX148" s="53"/>
      <c r="BY148" s="53"/>
      <c r="BZ148" s="53"/>
      <c r="CA148" s="53"/>
      <c r="CB148" s="53"/>
      <c r="CC148" s="53"/>
      <c r="CD148" s="53"/>
      <c r="CE148" s="53"/>
      <c r="CF148" s="53"/>
      <c r="CG148" s="53"/>
      <c r="CH148" s="53"/>
      <c r="CI148" s="53"/>
      <c r="CJ148" s="53"/>
      <c r="CK148" s="53"/>
      <c r="CL148" s="53"/>
      <c r="CM148" s="53"/>
      <c r="CN148" s="53"/>
      <c r="CO148" s="53"/>
      <c r="CP148" s="53"/>
      <c r="CQ148" s="53"/>
      <c r="CR148" s="53"/>
      <c r="CS148" s="53"/>
      <c r="CT148" s="53"/>
      <c r="CU148" s="53"/>
      <c r="CV148" s="53"/>
      <c r="CW148" s="53"/>
      <c r="CX148" s="53"/>
      <c r="CY148" s="53"/>
      <c r="CZ148" s="53"/>
      <c r="DA148" s="53"/>
      <c r="DB148" s="53"/>
      <c r="DC148" s="53"/>
      <c r="DD148" s="53"/>
      <c r="DE148" s="53"/>
      <c r="DF148" s="53"/>
      <c r="DG148" s="53"/>
      <c r="DH148" s="53"/>
      <c r="DI148" s="53"/>
      <c r="DJ148" s="53"/>
      <c r="DK148" s="53"/>
      <c r="DL148" s="53"/>
      <c r="DM148" s="53"/>
      <c r="DN148" s="53"/>
      <c r="DO148" s="53"/>
      <c r="DP148" s="53"/>
      <c r="DQ148" s="53"/>
      <c r="DR148" s="53"/>
      <c r="DS148" s="53"/>
      <c r="DT148" s="53"/>
      <c r="DU148" s="53"/>
      <c r="DV148" s="53"/>
      <c r="DW148" s="53"/>
      <c r="DX148" s="53"/>
      <c r="DY148" s="53"/>
      <c r="DZ148" s="53"/>
      <c r="EA148" s="53"/>
      <c r="EB148" s="53"/>
      <c r="EC148" s="53"/>
      <c r="ED148" s="53"/>
      <c r="EE148" s="53"/>
      <c r="EF148" s="53"/>
      <c r="EG148" s="53"/>
      <c r="EH148" s="53"/>
      <c r="EI148" s="53"/>
      <c r="EJ148" s="53"/>
      <c r="EK148" s="53"/>
      <c r="EL148" s="53"/>
      <c r="EM148" s="53"/>
      <c r="EN148" s="53"/>
      <c r="EO148" s="53"/>
      <c r="EP148" s="53"/>
      <c r="EQ148" s="53"/>
      <c r="ER148" s="53"/>
      <c r="ES148" s="53"/>
      <c r="ET148" s="53"/>
      <c r="EU148" s="53"/>
      <c r="EV148" s="53"/>
      <c r="EW148" s="53"/>
      <c r="EX148" s="53"/>
      <c r="EY148" s="53"/>
      <c r="EZ148" s="53"/>
      <c r="FA148" s="53"/>
      <c r="FB148" s="53"/>
      <c r="FC148" s="53"/>
      <c r="FD148" s="53"/>
      <c r="FE148" s="53"/>
      <c r="FF148" s="53"/>
      <c r="FG148" s="53"/>
      <c r="FH148" s="53"/>
      <c r="FI148" s="53"/>
      <c r="FJ148" s="53"/>
      <c r="FK148" s="53"/>
      <c r="FL148" s="53"/>
      <c r="FM148" s="53"/>
      <c r="FN148" s="53"/>
      <c r="FO148" s="53"/>
      <c r="FP148" s="53"/>
      <c r="FQ148" s="53"/>
      <c r="FR148" s="53"/>
      <c r="FS148" s="53"/>
      <c r="FT148" s="53"/>
      <c r="FU148" s="53"/>
      <c r="FV148" s="53"/>
      <c r="FW148" s="53"/>
      <c r="FX148" s="53"/>
      <c r="FY148" s="53"/>
      <c r="FZ148" s="53"/>
      <c r="GA148" s="53"/>
      <c r="GB148" s="53"/>
      <c r="GC148" s="53"/>
      <c r="GD148" s="53"/>
      <c r="GE148" s="53"/>
      <c r="GF148" s="53"/>
      <c r="GG148" s="53"/>
      <c r="GH148" s="53"/>
      <c r="GI148" s="53"/>
      <c r="GJ148" s="53"/>
      <c r="GK148" s="53"/>
      <c r="GL148" s="53"/>
      <c r="GM148" s="53"/>
      <c r="GN148" s="53"/>
      <c r="GO148" s="53"/>
      <c r="GP148" s="53"/>
      <c r="GQ148" s="53"/>
      <c r="GR148" s="53"/>
      <c r="GS148" s="53"/>
      <c r="GT148" s="53"/>
      <c r="GU148" s="53"/>
      <c r="GV148" s="53"/>
      <c r="GW148" s="53"/>
      <c r="GX148" s="53"/>
      <c r="GY148" s="53"/>
      <c r="GZ148" s="53"/>
      <c r="HA148" s="53"/>
      <c r="HB148" s="53"/>
      <c r="HC148" s="53"/>
      <c r="HD148" s="53"/>
      <c r="HE148" s="53"/>
      <c r="HF148" s="53"/>
      <c r="HG148" s="53"/>
      <c r="HH148" s="53"/>
      <c r="HI148" s="53"/>
      <c r="HJ148" s="53"/>
      <c r="HK148" s="53"/>
      <c r="HL148" s="53"/>
      <c r="HM148" s="53"/>
      <c r="HN148" s="53"/>
      <c r="HO148" s="53"/>
      <c r="HP148" s="53"/>
      <c r="HQ148" s="53"/>
      <c r="HR148" s="53"/>
      <c r="HS148" s="53"/>
      <c r="HT148" s="53"/>
      <c r="HU148" s="53"/>
      <c r="HV148" s="53"/>
      <c r="HW148" s="53"/>
      <c r="HX148" s="53"/>
      <c r="HY148" s="53"/>
      <c r="HZ148" s="53"/>
      <c r="IA148" s="53"/>
      <c r="IB148" s="53"/>
      <c r="IC148" s="53"/>
      <c r="ID148" s="53"/>
      <c r="IE148" s="53"/>
      <c r="IF148" s="53"/>
      <c r="IG148" s="53"/>
      <c r="IH148" s="53"/>
      <c r="II148" s="53"/>
      <c r="IJ148" s="53"/>
      <c r="IK148" s="53"/>
      <c r="IL148" s="53"/>
      <c r="IM148" s="53"/>
      <c r="IN148" s="53"/>
      <c r="IO148" s="53"/>
      <c r="IP148" s="53"/>
      <c r="IQ148" s="53"/>
      <c r="IR148" s="53"/>
      <c r="IS148" s="53"/>
      <c r="IT148" s="53"/>
      <c r="IU148" s="53"/>
      <c r="IV148" s="53"/>
    </row>
    <row r="149" spans="1:256" s="55" customFormat="1" ht="15.75" x14ac:dyDescent="0.25">
      <c r="A149" s="53"/>
      <c r="B149" s="58"/>
      <c r="C149" s="58"/>
      <c r="D149" s="8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  <c r="BS149" s="53"/>
      <c r="BT149" s="53"/>
      <c r="BU149" s="53"/>
      <c r="BV149" s="53"/>
      <c r="BW149" s="53"/>
      <c r="BX149" s="53"/>
      <c r="BY149" s="53"/>
      <c r="BZ149" s="53"/>
      <c r="CA149" s="53"/>
      <c r="CB149" s="53"/>
      <c r="CC149" s="53"/>
      <c r="CD149" s="53"/>
      <c r="CE149" s="53"/>
      <c r="CF149" s="53"/>
      <c r="CG149" s="53"/>
      <c r="CH149" s="53"/>
      <c r="CI149" s="53"/>
      <c r="CJ149" s="53"/>
      <c r="CK149" s="53"/>
      <c r="CL149" s="53"/>
      <c r="CM149" s="53"/>
      <c r="CN149" s="53"/>
      <c r="CO149" s="53"/>
      <c r="CP149" s="53"/>
      <c r="CQ149" s="53"/>
      <c r="CR149" s="53"/>
      <c r="CS149" s="53"/>
      <c r="CT149" s="53"/>
      <c r="CU149" s="53"/>
      <c r="CV149" s="53"/>
      <c r="CW149" s="53"/>
      <c r="CX149" s="53"/>
      <c r="CY149" s="53"/>
      <c r="CZ149" s="53"/>
      <c r="DA149" s="53"/>
      <c r="DB149" s="53"/>
      <c r="DC149" s="53"/>
      <c r="DD149" s="53"/>
      <c r="DE149" s="53"/>
      <c r="DF149" s="53"/>
      <c r="DG149" s="53"/>
      <c r="DH149" s="53"/>
      <c r="DI149" s="53"/>
      <c r="DJ149" s="53"/>
      <c r="DK149" s="53"/>
      <c r="DL149" s="53"/>
      <c r="DM149" s="53"/>
      <c r="DN149" s="53"/>
      <c r="DO149" s="53"/>
      <c r="DP149" s="53"/>
      <c r="DQ149" s="53"/>
      <c r="DR149" s="53"/>
      <c r="DS149" s="53"/>
      <c r="DT149" s="53"/>
      <c r="DU149" s="53"/>
      <c r="DV149" s="53"/>
      <c r="DW149" s="53"/>
      <c r="DX149" s="53"/>
      <c r="DY149" s="53"/>
      <c r="DZ149" s="53"/>
      <c r="EA149" s="53"/>
      <c r="EB149" s="53"/>
      <c r="EC149" s="53"/>
      <c r="ED149" s="53"/>
      <c r="EE149" s="53"/>
      <c r="EF149" s="53"/>
      <c r="EG149" s="53"/>
      <c r="EH149" s="53"/>
      <c r="EI149" s="53"/>
      <c r="EJ149" s="53"/>
      <c r="EK149" s="53"/>
      <c r="EL149" s="53"/>
      <c r="EM149" s="53"/>
      <c r="EN149" s="53"/>
      <c r="EO149" s="53"/>
      <c r="EP149" s="53"/>
      <c r="EQ149" s="53"/>
      <c r="ER149" s="53"/>
      <c r="ES149" s="53"/>
      <c r="ET149" s="53"/>
      <c r="EU149" s="53"/>
      <c r="EV149" s="53"/>
      <c r="EW149" s="53"/>
      <c r="EX149" s="53"/>
      <c r="EY149" s="53"/>
      <c r="EZ149" s="53"/>
      <c r="FA149" s="53"/>
      <c r="FB149" s="53"/>
      <c r="FC149" s="53"/>
      <c r="FD149" s="53"/>
      <c r="FE149" s="53"/>
      <c r="FF149" s="53"/>
      <c r="FG149" s="53"/>
      <c r="FH149" s="53"/>
      <c r="FI149" s="53"/>
      <c r="FJ149" s="53"/>
      <c r="FK149" s="53"/>
      <c r="FL149" s="53"/>
      <c r="FM149" s="53"/>
      <c r="FN149" s="53"/>
      <c r="FO149" s="53"/>
      <c r="FP149" s="53"/>
      <c r="FQ149" s="53"/>
      <c r="FR149" s="53"/>
      <c r="FS149" s="53"/>
      <c r="FT149" s="53"/>
      <c r="FU149" s="53"/>
      <c r="FV149" s="53"/>
      <c r="FW149" s="53"/>
      <c r="FX149" s="53"/>
      <c r="FY149" s="53"/>
      <c r="FZ149" s="53"/>
      <c r="GA149" s="53"/>
      <c r="GB149" s="53"/>
      <c r="GC149" s="53"/>
      <c r="GD149" s="53"/>
      <c r="GE149" s="53"/>
      <c r="GF149" s="53"/>
      <c r="GG149" s="53"/>
      <c r="GH149" s="53"/>
      <c r="GI149" s="53"/>
      <c r="GJ149" s="53"/>
      <c r="GK149" s="53"/>
      <c r="GL149" s="53"/>
      <c r="GM149" s="53"/>
      <c r="GN149" s="53"/>
      <c r="GO149" s="53"/>
      <c r="GP149" s="53"/>
      <c r="GQ149" s="53"/>
      <c r="GR149" s="53"/>
      <c r="GS149" s="53"/>
      <c r="GT149" s="53"/>
      <c r="GU149" s="53"/>
      <c r="GV149" s="53"/>
      <c r="GW149" s="53"/>
      <c r="GX149" s="53"/>
      <c r="GY149" s="53"/>
      <c r="GZ149" s="53"/>
      <c r="HA149" s="53"/>
      <c r="HB149" s="53"/>
      <c r="HC149" s="53"/>
      <c r="HD149" s="53"/>
      <c r="HE149" s="53"/>
      <c r="HF149" s="53"/>
      <c r="HG149" s="53"/>
      <c r="HH149" s="53"/>
      <c r="HI149" s="53"/>
      <c r="HJ149" s="53"/>
      <c r="HK149" s="53"/>
      <c r="HL149" s="53"/>
      <c r="HM149" s="53"/>
      <c r="HN149" s="53"/>
      <c r="HO149" s="53"/>
      <c r="HP149" s="53"/>
      <c r="HQ149" s="53"/>
      <c r="HR149" s="53"/>
      <c r="HS149" s="53"/>
      <c r="HT149" s="53"/>
      <c r="HU149" s="53"/>
      <c r="HV149" s="53"/>
      <c r="HW149" s="53"/>
      <c r="HX149" s="53"/>
      <c r="HY149" s="53"/>
      <c r="HZ149" s="53"/>
      <c r="IA149" s="53"/>
      <c r="IB149" s="53"/>
      <c r="IC149" s="53"/>
      <c r="ID149" s="53"/>
      <c r="IE149" s="53"/>
      <c r="IF149" s="53"/>
      <c r="IG149" s="53"/>
      <c r="IH149" s="53"/>
      <c r="II149" s="53"/>
      <c r="IJ149" s="53"/>
      <c r="IK149" s="53"/>
      <c r="IL149" s="53"/>
      <c r="IM149" s="53"/>
      <c r="IN149" s="53"/>
      <c r="IO149" s="53"/>
      <c r="IP149" s="53"/>
      <c r="IQ149" s="53"/>
      <c r="IR149" s="53"/>
      <c r="IS149" s="53"/>
      <c r="IT149" s="53"/>
      <c r="IU149" s="53"/>
      <c r="IV149" s="53"/>
    </row>
    <row r="150" spans="1:256" s="55" customFormat="1" x14ac:dyDescent="0.2">
      <c r="A150" s="53"/>
      <c r="B150" s="53"/>
      <c r="C150" s="53"/>
      <c r="D150" s="74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53"/>
      <c r="AK150" s="53"/>
      <c r="AL150" s="53"/>
      <c r="AM150" s="53"/>
      <c r="AN150" s="53"/>
      <c r="AO150" s="53"/>
      <c r="AP150" s="53"/>
      <c r="AQ150" s="53"/>
      <c r="AR150" s="53"/>
      <c r="AS150" s="53"/>
      <c r="AT150" s="53"/>
      <c r="AU150" s="53"/>
      <c r="AV150" s="53"/>
      <c r="AW150" s="53"/>
      <c r="AX150" s="53"/>
      <c r="AY150" s="53"/>
      <c r="AZ150" s="53"/>
      <c r="BA150" s="53"/>
      <c r="BB150" s="53"/>
      <c r="BC150" s="53"/>
      <c r="BD150" s="53"/>
      <c r="BE150" s="53"/>
      <c r="BF150" s="53"/>
      <c r="BG150" s="53"/>
      <c r="BH150" s="53"/>
      <c r="BI150" s="53"/>
      <c r="BJ150" s="53"/>
      <c r="BK150" s="53"/>
      <c r="BL150" s="53"/>
      <c r="BM150" s="53"/>
      <c r="BN150" s="53"/>
      <c r="BO150" s="53"/>
      <c r="BP150" s="53"/>
      <c r="BQ150" s="53"/>
      <c r="BR150" s="53"/>
      <c r="BS150" s="53"/>
      <c r="BT150" s="53"/>
      <c r="BU150" s="53"/>
      <c r="BV150" s="53"/>
      <c r="BW150" s="53"/>
      <c r="BX150" s="53"/>
      <c r="BY150" s="53"/>
      <c r="BZ150" s="53"/>
      <c r="CA150" s="53"/>
      <c r="CB150" s="53"/>
      <c r="CC150" s="53"/>
      <c r="CD150" s="53"/>
      <c r="CE150" s="53"/>
      <c r="CF150" s="53"/>
      <c r="CG150" s="53"/>
      <c r="CH150" s="53"/>
      <c r="CI150" s="53"/>
      <c r="CJ150" s="53"/>
      <c r="CK150" s="53"/>
      <c r="CL150" s="53"/>
      <c r="CM150" s="53"/>
      <c r="CN150" s="53"/>
      <c r="CO150" s="53"/>
      <c r="CP150" s="53"/>
      <c r="CQ150" s="53"/>
      <c r="CR150" s="53"/>
      <c r="CS150" s="53"/>
      <c r="CT150" s="53"/>
      <c r="CU150" s="53"/>
      <c r="CV150" s="53"/>
      <c r="CW150" s="53"/>
      <c r="CX150" s="53"/>
      <c r="CY150" s="53"/>
      <c r="CZ150" s="53"/>
      <c r="DA150" s="53"/>
      <c r="DB150" s="53"/>
      <c r="DC150" s="53"/>
      <c r="DD150" s="53"/>
      <c r="DE150" s="53"/>
      <c r="DF150" s="53"/>
      <c r="DG150" s="53"/>
      <c r="DH150" s="53"/>
      <c r="DI150" s="53"/>
      <c r="DJ150" s="53"/>
      <c r="DK150" s="53"/>
      <c r="DL150" s="53"/>
      <c r="DM150" s="53"/>
      <c r="DN150" s="53"/>
      <c r="DO150" s="53"/>
      <c r="DP150" s="53"/>
      <c r="DQ150" s="53"/>
      <c r="DR150" s="53"/>
      <c r="DS150" s="53"/>
      <c r="DT150" s="53"/>
      <c r="DU150" s="53"/>
      <c r="DV150" s="53"/>
      <c r="DW150" s="53"/>
      <c r="DX150" s="53"/>
      <c r="DY150" s="53"/>
      <c r="DZ150" s="53"/>
      <c r="EA150" s="53"/>
      <c r="EB150" s="53"/>
      <c r="EC150" s="53"/>
      <c r="ED150" s="53"/>
      <c r="EE150" s="53"/>
      <c r="EF150" s="53"/>
      <c r="EG150" s="53"/>
      <c r="EH150" s="53"/>
      <c r="EI150" s="53"/>
      <c r="EJ150" s="53"/>
      <c r="EK150" s="53"/>
      <c r="EL150" s="53"/>
      <c r="EM150" s="53"/>
      <c r="EN150" s="53"/>
      <c r="EO150" s="53"/>
      <c r="EP150" s="53"/>
      <c r="EQ150" s="53"/>
      <c r="ER150" s="53"/>
      <c r="ES150" s="53"/>
      <c r="ET150" s="53"/>
      <c r="EU150" s="53"/>
      <c r="EV150" s="53"/>
      <c r="EW150" s="53"/>
      <c r="EX150" s="53"/>
      <c r="EY150" s="53"/>
      <c r="EZ150" s="53"/>
      <c r="FA150" s="53"/>
      <c r="FB150" s="53"/>
      <c r="FC150" s="53"/>
      <c r="FD150" s="53"/>
      <c r="FE150" s="53"/>
      <c r="FF150" s="53"/>
      <c r="FG150" s="53"/>
      <c r="FH150" s="53"/>
      <c r="FI150" s="53"/>
      <c r="FJ150" s="53"/>
      <c r="FK150" s="53"/>
      <c r="FL150" s="53"/>
      <c r="FM150" s="53"/>
      <c r="FN150" s="53"/>
      <c r="FO150" s="53"/>
      <c r="FP150" s="53"/>
      <c r="FQ150" s="53"/>
      <c r="FR150" s="53"/>
      <c r="FS150" s="53"/>
      <c r="FT150" s="53"/>
      <c r="FU150" s="53"/>
      <c r="FV150" s="53"/>
      <c r="FW150" s="53"/>
      <c r="FX150" s="53"/>
      <c r="FY150" s="53"/>
      <c r="FZ150" s="53"/>
      <c r="GA150" s="53"/>
      <c r="GB150" s="53"/>
      <c r="GC150" s="53"/>
      <c r="GD150" s="53"/>
      <c r="GE150" s="53"/>
      <c r="GF150" s="53"/>
      <c r="GG150" s="53"/>
      <c r="GH150" s="53"/>
      <c r="GI150" s="53"/>
      <c r="GJ150" s="53"/>
      <c r="GK150" s="53"/>
      <c r="GL150" s="53"/>
      <c r="GM150" s="53"/>
      <c r="GN150" s="53"/>
      <c r="GO150" s="53"/>
      <c r="GP150" s="53"/>
      <c r="GQ150" s="53"/>
      <c r="GR150" s="53"/>
      <c r="GS150" s="53"/>
      <c r="GT150" s="53"/>
      <c r="GU150" s="53"/>
      <c r="GV150" s="53"/>
      <c r="GW150" s="53"/>
      <c r="GX150" s="53"/>
      <c r="GY150" s="53"/>
      <c r="GZ150" s="53"/>
      <c r="HA150" s="53"/>
      <c r="HB150" s="53"/>
      <c r="HC150" s="53"/>
      <c r="HD150" s="53"/>
      <c r="HE150" s="53"/>
      <c r="HF150" s="53"/>
      <c r="HG150" s="53"/>
      <c r="HH150" s="53"/>
      <c r="HI150" s="53"/>
      <c r="HJ150" s="53"/>
      <c r="HK150" s="53"/>
      <c r="HL150" s="53"/>
      <c r="HM150" s="53"/>
      <c r="HN150" s="53"/>
      <c r="HO150" s="53"/>
      <c r="HP150" s="53"/>
      <c r="HQ150" s="53"/>
      <c r="HR150" s="53"/>
      <c r="HS150" s="53"/>
      <c r="HT150" s="53"/>
      <c r="HU150" s="53"/>
      <c r="HV150" s="53"/>
      <c r="HW150" s="53"/>
      <c r="HX150" s="53"/>
      <c r="HY150" s="53"/>
      <c r="HZ150" s="53"/>
      <c r="IA150" s="53"/>
      <c r="IB150" s="53"/>
      <c r="IC150" s="53"/>
      <c r="ID150" s="53"/>
      <c r="IE150" s="53"/>
      <c r="IF150" s="53"/>
      <c r="IG150" s="53"/>
      <c r="IH150" s="53"/>
      <c r="II150" s="53"/>
      <c r="IJ150" s="53"/>
      <c r="IK150" s="53"/>
      <c r="IL150" s="53"/>
      <c r="IM150" s="53"/>
      <c r="IN150" s="53"/>
      <c r="IO150" s="53"/>
      <c r="IP150" s="53"/>
      <c r="IQ150" s="53"/>
      <c r="IR150" s="53"/>
      <c r="IS150" s="53"/>
      <c r="IT150" s="53"/>
      <c r="IU150" s="53"/>
      <c r="IV150" s="53"/>
    </row>
    <row r="151" spans="1:256" s="55" customFormat="1" x14ac:dyDescent="0.2">
      <c r="A151" s="53"/>
      <c r="B151" s="53"/>
      <c r="C151" s="53"/>
      <c r="D151" s="74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53"/>
      <c r="AK151" s="53"/>
      <c r="AL151" s="53"/>
      <c r="AM151" s="53"/>
      <c r="AN151" s="53"/>
      <c r="AO151" s="53"/>
      <c r="AP151" s="53"/>
      <c r="AQ151" s="53"/>
      <c r="AR151" s="53"/>
      <c r="AS151" s="53"/>
      <c r="AT151" s="53"/>
      <c r="AU151" s="53"/>
      <c r="AV151" s="53"/>
      <c r="AW151" s="53"/>
      <c r="AX151" s="53"/>
      <c r="AY151" s="53"/>
      <c r="AZ151" s="53"/>
      <c r="BA151" s="53"/>
      <c r="BB151" s="53"/>
      <c r="BC151" s="53"/>
      <c r="BD151" s="53"/>
      <c r="BE151" s="53"/>
      <c r="BF151" s="53"/>
      <c r="BG151" s="53"/>
      <c r="BH151" s="53"/>
      <c r="BI151" s="53"/>
      <c r="BJ151" s="53"/>
      <c r="BK151" s="53"/>
      <c r="BL151" s="53"/>
      <c r="BM151" s="53"/>
      <c r="BN151" s="53"/>
      <c r="BO151" s="53"/>
      <c r="BP151" s="53"/>
      <c r="BQ151" s="53"/>
      <c r="BR151" s="53"/>
      <c r="BS151" s="53"/>
      <c r="BT151" s="53"/>
      <c r="BU151" s="53"/>
      <c r="BV151" s="53"/>
      <c r="BW151" s="53"/>
      <c r="BX151" s="53"/>
      <c r="BY151" s="53"/>
      <c r="BZ151" s="53"/>
      <c r="CA151" s="53"/>
      <c r="CB151" s="53"/>
      <c r="CC151" s="53"/>
      <c r="CD151" s="53"/>
      <c r="CE151" s="53"/>
      <c r="CF151" s="53"/>
      <c r="CG151" s="53"/>
      <c r="CH151" s="53"/>
      <c r="CI151" s="53"/>
      <c r="CJ151" s="53"/>
      <c r="CK151" s="53"/>
      <c r="CL151" s="53"/>
      <c r="CM151" s="53"/>
      <c r="CN151" s="53"/>
      <c r="CO151" s="53"/>
      <c r="CP151" s="53"/>
      <c r="CQ151" s="53"/>
      <c r="CR151" s="53"/>
      <c r="CS151" s="53"/>
      <c r="CT151" s="53"/>
      <c r="CU151" s="53"/>
      <c r="CV151" s="53"/>
      <c r="CW151" s="53"/>
      <c r="CX151" s="53"/>
      <c r="CY151" s="53"/>
      <c r="CZ151" s="53"/>
      <c r="DA151" s="53"/>
      <c r="DB151" s="53"/>
      <c r="DC151" s="53"/>
      <c r="DD151" s="53"/>
      <c r="DE151" s="53"/>
      <c r="DF151" s="53"/>
      <c r="DG151" s="53"/>
      <c r="DH151" s="53"/>
      <c r="DI151" s="53"/>
      <c r="DJ151" s="53"/>
      <c r="DK151" s="53"/>
      <c r="DL151" s="53"/>
      <c r="DM151" s="53"/>
      <c r="DN151" s="53"/>
      <c r="DO151" s="53"/>
      <c r="DP151" s="53"/>
      <c r="DQ151" s="53"/>
      <c r="DR151" s="53"/>
      <c r="DS151" s="53"/>
      <c r="DT151" s="53"/>
      <c r="DU151" s="53"/>
      <c r="DV151" s="53"/>
      <c r="DW151" s="53"/>
      <c r="DX151" s="53"/>
      <c r="DY151" s="53"/>
      <c r="DZ151" s="53"/>
      <c r="EA151" s="53"/>
      <c r="EB151" s="53"/>
      <c r="EC151" s="53"/>
      <c r="ED151" s="53"/>
      <c r="EE151" s="53"/>
      <c r="EF151" s="53"/>
      <c r="EG151" s="53"/>
      <c r="EH151" s="53"/>
      <c r="EI151" s="53"/>
      <c r="EJ151" s="53"/>
      <c r="EK151" s="53"/>
      <c r="EL151" s="53"/>
      <c r="EM151" s="53"/>
      <c r="EN151" s="53"/>
      <c r="EO151" s="53"/>
      <c r="EP151" s="53"/>
      <c r="EQ151" s="53"/>
      <c r="ER151" s="53"/>
      <c r="ES151" s="53"/>
      <c r="ET151" s="53"/>
      <c r="EU151" s="53"/>
      <c r="EV151" s="53"/>
      <c r="EW151" s="53"/>
      <c r="EX151" s="53"/>
      <c r="EY151" s="53"/>
      <c r="EZ151" s="53"/>
      <c r="FA151" s="53"/>
      <c r="FB151" s="53"/>
      <c r="FC151" s="53"/>
      <c r="FD151" s="53"/>
      <c r="FE151" s="53"/>
      <c r="FF151" s="53"/>
      <c r="FG151" s="53"/>
      <c r="FH151" s="53"/>
      <c r="FI151" s="53"/>
      <c r="FJ151" s="53"/>
      <c r="FK151" s="53"/>
      <c r="FL151" s="53"/>
      <c r="FM151" s="53"/>
      <c r="FN151" s="53"/>
      <c r="FO151" s="53"/>
      <c r="FP151" s="53"/>
      <c r="FQ151" s="53"/>
      <c r="FR151" s="53"/>
      <c r="FS151" s="53"/>
      <c r="FT151" s="53"/>
      <c r="FU151" s="53"/>
      <c r="FV151" s="53"/>
      <c r="FW151" s="53"/>
      <c r="FX151" s="53"/>
      <c r="FY151" s="53"/>
      <c r="FZ151" s="53"/>
      <c r="GA151" s="53"/>
      <c r="GB151" s="53"/>
      <c r="GC151" s="53"/>
      <c r="GD151" s="53"/>
      <c r="GE151" s="53"/>
      <c r="GF151" s="53"/>
      <c r="GG151" s="53"/>
      <c r="GH151" s="53"/>
      <c r="GI151" s="53"/>
      <c r="GJ151" s="53"/>
      <c r="GK151" s="53"/>
      <c r="GL151" s="53"/>
      <c r="GM151" s="53"/>
      <c r="GN151" s="53"/>
      <c r="GO151" s="53"/>
      <c r="GP151" s="53"/>
      <c r="GQ151" s="53"/>
      <c r="GR151" s="53"/>
      <c r="GS151" s="53"/>
      <c r="GT151" s="53"/>
      <c r="GU151" s="53"/>
      <c r="GV151" s="53"/>
      <c r="GW151" s="53"/>
      <c r="GX151" s="53"/>
      <c r="GY151" s="53"/>
      <c r="GZ151" s="53"/>
      <c r="HA151" s="53"/>
      <c r="HB151" s="53"/>
      <c r="HC151" s="53"/>
      <c r="HD151" s="53"/>
      <c r="HE151" s="53"/>
      <c r="HF151" s="53"/>
      <c r="HG151" s="53"/>
      <c r="HH151" s="53"/>
      <c r="HI151" s="53"/>
      <c r="HJ151" s="53"/>
      <c r="HK151" s="53"/>
      <c r="HL151" s="53"/>
      <c r="HM151" s="53"/>
      <c r="HN151" s="53"/>
      <c r="HO151" s="53"/>
      <c r="HP151" s="53"/>
      <c r="HQ151" s="53"/>
      <c r="HR151" s="53"/>
      <c r="HS151" s="53"/>
      <c r="HT151" s="53"/>
      <c r="HU151" s="53"/>
      <c r="HV151" s="53"/>
      <c r="HW151" s="53"/>
      <c r="HX151" s="53"/>
      <c r="HY151" s="53"/>
      <c r="HZ151" s="53"/>
      <c r="IA151" s="53"/>
      <c r="IB151" s="53"/>
      <c r="IC151" s="53"/>
      <c r="ID151" s="53"/>
      <c r="IE151" s="53"/>
      <c r="IF151" s="53"/>
      <c r="IG151" s="53"/>
      <c r="IH151" s="53"/>
      <c r="II151" s="53"/>
      <c r="IJ151" s="53"/>
      <c r="IK151" s="53"/>
      <c r="IL151" s="53"/>
      <c r="IM151" s="53"/>
      <c r="IN151" s="53"/>
      <c r="IO151" s="53"/>
      <c r="IP151" s="53"/>
      <c r="IQ151" s="53"/>
      <c r="IR151" s="53"/>
      <c r="IS151" s="53"/>
      <c r="IT151" s="53"/>
      <c r="IU151" s="53"/>
      <c r="IV151" s="53"/>
    </row>
    <row r="152" spans="1:256" s="55" customFormat="1" x14ac:dyDescent="0.2">
      <c r="A152" s="53"/>
      <c r="B152" s="53"/>
      <c r="C152" s="53"/>
      <c r="D152" s="74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  <c r="AK152" s="53"/>
      <c r="AL152" s="53"/>
      <c r="AM152" s="53"/>
      <c r="AN152" s="53"/>
      <c r="AO152" s="53"/>
      <c r="AP152" s="53"/>
      <c r="AQ152" s="53"/>
      <c r="AR152" s="53"/>
      <c r="AS152" s="53"/>
      <c r="AT152" s="53"/>
      <c r="AU152" s="53"/>
      <c r="AV152" s="53"/>
      <c r="AW152" s="53"/>
      <c r="AX152" s="53"/>
      <c r="AY152" s="53"/>
      <c r="AZ152" s="53"/>
      <c r="BA152" s="53"/>
      <c r="BB152" s="53"/>
      <c r="BC152" s="53"/>
      <c r="BD152" s="53"/>
      <c r="BE152" s="53"/>
      <c r="BF152" s="53"/>
      <c r="BG152" s="53"/>
      <c r="BH152" s="53"/>
      <c r="BI152" s="53"/>
      <c r="BJ152" s="53"/>
      <c r="BK152" s="53"/>
      <c r="BL152" s="53"/>
      <c r="BM152" s="53"/>
      <c r="BN152" s="53"/>
      <c r="BO152" s="53"/>
      <c r="BP152" s="53"/>
      <c r="BQ152" s="53"/>
      <c r="BR152" s="53"/>
      <c r="BS152" s="53"/>
      <c r="BT152" s="53"/>
      <c r="BU152" s="53"/>
      <c r="BV152" s="53"/>
      <c r="BW152" s="53"/>
      <c r="BX152" s="53"/>
      <c r="BY152" s="53"/>
      <c r="BZ152" s="53"/>
      <c r="CA152" s="53"/>
      <c r="CB152" s="53"/>
      <c r="CC152" s="53"/>
      <c r="CD152" s="53"/>
      <c r="CE152" s="53"/>
      <c r="CF152" s="53"/>
      <c r="CG152" s="53"/>
      <c r="CH152" s="53"/>
      <c r="CI152" s="53"/>
      <c r="CJ152" s="53"/>
      <c r="CK152" s="53"/>
      <c r="CL152" s="53"/>
      <c r="CM152" s="53"/>
      <c r="CN152" s="53"/>
      <c r="CO152" s="53"/>
      <c r="CP152" s="53"/>
      <c r="CQ152" s="53"/>
      <c r="CR152" s="53"/>
      <c r="CS152" s="53"/>
      <c r="CT152" s="53"/>
      <c r="CU152" s="53"/>
      <c r="CV152" s="53"/>
      <c r="CW152" s="53"/>
      <c r="CX152" s="53"/>
      <c r="CY152" s="53"/>
      <c r="CZ152" s="53"/>
      <c r="DA152" s="53"/>
      <c r="DB152" s="53"/>
      <c r="DC152" s="53"/>
      <c r="DD152" s="53"/>
      <c r="DE152" s="53"/>
      <c r="DF152" s="53"/>
      <c r="DG152" s="53"/>
      <c r="DH152" s="53"/>
      <c r="DI152" s="53"/>
      <c r="DJ152" s="53"/>
      <c r="DK152" s="53"/>
      <c r="DL152" s="53"/>
      <c r="DM152" s="53"/>
      <c r="DN152" s="53"/>
      <c r="DO152" s="53"/>
      <c r="DP152" s="53"/>
      <c r="DQ152" s="53"/>
      <c r="DR152" s="53"/>
      <c r="DS152" s="53"/>
      <c r="DT152" s="53"/>
      <c r="DU152" s="53"/>
      <c r="DV152" s="53"/>
      <c r="DW152" s="53"/>
      <c r="DX152" s="53"/>
      <c r="DY152" s="53"/>
      <c r="DZ152" s="53"/>
      <c r="EA152" s="53"/>
      <c r="EB152" s="53"/>
      <c r="EC152" s="53"/>
      <c r="ED152" s="53"/>
      <c r="EE152" s="53"/>
      <c r="EF152" s="53"/>
      <c r="EG152" s="53"/>
      <c r="EH152" s="53"/>
      <c r="EI152" s="53"/>
      <c r="EJ152" s="53"/>
      <c r="EK152" s="53"/>
      <c r="EL152" s="53"/>
      <c r="EM152" s="53"/>
      <c r="EN152" s="53"/>
      <c r="EO152" s="53"/>
      <c r="EP152" s="53"/>
      <c r="EQ152" s="53"/>
      <c r="ER152" s="53"/>
      <c r="ES152" s="53"/>
      <c r="ET152" s="53"/>
      <c r="EU152" s="53"/>
      <c r="EV152" s="53"/>
      <c r="EW152" s="53"/>
      <c r="EX152" s="53"/>
      <c r="EY152" s="53"/>
      <c r="EZ152" s="53"/>
      <c r="FA152" s="53"/>
      <c r="FB152" s="53"/>
      <c r="FC152" s="53"/>
      <c r="FD152" s="53"/>
      <c r="FE152" s="53"/>
      <c r="FF152" s="53"/>
      <c r="FG152" s="53"/>
      <c r="FH152" s="53"/>
      <c r="FI152" s="53"/>
      <c r="FJ152" s="53"/>
      <c r="FK152" s="53"/>
      <c r="FL152" s="53"/>
      <c r="FM152" s="53"/>
      <c r="FN152" s="53"/>
      <c r="FO152" s="53"/>
      <c r="FP152" s="53"/>
      <c r="FQ152" s="53"/>
      <c r="FR152" s="53"/>
      <c r="FS152" s="53"/>
      <c r="FT152" s="53"/>
      <c r="FU152" s="53"/>
      <c r="FV152" s="53"/>
      <c r="FW152" s="53"/>
      <c r="FX152" s="53"/>
      <c r="FY152" s="53"/>
      <c r="FZ152" s="53"/>
      <c r="GA152" s="53"/>
      <c r="GB152" s="53"/>
      <c r="GC152" s="53"/>
      <c r="GD152" s="53"/>
      <c r="GE152" s="53"/>
      <c r="GF152" s="53"/>
      <c r="GG152" s="53"/>
      <c r="GH152" s="53"/>
      <c r="GI152" s="53"/>
      <c r="GJ152" s="53"/>
      <c r="GK152" s="53"/>
      <c r="GL152" s="53"/>
      <c r="GM152" s="53"/>
      <c r="GN152" s="53"/>
      <c r="GO152" s="53"/>
      <c r="GP152" s="53"/>
      <c r="GQ152" s="53"/>
      <c r="GR152" s="53"/>
      <c r="GS152" s="53"/>
      <c r="GT152" s="53"/>
      <c r="GU152" s="53"/>
      <c r="GV152" s="53"/>
      <c r="GW152" s="53"/>
      <c r="GX152" s="53"/>
      <c r="GY152" s="53"/>
      <c r="GZ152" s="53"/>
      <c r="HA152" s="53"/>
      <c r="HB152" s="53"/>
      <c r="HC152" s="53"/>
      <c r="HD152" s="53"/>
      <c r="HE152" s="53"/>
      <c r="HF152" s="53"/>
      <c r="HG152" s="53"/>
      <c r="HH152" s="53"/>
      <c r="HI152" s="53"/>
      <c r="HJ152" s="53"/>
      <c r="HK152" s="53"/>
      <c r="HL152" s="53"/>
      <c r="HM152" s="53"/>
      <c r="HN152" s="53"/>
      <c r="HO152" s="53"/>
      <c r="HP152" s="53"/>
      <c r="HQ152" s="53"/>
      <c r="HR152" s="53"/>
      <c r="HS152" s="53"/>
      <c r="HT152" s="53"/>
      <c r="HU152" s="53"/>
      <c r="HV152" s="53"/>
      <c r="HW152" s="53"/>
      <c r="HX152" s="53"/>
      <c r="HY152" s="53"/>
      <c r="HZ152" s="53"/>
      <c r="IA152" s="53"/>
      <c r="IB152" s="53"/>
      <c r="IC152" s="53"/>
      <c r="ID152" s="53"/>
      <c r="IE152" s="53"/>
      <c r="IF152" s="53"/>
      <c r="IG152" s="53"/>
      <c r="IH152" s="53"/>
      <c r="II152" s="53"/>
      <c r="IJ152" s="53"/>
      <c r="IK152" s="53"/>
      <c r="IL152" s="53"/>
      <c r="IM152" s="53"/>
      <c r="IN152" s="53"/>
      <c r="IO152" s="53"/>
      <c r="IP152" s="53"/>
      <c r="IQ152" s="53"/>
      <c r="IR152" s="53"/>
      <c r="IS152" s="53"/>
      <c r="IT152" s="53"/>
      <c r="IU152" s="53"/>
      <c r="IV152" s="53"/>
    </row>
    <row r="153" spans="1:256" s="55" customFormat="1" x14ac:dyDescent="0.2">
      <c r="A153" s="53"/>
      <c r="B153" s="53"/>
      <c r="C153" s="53"/>
      <c r="D153" s="74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  <c r="BD153" s="53"/>
      <c r="BE153" s="53"/>
      <c r="BF153" s="53"/>
      <c r="BG153" s="53"/>
      <c r="BH153" s="53"/>
      <c r="BI153" s="53"/>
      <c r="BJ153" s="53"/>
      <c r="BK153" s="53"/>
      <c r="BL153" s="53"/>
      <c r="BM153" s="53"/>
      <c r="BN153" s="53"/>
      <c r="BO153" s="53"/>
      <c r="BP153" s="53"/>
      <c r="BQ153" s="53"/>
      <c r="BR153" s="53"/>
      <c r="BS153" s="53"/>
      <c r="BT153" s="53"/>
      <c r="BU153" s="53"/>
      <c r="BV153" s="53"/>
      <c r="BW153" s="53"/>
      <c r="BX153" s="53"/>
      <c r="BY153" s="53"/>
      <c r="BZ153" s="53"/>
      <c r="CA153" s="53"/>
      <c r="CB153" s="53"/>
      <c r="CC153" s="53"/>
      <c r="CD153" s="53"/>
      <c r="CE153" s="53"/>
      <c r="CF153" s="53"/>
      <c r="CG153" s="53"/>
      <c r="CH153" s="53"/>
      <c r="CI153" s="53"/>
      <c r="CJ153" s="53"/>
      <c r="CK153" s="53"/>
      <c r="CL153" s="53"/>
      <c r="CM153" s="53"/>
      <c r="CN153" s="53"/>
      <c r="CO153" s="53"/>
      <c r="CP153" s="53"/>
      <c r="CQ153" s="53"/>
      <c r="CR153" s="53"/>
      <c r="CS153" s="53"/>
      <c r="CT153" s="53"/>
      <c r="CU153" s="53"/>
      <c r="CV153" s="53"/>
      <c r="CW153" s="53"/>
      <c r="CX153" s="53"/>
      <c r="CY153" s="53"/>
      <c r="CZ153" s="53"/>
      <c r="DA153" s="53"/>
      <c r="DB153" s="53"/>
      <c r="DC153" s="53"/>
      <c r="DD153" s="53"/>
      <c r="DE153" s="53"/>
      <c r="DF153" s="53"/>
      <c r="DG153" s="53"/>
      <c r="DH153" s="53"/>
      <c r="DI153" s="53"/>
      <c r="DJ153" s="53"/>
      <c r="DK153" s="53"/>
      <c r="DL153" s="53"/>
      <c r="DM153" s="53"/>
      <c r="DN153" s="53"/>
      <c r="DO153" s="53"/>
      <c r="DP153" s="53"/>
      <c r="DQ153" s="53"/>
      <c r="DR153" s="53"/>
      <c r="DS153" s="53"/>
      <c r="DT153" s="53"/>
      <c r="DU153" s="53"/>
      <c r="DV153" s="53"/>
      <c r="DW153" s="53"/>
      <c r="DX153" s="53"/>
      <c r="DY153" s="53"/>
      <c r="DZ153" s="53"/>
      <c r="EA153" s="53"/>
      <c r="EB153" s="53"/>
      <c r="EC153" s="53"/>
      <c r="ED153" s="53"/>
      <c r="EE153" s="53"/>
      <c r="EF153" s="53"/>
      <c r="EG153" s="53"/>
      <c r="EH153" s="53"/>
      <c r="EI153" s="53"/>
      <c r="EJ153" s="53"/>
      <c r="EK153" s="53"/>
      <c r="EL153" s="53"/>
      <c r="EM153" s="53"/>
      <c r="EN153" s="53"/>
      <c r="EO153" s="53"/>
      <c r="EP153" s="53"/>
      <c r="EQ153" s="53"/>
      <c r="ER153" s="53"/>
      <c r="ES153" s="53"/>
      <c r="ET153" s="53"/>
      <c r="EU153" s="53"/>
      <c r="EV153" s="53"/>
      <c r="EW153" s="53"/>
      <c r="EX153" s="53"/>
      <c r="EY153" s="53"/>
      <c r="EZ153" s="53"/>
      <c r="FA153" s="53"/>
      <c r="FB153" s="53"/>
      <c r="FC153" s="53"/>
      <c r="FD153" s="53"/>
      <c r="FE153" s="53"/>
      <c r="FF153" s="53"/>
      <c r="FG153" s="53"/>
      <c r="FH153" s="53"/>
      <c r="FI153" s="53"/>
      <c r="FJ153" s="53"/>
      <c r="FK153" s="53"/>
      <c r="FL153" s="53"/>
      <c r="FM153" s="53"/>
      <c r="FN153" s="53"/>
      <c r="FO153" s="53"/>
      <c r="FP153" s="53"/>
      <c r="FQ153" s="53"/>
      <c r="FR153" s="53"/>
      <c r="FS153" s="53"/>
      <c r="FT153" s="53"/>
      <c r="FU153" s="53"/>
      <c r="FV153" s="53"/>
      <c r="FW153" s="53"/>
      <c r="FX153" s="53"/>
      <c r="FY153" s="53"/>
      <c r="FZ153" s="53"/>
      <c r="GA153" s="53"/>
      <c r="GB153" s="53"/>
      <c r="GC153" s="53"/>
      <c r="GD153" s="53"/>
      <c r="GE153" s="53"/>
      <c r="GF153" s="53"/>
      <c r="GG153" s="53"/>
      <c r="GH153" s="53"/>
      <c r="GI153" s="53"/>
      <c r="GJ153" s="53"/>
      <c r="GK153" s="53"/>
      <c r="GL153" s="53"/>
      <c r="GM153" s="53"/>
      <c r="GN153" s="53"/>
      <c r="GO153" s="53"/>
      <c r="GP153" s="53"/>
      <c r="GQ153" s="53"/>
      <c r="GR153" s="53"/>
      <c r="GS153" s="53"/>
      <c r="GT153" s="53"/>
      <c r="GU153" s="53"/>
      <c r="GV153" s="53"/>
      <c r="GW153" s="53"/>
      <c r="GX153" s="53"/>
      <c r="GY153" s="53"/>
      <c r="GZ153" s="53"/>
      <c r="HA153" s="53"/>
      <c r="HB153" s="53"/>
      <c r="HC153" s="53"/>
      <c r="HD153" s="53"/>
      <c r="HE153" s="53"/>
      <c r="HF153" s="53"/>
      <c r="HG153" s="53"/>
      <c r="HH153" s="53"/>
      <c r="HI153" s="53"/>
      <c r="HJ153" s="53"/>
      <c r="HK153" s="53"/>
      <c r="HL153" s="53"/>
      <c r="HM153" s="53"/>
      <c r="HN153" s="53"/>
      <c r="HO153" s="53"/>
      <c r="HP153" s="53"/>
      <c r="HQ153" s="53"/>
      <c r="HR153" s="53"/>
      <c r="HS153" s="53"/>
      <c r="HT153" s="53"/>
      <c r="HU153" s="53"/>
      <c r="HV153" s="53"/>
      <c r="HW153" s="53"/>
      <c r="HX153" s="53"/>
      <c r="HY153" s="53"/>
      <c r="HZ153" s="53"/>
      <c r="IA153" s="53"/>
      <c r="IB153" s="53"/>
      <c r="IC153" s="53"/>
      <c r="ID153" s="53"/>
      <c r="IE153" s="53"/>
      <c r="IF153" s="53"/>
      <c r="IG153" s="53"/>
      <c r="IH153" s="53"/>
      <c r="II153" s="53"/>
      <c r="IJ153" s="53"/>
      <c r="IK153" s="53"/>
      <c r="IL153" s="53"/>
      <c r="IM153" s="53"/>
      <c r="IN153" s="53"/>
      <c r="IO153" s="53"/>
      <c r="IP153" s="53"/>
      <c r="IQ153" s="53"/>
      <c r="IR153" s="53"/>
      <c r="IS153" s="53"/>
      <c r="IT153" s="53"/>
      <c r="IU153" s="53"/>
      <c r="IV153" s="53"/>
    </row>
    <row r="154" spans="1:256" s="55" customFormat="1" ht="15.75" x14ac:dyDescent="0.25">
      <c r="A154" s="53"/>
      <c r="B154" s="53"/>
      <c r="C154" s="53"/>
      <c r="D154" s="58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  <c r="BE154" s="53"/>
      <c r="BF154" s="53"/>
      <c r="BG154" s="53"/>
      <c r="BH154" s="53"/>
      <c r="BI154" s="53"/>
      <c r="BJ154" s="53"/>
      <c r="BK154" s="53"/>
      <c r="BL154" s="53"/>
      <c r="BM154" s="53"/>
      <c r="BN154" s="53"/>
      <c r="BO154" s="53"/>
      <c r="BP154" s="53"/>
      <c r="BQ154" s="53"/>
      <c r="BR154" s="53"/>
      <c r="BS154" s="53"/>
      <c r="BT154" s="53"/>
      <c r="BU154" s="53"/>
      <c r="BV154" s="53"/>
      <c r="BW154" s="53"/>
      <c r="BX154" s="53"/>
      <c r="BY154" s="53"/>
      <c r="BZ154" s="53"/>
      <c r="CA154" s="53"/>
      <c r="CB154" s="53"/>
      <c r="CC154" s="53"/>
      <c r="CD154" s="53"/>
      <c r="CE154" s="53"/>
      <c r="CF154" s="53"/>
      <c r="CG154" s="53"/>
      <c r="CH154" s="53"/>
      <c r="CI154" s="53"/>
      <c r="CJ154" s="53"/>
      <c r="CK154" s="53"/>
      <c r="CL154" s="53"/>
      <c r="CM154" s="53"/>
      <c r="CN154" s="53"/>
      <c r="CO154" s="53"/>
      <c r="CP154" s="53"/>
      <c r="CQ154" s="53"/>
      <c r="CR154" s="53"/>
      <c r="CS154" s="53"/>
      <c r="CT154" s="53"/>
      <c r="CU154" s="53"/>
      <c r="CV154" s="53"/>
      <c r="CW154" s="53"/>
      <c r="CX154" s="53"/>
      <c r="CY154" s="53"/>
      <c r="CZ154" s="53"/>
      <c r="DA154" s="53"/>
      <c r="DB154" s="53"/>
      <c r="DC154" s="53"/>
      <c r="DD154" s="53"/>
      <c r="DE154" s="53"/>
      <c r="DF154" s="53"/>
      <c r="DG154" s="53"/>
      <c r="DH154" s="53"/>
      <c r="DI154" s="53"/>
      <c r="DJ154" s="53"/>
      <c r="DK154" s="53"/>
      <c r="DL154" s="53"/>
      <c r="DM154" s="53"/>
      <c r="DN154" s="53"/>
      <c r="DO154" s="53"/>
      <c r="DP154" s="53"/>
      <c r="DQ154" s="53"/>
      <c r="DR154" s="53"/>
      <c r="DS154" s="53"/>
      <c r="DT154" s="53"/>
      <c r="DU154" s="53"/>
      <c r="DV154" s="53"/>
      <c r="DW154" s="53"/>
      <c r="DX154" s="53"/>
      <c r="DY154" s="53"/>
      <c r="DZ154" s="53"/>
      <c r="EA154" s="53"/>
      <c r="EB154" s="53"/>
      <c r="EC154" s="53"/>
      <c r="ED154" s="53"/>
      <c r="EE154" s="53"/>
      <c r="EF154" s="53"/>
      <c r="EG154" s="53"/>
      <c r="EH154" s="53"/>
      <c r="EI154" s="53"/>
      <c r="EJ154" s="53"/>
      <c r="EK154" s="53"/>
      <c r="EL154" s="53"/>
      <c r="EM154" s="53"/>
      <c r="EN154" s="53"/>
      <c r="EO154" s="53"/>
      <c r="EP154" s="53"/>
      <c r="EQ154" s="53"/>
      <c r="ER154" s="53"/>
      <c r="ES154" s="53"/>
      <c r="ET154" s="53"/>
      <c r="EU154" s="53"/>
      <c r="EV154" s="53"/>
      <c r="EW154" s="53"/>
      <c r="EX154" s="53"/>
      <c r="EY154" s="53"/>
      <c r="EZ154" s="53"/>
      <c r="FA154" s="53"/>
      <c r="FB154" s="53"/>
      <c r="FC154" s="53"/>
      <c r="FD154" s="53"/>
      <c r="FE154" s="53"/>
      <c r="FF154" s="53"/>
      <c r="FG154" s="53"/>
      <c r="FH154" s="53"/>
      <c r="FI154" s="53"/>
      <c r="FJ154" s="53"/>
      <c r="FK154" s="53"/>
      <c r="FL154" s="53"/>
      <c r="FM154" s="53"/>
      <c r="FN154" s="53"/>
      <c r="FO154" s="53"/>
      <c r="FP154" s="53"/>
      <c r="FQ154" s="53"/>
      <c r="FR154" s="53"/>
      <c r="FS154" s="53"/>
      <c r="FT154" s="53"/>
      <c r="FU154" s="53"/>
      <c r="FV154" s="53"/>
      <c r="FW154" s="53"/>
      <c r="FX154" s="53"/>
      <c r="FY154" s="53"/>
      <c r="FZ154" s="53"/>
      <c r="GA154" s="53"/>
      <c r="GB154" s="53"/>
      <c r="GC154" s="53"/>
      <c r="GD154" s="53"/>
      <c r="GE154" s="53"/>
      <c r="GF154" s="53"/>
      <c r="GG154" s="53"/>
      <c r="GH154" s="53"/>
      <c r="GI154" s="53"/>
      <c r="GJ154" s="53"/>
      <c r="GK154" s="53"/>
      <c r="GL154" s="53"/>
      <c r="GM154" s="53"/>
      <c r="GN154" s="53"/>
      <c r="GO154" s="53"/>
      <c r="GP154" s="53"/>
      <c r="GQ154" s="53"/>
      <c r="GR154" s="53"/>
      <c r="GS154" s="53"/>
      <c r="GT154" s="53"/>
      <c r="GU154" s="53"/>
      <c r="GV154" s="53"/>
      <c r="GW154" s="53"/>
      <c r="GX154" s="53"/>
      <c r="GY154" s="53"/>
      <c r="GZ154" s="53"/>
      <c r="HA154" s="53"/>
      <c r="HB154" s="53"/>
      <c r="HC154" s="53"/>
      <c r="HD154" s="53"/>
      <c r="HE154" s="53"/>
      <c r="HF154" s="53"/>
      <c r="HG154" s="53"/>
      <c r="HH154" s="53"/>
      <c r="HI154" s="53"/>
      <c r="HJ154" s="53"/>
      <c r="HK154" s="53"/>
      <c r="HL154" s="53"/>
      <c r="HM154" s="53"/>
      <c r="HN154" s="53"/>
      <c r="HO154" s="53"/>
      <c r="HP154" s="53"/>
      <c r="HQ154" s="53"/>
      <c r="HR154" s="53"/>
      <c r="HS154" s="53"/>
      <c r="HT154" s="53"/>
      <c r="HU154" s="53"/>
      <c r="HV154" s="53"/>
      <c r="HW154" s="53"/>
      <c r="HX154" s="53"/>
      <c r="HY154" s="53"/>
      <c r="HZ154" s="53"/>
      <c r="IA154" s="53"/>
      <c r="IB154" s="53"/>
      <c r="IC154" s="53"/>
      <c r="ID154" s="53"/>
      <c r="IE154" s="53"/>
      <c r="IF154" s="53"/>
      <c r="IG154" s="53"/>
      <c r="IH154" s="53"/>
      <c r="II154" s="53"/>
      <c r="IJ154" s="53"/>
      <c r="IK154" s="53"/>
      <c r="IL154" s="53"/>
      <c r="IM154" s="53"/>
      <c r="IN154" s="53"/>
      <c r="IO154" s="53"/>
      <c r="IP154" s="53"/>
      <c r="IQ154" s="53"/>
      <c r="IR154" s="53"/>
      <c r="IS154" s="53"/>
      <c r="IT154" s="53"/>
      <c r="IU154" s="53"/>
      <c r="IV154" s="53"/>
    </row>
    <row r="155" spans="1:256" s="55" customFormat="1" x14ac:dyDescent="0.2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  <c r="BE155" s="53"/>
      <c r="BF155" s="53"/>
      <c r="BG155" s="53"/>
      <c r="BH155" s="53"/>
      <c r="BI155" s="53"/>
      <c r="BJ155" s="53"/>
      <c r="BK155" s="53"/>
      <c r="BL155" s="53"/>
      <c r="BM155" s="53"/>
      <c r="BN155" s="53"/>
      <c r="BO155" s="53"/>
      <c r="BP155" s="53"/>
      <c r="BQ155" s="53"/>
      <c r="BR155" s="53"/>
      <c r="BS155" s="53"/>
      <c r="BT155" s="53"/>
      <c r="BU155" s="53"/>
      <c r="BV155" s="53"/>
      <c r="BW155" s="53"/>
      <c r="BX155" s="53"/>
      <c r="BY155" s="53"/>
      <c r="BZ155" s="53"/>
      <c r="CA155" s="53"/>
      <c r="CB155" s="53"/>
      <c r="CC155" s="53"/>
      <c r="CD155" s="53"/>
      <c r="CE155" s="53"/>
      <c r="CF155" s="53"/>
      <c r="CG155" s="53"/>
      <c r="CH155" s="53"/>
      <c r="CI155" s="53"/>
      <c r="CJ155" s="53"/>
      <c r="CK155" s="53"/>
      <c r="CL155" s="53"/>
      <c r="CM155" s="53"/>
      <c r="CN155" s="53"/>
      <c r="CO155" s="53"/>
      <c r="CP155" s="53"/>
      <c r="CQ155" s="53"/>
      <c r="CR155" s="53"/>
      <c r="CS155" s="53"/>
      <c r="CT155" s="53"/>
      <c r="CU155" s="53"/>
      <c r="CV155" s="53"/>
      <c r="CW155" s="53"/>
      <c r="CX155" s="53"/>
      <c r="CY155" s="53"/>
      <c r="CZ155" s="53"/>
      <c r="DA155" s="53"/>
      <c r="DB155" s="53"/>
      <c r="DC155" s="53"/>
      <c r="DD155" s="53"/>
      <c r="DE155" s="53"/>
      <c r="DF155" s="53"/>
      <c r="DG155" s="53"/>
      <c r="DH155" s="53"/>
      <c r="DI155" s="53"/>
      <c r="DJ155" s="53"/>
      <c r="DK155" s="53"/>
      <c r="DL155" s="53"/>
      <c r="DM155" s="53"/>
      <c r="DN155" s="53"/>
      <c r="DO155" s="53"/>
      <c r="DP155" s="53"/>
      <c r="DQ155" s="53"/>
      <c r="DR155" s="53"/>
      <c r="DS155" s="53"/>
      <c r="DT155" s="53"/>
      <c r="DU155" s="53"/>
      <c r="DV155" s="53"/>
      <c r="DW155" s="53"/>
      <c r="DX155" s="53"/>
      <c r="DY155" s="53"/>
      <c r="DZ155" s="53"/>
      <c r="EA155" s="53"/>
      <c r="EB155" s="53"/>
      <c r="EC155" s="53"/>
      <c r="ED155" s="53"/>
      <c r="EE155" s="53"/>
      <c r="EF155" s="53"/>
      <c r="EG155" s="53"/>
      <c r="EH155" s="53"/>
      <c r="EI155" s="53"/>
      <c r="EJ155" s="53"/>
      <c r="EK155" s="53"/>
      <c r="EL155" s="53"/>
      <c r="EM155" s="53"/>
      <c r="EN155" s="53"/>
      <c r="EO155" s="53"/>
      <c r="EP155" s="53"/>
      <c r="EQ155" s="53"/>
      <c r="ER155" s="53"/>
      <c r="ES155" s="53"/>
      <c r="ET155" s="53"/>
      <c r="EU155" s="53"/>
      <c r="EV155" s="53"/>
      <c r="EW155" s="53"/>
      <c r="EX155" s="53"/>
      <c r="EY155" s="53"/>
      <c r="EZ155" s="53"/>
      <c r="FA155" s="53"/>
      <c r="FB155" s="53"/>
      <c r="FC155" s="53"/>
      <c r="FD155" s="53"/>
      <c r="FE155" s="53"/>
      <c r="FF155" s="53"/>
      <c r="FG155" s="53"/>
      <c r="FH155" s="53"/>
      <c r="FI155" s="53"/>
      <c r="FJ155" s="53"/>
      <c r="FK155" s="53"/>
      <c r="FL155" s="53"/>
      <c r="FM155" s="53"/>
      <c r="FN155" s="53"/>
      <c r="FO155" s="53"/>
      <c r="FP155" s="53"/>
      <c r="FQ155" s="53"/>
      <c r="FR155" s="53"/>
      <c r="FS155" s="53"/>
      <c r="FT155" s="53"/>
      <c r="FU155" s="53"/>
      <c r="FV155" s="53"/>
      <c r="FW155" s="53"/>
      <c r="FX155" s="53"/>
      <c r="FY155" s="53"/>
      <c r="FZ155" s="53"/>
      <c r="GA155" s="53"/>
      <c r="GB155" s="53"/>
      <c r="GC155" s="53"/>
      <c r="GD155" s="53"/>
      <c r="GE155" s="53"/>
      <c r="GF155" s="53"/>
      <c r="GG155" s="53"/>
      <c r="GH155" s="53"/>
      <c r="GI155" s="53"/>
      <c r="GJ155" s="53"/>
      <c r="GK155" s="53"/>
      <c r="GL155" s="53"/>
      <c r="GM155" s="53"/>
      <c r="GN155" s="53"/>
      <c r="GO155" s="53"/>
      <c r="GP155" s="53"/>
      <c r="GQ155" s="53"/>
      <c r="GR155" s="53"/>
      <c r="GS155" s="53"/>
      <c r="GT155" s="53"/>
      <c r="GU155" s="53"/>
      <c r="GV155" s="53"/>
      <c r="GW155" s="53"/>
      <c r="GX155" s="53"/>
      <c r="GY155" s="53"/>
      <c r="GZ155" s="53"/>
      <c r="HA155" s="53"/>
      <c r="HB155" s="53"/>
      <c r="HC155" s="53"/>
      <c r="HD155" s="53"/>
      <c r="HE155" s="53"/>
      <c r="HF155" s="53"/>
      <c r="HG155" s="53"/>
      <c r="HH155" s="53"/>
      <c r="HI155" s="53"/>
      <c r="HJ155" s="53"/>
      <c r="HK155" s="53"/>
      <c r="HL155" s="53"/>
      <c r="HM155" s="53"/>
      <c r="HN155" s="53"/>
      <c r="HO155" s="53"/>
      <c r="HP155" s="53"/>
      <c r="HQ155" s="53"/>
      <c r="HR155" s="53"/>
      <c r="HS155" s="53"/>
      <c r="HT155" s="53"/>
      <c r="HU155" s="53"/>
      <c r="HV155" s="53"/>
      <c r="HW155" s="53"/>
      <c r="HX155" s="53"/>
      <c r="HY155" s="53"/>
      <c r="HZ155" s="53"/>
      <c r="IA155" s="53"/>
      <c r="IB155" s="53"/>
      <c r="IC155" s="53"/>
      <c r="ID155" s="53"/>
      <c r="IE155" s="53"/>
      <c r="IF155" s="53"/>
      <c r="IG155" s="53"/>
      <c r="IH155" s="53"/>
      <c r="II155" s="53"/>
      <c r="IJ155" s="53"/>
      <c r="IK155" s="53"/>
      <c r="IL155" s="53"/>
      <c r="IM155" s="53"/>
      <c r="IN155" s="53"/>
      <c r="IO155" s="53"/>
      <c r="IP155" s="53"/>
      <c r="IQ155" s="53"/>
      <c r="IR155" s="53"/>
      <c r="IS155" s="53"/>
      <c r="IT155" s="53"/>
      <c r="IU155" s="53"/>
      <c r="IV155" s="53"/>
    </row>
    <row r="156" spans="1:256" s="55" customFormat="1" x14ac:dyDescent="0.2">
      <c r="A156" s="256"/>
      <c r="B156" s="256"/>
      <c r="C156" s="256"/>
      <c r="D156" s="256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G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53"/>
      <c r="BR156" s="53"/>
      <c r="BS156" s="53"/>
      <c r="BT156" s="53"/>
      <c r="BU156" s="53"/>
      <c r="BV156" s="53"/>
      <c r="BW156" s="53"/>
      <c r="BX156" s="53"/>
      <c r="BY156" s="53"/>
      <c r="BZ156" s="53"/>
      <c r="CA156" s="53"/>
      <c r="CB156" s="53"/>
      <c r="CC156" s="53"/>
      <c r="CD156" s="53"/>
      <c r="CE156" s="53"/>
      <c r="CF156" s="53"/>
      <c r="CG156" s="53"/>
      <c r="CH156" s="53"/>
      <c r="CI156" s="53"/>
      <c r="CJ156" s="53"/>
      <c r="CK156" s="53"/>
      <c r="CL156" s="53"/>
      <c r="CM156" s="53"/>
      <c r="CN156" s="53"/>
      <c r="CO156" s="53"/>
      <c r="CP156" s="53"/>
      <c r="CQ156" s="53"/>
      <c r="CR156" s="53"/>
      <c r="CS156" s="53"/>
      <c r="CT156" s="53"/>
      <c r="CU156" s="53"/>
      <c r="CV156" s="53"/>
      <c r="CW156" s="53"/>
      <c r="CX156" s="53"/>
      <c r="CY156" s="53"/>
      <c r="CZ156" s="53"/>
      <c r="DA156" s="53"/>
      <c r="DB156" s="53"/>
      <c r="DC156" s="53"/>
      <c r="DD156" s="53"/>
      <c r="DE156" s="53"/>
      <c r="DF156" s="53"/>
      <c r="DG156" s="53"/>
      <c r="DH156" s="53"/>
      <c r="DI156" s="53"/>
      <c r="DJ156" s="53"/>
      <c r="DK156" s="53"/>
      <c r="DL156" s="53"/>
      <c r="DM156" s="53"/>
      <c r="DN156" s="53"/>
      <c r="DO156" s="53"/>
      <c r="DP156" s="53"/>
      <c r="DQ156" s="53"/>
      <c r="DR156" s="53"/>
      <c r="DS156" s="53"/>
      <c r="DT156" s="53"/>
      <c r="DU156" s="53"/>
      <c r="DV156" s="53"/>
      <c r="DW156" s="53"/>
      <c r="DX156" s="53"/>
      <c r="DY156" s="53"/>
      <c r="DZ156" s="53"/>
      <c r="EA156" s="53"/>
      <c r="EB156" s="53"/>
      <c r="EC156" s="53"/>
      <c r="ED156" s="53"/>
      <c r="EE156" s="53"/>
      <c r="EF156" s="53"/>
      <c r="EG156" s="53"/>
      <c r="EH156" s="53"/>
      <c r="EI156" s="53"/>
      <c r="EJ156" s="53"/>
      <c r="EK156" s="53"/>
      <c r="EL156" s="53"/>
      <c r="EM156" s="53"/>
      <c r="EN156" s="53"/>
      <c r="EO156" s="53"/>
      <c r="EP156" s="53"/>
      <c r="EQ156" s="53"/>
      <c r="ER156" s="53"/>
      <c r="ES156" s="53"/>
      <c r="ET156" s="53"/>
      <c r="EU156" s="53"/>
      <c r="EV156" s="53"/>
      <c r="EW156" s="53"/>
      <c r="EX156" s="53"/>
      <c r="EY156" s="53"/>
      <c r="EZ156" s="53"/>
      <c r="FA156" s="53"/>
      <c r="FB156" s="53"/>
      <c r="FC156" s="53"/>
      <c r="FD156" s="53"/>
      <c r="FE156" s="53"/>
      <c r="FF156" s="53"/>
      <c r="FG156" s="53"/>
      <c r="FH156" s="53"/>
      <c r="FI156" s="53"/>
      <c r="FJ156" s="53"/>
      <c r="FK156" s="53"/>
      <c r="FL156" s="53"/>
      <c r="FM156" s="53"/>
      <c r="FN156" s="53"/>
      <c r="FO156" s="53"/>
      <c r="FP156" s="53"/>
      <c r="FQ156" s="53"/>
      <c r="FR156" s="53"/>
      <c r="FS156" s="53"/>
      <c r="FT156" s="53"/>
      <c r="FU156" s="53"/>
      <c r="FV156" s="53"/>
      <c r="FW156" s="53"/>
      <c r="FX156" s="53"/>
      <c r="FY156" s="53"/>
      <c r="FZ156" s="53"/>
      <c r="GA156" s="53"/>
      <c r="GB156" s="53"/>
      <c r="GC156" s="53"/>
      <c r="GD156" s="53"/>
      <c r="GE156" s="53"/>
      <c r="GF156" s="53"/>
      <c r="GG156" s="53"/>
      <c r="GH156" s="53"/>
      <c r="GI156" s="53"/>
      <c r="GJ156" s="53"/>
      <c r="GK156" s="53"/>
      <c r="GL156" s="53"/>
      <c r="GM156" s="53"/>
      <c r="GN156" s="53"/>
      <c r="GO156" s="53"/>
      <c r="GP156" s="53"/>
      <c r="GQ156" s="53"/>
      <c r="GR156" s="53"/>
      <c r="GS156" s="53"/>
      <c r="GT156" s="53"/>
      <c r="GU156" s="53"/>
      <c r="GV156" s="53"/>
      <c r="GW156" s="53"/>
      <c r="GX156" s="53"/>
      <c r="GY156" s="53"/>
      <c r="GZ156" s="53"/>
      <c r="HA156" s="53"/>
      <c r="HB156" s="53"/>
      <c r="HC156" s="53"/>
      <c r="HD156" s="53"/>
      <c r="HE156" s="53"/>
      <c r="HF156" s="53"/>
      <c r="HG156" s="53"/>
      <c r="HH156" s="53"/>
      <c r="HI156" s="53"/>
      <c r="HJ156" s="53"/>
      <c r="HK156" s="53"/>
      <c r="HL156" s="53"/>
      <c r="HM156" s="53"/>
      <c r="HN156" s="53"/>
      <c r="HO156" s="53"/>
      <c r="HP156" s="53"/>
      <c r="HQ156" s="53"/>
      <c r="HR156" s="53"/>
      <c r="HS156" s="53"/>
      <c r="HT156" s="53"/>
      <c r="HU156" s="53"/>
      <c r="HV156" s="53"/>
      <c r="HW156" s="53"/>
      <c r="HX156" s="53"/>
      <c r="HY156" s="53"/>
      <c r="HZ156" s="53"/>
      <c r="IA156" s="53"/>
      <c r="IB156" s="53"/>
      <c r="IC156" s="53"/>
      <c r="ID156" s="53"/>
      <c r="IE156" s="53"/>
      <c r="IF156" s="53"/>
      <c r="IG156" s="53"/>
      <c r="IH156" s="53"/>
      <c r="II156" s="53"/>
      <c r="IJ156" s="53"/>
      <c r="IK156" s="53"/>
      <c r="IL156" s="53"/>
      <c r="IM156" s="53"/>
      <c r="IN156" s="53"/>
      <c r="IO156" s="53"/>
      <c r="IP156" s="53"/>
      <c r="IQ156" s="53"/>
      <c r="IR156" s="53"/>
      <c r="IS156" s="53"/>
      <c r="IT156" s="53"/>
      <c r="IU156" s="53"/>
      <c r="IV156" s="53"/>
    </row>
    <row r="157" spans="1:256" s="55" customFormat="1" x14ac:dyDescent="0.2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  <c r="BD157" s="53"/>
      <c r="BE157" s="53"/>
      <c r="BF157" s="53"/>
      <c r="BG157" s="53"/>
      <c r="BH157" s="53"/>
      <c r="BI157" s="53"/>
      <c r="BJ157" s="53"/>
      <c r="BK157" s="53"/>
      <c r="BL157" s="53"/>
      <c r="BM157" s="53"/>
      <c r="BN157" s="53"/>
      <c r="BO157" s="53"/>
      <c r="BP157" s="53"/>
      <c r="BQ157" s="53"/>
      <c r="BR157" s="53"/>
      <c r="BS157" s="53"/>
      <c r="BT157" s="53"/>
      <c r="BU157" s="53"/>
      <c r="BV157" s="53"/>
      <c r="BW157" s="53"/>
      <c r="BX157" s="53"/>
      <c r="BY157" s="53"/>
      <c r="BZ157" s="53"/>
      <c r="CA157" s="53"/>
      <c r="CB157" s="53"/>
      <c r="CC157" s="53"/>
      <c r="CD157" s="53"/>
      <c r="CE157" s="53"/>
      <c r="CF157" s="53"/>
      <c r="CG157" s="53"/>
      <c r="CH157" s="53"/>
      <c r="CI157" s="53"/>
      <c r="CJ157" s="53"/>
      <c r="CK157" s="53"/>
      <c r="CL157" s="53"/>
      <c r="CM157" s="53"/>
      <c r="CN157" s="53"/>
      <c r="CO157" s="53"/>
      <c r="CP157" s="53"/>
      <c r="CQ157" s="53"/>
      <c r="CR157" s="53"/>
      <c r="CS157" s="53"/>
      <c r="CT157" s="53"/>
      <c r="CU157" s="53"/>
      <c r="CV157" s="53"/>
      <c r="CW157" s="53"/>
      <c r="CX157" s="53"/>
      <c r="CY157" s="53"/>
      <c r="CZ157" s="53"/>
      <c r="DA157" s="53"/>
      <c r="DB157" s="53"/>
      <c r="DC157" s="53"/>
      <c r="DD157" s="53"/>
      <c r="DE157" s="53"/>
      <c r="DF157" s="53"/>
      <c r="DG157" s="53"/>
      <c r="DH157" s="53"/>
      <c r="DI157" s="53"/>
      <c r="DJ157" s="53"/>
      <c r="DK157" s="53"/>
      <c r="DL157" s="53"/>
      <c r="DM157" s="53"/>
      <c r="DN157" s="53"/>
      <c r="DO157" s="53"/>
      <c r="DP157" s="53"/>
      <c r="DQ157" s="53"/>
      <c r="DR157" s="53"/>
      <c r="DS157" s="53"/>
      <c r="DT157" s="53"/>
      <c r="DU157" s="53"/>
      <c r="DV157" s="53"/>
      <c r="DW157" s="53"/>
      <c r="DX157" s="53"/>
      <c r="DY157" s="53"/>
      <c r="DZ157" s="53"/>
      <c r="EA157" s="53"/>
      <c r="EB157" s="53"/>
      <c r="EC157" s="53"/>
      <c r="ED157" s="53"/>
      <c r="EE157" s="53"/>
      <c r="EF157" s="53"/>
      <c r="EG157" s="53"/>
      <c r="EH157" s="53"/>
      <c r="EI157" s="53"/>
      <c r="EJ157" s="53"/>
      <c r="EK157" s="53"/>
      <c r="EL157" s="53"/>
      <c r="EM157" s="53"/>
      <c r="EN157" s="53"/>
      <c r="EO157" s="53"/>
      <c r="EP157" s="53"/>
      <c r="EQ157" s="53"/>
      <c r="ER157" s="53"/>
      <c r="ES157" s="53"/>
      <c r="ET157" s="53"/>
      <c r="EU157" s="53"/>
      <c r="EV157" s="53"/>
      <c r="EW157" s="53"/>
      <c r="EX157" s="53"/>
      <c r="EY157" s="53"/>
      <c r="EZ157" s="53"/>
      <c r="FA157" s="53"/>
      <c r="FB157" s="53"/>
      <c r="FC157" s="53"/>
      <c r="FD157" s="53"/>
      <c r="FE157" s="53"/>
      <c r="FF157" s="53"/>
      <c r="FG157" s="53"/>
      <c r="FH157" s="53"/>
      <c r="FI157" s="53"/>
      <c r="FJ157" s="53"/>
      <c r="FK157" s="53"/>
      <c r="FL157" s="53"/>
      <c r="FM157" s="53"/>
      <c r="FN157" s="53"/>
      <c r="FO157" s="53"/>
      <c r="FP157" s="53"/>
      <c r="FQ157" s="53"/>
      <c r="FR157" s="53"/>
      <c r="FS157" s="53"/>
      <c r="FT157" s="53"/>
      <c r="FU157" s="53"/>
      <c r="FV157" s="53"/>
      <c r="FW157" s="53"/>
      <c r="FX157" s="53"/>
      <c r="FY157" s="53"/>
      <c r="FZ157" s="53"/>
      <c r="GA157" s="53"/>
      <c r="GB157" s="53"/>
      <c r="GC157" s="53"/>
      <c r="GD157" s="53"/>
      <c r="GE157" s="53"/>
      <c r="GF157" s="53"/>
      <c r="GG157" s="53"/>
      <c r="GH157" s="53"/>
      <c r="GI157" s="53"/>
      <c r="GJ157" s="53"/>
      <c r="GK157" s="53"/>
      <c r="GL157" s="53"/>
      <c r="GM157" s="53"/>
      <c r="GN157" s="53"/>
      <c r="GO157" s="53"/>
      <c r="GP157" s="53"/>
      <c r="GQ157" s="53"/>
      <c r="GR157" s="53"/>
      <c r="GS157" s="53"/>
      <c r="GT157" s="53"/>
      <c r="GU157" s="53"/>
      <c r="GV157" s="53"/>
      <c r="GW157" s="53"/>
      <c r="GX157" s="53"/>
      <c r="GY157" s="53"/>
      <c r="GZ157" s="53"/>
      <c r="HA157" s="53"/>
      <c r="HB157" s="53"/>
      <c r="HC157" s="53"/>
      <c r="HD157" s="53"/>
      <c r="HE157" s="53"/>
      <c r="HF157" s="53"/>
      <c r="HG157" s="53"/>
      <c r="HH157" s="53"/>
      <c r="HI157" s="53"/>
      <c r="HJ157" s="53"/>
      <c r="HK157" s="53"/>
      <c r="HL157" s="53"/>
      <c r="HM157" s="53"/>
      <c r="HN157" s="53"/>
      <c r="HO157" s="53"/>
      <c r="HP157" s="53"/>
      <c r="HQ157" s="53"/>
      <c r="HR157" s="53"/>
      <c r="HS157" s="53"/>
      <c r="HT157" s="53"/>
      <c r="HU157" s="53"/>
      <c r="HV157" s="53"/>
      <c r="HW157" s="53"/>
      <c r="HX157" s="53"/>
      <c r="HY157" s="53"/>
      <c r="HZ157" s="53"/>
      <c r="IA157" s="53"/>
      <c r="IB157" s="53"/>
      <c r="IC157" s="53"/>
      <c r="ID157" s="53"/>
      <c r="IE157" s="53"/>
      <c r="IF157" s="53"/>
      <c r="IG157" s="53"/>
      <c r="IH157" s="53"/>
      <c r="II157" s="53"/>
      <c r="IJ157" s="53"/>
      <c r="IK157" s="53"/>
      <c r="IL157" s="53"/>
      <c r="IM157" s="53"/>
      <c r="IN157" s="53"/>
      <c r="IO157" s="53"/>
      <c r="IP157" s="53"/>
      <c r="IQ157" s="53"/>
      <c r="IR157" s="53"/>
      <c r="IS157" s="53"/>
      <c r="IT157" s="53"/>
      <c r="IU157" s="53"/>
      <c r="IV157" s="53"/>
    </row>
    <row r="158" spans="1:256" s="55" customFormat="1" x14ac:dyDescent="0.2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3"/>
      <c r="AV158" s="53"/>
      <c r="AW158" s="53"/>
      <c r="AX158" s="53"/>
      <c r="AY158" s="53"/>
      <c r="AZ158" s="53"/>
      <c r="BA158" s="53"/>
      <c r="BB158" s="53"/>
      <c r="BC158" s="53"/>
      <c r="BD158" s="53"/>
      <c r="BE158" s="53"/>
      <c r="BF158" s="53"/>
      <c r="BG158" s="53"/>
      <c r="BH158" s="53"/>
      <c r="BI158" s="53"/>
      <c r="BJ158" s="53"/>
      <c r="BK158" s="53"/>
      <c r="BL158" s="53"/>
      <c r="BM158" s="53"/>
      <c r="BN158" s="53"/>
      <c r="BO158" s="53"/>
      <c r="BP158" s="53"/>
      <c r="BQ158" s="53"/>
      <c r="BR158" s="53"/>
      <c r="BS158" s="53"/>
      <c r="BT158" s="53"/>
      <c r="BU158" s="53"/>
      <c r="BV158" s="53"/>
      <c r="BW158" s="53"/>
      <c r="BX158" s="53"/>
      <c r="BY158" s="53"/>
      <c r="BZ158" s="53"/>
      <c r="CA158" s="53"/>
      <c r="CB158" s="53"/>
      <c r="CC158" s="53"/>
      <c r="CD158" s="53"/>
      <c r="CE158" s="53"/>
      <c r="CF158" s="53"/>
      <c r="CG158" s="53"/>
      <c r="CH158" s="53"/>
      <c r="CI158" s="53"/>
      <c r="CJ158" s="53"/>
      <c r="CK158" s="53"/>
      <c r="CL158" s="53"/>
      <c r="CM158" s="53"/>
      <c r="CN158" s="53"/>
      <c r="CO158" s="53"/>
      <c r="CP158" s="53"/>
      <c r="CQ158" s="53"/>
      <c r="CR158" s="53"/>
      <c r="CS158" s="53"/>
      <c r="CT158" s="53"/>
      <c r="CU158" s="53"/>
      <c r="CV158" s="53"/>
      <c r="CW158" s="53"/>
      <c r="CX158" s="53"/>
      <c r="CY158" s="53"/>
      <c r="CZ158" s="53"/>
      <c r="DA158" s="53"/>
      <c r="DB158" s="53"/>
      <c r="DC158" s="53"/>
      <c r="DD158" s="53"/>
      <c r="DE158" s="53"/>
      <c r="DF158" s="53"/>
      <c r="DG158" s="53"/>
      <c r="DH158" s="53"/>
      <c r="DI158" s="53"/>
      <c r="DJ158" s="53"/>
      <c r="DK158" s="53"/>
      <c r="DL158" s="53"/>
      <c r="DM158" s="53"/>
      <c r="DN158" s="53"/>
      <c r="DO158" s="53"/>
      <c r="DP158" s="53"/>
      <c r="DQ158" s="53"/>
      <c r="DR158" s="53"/>
      <c r="DS158" s="53"/>
      <c r="DT158" s="53"/>
      <c r="DU158" s="53"/>
      <c r="DV158" s="53"/>
      <c r="DW158" s="53"/>
      <c r="DX158" s="53"/>
      <c r="DY158" s="53"/>
      <c r="DZ158" s="53"/>
      <c r="EA158" s="53"/>
      <c r="EB158" s="53"/>
      <c r="EC158" s="53"/>
      <c r="ED158" s="53"/>
      <c r="EE158" s="53"/>
      <c r="EF158" s="53"/>
      <c r="EG158" s="53"/>
      <c r="EH158" s="53"/>
      <c r="EI158" s="53"/>
      <c r="EJ158" s="53"/>
      <c r="EK158" s="53"/>
      <c r="EL158" s="53"/>
      <c r="EM158" s="53"/>
      <c r="EN158" s="53"/>
      <c r="EO158" s="53"/>
      <c r="EP158" s="53"/>
      <c r="EQ158" s="53"/>
      <c r="ER158" s="53"/>
      <c r="ES158" s="53"/>
      <c r="ET158" s="53"/>
      <c r="EU158" s="53"/>
      <c r="EV158" s="53"/>
      <c r="EW158" s="53"/>
      <c r="EX158" s="53"/>
      <c r="EY158" s="53"/>
      <c r="EZ158" s="53"/>
      <c r="FA158" s="53"/>
      <c r="FB158" s="53"/>
      <c r="FC158" s="53"/>
      <c r="FD158" s="53"/>
      <c r="FE158" s="53"/>
      <c r="FF158" s="53"/>
      <c r="FG158" s="53"/>
      <c r="FH158" s="53"/>
      <c r="FI158" s="53"/>
      <c r="FJ158" s="53"/>
      <c r="FK158" s="53"/>
      <c r="FL158" s="53"/>
      <c r="FM158" s="53"/>
      <c r="FN158" s="53"/>
      <c r="FO158" s="53"/>
      <c r="FP158" s="53"/>
      <c r="FQ158" s="53"/>
      <c r="FR158" s="53"/>
      <c r="FS158" s="53"/>
      <c r="FT158" s="53"/>
      <c r="FU158" s="53"/>
      <c r="FV158" s="53"/>
      <c r="FW158" s="53"/>
      <c r="FX158" s="53"/>
      <c r="FY158" s="53"/>
      <c r="FZ158" s="53"/>
      <c r="GA158" s="53"/>
      <c r="GB158" s="53"/>
      <c r="GC158" s="53"/>
      <c r="GD158" s="53"/>
      <c r="GE158" s="53"/>
      <c r="GF158" s="53"/>
      <c r="GG158" s="53"/>
      <c r="GH158" s="53"/>
      <c r="GI158" s="53"/>
      <c r="GJ158" s="53"/>
      <c r="GK158" s="53"/>
      <c r="GL158" s="53"/>
      <c r="GM158" s="53"/>
      <c r="GN158" s="53"/>
      <c r="GO158" s="53"/>
      <c r="GP158" s="53"/>
      <c r="GQ158" s="53"/>
      <c r="GR158" s="53"/>
      <c r="GS158" s="53"/>
      <c r="GT158" s="53"/>
      <c r="GU158" s="53"/>
      <c r="GV158" s="53"/>
      <c r="GW158" s="53"/>
      <c r="GX158" s="53"/>
      <c r="GY158" s="53"/>
      <c r="GZ158" s="53"/>
      <c r="HA158" s="53"/>
      <c r="HB158" s="53"/>
      <c r="HC158" s="53"/>
      <c r="HD158" s="53"/>
      <c r="HE158" s="53"/>
      <c r="HF158" s="53"/>
      <c r="HG158" s="53"/>
      <c r="HH158" s="53"/>
      <c r="HI158" s="53"/>
      <c r="HJ158" s="53"/>
      <c r="HK158" s="53"/>
      <c r="HL158" s="53"/>
      <c r="HM158" s="53"/>
      <c r="HN158" s="53"/>
      <c r="HO158" s="53"/>
      <c r="HP158" s="53"/>
      <c r="HQ158" s="53"/>
      <c r="HR158" s="53"/>
      <c r="HS158" s="53"/>
      <c r="HT158" s="53"/>
      <c r="HU158" s="53"/>
      <c r="HV158" s="53"/>
      <c r="HW158" s="53"/>
      <c r="HX158" s="53"/>
      <c r="HY158" s="53"/>
      <c r="HZ158" s="53"/>
      <c r="IA158" s="53"/>
      <c r="IB158" s="53"/>
      <c r="IC158" s="53"/>
      <c r="ID158" s="53"/>
      <c r="IE158" s="53"/>
      <c r="IF158" s="53"/>
      <c r="IG158" s="53"/>
      <c r="IH158" s="53"/>
      <c r="II158" s="53"/>
      <c r="IJ158" s="53"/>
      <c r="IK158" s="53"/>
      <c r="IL158" s="53"/>
      <c r="IM158" s="53"/>
      <c r="IN158" s="53"/>
      <c r="IO158" s="53"/>
      <c r="IP158" s="53"/>
      <c r="IQ158" s="53"/>
      <c r="IR158" s="53"/>
      <c r="IS158" s="53"/>
      <c r="IT158" s="53"/>
      <c r="IU158" s="53"/>
      <c r="IV158" s="53"/>
    </row>
    <row r="159" spans="1:256" s="55" customFormat="1" x14ac:dyDescent="0.2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53"/>
      <c r="BR159" s="53"/>
      <c r="BS159" s="53"/>
      <c r="BT159" s="53"/>
      <c r="BU159" s="53"/>
      <c r="BV159" s="53"/>
      <c r="BW159" s="53"/>
      <c r="BX159" s="53"/>
      <c r="BY159" s="53"/>
      <c r="BZ159" s="53"/>
      <c r="CA159" s="53"/>
      <c r="CB159" s="53"/>
      <c r="CC159" s="53"/>
      <c r="CD159" s="53"/>
      <c r="CE159" s="53"/>
      <c r="CF159" s="53"/>
      <c r="CG159" s="53"/>
      <c r="CH159" s="53"/>
      <c r="CI159" s="53"/>
      <c r="CJ159" s="53"/>
      <c r="CK159" s="53"/>
      <c r="CL159" s="53"/>
      <c r="CM159" s="53"/>
      <c r="CN159" s="53"/>
      <c r="CO159" s="53"/>
      <c r="CP159" s="53"/>
      <c r="CQ159" s="53"/>
      <c r="CR159" s="53"/>
      <c r="CS159" s="53"/>
      <c r="CT159" s="53"/>
      <c r="CU159" s="53"/>
      <c r="CV159" s="53"/>
      <c r="CW159" s="53"/>
      <c r="CX159" s="53"/>
      <c r="CY159" s="53"/>
      <c r="CZ159" s="53"/>
      <c r="DA159" s="53"/>
      <c r="DB159" s="53"/>
      <c r="DC159" s="53"/>
      <c r="DD159" s="53"/>
      <c r="DE159" s="53"/>
      <c r="DF159" s="53"/>
      <c r="DG159" s="53"/>
      <c r="DH159" s="53"/>
      <c r="DI159" s="53"/>
      <c r="DJ159" s="53"/>
      <c r="DK159" s="53"/>
      <c r="DL159" s="53"/>
      <c r="DM159" s="53"/>
      <c r="DN159" s="53"/>
      <c r="DO159" s="53"/>
      <c r="DP159" s="53"/>
      <c r="DQ159" s="53"/>
      <c r="DR159" s="53"/>
      <c r="DS159" s="53"/>
      <c r="DT159" s="53"/>
      <c r="DU159" s="53"/>
      <c r="DV159" s="53"/>
      <c r="DW159" s="53"/>
      <c r="DX159" s="53"/>
      <c r="DY159" s="53"/>
      <c r="DZ159" s="53"/>
      <c r="EA159" s="53"/>
      <c r="EB159" s="53"/>
      <c r="EC159" s="53"/>
      <c r="ED159" s="53"/>
      <c r="EE159" s="53"/>
      <c r="EF159" s="53"/>
      <c r="EG159" s="53"/>
      <c r="EH159" s="53"/>
      <c r="EI159" s="53"/>
      <c r="EJ159" s="53"/>
      <c r="EK159" s="53"/>
      <c r="EL159" s="53"/>
      <c r="EM159" s="53"/>
      <c r="EN159" s="53"/>
      <c r="EO159" s="53"/>
      <c r="EP159" s="53"/>
      <c r="EQ159" s="53"/>
      <c r="ER159" s="53"/>
      <c r="ES159" s="53"/>
      <c r="ET159" s="53"/>
      <c r="EU159" s="53"/>
      <c r="EV159" s="53"/>
      <c r="EW159" s="53"/>
      <c r="EX159" s="53"/>
      <c r="EY159" s="53"/>
      <c r="EZ159" s="53"/>
      <c r="FA159" s="53"/>
      <c r="FB159" s="53"/>
      <c r="FC159" s="53"/>
      <c r="FD159" s="53"/>
      <c r="FE159" s="53"/>
      <c r="FF159" s="53"/>
      <c r="FG159" s="53"/>
      <c r="FH159" s="53"/>
      <c r="FI159" s="53"/>
      <c r="FJ159" s="53"/>
      <c r="FK159" s="53"/>
      <c r="FL159" s="53"/>
      <c r="FM159" s="53"/>
      <c r="FN159" s="53"/>
      <c r="FO159" s="53"/>
      <c r="FP159" s="53"/>
      <c r="FQ159" s="53"/>
      <c r="FR159" s="53"/>
      <c r="FS159" s="53"/>
      <c r="FT159" s="53"/>
      <c r="FU159" s="53"/>
      <c r="FV159" s="53"/>
      <c r="FW159" s="53"/>
      <c r="FX159" s="53"/>
      <c r="FY159" s="53"/>
      <c r="FZ159" s="53"/>
      <c r="GA159" s="53"/>
      <c r="GB159" s="53"/>
      <c r="GC159" s="53"/>
      <c r="GD159" s="53"/>
      <c r="GE159" s="53"/>
      <c r="GF159" s="53"/>
      <c r="GG159" s="53"/>
      <c r="GH159" s="53"/>
      <c r="GI159" s="53"/>
      <c r="GJ159" s="53"/>
      <c r="GK159" s="53"/>
      <c r="GL159" s="53"/>
      <c r="GM159" s="53"/>
      <c r="GN159" s="53"/>
      <c r="GO159" s="53"/>
      <c r="GP159" s="53"/>
      <c r="GQ159" s="53"/>
      <c r="GR159" s="53"/>
      <c r="GS159" s="53"/>
      <c r="GT159" s="53"/>
      <c r="GU159" s="53"/>
      <c r="GV159" s="53"/>
      <c r="GW159" s="53"/>
      <c r="GX159" s="53"/>
      <c r="GY159" s="53"/>
      <c r="GZ159" s="53"/>
      <c r="HA159" s="53"/>
      <c r="HB159" s="53"/>
      <c r="HC159" s="53"/>
      <c r="HD159" s="53"/>
      <c r="HE159" s="53"/>
      <c r="HF159" s="53"/>
      <c r="HG159" s="53"/>
      <c r="HH159" s="53"/>
      <c r="HI159" s="53"/>
      <c r="HJ159" s="53"/>
      <c r="HK159" s="53"/>
      <c r="HL159" s="53"/>
      <c r="HM159" s="53"/>
      <c r="HN159" s="53"/>
      <c r="HO159" s="53"/>
      <c r="HP159" s="53"/>
      <c r="HQ159" s="53"/>
      <c r="HR159" s="53"/>
      <c r="HS159" s="53"/>
      <c r="HT159" s="53"/>
      <c r="HU159" s="53"/>
      <c r="HV159" s="53"/>
      <c r="HW159" s="53"/>
      <c r="HX159" s="53"/>
      <c r="HY159" s="53"/>
      <c r="HZ159" s="53"/>
      <c r="IA159" s="53"/>
      <c r="IB159" s="53"/>
      <c r="IC159" s="53"/>
      <c r="ID159" s="53"/>
      <c r="IE159" s="53"/>
      <c r="IF159" s="53"/>
      <c r="IG159" s="53"/>
      <c r="IH159" s="53"/>
      <c r="II159" s="53"/>
      <c r="IJ159" s="53"/>
      <c r="IK159" s="53"/>
      <c r="IL159" s="53"/>
      <c r="IM159" s="53"/>
      <c r="IN159" s="53"/>
      <c r="IO159" s="53"/>
      <c r="IP159" s="53"/>
      <c r="IQ159" s="53"/>
      <c r="IR159" s="53"/>
      <c r="IS159" s="53"/>
      <c r="IT159" s="53"/>
      <c r="IU159" s="53"/>
      <c r="IV159" s="53"/>
    </row>
    <row r="160" spans="1:256" s="55" customFormat="1" x14ac:dyDescent="0.2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3"/>
      <c r="CG160" s="53"/>
      <c r="CH160" s="53"/>
      <c r="CI160" s="53"/>
      <c r="CJ160" s="53"/>
      <c r="CK160" s="53"/>
      <c r="CL160" s="53"/>
      <c r="CM160" s="53"/>
      <c r="CN160" s="53"/>
      <c r="CO160" s="53"/>
      <c r="CP160" s="53"/>
      <c r="CQ160" s="53"/>
      <c r="CR160" s="53"/>
      <c r="CS160" s="53"/>
      <c r="CT160" s="53"/>
      <c r="CU160" s="53"/>
      <c r="CV160" s="53"/>
      <c r="CW160" s="53"/>
      <c r="CX160" s="53"/>
      <c r="CY160" s="53"/>
      <c r="CZ160" s="53"/>
      <c r="DA160" s="53"/>
      <c r="DB160" s="53"/>
      <c r="DC160" s="53"/>
      <c r="DD160" s="53"/>
      <c r="DE160" s="53"/>
      <c r="DF160" s="53"/>
      <c r="DG160" s="53"/>
      <c r="DH160" s="53"/>
      <c r="DI160" s="53"/>
      <c r="DJ160" s="53"/>
      <c r="DK160" s="53"/>
      <c r="DL160" s="53"/>
      <c r="DM160" s="53"/>
      <c r="DN160" s="53"/>
      <c r="DO160" s="53"/>
      <c r="DP160" s="53"/>
      <c r="DQ160" s="53"/>
      <c r="DR160" s="53"/>
      <c r="DS160" s="53"/>
      <c r="DT160" s="53"/>
      <c r="DU160" s="53"/>
      <c r="DV160" s="53"/>
      <c r="DW160" s="53"/>
      <c r="DX160" s="53"/>
      <c r="DY160" s="53"/>
      <c r="DZ160" s="53"/>
      <c r="EA160" s="53"/>
      <c r="EB160" s="53"/>
      <c r="EC160" s="53"/>
      <c r="ED160" s="53"/>
      <c r="EE160" s="53"/>
      <c r="EF160" s="53"/>
      <c r="EG160" s="53"/>
      <c r="EH160" s="53"/>
      <c r="EI160" s="53"/>
      <c r="EJ160" s="53"/>
      <c r="EK160" s="53"/>
      <c r="EL160" s="53"/>
      <c r="EM160" s="53"/>
      <c r="EN160" s="53"/>
      <c r="EO160" s="53"/>
      <c r="EP160" s="53"/>
      <c r="EQ160" s="53"/>
      <c r="ER160" s="53"/>
      <c r="ES160" s="53"/>
      <c r="ET160" s="53"/>
      <c r="EU160" s="53"/>
      <c r="EV160" s="53"/>
      <c r="EW160" s="53"/>
      <c r="EX160" s="53"/>
      <c r="EY160" s="53"/>
      <c r="EZ160" s="53"/>
      <c r="FA160" s="53"/>
      <c r="FB160" s="53"/>
      <c r="FC160" s="53"/>
      <c r="FD160" s="53"/>
      <c r="FE160" s="53"/>
      <c r="FF160" s="53"/>
      <c r="FG160" s="53"/>
      <c r="FH160" s="53"/>
      <c r="FI160" s="53"/>
      <c r="FJ160" s="53"/>
      <c r="FK160" s="53"/>
      <c r="FL160" s="53"/>
      <c r="FM160" s="53"/>
      <c r="FN160" s="53"/>
      <c r="FO160" s="53"/>
      <c r="FP160" s="53"/>
      <c r="FQ160" s="53"/>
      <c r="FR160" s="53"/>
      <c r="FS160" s="53"/>
      <c r="FT160" s="53"/>
      <c r="FU160" s="53"/>
      <c r="FV160" s="53"/>
      <c r="FW160" s="53"/>
      <c r="FX160" s="53"/>
      <c r="FY160" s="53"/>
      <c r="FZ160" s="53"/>
      <c r="GA160" s="53"/>
      <c r="GB160" s="53"/>
      <c r="GC160" s="53"/>
      <c r="GD160" s="53"/>
      <c r="GE160" s="53"/>
      <c r="GF160" s="53"/>
      <c r="GG160" s="53"/>
      <c r="GH160" s="53"/>
      <c r="GI160" s="53"/>
      <c r="GJ160" s="53"/>
      <c r="GK160" s="53"/>
      <c r="GL160" s="53"/>
      <c r="GM160" s="53"/>
      <c r="GN160" s="53"/>
      <c r="GO160" s="53"/>
      <c r="GP160" s="53"/>
      <c r="GQ160" s="53"/>
      <c r="GR160" s="53"/>
      <c r="GS160" s="53"/>
      <c r="GT160" s="53"/>
      <c r="GU160" s="53"/>
      <c r="GV160" s="53"/>
      <c r="GW160" s="53"/>
      <c r="GX160" s="53"/>
      <c r="GY160" s="53"/>
      <c r="GZ160" s="53"/>
      <c r="HA160" s="53"/>
      <c r="HB160" s="53"/>
      <c r="HC160" s="53"/>
      <c r="HD160" s="53"/>
      <c r="HE160" s="53"/>
      <c r="HF160" s="53"/>
      <c r="HG160" s="53"/>
      <c r="HH160" s="53"/>
      <c r="HI160" s="53"/>
      <c r="HJ160" s="53"/>
      <c r="HK160" s="53"/>
      <c r="HL160" s="53"/>
      <c r="HM160" s="53"/>
      <c r="HN160" s="53"/>
      <c r="HO160" s="53"/>
      <c r="HP160" s="53"/>
      <c r="HQ160" s="53"/>
      <c r="HR160" s="53"/>
      <c r="HS160" s="53"/>
      <c r="HT160" s="53"/>
      <c r="HU160" s="53"/>
      <c r="HV160" s="53"/>
      <c r="HW160" s="53"/>
      <c r="HX160" s="53"/>
      <c r="HY160" s="53"/>
      <c r="HZ160" s="53"/>
      <c r="IA160" s="53"/>
      <c r="IB160" s="53"/>
      <c r="IC160" s="53"/>
      <c r="ID160" s="53"/>
      <c r="IE160" s="53"/>
      <c r="IF160" s="53"/>
      <c r="IG160" s="53"/>
      <c r="IH160" s="53"/>
      <c r="II160" s="53"/>
      <c r="IJ160" s="53"/>
      <c r="IK160" s="53"/>
      <c r="IL160" s="53"/>
      <c r="IM160" s="53"/>
      <c r="IN160" s="53"/>
      <c r="IO160" s="53"/>
      <c r="IP160" s="53"/>
      <c r="IQ160" s="53"/>
      <c r="IR160" s="53"/>
      <c r="IS160" s="53"/>
      <c r="IT160" s="53"/>
      <c r="IU160" s="53"/>
      <c r="IV160" s="53"/>
    </row>
    <row r="161" spans="1:256" s="55" customFormat="1" ht="15.75" x14ac:dyDescent="0.25">
      <c r="A161" s="53"/>
      <c r="B161" s="53"/>
      <c r="C161" s="53"/>
      <c r="D161" s="81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G161" s="53"/>
      <c r="BH161" s="53"/>
      <c r="BI161" s="53"/>
      <c r="BJ161" s="53"/>
      <c r="BK161" s="53"/>
      <c r="BL161" s="53"/>
      <c r="BM161" s="53"/>
      <c r="BN161" s="53"/>
      <c r="BO161" s="53"/>
      <c r="BP161" s="53"/>
      <c r="BQ161" s="53"/>
      <c r="BR161" s="53"/>
      <c r="BS161" s="53"/>
      <c r="BT161" s="53"/>
      <c r="BU161" s="53"/>
      <c r="BV161" s="53"/>
      <c r="BW161" s="53"/>
      <c r="BX161" s="53"/>
      <c r="BY161" s="53"/>
      <c r="BZ161" s="53"/>
      <c r="CA161" s="53"/>
      <c r="CB161" s="53"/>
      <c r="CC161" s="53"/>
      <c r="CD161" s="53"/>
      <c r="CE161" s="53"/>
      <c r="CF161" s="53"/>
      <c r="CG161" s="53"/>
      <c r="CH161" s="53"/>
      <c r="CI161" s="53"/>
      <c r="CJ161" s="53"/>
      <c r="CK161" s="53"/>
      <c r="CL161" s="53"/>
      <c r="CM161" s="53"/>
      <c r="CN161" s="53"/>
      <c r="CO161" s="53"/>
      <c r="CP161" s="53"/>
      <c r="CQ161" s="53"/>
      <c r="CR161" s="53"/>
      <c r="CS161" s="53"/>
      <c r="CT161" s="53"/>
      <c r="CU161" s="53"/>
      <c r="CV161" s="53"/>
      <c r="CW161" s="53"/>
      <c r="CX161" s="53"/>
      <c r="CY161" s="53"/>
      <c r="CZ161" s="53"/>
      <c r="DA161" s="53"/>
      <c r="DB161" s="53"/>
      <c r="DC161" s="53"/>
      <c r="DD161" s="53"/>
      <c r="DE161" s="53"/>
      <c r="DF161" s="53"/>
      <c r="DG161" s="53"/>
      <c r="DH161" s="53"/>
      <c r="DI161" s="53"/>
      <c r="DJ161" s="53"/>
      <c r="DK161" s="53"/>
      <c r="DL161" s="53"/>
      <c r="DM161" s="53"/>
      <c r="DN161" s="53"/>
      <c r="DO161" s="53"/>
      <c r="DP161" s="53"/>
      <c r="DQ161" s="53"/>
      <c r="DR161" s="53"/>
      <c r="DS161" s="53"/>
      <c r="DT161" s="53"/>
      <c r="DU161" s="53"/>
      <c r="DV161" s="53"/>
      <c r="DW161" s="53"/>
      <c r="DX161" s="53"/>
      <c r="DY161" s="53"/>
      <c r="DZ161" s="53"/>
      <c r="EA161" s="53"/>
      <c r="EB161" s="53"/>
      <c r="EC161" s="53"/>
      <c r="ED161" s="53"/>
      <c r="EE161" s="53"/>
      <c r="EF161" s="53"/>
      <c r="EG161" s="53"/>
      <c r="EH161" s="53"/>
      <c r="EI161" s="53"/>
      <c r="EJ161" s="53"/>
      <c r="EK161" s="53"/>
      <c r="EL161" s="53"/>
      <c r="EM161" s="53"/>
      <c r="EN161" s="53"/>
      <c r="EO161" s="53"/>
      <c r="EP161" s="53"/>
      <c r="EQ161" s="53"/>
      <c r="ER161" s="53"/>
      <c r="ES161" s="53"/>
      <c r="ET161" s="53"/>
      <c r="EU161" s="53"/>
      <c r="EV161" s="53"/>
      <c r="EW161" s="53"/>
      <c r="EX161" s="53"/>
      <c r="EY161" s="53"/>
      <c r="EZ161" s="53"/>
      <c r="FA161" s="53"/>
      <c r="FB161" s="53"/>
      <c r="FC161" s="53"/>
      <c r="FD161" s="53"/>
      <c r="FE161" s="53"/>
      <c r="FF161" s="53"/>
      <c r="FG161" s="53"/>
      <c r="FH161" s="53"/>
      <c r="FI161" s="53"/>
      <c r="FJ161" s="53"/>
      <c r="FK161" s="53"/>
      <c r="FL161" s="53"/>
      <c r="FM161" s="53"/>
      <c r="FN161" s="53"/>
      <c r="FO161" s="53"/>
      <c r="FP161" s="53"/>
      <c r="FQ161" s="53"/>
      <c r="FR161" s="53"/>
      <c r="FS161" s="53"/>
      <c r="FT161" s="53"/>
      <c r="FU161" s="53"/>
      <c r="FV161" s="53"/>
      <c r="FW161" s="53"/>
      <c r="FX161" s="53"/>
      <c r="FY161" s="53"/>
      <c r="FZ161" s="53"/>
      <c r="GA161" s="53"/>
      <c r="GB161" s="53"/>
      <c r="GC161" s="53"/>
      <c r="GD161" s="53"/>
      <c r="GE161" s="53"/>
      <c r="GF161" s="53"/>
      <c r="GG161" s="53"/>
      <c r="GH161" s="53"/>
      <c r="GI161" s="53"/>
      <c r="GJ161" s="53"/>
      <c r="GK161" s="53"/>
      <c r="GL161" s="53"/>
      <c r="GM161" s="53"/>
      <c r="GN161" s="53"/>
      <c r="GO161" s="53"/>
      <c r="GP161" s="53"/>
      <c r="GQ161" s="53"/>
      <c r="GR161" s="53"/>
      <c r="GS161" s="53"/>
      <c r="GT161" s="53"/>
      <c r="GU161" s="53"/>
      <c r="GV161" s="53"/>
      <c r="GW161" s="53"/>
      <c r="GX161" s="53"/>
      <c r="GY161" s="53"/>
      <c r="GZ161" s="53"/>
      <c r="HA161" s="53"/>
      <c r="HB161" s="53"/>
      <c r="HC161" s="53"/>
      <c r="HD161" s="53"/>
      <c r="HE161" s="53"/>
      <c r="HF161" s="53"/>
      <c r="HG161" s="53"/>
      <c r="HH161" s="53"/>
      <c r="HI161" s="53"/>
      <c r="HJ161" s="53"/>
      <c r="HK161" s="53"/>
      <c r="HL161" s="53"/>
      <c r="HM161" s="53"/>
      <c r="HN161" s="53"/>
      <c r="HO161" s="53"/>
      <c r="HP161" s="53"/>
      <c r="HQ161" s="53"/>
      <c r="HR161" s="53"/>
      <c r="HS161" s="53"/>
      <c r="HT161" s="53"/>
      <c r="HU161" s="53"/>
      <c r="HV161" s="53"/>
      <c r="HW161" s="53"/>
      <c r="HX161" s="53"/>
      <c r="HY161" s="53"/>
      <c r="HZ161" s="53"/>
      <c r="IA161" s="53"/>
      <c r="IB161" s="53"/>
      <c r="IC161" s="53"/>
      <c r="ID161" s="53"/>
      <c r="IE161" s="53"/>
      <c r="IF161" s="53"/>
      <c r="IG161" s="53"/>
      <c r="IH161" s="53"/>
      <c r="II161" s="53"/>
      <c r="IJ161" s="53"/>
      <c r="IK161" s="53"/>
      <c r="IL161" s="53"/>
      <c r="IM161" s="53"/>
      <c r="IN161" s="53"/>
      <c r="IO161" s="53"/>
      <c r="IP161" s="53"/>
      <c r="IQ161" s="53"/>
      <c r="IR161" s="53"/>
      <c r="IS161" s="53"/>
      <c r="IT161" s="53"/>
      <c r="IU161" s="53"/>
      <c r="IV161" s="53"/>
    </row>
    <row r="162" spans="1:256" s="55" customFormat="1" ht="15.75" x14ac:dyDescent="0.2">
      <c r="A162" s="53"/>
      <c r="B162" s="53"/>
      <c r="C162" s="53"/>
      <c r="D162" s="82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53"/>
      <c r="AK162" s="53"/>
      <c r="AL162" s="53"/>
      <c r="AM162" s="53"/>
      <c r="AN162" s="53"/>
      <c r="AO162" s="53"/>
      <c r="AP162" s="53"/>
      <c r="AQ162" s="53"/>
      <c r="AR162" s="53"/>
      <c r="AS162" s="53"/>
      <c r="AT162" s="53"/>
      <c r="AU162" s="53"/>
      <c r="AV162" s="53"/>
      <c r="AW162" s="53"/>
      <c r="AX162" s="53"/>
      <c r="AY162" s="53"/>
      <c r="AZ162" s="53"/>
      <c r="BA162" s="53"/>
      <c r="BB162" s="53"/>
      <c r="BC162" s="53"/>
      <c r="BD162" s="53"/>
      <c r="BE162" s="53"/>
      <c r="BF162" s="53"/>
      <c r="BG162" s="53"/>
      <c r="BH162" s="53"/>
      <c r="BI162" s="53"/>
      <c r="BJ162" s="53"/>
      <c r="BK162" s="53"/>
      <c r="BL162" s="53"/>
      <c r="BM162" s="53"/>
      <c r="BN162" s="53"/>
      <c r="BO162" s="53"/>
      <c r="BP162" s="53"/>
      <c r="BQ162" s="53"/>
      <c r="BR162" s="53"/>
      <c r="BS162" s="53"/>
      <c r="BT162" s="53"/>
      <c r="BU162" s="53"/>
      <c r="BV162" s="53"/>
      <c r="BW162" s="53"/>
      <c r="BX162" s="53"/>
      <c r="BY162" s="53"/>
      <c r="BZ162" s="53"/>
      <c r="CA162" s="53"/>
      <c r="CB162" s="53"/>
      <c r="CC162" s="53"/>
      <c r="CD162" s="53"/>
      <c r="CE162" s="53"/>
      <c r="CF162" s="53"/>
      <c r="CG162" s="53"/>
      <c r="CH162" s="53"/>
      <c r="CI162" s="53"/>
      <c r="CJ162" s="53"/>
      <c r="CK162" s="53"/>
      <c r="CL162" s="53"/>
      <c r="CM162" s="53"/>
      <c r="CN162" s="53"/>
      <c r="CO162" s="53"/>
      <c r="CP162" s="53"/>
      <c r="CQ162" s="53"/>
      <c r="CR162" s="53"/>
      <c r="CS162" s="53"/>
      <c r="CT162" s="53"/>
      <c r="CU162" s="53"/>
      <c r="CV162" s="53"/>
      <c r="CW162" s="53"/>
      <c r="CX162" s="53"/>
      <c r="CY162" s="53"/>
      <c r="CZ162" s="53"/>
      <c r="DA162" s="53"/>
      <c r="DB162" s="53"/>
      <c r="DC162" s="53"/>
      <c r="DD162" s="53"/>
      <c r="DE162" s="53"/>
      <c r="DF162" s="53"/>
      <c r="DG162" s="53"/>
      <c r="DH162" s="53"/>
      <c r="DI162" s="53"/>
      <c r="DJ162" s="53"/>
      <c r="DK162" s="53"/>
      <c r="DL162" s="53"/>
      <c r="DM162" s="53"/>
      <c r="DN162" s="53"/>
      <c r="DO162" s="53"/>
      <c r="DP162" s="53"/>
      <c r="DQ162" s="53"/>
      <c r="DR162" s="53"/>
      <c r="DS162" s="53"/>
      <c r="DT162" s="53"/>
      <c r="DU162" s="53"/>
      <c r="DV162" s="53"/>
      <c r="DW162" s="53"/>
      <c r="DX162" s="53"/>
      <c r="DY162" s="53"/>
      <c r="DZ162" s="53"/>
      <c r="EA162" s="53"/>
      <c r="EB162" s="53"/>
      <c r="EC162" s="53"/>
      <c r="ED162" s="53"/>
      <c r="EE162" s="53"/>
      <c r="EF162" s="53"/>
      <c r="EG162" s="53"/>
      <c r="EH162" s="53"/>
      <c r="EI162" s="53"/>
      <c r="EJ162" s="53"/>
      <c r="EK162" s="53"/>
      <c r="EL162" s="53"/>
      <c r="EM162" s="53"/>
      <c r="EN162" s="53"/>
      <c r="EO162" s="53"/>
      <c r="EP162" s="53"/>
      <c r="EQ162" s="53"/>
      <c r="ER162" s="53"/>
      <c r="ES162" s="53"/>
      <c r="ET162" s="53"/>
      <c r="EU162" s="53"/>
      <c r="EV162" s="53"/>
      <c r="EW162" s="53"/>
      <c r="EX162" s="53"/>
      <c r="EY162" s="53"/>
      <c r="EZ162" s="53"/>
      <c r="FA162" s="53"/>
      <c r="FB162" s="53"/>
      <c r="FC162" s="53"/>
      <c r="FD162" s="53"/>
      <c r="FE162" s="53"/>
      <c r="FF162" s="53"/>
      <c r="FG162" s="53"/>
      <c r="FH162" s="53"/>
      <c r="FI162" s="53"/>
      <c r="FJ162" s="53"/>
      <c r="FK162" s="53"/>
      <c r="FL162" s="53"/>
      <c r="FM162" s="53"/>
      <c r="FN162" s="53"/>
      <c r="FO162" s="53"/>
      <c r="FP162" s="53"/>
      <c r="FQ162" s="53"/>
      <c r="FR162" s="53"/>
      <c r="FS162" s="53"/>
      <c r="FT162" s="53"/>
      <c r="FU162" s="53"/>
      <c r="FV162" s="53"/>
      <c r="FW162" s="53"/>
      <c r="FX162" s="53"/>
      <c r="FY162" s="53"/>
      <c r="FZ162" s="53"/>
      <c r="GA162" s="53"/>
      <c r="GB162" s="53"/>
      <c r="GC162" s="53"/>
      <c r="GD162" s="53"/>
      <c r="GE162" s="53"/>
      <c r="GF162" s="53"/>
      <c r="GG162" s="53"/>
      <c r="GH162" s="53"/>
      <c r="GI162" s="53"/>
      <c r="GJ162" s="53"/>
      <c r="GK162" s="53"/>
      <c r="GL162" s="53"/>
      <c r="GM162" s="53"/>
      <c r="GN162" s="53"/>
      <c r="GO162" s="53"/>
      <c r="GP162" s="53"/>
      <c r="GQ162" s="53"/>
      <c r="GR162" s="53"/>
      <c r="GS162" s="53"/>
      <c r="GT162" s="53"/>
      <c r="GU162" s="53"/>
      <c r="GV162" s="53"/>
      <c r="GW162" s="53"/>
      <c r="GX162" s="53"/>
      <c r="GY162" s="53"/>
      <c r="GZ162" s="53"/>
      <c r="HA162" s="53"/>
      <c r="HB162" s="53"/>
      <c r="HC162" s="53"/>
      <c r="HD162" s="53"/>
      <c r="HE162" s="53"/>
      <c r="HF162" s="53"/>
      <c r="HG162" s="53"/>
      <c r="HH162" s="53"/>
      <c r="HI162" s="53"/>
      <c r="HJ162" s="53"/>
      <c r="HK162" s="53"/>
      <c r="HL162" s="53"/>
      <c r="HM162" s="53"/>
      <c r="HN162" s="53"/>
      <c r="HO162" s="53"/>
      <c r="HP162" s="53"/>
      <c r="HQ162" s="53"/>
      <c r="HR162" s="53"/>
      <c r="HS162" s="53"/>
      <c r="HT162" s="53"/>
      <c r="HU162" s="53"/>
      <c r="HV162" s="53"/>
      <c r="HW162" s="53"/>
      <c r="HX162" s="53"/>
      <c r="HY162" s="53"/>
      <c r="HZ162" s="53"/>
      <c r="IA162" s="53"/>
      <c r="IB162" s="53"/>
      <c r="IC162" s="53"/>
      <c r="ID162" s="53"/>
      <c r="IE162" s="53"/>
      <c r="IF162" s="53"/>
      <c r="IG162" s="53"/>
      <c r="IH162" s="53"/>
      <c r="II162" s="53"/>
      <c r="IJ162" s="53"/>
      <c r="IK162" s="53"/>
      <c r="IL162" s="53"/>
      <c r="IM162" s="53"/>
      <c r="IN162" s="53"/>
      <c r="IO162" s="53"/>
      <c r="IP162" s="53"/>
      <c r="IQ162" s="53"/>
      <c r="IR162" s="53"/>
      <c r="IS162" s="53"/>
      <c r="IT162" s="53"/>
      <c r="IU162" s="53"/>
      <c r="IV162" s="53"/>
    </row>
    <row r="163" spans="1:256" s="55" customFormat="1" x14ac:dyDescent="0.2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  <c r="BD163" s="53"/>
      <c r="BE163" s="53"/>
      <c r="BF163" s="53"/>
      <c r="BG163" s="53"/>
      <c r="BH163" s="53"/>
      <c r="BI163" s="53"/>
      <c r="BJ163" s="53"/>
      <c r="BK163" s="53"/>
      <c r="BL163" s="53"/>
      <c r="BM163" s="53"/>
      <c r="BN163" s="53"/>
      <c r="BO163" s="53"/>
      <c r="BP163" s="53"/>
      <c r="BQ163" s="53"/>
      <c r="BR163" s="53"/>
      <c r="BS163" s="53"/>
      <c r="BT163" s="53"/>
      <c r="BU163" s="53"/>
      <c r="BV163" s="53"/>
      <c r="BW163" s="53"/>
      <c r="BX163" s="53"/>
      <c r="BY163" s="53"/>
      <c r="BZ163" s="53"/>
      <c r="CA163" s="53"/>
      <c r="CB163" s="53"/>
      <c r="CC163" s="53"/>
      <c r="CD163" s="53"/>
      <c r="CE163" s="53"/>
      <c r="CF163" s="53"/>
      <c r="CG163" s="53"/>
      <c r="CH163" s="53"/>
      <c r="CI163" s="53"/>
      <c r="CJ163" s="53"/>
      <c r="CK163" s="53"/>
      <c r="CL163" s="53"/>
      <c r="CM163" s="53"/>
      <c r="CN163" s="53"/>
      <c r="CO163" s="53"/>
      <c r="CP163" s="53"/>
      <c r="CQ163" s="53"/>
      <c r="CR163" s="53"/>
      <c r="CS163" s="53"/>
      <c r="CT163" s="53"/>
      <c r="CU163" s="53"/>
      <c r="CV163" s="53"/>
      <c r="CW163" s="53"/>
      <c r="CX163" s="53"/>
      <c r="CY163" s="53"/>
      <c r="CZ163" s="53"/>
      <c r="DA163" s="53"/>
      <c r="DB163" s="53"/>
      <c r="DC163" s="53"/>
      <c r="DD163" s="53"/>
      <c r="DE163" s="53"/>
      <c r="DF163" s="53"/>
      <c r="DG163" s="53"/>
      <c r="DH163" s="53"/>
      <c r="DI163" s="53"/>
      <c r="DJ163" s="53"/>
      <c r="DK163" s="53"/>
      <c r="DL163" s="53"/>
      <c r="DM163" s="53"/>
      <c r="DN163" s="53"/>
      <c r="DO163" s="53"/>
      <c r="DP163" s="53"/>
      <c r="DQ163" s="53"/>
      <c r="DR163" s="53"/>
      <c r="DS163" s="53"/>
      <c r="DT163" s="53"/>
      <c r="DU163" s="53"/>
      <c r="DV163" s="53"/>
      <c r="DW163" s="53"/>
      <c r="DX163" s="53"/>
      <c r="DY163" s="53"/>
      <c r="DZ163" s="53"/>
      <c r="EA163" s="53"/>
      <c r="EB163" s="53"/>
      <c r="EC163" s="53"/>
      <c r="ED163" s="53"/>
      <c r="EE163" s="53"/>
      <c r="EF163" s="53"/>
      <c r="EG163" s="53"/>
      <c r="EH163" s="53"/>
      <c r="EI163" s="53"/>
      <c r="EJ163" s="53"/>
      <c r="EK163" s="53"/>
      <c r="EL163" s="53"/>
      <c r="EM163" s="53"/>
      <c r="EN163" s="53"/>
      <c r="EO163" s="53"/>
      <c r="EP163" s="53"/>
      <c r="EQ163" s="53"/>
      <c r="ER163" s="53"/>
      <c r="ES163" s="53"/>
      <c r="ET163" s="53"/>
      <c r="EU163" s="53"/>
      <c r="EV163" s="53"/>
      <c r="EW163" s="53"/>
      <c r="EX163" s="53"/>
      <c r="EY163" s="53"/>
      <c r="EZ163" s="53"/>
      <c r="FA163" s="53"/>
      <c r="FB163" s="53"/>
      <c r="FC163" s="53"/>
      <c r="FD163" s="53"/>
      <c r="FE163" s="53"/>
      <c r="FF163" s="53"/>
      <c r="FG163" s="53"/>
      <c r="FH163" s="53"/>
      <c r="FI163" s="53"/>
      <c r="FJ163" s="53"/>
      <c r="FK163" s="53"/>
      <c r="FL163" s="53"/>
      <c r="FM163" s="53"/>
      <c r="FN163" s="53"/>
      <c r="FO163" s="53"/>
      <c r="FP163" s="53"/>
      <c r="FQ163" s="53"/>
      <c r="FR163" s="53"/>
      <c r="FS163" s="53"/>
      <c r="FT163" s="53"/>
      <c r="FU163" s="53"/>
      <c r="FV163" s="53"/>
      <c r="FW163" s="53"/>
      <c r="FX163" s="53"/>
      <c r="FY163" s="53"/>
      <c r="FZ163" s="53"/>
      <c r="GA163" s="53"/>
      <c r="GB163" s="53"/>
      <c r="GC163" s="53"/>
      <c r="GD163" s="53"/>
      <c r="GE163" s="53"/>
      <c r="GF163" s="53"/>
      <c r="GG163" s="53"/>
      <c r="GH163" s="53"/>
      <c r="GI163" s="53"/>
      <c r="GJ163" s="53"/>
      <c r="GK163" s="53"/>
      <c r="GL163" s="53"/>
      <c r="GM163" s="53"/>
      <c r="GN163" s="53"/>
      <c r="GO163" s="53"/>
      <c r="GP163" s="53"/>
      <c r="GQ163" s="53"/>
      <c r="GR163" s="53"/>
      <c r="GS163" s="53"/>
      <c r="GT163" s="53"/>
      <c r="GU163" s="53"/>
      <c r="GV163" s="53"/>
      <c r="GW163" s="53"/>
      <c r="GX163" s="53"/>
      <c r="GY163" s="53"/>
      <c r="GZ163" s="53"/>
      <c r="HA163" s="53"/>
      <c r="HB163" s="53"/>
      <c r="HC163" s="53"/>
      <c r="HD163" s="53"/>
      <c r="HE163" s="53"/>
      <c r="HF163" s="53"/>
      <c r="HG163" s="53"/>
      <c r="HH163" s="53"/>
      <c r="HI163" s="53"/>
      <c r="HJ163" s="53"/>
      <c r="HK163" s="53"/>
      <c r="HL163" s="53"/>
      <c r="HM163" s="53"/>
      <c r="HN163" s="53"/>
      <c r="HO163" s="53"/>
      <c r="HP163" s="53"/>
      <c r="HQ163" s="53"/>
      <c r="HR163" s="53"/>
      <c r="HS163" s="53"/>
      <c r="HT163" s="53"/>
      <c r="HU163" s="53"/>
      <c r="HV163" s="53"/>
      <c r="HW163" s="53"/>
      <c r="HX163" s="53"/>
      <c r="HY163" s="53"/>
      <c r="HZ163" s="53"/>
      <c r="IA163" s="53"/>
      <c r="IB163" s="53"/>
      <c r="IC163" s="53"/>
      <c r="ID163" s="53"/>
      <c r="IE163" s="53"/>
      <c r="IF163" s="53"/>
      <c r="IG163" s="53"/>
      <c r="IH163" s="53"/>
      <c r="II163" s="53"/>
      <c r="IJ163" s="53"/>
      <c r="IK163" s="53"/>
      <c r="IL163" s="53"/>
      <c r="IM163" s="53"/>
      <c r="IN163" s="53"/>
      <c r="IO163" s="53"/>
      <c r="IP163" s="53"/>
      <c r="IQ163" s="53"/>
      <c r="IR163" s="53"/>
      <c r="IS163" s="53"/>
      <c r="IT163" s="53"/>
      <c r="IU163" s="53"/>
      <c r="IV163" s="53"/>
    </row>
    <row r="164" spans="1:256" s="55" customFormat="1" ht="15.75" x14ac:dyDescent="0.25">
      <c r="A164" s="53"/>
      <c r="B164" s="53"/>
      <c r="C164" s="53"/>
      <c r="D164" s="56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53"/>
      <c r="AK164" s="53"/>
      <c r="AL164" s="53"/>
      <c r="AM164" s="53"/>
      <c r="AN164" s="53"/>
      <c r="AO164" s="53"/>
      <c r="AP164" s="53"/>
      <c r="AQ164" s="53"/>
      <c r="AR164" s="53"/>
      <c r="AS164" s="53"/>
      <c r="AT164" s="53"/>
      <c r="AU164" s="53"/>
      <c r="AV164" s="53"/>
      <c r="AW164" s="53"/>
      <c r="AX164" s="53"/>
      <c r="AY164" s="53"/>
      <c r="AZ164" s="53"/>
      <c r="BA164" s="53"/>
      <c r="BB164" s="53"/>
      <c r="BC164" s="53"/>
      <c r="BD164" s="53"/>
      <c r="BE164" s="53"/>
      <c r="BF164" s="53"/>
      <c r="BG164" s="53"/>
      <c r="BH164" s="53"/>
      <c r="BI164" s="53"/>
      <c r="BJ164" s="53"/>
      <c r="BK164" s="53"/>
      <c r="BL164" s="53"/>
      <c r="BM164" s="53"/>
      <c r="BN164" s="53"/>
      <c r="BO164" s="53"/>
      <c r="BP164" s="53"/>
      <c r="BQ164" s="53"/>
      <c r="BR164" s="53"/>
      <c r="BS164" s="53"/>
      <c r="BT164" s="53"/>
      <c r="BU164" s="53"/>
      <c r="BV164" s="53"/>
      <c r="BW164" s="53"/>
      <c r="BX164" s="53"/>
      <c r="BY164" s="53"/>
      <c r="BZ164" s="53"/>
      <c r="CA164" s="53"/>
      <c r="CB164" s="53"/>
      <c r="CC164" s="53"/>
      <c r="CD164" s="53"/>
      <c r="CE164" s="53"/>
      <c r="CF164" s="53"/>
      <c r="CG164" s="53"/>
      <c r="CH164" s="53"/>
      <c r="CI164" s="53"/>
      <c r="CJ164" s="53"/>
      <c r="CK164" s="53"/>
      <c r="CL164" s="53"/>
      <c r="CM164" s="53"/>
      <c r="CN164" s="53"/>
      <c r="CO164" s="53"/>
      <c r="CP164" s="53"/>
      <c r="CQ164" s="53"/>
      <c r="CR164" s="53"/>
      <c r="CS164" s="53"/>
      <c r="CT164" s="53"/>
      <c r="CU164" s="53"/>
      <c r="CV164" s="53"/>
      <c r="CW164" s="53"/>
      <c r="CX164" s="53"/>
      <c r="CY164" s="53"/>
      <c r="CZ164" s="53"/>
      <c r="DA164" s="53"/>
      <c r="DB164" s="53"/>
      <c r="DC164" s="53"/>
      <c r="DD164" s="53"/>
      <c r="DE164" s="53"/>
      <c r="DF164" s="53"/>
      <c r="DG164" s="53"/>
      <c r="DH164" s="53"/>
      <c r="DI164" s="53"/>
      <c r="DJ164" s="53"/>
      <c r="DK164" s="53"/>
      <c r="DL164" s="53"/>
      <c r="DM164" s="53"/>
      <c r="DN164" s="53"/>
      <c r="DO164" s="53"/>
      <c r="DP164" s="53"/>
      <c r="DQ164" s="53"/>
      <c r="DR164" s="53"/>
      <c r="DS164" s="53"/>
      <c r="DT164" s="53"/>
      <c r="DU164" s="53"/>
      <c r="DV164" s="53"/>
      <c r="DW164" s="53"/>
      <c r="DX164" s="53"/>
      <c r="DY164" s="53"/>
      <c r="DZ164" s="53"/>
      <c r="EA164" s="53"/>
      <c r="EB164" s="53"/>
      <c r="EC164" s="53"/>
      <c r="ED164" s="53"/>
      <c r="EE164" s="53"/>
      <c r="EF164" s="53"/>
      <c r="EG164" s="53"/>
      <c r="EH164" s="53"/>
      <c r="EI164" s="53"/>
      <c r="EJ164" s="53"/>
      <c r="EK164" s="53"/>
      <c r="EL164" s="53"/>
      <c r="EM164" s="53"/>
      <c r="EN164" s="53"/>
      <c r="EO164" s="53"/>
      <c r="EP164" s="53"/>
      <c r="EQ164" s="53"/>
      <c r="ER164" s="53"/>
      <c r="ES164" s="53"/>
      <c r="ET164" s="53"/>
      <c r="EU164" s="53"/>
      <c r="EV164" s="53"/>
      <c r="EW164" s="53"/>
      <c r="EX164" s="53"/>
      <c r="EY164" s="53"/>
      <c r="EZ164" s="53"/>
      <c r="FA164" s="53"/>
      <c r="FB164" s="53"/>
      <c r="FC164" s="53"/>
      <c r="FD164" s="53"/>
      <c r="FE164" s="53"/>
      <c r="FF164" s="53"/>
      <c r="FG164" s="53"/>
      <c r="FH164" s="53"/>
      <c r="FI164" s="53"/>
      <c r="FJ164" s="53"/>
      <c r="FK164" s="53"/>
      <c r="FL164" s="53"/>
      <c r="FM164" s="53"/>
      <c r="FN164" s="53"/>
      <c r="FO164" s="53"/>
      <c r="FP164" s="53"/>
      <c r="FQ164" s="53"/>
      <c r="FR164" s="53"/>
      <c r="FS164" s="53"/>
      <c r="FT164" s="53"/>
      <c r="FU164" s="53"/>
      <c r="FV164" s="53"/>
      <c r="FW164" s="53"/>
      <c r="FX164" s="53"/>
      <c r="FY164" s="53"/>
      <c r="FZ164" s="53"/>
      <c r="GA164" s="53"/>
      <c r="GB164" s="53"/>
      <c r="GC164" s="53"/>
      <c r="GD164" s="53"/>
      <c r="GE164" s="53"/>
      <c r="GF164" s="53"/>
      <c r="GG164" s="53"/>
      <c r="GH164" s="53"/>
      <c r="GI164" s="53"/>
      <c r="GJ164" s="53"/>
      <c r="GK164" s="53"/>
      <c r="GL164" s="53"/>
      <c r="GM164" s="53"/>
      <c r="GN164" s="53"/>
      <c r="GO164" s="53"/>
      <c r="GP164" s="53"/>
      <c r="GQ164" s="53"/>
      <c r="GR164" s="53"/>
      <c r="GS164" s="53"/>
      <c r="GT164" s="53"/>
      <c r="GU164" s="53"/>
      <c r="GV164" s="53"/>
      <c r="GW164" s="53"/>
      <c r="GX164" s="53"/>
      <c r="GY164" s="53"/>
      <c r="GZ164" s="53"/>
      <c r="HA164" s="53"/>
      <c r="HB164" s="53"/>
      <c r="HC164" s="53"/>
      <c r="HD164" s="53"/>
      <c r="HE164" s="53"/>
      <c r="HF164" s="53"/>
      <c r="HG164" s="53"/>
      <c r="HH164" s="53"/>
      <c r="HI164" s="53"/>
      <c r="HJ164" s="53"/>
      <c r="HK164" s="53"/>
      <c r="HL164" s="53"/>
      <c r="HM164" s="53"/>
      <c r="HN164" s="53"/>
      <c r="HO164" s="53"/>
      <c r="HP164" s="53"/>
      <c r="HQ164" s="53"/>
      <c r="HR164" s="53"/>
      <c r="HS164" s="53"/>
      <c r="HT164" s="53"/>
      <c r="HU164" s="53"/>
      <c r="HV164" s="53"/>
      <c r="HW164" s="53"/>
      <c r="HX164" s="53"/>
      <c r="HY164" s="53"/>
      <c r="HZ164" s="53"/>
      <c r="IA164" s="53"/>
      <c r="IB164" s="53"/>
      <c r="IC164" s="53"/>
      <c r="ID164" s="53"/>
      <c r="IE164" s="53"/>
      <c r="IF164" s="53"/>
      <c r="IG164" s="53"/>
      <c r="IH164" s="53"/>
      <c r="II164" s="53"/>
      <c r="IJ164" s="53"/>
      <c r="IK164" s="53"/>
      <c r="IL164" s="53"/>
      <c r="IM164" s="53"/>
      <c r="IN164" s="53"/>
      <c r="IO164" s="53"/>
      <c r="IP164" s="53"/>
      <c r="IQ164" s="53"/>
      <c r="IR164" s="53"/>
      <c r="IS164" s="53"/>
      <c r="IT164" s="53"/>
      <c r="IU164" s="53"/>
      <c r="IV164" s="53"/>
    </row>
    <row r="165" spans="1:256" s="55" customFormat="1" ht="15.75" x14ac:dyDescent="0.25">
      <c r="A165" s="53"/>
      <c r="B165" s="53"/>
      <c r="C165" s="53"/>
      <c r="D165" s="56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  <c r="BE165" s="53"/>
      <c r="BF165" s="53"/>
      <c r="BG165" s="53"/>
      <c r="BH165" s="53"/>
      <c r="BI165" s="53"/>
      <c r="BJ165" s="53"/>
      <c r="BK165" s="53"/>
      <c r="BL165" s="53"/>
      <c r="BM165" s="53"/>
      <c r="BN165" s="53"/>
      <c r="BO165" s="53"/>
      <c r="BP165" s="53"/>
      <c r="BQ165" s="53"/>
      <c r="BR165" s="53"/>
      <c r="BS165" s="53"/>
      <c r="BT165" s="53"/>
      <c r="BU165" s="53"/>
      <c r="BV165" s="53"/>
      <c r="BW165" s="53"/>
      <c r="BX165" s="53"/>
      <c r="BY165" s="53"/>
      <c r="BZ165" s="53"/>
      <c r="CA165" s="53"/>
      <c r="CB165" s="53"/>
      <c r="CC165" s="53"/>
      <c r="CD165" s="53"/>
      <c r="CE165" s="53"/>
      <c r="CF165" s="53"/>
      <c r="CG165" s="53"/>
      <c r="CH165" s="53"/>
      <c r="CI165" s="53"/>
      <c r="CJ165" s="53"/>
      <c r="CK165" s="53"/>
      <c r="CL165" s="53"/>
      <c r="CM165" s="53"/>
      <c r="CN165" s="53"/>
      <c r="CO165" s="53"/>
      <c r="CP165" s="53"/>
      <c r="CQ165" s="53"/>
      <c r="CR165" s="53"/>
      <c r="CS165" s="53"/>
      <c r="CT165" s="53"/>
      <c r="CU165" s="53"/>
      <c r="CV165" s="53"/>
      <c r="CW165" s="53"/>
      <c r="CX165" s="53"/>
      <c r="CY165" s="53"/>
      <c r="CZ165" s="53"/>
      <c r="DA165" s="53"/>
      <c r="DB165" s="53"/>
      <c r="DC165" s="53"/>
      <c r="DD165" s="53"/>
      <c r="DE165" s="53"/>
      <c r="DF165" s="53"/>
      <c r="DG165" s="53"/>
      <c r="DH165" s="53"/>
      <c r="DI165" s="53"/>
      <c r="DJ165" s="53"/>
      <c r="DK165" s="53"/>
      <c r="DL165" s="53"/>
      <c r="DM165" s="53"/>
      <c r="DN165" s="53"/>
      <c r="DO165" s="53"/>
      <c r="DP165" s="53"/>
      <c r="DQ165" s="53"/>
      <c r="DR165" s="53"/>
      <c r="DS165" s="53"/>
      <c r="DT165" s="53"/>
      <c r="DU165" s="53"/>
      <c r="DV165" s="53"/>
      <c r="DW165" s="53"/>
      <c r="DX165" s="53"/>
      <c r="DY165" s="53"/>
      <c r="DZ165" s="53"/>
      <c r="EA165" s="53"/>
      <c r="EB165" s="53"/>
      <c r="EC165" s="53"/>
      <c r="ED165" s="53"/>
      <c r="EE165" s="53"/>
      <c r="EF165" s="53"/>
      <c r="EG165" s="53"/>
      <c r="EH165" s="53"/>
      <c r="EI165" s="53"/>
      <c r="EJ165" s="53"/>
      <c r="EK165" s="53"/>
      <c r="EL165" s="53"/>
      <c r="EM165" s="53"/>
      <c r="EN165" s="53"/>
      <c r="EO165" s="53"/>
      <c r="EP165" s="53"/>
      <c r="EQ165" s="53"/>
      <c r="ER165" s="53"/>
      <c r="ES165" s="53"/>
      <c r="ET165" s="53"/>
      <c r="EU165" s="53"/>
      <c r="EV165" s="53"/>
      <c r="EW165" s="53"/>
      <c r="EX165" s="53"/>
      <c r="EY165" s="53"/>
      <c r="EZ165" s="53"/>
      <c r="FA165" s="53"/>
      <c r="FB165" s="53"/>
      <c r="FC165" s="53"/>
      <c r="FD165" s="53"/>
      <c r="FE165" s="53"/>
      <c r="FF165" s="53"/>
      <c r="FG165" s="53"/>
      <c r="FH165" s="53"/>
      <c r="FI165" s="53"/>
      <c r="FJ165" s="53"/>
      <c r="FK165" s="53"/>
      <c r="FL165" s="53"/>
      <c r="FM165" s="53"/>
      <c r="FN165" s="53"/>
      <c r="FO165" s="53"/>
      <c r="FP165" s="53"/>
      <c r="FQ165" s="53"/>
      <c r="FR165" s="53"/>
      <c r="FS165" s="53"/>
      <c r="FT165" s="53"/>
      <c r="FU165" s="53"/>
      <c r="FV165" s="53"/>
      <c r="FW165" s="53"/>
      <c r="FX165" s="53"/>
      <c r="FY165" s="53"/>
      <c r="FZ165" s="53"/>
      <c r="GA165" s="53"/>
      <c r="GB165" s="53"/>
      <c r="GC165" s="53"/>
      <c r="GD165" s="53"/>
      <c r="GE165" s="53"/>
      <c r="GF165" s="53"/>
      <c r="GG165" s="53"/>
      <c r="GH165" s="53"/>
      <c r="GI165" s="53"/>
      <c r="GJ165" s="53"/>
      <c r="GK165" s="53"/>
      <c r="GL165" s="53"/>
      <c r="GM165" s="53"/>
      <c r="GN165" s="53"/>
      <c r="GO165" s="53"/>
      <c r="GP165" s="53"/>
      <c r="GQ165" s="53"/>
      <c r="GR165" s="53"/>
      <c r="GS165" s="53"/>
      <c r="GT165" s="53"/>
      <c r="GU165" s="53"/>
      <c r="GV165" s="53"/>
      <c r="GW165" s="53"/>
      <c r="GX165" s="53"/>
      <c r="GY165" s="53"/>
      <c r="GZ165" s="53"/>
      <c r="HA165" s="53"/>
      <c r="HB165" s="53"/>
      <c r="HC165" s="53"/>
      <c r="HD165" s="53"/>
      <c r="HE165" s="53"/>
      <c r="HF165" s="53"/>
      <c r="HG165" s="53"/>
      <c r="HH165" s="53"/>
      <c r="HI165" s="53"/>
      <c r="HJ165" s="53"/>
      <c r="HK165" s="53"/>
      <c r="HL165" s="53"/>
      <c r="HM165" s="53"/>
      <c r="HN165" s="53"/>
      <c r="HO165" s="53"/>
      <c r="HP165" s="53"/>
      <c r="HQ165" s="53"/>
      <c r="HR165" s="53"/>
      <c r="HS165" s="53"/>
      <c r="HT165" s="53"/>
      <c r="HU165" s="53"/>
      <c r="HV165" s="53"/>
      <c r="HW165" s="53"/>
      <c r="HX165" s="53"/>
      <c r="HY165" s="53"/>
      <c r="HZ165" s="53"/>
      <c r="IA165" s="53"/>
      <c r="IB165" s="53"/>
      <c r="IC165" s="53"/>
      <c r="ID165" s="53"/>
      <c r="IE165" s="53"/>
      <c r="IF165" s="53"/>
      <c r="IG165" s="53"/>
      <c r="IH165" s="53"/>
      <c r="II165" s="53"/>
      <c r="IJ165" s="53"/>
      <c r="IK165" s="53"/>
      <c r="IL165" s="53"/>
      <c r="IM165" s="53"/>
      <c r="IN165" s="53"/>
      <c r="IO165" s="53"/>
      <c r="IP165" s="53"/>
      <c r="IQ165" s="53"/>
      <c r="IR165" s="53"/>
      <c r="IS165" s="53"/>
      <c r="IT165" s="53"/>
      <c r="IU165" s="53"/>
      <c r="IV165" s="53"/>
    </row>
    <row r="166" spans="1:256" s="55" customFormat="1" ht="15.75" x14ac:dyDescent="0.25">
      <c r="A166" s="53"/>
      <c r="B166" s="58"/>
      <c r="C166" s="58"/>
      <c r="D166" s="58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  <c r="BE166" s="53"/>
      <c r="BF166" s="53"/>
      <c r="BG166" s="53"/>
      <c r="BH166" s="53"/>
      <c r="BI166" s="53"/>
      <c r="BJ166" s="53"/>
      <c r="BK166" s="53"/>
      <c r="BL166" s="53"/>
      <c r="BM166" s="53"/>
      <c r="BN166" s="53"/>
      <c r="BO166" s="53"/>
      <c r="BP166" s="53"/>
      <c r="BQ166" s="53"/>
      <c r="BR166" s="53"/>
      <c r="BS166" s="53"/>
      <c r="BT166" s="53"/>
      <c r="BU166" s="53"/>
      <c r="BV166" s="53"/>
      <c r="BW166" s="53"/>
      <c r="BX166" s="53"/>
      <c r="BY166" s="53"/>
      <c r="BZ166" s="53"/>
      <c r="CA166" s="53"/>
      <c r="CB166" s="53"/>
      <c r="CC166" s="53"/>
      <c r="CD166" s="53"/>
      <c r="CE166" s="53"/>
      <c r="CF166" s="53"/>
      <c r="CG166" s="53"/>
      <c r="CH166" s="53"/>
      <c r="CI166" s="53"/>
      <c r="CJ166" s="53"/>
      <c r="CK166" s="53"/>
      <c r="CL166" s="53"/>
      <c r="CM166" s="53"/>
      <c r="CN166" s="53"/>
      <c r="CO166" s="53"/>
      <c r="CP166" s="53"/>
      <c r="CQ166" s="53"/>
      <c r="CR166" s="53"/>
      <c r="CS166" s="53"/>
      <c r="CT166" s="53"/>
      <c r="CU166" s="53"/>
      <c r="CV166" s="53"/>
      <c r="CW166" s="53"/>
      <c r="CX166" s="53"/>
      <c r="CY166" s="53"/>
      <c r="CZ166" s="53"/>
      <c r="DA166" s="53"/>
      <c r="DB166" s="53"/>
      <c r="DC166" s="53"/>
      <c r="DD166" s="53"/>
      <c r="DE166" s="53"/>
      <c r="DF166" s="53"/>
      <c r="DG166" s="53"/>
      <c r="DH166" s="53"/>
      <c r="DI166" s="53"/>
      <c r="DJ166" s="53"/>
      <c r="DK166" s="53"/>
      <c r="DL166" s="53"/>
      <c r="DM166" s="53"/>
      <c r="DN166" s="53"/>
      <c r="DO166" s="53"/>
      <c r="DP166" s="53"/>
      <c r="DQ166" s="53"/>
      <c r="DR166" s="53"/>
      <c r="DS166" s="53"/>
      <c r="DT166" s="53"/>
      <c r="DU166" s="53"/>
      <c r="DV166" s="53"/>
      <c r="DW166" s="53"/>
      <c r="DX166" s="53"/>
      <c r="DY166" s="53"/>
      <c r="DZ166" s="53"/>
      <c r="EA166" s="53"/>
      <c r="EB166" s="53"/>
      <c r="EC166" s="53"/>
      <c r="ED166" s="53"/>
      <c r="EE166" s="53"/>
      <c r="EF166" s="53"/>
      <c r="EG166" s="53"/>
      <c r="EH166" s="53"/>
      <c r="EI166" s="53"/>
      <c r="EJ166" s="53"/>
      <c r="EK166" s="53"/>
      <c r="EL166" s="53"/>
      <c r="EM166" s="53"/>
      <c r="EN166" s="53"/>
      <c r="EO166" s="53"/>
      <c r="EP166" s="53"/>
      <c r="EQ166" s="53"/>
      <c r="ER166" s="53"/>
      <c r="ES166" s="53"/>
      <c r="ET166" s="53"/>
      <c r="EU166" s="53"/>
      <c r="EV166" s="53"/>
      <c r="EW166" s="53"/>
      <c r="EX166" s="53"/>
      <c r="EY166" s="53"/>
      <c r="EZ166" s="53"/>
      <c r="FA166" s="53"/>
      <c r="FB166" s="53"/>
      <c r="FC166" s="53"/>
      <c r="FD166" s="53"/>
      <c r="FE166" s="53"/>
      <c r="FF166" s="53"/>
      <c r="FG166" s="53"/>
      <c r="FH166" s="53"/>
      <c r="FI166" s="53"/>
      <c r="FJ166" s="53"/>
      <c r="FK166" s="53"/>
      <c r="FL166" s="53"/>
      <c r="FM166" s="53"/>
      <c r="FN166" s="53"/>
      <c r="FO166" s="53"/>
      <c r="FP166" s="53"/>
      <c r="FQ166" s="53"/>
      <c r="FR166" s="53"/>
      <c r="FS166" s="53"/>
      <c r="FT166" s="53"/>
      <c r="FU166" s="53"/>
      <c r="FV166" s="53"/>
      <c r="FW166" s="53"/>
      <c r="FX166" s="53"/>
      <c r="FY166" s="53"/>
      <c r="FZ166" s="53"/>
      <c r="GA166" s="53"/>
      <c r="GB166" s="53"/>
      <c r="GC166" s="53"/>
      <c r="GD166" s="53"/>
      <c r="GE166" s="53"/>
      <c r="GF166" s="53"/>
      <c r="GG166" s="53"/>
      <c r="GH166" s="53"/>
      <c r="GI166" s="53"/>
      <c r="GJ166" s="53"/>
      <c r="GK166" s="53"/>
      <c r="GL166" s="53"/>
      <c r="GM166" s="53"/>
      <c r="GN166" s="53"/>
      <c r="GO166" s="53"/>
      <c r="GP166" s="53"/>
      <c r="GQ166" s="53"/>
      <c r="GR166" s="53"/>
      <c r="GS166" s="53"/>
      <c r="GT166" s="53"/>
      <c r="GU166" s="53"/>
      <c r="GV166" s="53"/>
      <c r="GW166" s="53"/>
      <c r="GX166" s="53"/>
      <c r="GY166" s="53"/>
      <c r="GZ166" s="53"/>
      <c r="HA166" s="53"/>
      <c r="HB166" s="53"/>
      <c r="HC166" s="53"/>
      <c r="HD166" s="53"/>
      <c r="HE166" s="53"/>
      <c r="HF166" s="53"/>
      <c r="HG166" s="53"/>
      <c r="HH166" s="53"/>
      <c r="HI166" s="53"/>
      <c r="HJ166" s="53"/>
      <c r="HK166" s="53"/>
      <c r="HL166" s="53"/>
      <c r="HM166" s="53"/>
      <c r="HN166" s="53"/>
      <c r="HO166" s="53"/>
      <c r="HP166" s="53"/>
      <c r="HQ166" s="53"/>
      <c r="HR166" s="53"/>
      <c r="HS166" s="53"/>
      <c r="HT166" s="53"/>
      <c r="HU166" s="53"/>
      <c r="HV166" s="53"/>
      <c r="HW166" s="53"/>
      <c r="HX166" s="53"/>
      <c r="HY166" s="53"/>
      <c r="HZ166" s="53"/>
      <c r="IA166" s="53"/>
      <c r="IB166" s="53"/>
      <c r="IC166" s="53"/>
      <c r="ID166" s="53"/>
      <c r="IE166" s="53"/>
      <c r="IF166" s="53"/>
      <c r="IG166" s="53"/>
      <c r="IH166" s="53"/>
      <c r="II166" s="53"/>
      <c r="IJ166" s="53"/>
      <c r="IK166" s="53"/>
      <c r="IL166" s="53"/>
      <c r="IM166" s="53"/>
      <c r="IN166" s="53"/>
      <c r="IO166" s="53"/>
      <c r="IP166" s="53"/>
      <c r="IQ166" s="53"/>
      <c r="IR166" s="53"/>
      <c r="IS166" s="53"/>
      <c r="IT166" s="53"/>
      <c r="IU166" s="53"/>
      <c r="IV166" s="53"/>
    </row>
    <row r="167" spans="1:256" s="55" customFormat="1" ht="15.75" x14ac:dyDescent="0.25">
      <c r="A167" s="53"/>
      <c r="B167" s="58"/>
      <c r="C167" s="58"/>
      <c r="D167" s="8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3"/>
      <c r="AV167" s="53"/>
      <c r="AW167" s="53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3"/>
      <c r="BJ167" s="53"/>
      <c r="BK167" s="53"/>
      <c r="BL167" s="53"/>
      <c r="BM167" s="53"/>
      <c r="BN167" s="53"/>
      <c r="BO167" s="53"/>
      <c r="BP167" s="53"/>
      <c r="BQ167" s="53"/>
      <c r="BR167" s="53"/>
      <c r="BS167" s="53"/>
      <c r="BT167" s="53"/>
      <c r="BU167" s="53"/>
      <c r="BV167" s="53"/>
      <c r="BW167" s="53"/>
      <c r="BX167" s="53"/>
      <c r="BY167" s="53"/>
      <c r="BZ167" s="53"/>
      <c r="CA167" s="53"/>
      <c r="CB167" s="53"/>
      <c r="CC167" s="53"/>
      <c r="CD167" s="53"/>
      <c r="CE167" s="53"/>
      <c r="CF167" s="53"/>
      <c r="CG167" s="53"/>
      <c r="CH167" s="53"/>
      <c r="CI167" s="53"/>
      <c r="CJ167" s="53"/>
      <c r="CK167" s="53"/>
      <c r="CL167" s="53"/>
      <c r="CM167" s="53"/>
      <c r="CN167" s="53"/>
      <c r="CO167" s="53"/>
      <c r="CP167" s="53"/>
      <c r="CQ167" s="53"/>
      <c r="CR167" s="53"/>
      <c r="CS167" s="53"/>
      <c r="CT167" s="53"/>
      <c r="CU167" s="53"/>
      <c r="CV167" s="53"/>
      <c r="CW167" s="53"/>
      <c r="CX167" s="53"/>
      <c r="CY167" s="53"/>
      <c r="CZ167" s="53"/>
      <c r="DA167" s="53"/>
      <c r="DB167" s="53"/>
      <c r="DC167" s="53"/>
      <c r="DD167" s="53"/>
      <c r="DE167" s="53"/>
      <c r="DF167" s="53"/>
      <c r="DG167" s="53"/>
      <c r="DH167" s="53"/>
      <c r="DI167" s="53"/>
      <c r="DJ167" s="53"/>
      <c r="DK167" s="53"/>
      <c r="DL167" s="53"/>
      <c r="DM167" s="53"/>
      <c r="DN167" s="53"/>
      <c r="DO167" s="53"/>
      <c r="DP167" s="53"/>
      <c r="DQ167" s="53"/>
      <c r="DR167" s="53"/>
      <c r="DS167" s="53"/>
      <c r="DT167" s="53"/>
      <c r="DU167" s="53"/>
      <c r="DV167" s="53"/>
      <c r="DW167" s="53"/>
      <c r="DX167" s="53"/>
      <c r="DY167" s="53"/>
      <c r="DZ167" s="53"/>
      <c r="EA167" s="53"/>
      <c r="EB167" s="53"/>
      <c r="EC167" s="53"/>
      <c r="ED167" s="53"/>
      <c r="EE167" s="53"/>
      <c r="EF167" s="53"/>
      <c r="EG167" s="53"/>
      <c r="EH167" s="53"/>
      <c r="EI167" s="53"/>
      <c r="EJ167" s="53"/>
      <c r="EK167" s="53"/>
      <c r="EL167" s="53"/>
      <c r="EM167" s="53"/>
      <c r="EN167" s="53"/>
      <c r="EO167" s="53"/>
      <c r="EP167" s="53"/>
      <c r="EQ167" s="53"/>
      <c r="ER167" s="53"/>
      <c r="ES167" s="53"/>
      <c r="ET167" s="53"/>
      <c r="EU167" s="53"/>
      <c r="EV167" s="53"/>
      <c r="EW167" s="53"/>
      <c r="EX167" s="53"/>
      <c r="EY167" s="53"/>
      <c r="EZ167" s="53"/>
      <c r="FA167" s="53"/>
      <c r="FB167" s="53"/>
      <c r="FC167" s="53"/>
      <c r="FD167" s="53"/>
      <c r="FE167" s="53"/>
      <c r="FF167" s="53"/>
      <c r="FG167" s="53"/>
      <c r="FH167" s="53"/>
      <c r="FI167" s="53"/>
      <c r="FJ167" s="53"/>
      <c r="FK167" s="53"/>
      <c r="FL167" s="53"/>
      <c r="FM167" s="53"/>
      <c r="FN167" s="53"/>
      <c r="FO167" s="53"/>
      <c r="FP167" s="53"/>
      <c r="FQ167" s="53"/>
      <c r="FR167" s="53"/>
      <c r="FS167" s="53"/>
      <c r="FT167" s="53"/>
      <c r="FU167" s="53"/>
      <c r="FV167" s="53"/>
      <c r="FW167" s="53"/>
      <c r="FX167" s="53"/>
      <c r="FY167" s="53"/>
      <c r="FZ167" s="53"/>
      <c r="GA167" s="53"/>
      <c r="GB167" s="53"/>
      <c r="GC167" s="53"/>
      <c r="GD167" s="53"/>
      <c r="GE167" s="53"/>
      <c r="GF167" s="53"/>
      <c r="GG167" s="53"/>
      <c r="GH167" s="53"/>
      <c r="GI167" s="53"/>
      <c r="GJ167" s="53"/>
      <c r="GK167" s="53"/>
      <c r="GL167" s="53"/>
      <c r="GM167" s="53"/>
      <c r="GN167" s="53"/>
      <c r="GO167" s="53"/>
      <c r="GP167" s="53"/>
      <c r="GQ167" s="53"/>
      <c r="GR167" s="53"/>
      <c r="GS167" s="53"/>
      <c r="GT167" s="53"/>
      <c r="GU167" s="53"/>
      <c r="GV167" s="53"/>
      <c r="GW167" s="53"/>
      <c r="GX167" s="53"/>
      <c r="GY167" s="53"/>
      <c r="GZ167" s="53"/>
      <c r="HA167" s="53"/>
      <c r="HB167" s="53"/>
      <c r="HC167" s="53"/>
      <c r="HD167" s="53"/>
      <c r="HE167" s="53"/>
      <c r="HF167" s="53"/>
      <c r="HG167" s="53"/>
      <c r="HH167" s="53"/>
      <c r="HI167" s="53"/>
      <c r="HJ167" s="53"/>
      <c r="HK167" s="53"/>
      <c r="HL167" s="53"/>
      <c r="HM167" s="53"/>
      <c r="HN167" s="53"/>
      <c r="HO167" s="53"/>
      <c r="HP167" s="53"/>
      <c r="HQ167" s="53"/>
      <c r="HR167" s="53"/>
      <c r="HS167" s="53"/>
      <c r="HT167" s="53"/>
      <c r="HU167" s="53"/>
      <c r="HV167" s="53"/>
      <c r="HW167" s="53"/>
      <c r="HX167" s="53"/>
      <c r="HY167" s="53"/>
      <c r="HZ167" s="53"/>
      <c r="IA167" s="53"/>
      <c r="IB167" s="53"/>
      <c r="IC167" s="53"/>
      <c r="ID167" s="53"/>
      <c r="IE167" s="53"/>
      <c r="IF167" s="53"/>
      <c r="IG167" s="53"/>
      <c r="IH167" s="53"/>
      <c r="II167" s="53"/>
      <c r="IJ167" s="53"/>
      <c r="IK167" s="53"/>
      <c r="IL167" s="53"/>
      <c r="IM167" s="53"/>
      <c r="IN167" s="53"/>
      <c r="IO167" s="53"/>
      <c r="IP167" s="53"/>
      <c r="IQ167" s="53"/>
      <c r="IR167" s="53"/>
      <c r="IS167" s="53"/>
      <c r="IT167" s="53"/>
      <c r="IU167" s="53"/>
      <c r="IV167" s="53"/>
    </row>
    <row r="168" spans="1:256" s="55" customFormat="1" ht="15.75" x14ac:dyDescent="0.25">
      <c r="A168" s="53"/>
      <c r="B168" s="58"/>
      <c r="C168" s="58"/>
      <c r="D168" s="8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53"/>
      <c r="AK168" s="53"/>
      <c r="AL168" s="53"/>
      <c r="AM168" s="53"/>
      <c r="AN168" s="53"/>
      <c r="AO168" s="53"/>
      <c r="AP168" s="53"/>
      <c r="AQ168" s="53"/>
      <c r="AR168" s="53"/>
      <c r="AS168" s="53"/>
      <c r="AT168" s="53"/>
      <c r="AU168" s="53"/>
      <c r="AV168" s="53"/>
      <c r="AW168" s="53"/>
      <c r="AX168" s="53"/>
      <c r="AY168" s="53"/>
      <c r="AZ168" s="53"/>
      <c r="BA168" s="53"/>
      <c r="BB168" s="53"/>
      <c r="BC168" s="53"/>
      <c r="BD168" s="53"/>
      <c r="BE168" s="53"/>
      <c r="BF168" s="53"/>
      <c r="BG168" s="53"/>
      <c r="BH168" s="53"/>
      <c r="BI168" s="53"/>
      <c r="BJ168" s="53"/>
      <c r="BK168" s="53"/>
      <c r="BL168" s="53"/>
      <c r="BM168" s="53"/>
      <c r="BN168" s="53"/>
      <c r="BO168" s="53"/>
      <c r="BP168" s="53"/>
      <c r="BQ168" s="53"/>
      <c r="BR168" s="53"/>
      <c r="BS168" s="53"/>
      <c r="BT168" s="53"/>
      <c r="BU168" s="53"/>
      <c r="BV168" s="53"/>
      <c r="BW168" s="53"/>
      <c r="BX168" s="53"/>
      <c r="BY168" s="53"/>
      <c r="BZ168" s="53"/>
      <c r="CA168" s="53"/>
      <c r="CB168" s="53"/>
      <c r="CC168" s="53"/>
      <c r="CD168" s="53"/>
      <c r="CE168" s="53"/>
      <c r="CF168" s="53"/>
      <c r="CG168" s="53"/>
      <c r="CH168" s="53"/>
      <c r="CI168" s="53"/>
      <c r="CJ168" s="53"/>
      <c r="CK168" s="53"/>
      <c r="CL168" s="53"/>
      <c r="CM168" s="53"/>
      <c r="CN168" s="53"/>
      <c r="CO168" s="53"/>
      <c r="CP168" s="53"/>
      <c r="CQ168" s="53"/>
      <c r="CR168" s="53"/>
      <c r="CS168" s="53"/>
      <c r="CT168" s="53"/>
      <c r="CU168" s="53"/>
      <c r="CV168" s="53"/>
      <c r="CW168" s="53"/>
      <c r="CX168" s="53"/>
      <c r="CY168" s="53"/>
      <c r="CZ168" s="53"/>
      <c r="DA168" s="53"/>
      <c r="DB168" s="53"/>
      <c r="DC168" s="53"/>
      <c r="DD168" s="53"/>
      <c r="DE168" s="53"/>
      <c r="DF168" s="53"/>
      <c r="DG168" s="53"/>
      <c r="DH168" s="53"/>
      <c r="DI168" s="53"/>
      <c r="DJ168" s="53"/>
      <c r="DK168" s="53"/>
      <c r="DL168" s="53"/>
      <c r="DM168" s="53"/>
      <c r="DN168" s="53"/>
      <c r="DO168" s="53"/>
      <c r="DP168" s="53"/>
      <c r="DQ168" s="53"/>
      <c r="DR168" s="53"/>
      <c r="DS168" s="53"/>
      <c r="DT168" s="53"/>
      <c r="DU168" s="53"/>
      <c r="DV168" s="53"/>
      <c r="DW168" s="53"/>
      <c r="DX168" s="53"/>
      <c r="DY168" s="53"/>
      <c r="DZ168" s="53"/>
      <c r="EA168" s="53"/>
      <c r="EB168" s="53"/>
      <c r="EC168" s="53"/>
      <c r="ED168" s="53"/>
      <c r="EE168" s="53"/>
      <c r="EF168" s="53"/>
      <c r="EG168" s="53"/>
      <c r="EH168" s="53"/>
      <c r="EI168" s="53"/>
      <c r="EJ168" s="53"/>
      <c r="EK168" s="53"/>
      <c r="EL168" s="53"/>
      <c r="EM168" s="53"/>
      <c r="EN168" s="53"/>
      <c r="EO168" s="53"/>
      <c r="EP168" s="53"/>
      <c r="EQ168" s="53"/>
      <c r="ER168" s="53"/>
      <c r="ES168" s="53"/>
      <c r="ET168" s="53"/>
      <c r="EU168" s="53"/>
      <c r="EV168" s="53"/>
      <c r="EW168" s="53"/>
      <c r="EX168" s="53"/>
      <c r="EY168" s="53"/>
      <c r="EZ168" s="53"/>
      <c r="FA168" s="53"/>
      <c r="FB168" s="53"/>
      <c r="FC168" s="53"/>
      <c r="FD168" s="53"/>
      <c r="FE168" s="53"/>
      <c r="FF168" s="53"/>
      <c r="FG168" s="53"/>
      <c r="FH168" s="53"/>
      <c r="FI168" s="53"/>
      <c r="FJ168" s="53"/>
      <c r="FK168" s="53"/>
      <c r="FL168" s="53"/>
      <c r="FM168" s="53"/>
      <c r="FN168" s="53"/>
      <c r="FO168" s="53"/>
      <c r="FP168" s="53"/>
      <c r="FQ168" s="53"/>
      <c r="FR168" s="53"/>
      <c r="FS168" s="53"/>
      <c r="FT168" s="53"/>
      <c r="FU168" s="53"/>
      <c r="FV168" s="53"/>
      <c r="FW168" s="53"/>
      <c r="FX168" s="53"/>
      <c r="FY168" s="53"/>
      <c r="FZ168" s="53"/>
      <c r="GA168" s="53"/>
      <c r="GB168" s="53"/>
      <c r="GC168" s="53"/>
      <c r="GD168" s="53"/>
      <c r="GE168" s="53"/>
      <c r="GF168" s="53"/>
      <c r="GG168" s="53"/>
      <c r="GH168" s="53"/>
      <c r="GI168" s="53"/>
      <c r="GJ168" s="53"/>
      <c r="GK168" s="53"/>
      <c r="GL168" s="53"/>
      <c r="GM168" s="53"/>
      <c r="GN168" s="53"/>
      <c r="GO168" s="53"/>
      <c r="GP168" s="53"/>
      <c r="GQ168" s="53"/>
      <c r="GR168" s="53"/>
      <c r="GS168" s="53"/>
      <c r="GT168" s="53"/>
      <c r="GU168" s="53"/>
      <c r="GV168" s="53"/>
      <c r="GW168" s="53"/>
      <c r="GX168" s="53"/>
      <c r="GY168" s="53"/>
      <c r="GZ168" s="53"/>
      <c r="HA168" s="53"/>
      <c r="HB168" s="53"/>
      <c r="HC168" s="53"/>
      <c r="HD168" s="53"/>
      <c r="HE168" s="53"/>
      <c r="HF168" s="53"/>
      <c r="HG168" s="53"/>
      <c r="HH168" s="53"/>
      <c r="HI168" s="53"/>
      <c r="HJ168" s="53"/>
      <c r="HK168" s="53"/>
      <c r="HL168" s="53"/>
      <c r="HM168" s="53"/>
      <c r="HN168" s="53"/>
      <c r="HO168" s="53"/>
      <c r="HP168" s="53"/>
      <c r="HQ168" s="53"/>
      <c r="HR168" s="53"/>
      <c r="HS168" s="53"/>
      <c r="HT168" s="53"/>
      <c r="HU168" s="53"/>
      <c r="HV168" s="53"/>
      <c r="HW168" s="53"/>
      <c r="HX168" s="53"/>
      <c r="HY168" s="53"/>
      <c r="HZ168" s="53"/>
      <c r="IA168" s="53"/>
      <c r="IB168" s="53"/>
      <c r="IC168" s="53"/>
      <c r="ID168" s="53"/>
      <c r="IE168" s="53"/>
      <c r="IF168" s="53"/>
      <c r="IG168" s="53"/>
      <c r="IH168" s="53"/>
      <c r="II168" s="53"/>
      <c r="IJ168" s="53"/>
      <c r="IK168" s="53"/>
      <c r="IL168" s="53"/>
      <c r="IM168" s="53"/>
      <c r="IN168" s="53"/>
      <c r="IO168" s="53"/>
      <c r="IP168" s="53"/>
      <c r="IQ168" s="53"/>
      <c r="IR168" s="53"/>
      <c r="IS168" s="53"/>
      <c r="IT168" s="53"/>
      <c r="IU168" s="53"/>
      <c r="IV168" s="53"/>
    </row>
    <row r="169" spans="1:256" s="55" customFormat="1" ht="15.75" x14ac:dyDescent="0.25">
      <c r="A169" s="53"/>
      <c r="B169" s="58"/>
      <c r="C169" s="58"/>
      <c r="D169" s="8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  <c r="AO169" s="53"/>
      <c r="AP169" s="53"/>
      <c r="AQ169" s="53"/>
      <c r="AR169" s="53"/>
      <c r="AS169" s="53"/>
      <c r="AT169" s="53"/>
      <c r="AU169" s="53"/>
      <c r="AV169" s="53"/>
      <c r="AW169" s="53"/>
      <c r="AX169" s="53"/>
      <c r="AY169" s="53"/>
      <c r="AZ169" s="53"/>
      <c r="BA169" s="53"/>
      <c r="BB169" s="53"/>
      <c r="BC169" s="53"/>
      <c r="BD169" s="53"/>
      <c r="BE169" s="53"/>
      <c r="BF169" s="53"/>
      <c r="BG169" s="53"/>
      <c r="BH169" s="53"/>
      <c r="BI169" s="53"/>
      <c r="BJ169" s="53"/>
      <c r="BK169" s="53"/>
      <c r="BL169" s="53"/>
      <c r="BM169" s="53"/>
      <c r="BN169" s="53"/>
      <c r="BO169" s="53"/>
      <c r="BP169" s="53"/>
      <c r="BQ169" s="53"/>
      <c r="BR169" s="53"/>
      <c r="BS169" s="53"/>
      <c r="BT169" s="53"/>
      <c r="BU169" s="53"/>
      <c r="BV169" s="53"/>
      <c r="BW169" s="53"/>
      <c r="BX169" s="53"/>
      <c r="BY169" s="53"/>
      <c r="BZ169" s="53"/>
      <c r="CA169" s="53"/>
      <c r="CB169" s="53"/>
      <c r="CC169" s="53"/>
      <c r="CD169" s="53"/>
      <c r="CE169" s="53"/>
      <c r="CF169" s="53"/>
      <c r="CG169" s="53"/>
      <c r="CH169" s="53"/>
      <c r="CI169" s="53"/>
      <c r="CJ169" s="53"/>
      <c r="CK169" s="53"/>
      <c r="CL169" s="53"/>
      <c r="CM169" s="53"/>
      <c r="CN169" s="53"/>
      <c r="CO169" s="53"/>
      <c r="CP169" s="53"/>
      <c r="CQ169" s="53"/>
      <c r="CR169" s="53"/>
      <c r="CS169" s="53"/>
      <c r="CT169" s="53"/>
      <c r="CU169" s="53"/>
      <c r="CV169" s="53"/>
      <c r="CW169" s="53"/>
      <c r="CX169" s="53"/>
      <c r="CY169" s="53"/>
      <c r="CZ169" s="53"/>
      <c r="DA169" s="53"/>
      <c r="DB169" s="53"/>
      <c r="DC169" s="53"/>
      <c r="DD169" s="53"/>
      <c r="DE169" s="53"/>
      <c r="DF169" s="53"/>
      <c r="DG169" s="53"/>
      <c r="DH169" s="53"/>
      <c r="DI169" s="53"/>
      <c r="DJ169" s="53"/>
      <c r="DK169" s="53"/>
      <c r="DL169" s="53"/>
      <c r="DM169" s="53"/>
      <c r="DN169" s="53"/>
      <c r="DO169" s="53"/>
      <c r="DP169" s="53"/>
      <c r="DQ169" s="53"/>
      <c r="DR169" s="53"/>
      <c r="DS169" s="53"/>
      <c r="DT169" s="53"/>
      <c r="DU169" s="53"/>
      <c r="DV169" s="53"/>
      <c r="DW169" s="53"/>
      <c r="DX169" s="53"/>
      <c r="DY169" s="53"/>
      <c r="DZ169" s="53"/>
      <c r="EA169" s="53"/>
      <c r="EB169" s="53"/>
      <c r="EC169" s="53"/>
      <c r="ED169" s="53"/>
      <c r="EE169" s="53"/>
      <c r="EF169" s="53"/>
      <c r="EG169" s="53"/>
      <c r="EH169" s="53"/>
      <c r="EI169" s="53"/>
      <c r="EJ169" s="53"/>
      <c r="EK169" s="53"/>
      <c r="EL169" s="53"/>
      <c r="EM169" s="53"/>
      <c r="EN169" s="53"/>
      <c r="EO169" s="53"/>
      <c r="EP169" s="53"/>
      <c r="EQ169" s="53"/>
      <c r="ER169" s="53"/>
      <c r="ES169" s="53"/>
      <c r="ET169" s="53"/>
      <c r="EU169" s="53"/>
      <c r="EV169" s="53"/>
      <c r="EW169" s="53"/>
      <c r="EX169" s="53"/>
      <c r="EY169" s="53"/>
      <c r="EZ169" s="53"/>
      <c r="FA169" s="53"/>
      <c r="FB169" s="53"/>
      <c r="FC169" s="53"/>
      <c r="FD169" s="53"/>
      <c r="FE169" s="53"/>
      <c r="FF169" s="53"/>
      <c r="FG169" s="53"/>
      <c r="FH169" s="53"/>
      <c r="FI169" s="53"/>
      <c r="FJ169" s="53"/>
      <c r="FK169" s="53"/>
      <c r="FL169" s="53"/>
      <c r="FM169" s="53"/>
      <c r="FN169" s="53"/>
      <c r="FO169" s="53"/>
      <c r="FP169" s="53"/>
      <c r="FQ169" s="53"/>
      <c r="FR169" s="53"/>
      <c r="FS169" s="53"/>
      <c r="FT169" s="53"/>
      <c r="FU169" s="53"/>
      <c r="FV169" s="53"/>
      <c r="FW169" s="53"/>
      <c r="FX169" s="53"/>
      <c r="FY169" s="53"/>
      <c r="FZ169" s="53"/>
      <c r="GA169" s="53"/>
      <c r="GB169" s="53"/>
      <c r="GC169" s="53"/>
      <c r="GD169" s="53"/>
      <c r="GE169" s="53"/>
      <c r="GF169" s="53"/>
      <c r="GG169" s="53"/>
      <c r="GH169" s="53"/>
      <c r="GI169" s="53"/>
      <c r="GJ169" s="53"/>
      <c r="GK169" s="53"/>
      <c r="GL169" s="53"/>
      <c r="GM169" s="53"/>
      <c r="GN169" s="53"/>
      <c r="GO169" s="53"/>
      <c r="GP169" s="53"/>
      <c r="GQ169" s="53"/>
      <c r="GR169" s="53"/>
      <c r="GS169" s="53"/>
      <c r="GT169" s="53"/>
      <c r="GU169" s="53"/>
      <c r="GV169" s="53"/>
      <c r="GW169" s="53"/>
      <c r="GX169" s="53"/>
      <c r="GY169" s="53"/>
      <c r="GZ169" s="53"/>
      <c r="HA169" s="53"/>
      <c r="HB169" s="53"/>
      <c r="HC169" s="53"/>
      <c r="HD169" s="53"/>
      <c r="HE169" s="53"/>
      <c r="HF169" s="53"/>
      <c r="HG169" s="53"/>
      <c r="HH169" s="53"/>
      <c r="HI169" s="53"/>
      <c r="HJ169" s="53"/>
      <c r="HK169" s="53"/>
      <c r="HL169" s="53"/>
      <c r="HM169" s="53"/>
      <c r="HN169" s="53"/>
      <c r="HO169" s="53"/>
      <c r="HP169" s="53"/>
      <c r="HQ169" s="53"/>
      <c r="HR169" s="53"/>
      <c r="HS169" s="53"/>
      <c r="HT169" s="53"/>
      <c r="HU169" s="53"/>
      <c r="HV169" s="53"/>
      <c r="HW169" s="53"/>
      <c r="HX169" s="53"/>
      <c r="HY169" s="53"/>
      <c r="HZ169" s="53"/>
      <c r="IA169" s="53"/>
      <c r="IB169" s="53"/>
      <c r="IC169" s="53"/>
      <c r="ID169" s="53"/>
      <c r="IE169" s="53"/>
      <c r="IF169" s="53"/>
      <c r="IG169" s="53"/>
      <c r="IH169" s="53"/>
      <c r="II169" s="53"/>
      <c r="IJ169" s="53"/>
      <c r="IK169" s="53"/>
      <c r="IL169" s="53"/>
      <c r="IM169" s="53"/>
      <c r="IN169" s="53"/>
      <c r="IO169" s="53"/>
      <c r="IP169" s="53"/>
      <c r="IQ169" s="53"/>
      <c r="IR169" s="53"/>
      <c r="IS169" s="53"/>
      <c r="IT169" s="53"/>
      <c r="IU169" s="53"/>
      <c r="IV169" s="53"/>
    </row>
    <row r="170" spans="1:256" s="55" customFormat="1" ht="15.75" x14ac:dyDescent="0.25">
      <c r="A170" s="53"/>
      <c r="B170" s="58"/>
      <c r="C170" s="58"/>
      <c r="D170" s="8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  <c r="AI170" s="53"/>
      <c r="AJ170" s="53"/>
      <c r="AK170" s="53"/>
      <c r="AL170" s="53"/>
      <c r="AM170" s="53"/>
      <c r="AN170" s="53"/>
      <c r="AO170" s="53"/>
      <c r="AP170" s="53"/>
      <c r="AQ170" s="53"/>
      <c r="AR170" s="53"/>
      <c r="AS170" s="53"/>
      <c r="AT170" s="53"/>
      <c r="AU170" s="53"/>
      <c r="AV170" s="53"/>
      <c r="AW170" s="53"/>
      <c r="AX170" s="53"/>
      <c r="AY170" s="53"/>
      <c r="AZ170" s="53"/>
      <c r="BA170" s="53"/>
      <c r="BB170" s="53"/>
      <c r="BC170" s="53"/>
      <c r="BD170" s="53"/>
      <c r="BE170" s="53"/>
      <c r="BF170" s="53"/>
      <c r="BG170" s="53"/>
      <c r="BH170" s="53"/>
      <c r="BI170" s="53"/>
      <c r="BJ170" s="53"/>
      <c r="BK170" s="53"/>
      <c r="BL170" s="53"/>
      <c r="BM170" s="53"/>
      <c r="BN170" s="53"/>
      <c r="BO170" s="53"/>
      <c r="BP170" s="53"/>
      <c r="BQ170" s="53"/>
      <c r="BR170" s="53"/>
      <c r="BS170" s="53"/>
      <c r="BT170" s="53"/>
      <c r="BU170" s="53"/>
      <c r="BV170" s="53"/>
      <c r="BW170" s="53"/>
      <c r="BX170" s="53"/>
      <c r="BY170" s="53"/>
      <c r="BZ170" s="53"/>
      <c r="CA170" s="53"/>
      <c r="CB170" s="53"/>
      <c r="CC170" s="53"/>
      <c r="CD170" s="53"/>
      <c r="CE170" s="53"/>
      <c r="CF170" s="53"/>
      <c r="CG170" s="53"/>
      <c r="CH170" s="53"/>
      <c r="CI170" s="53"/>
      <c r="CJ170" s="53"/>
      <c r="CK170" s="53"/>
      <c r="CL170" s="53"/>
      <c r="CM170" s="53"/>
      <c r="CN170" s="53"/>
      <c r="CO170" s="53"/>
      <c r="CP170" s="53"/>
      <c r="CQ170" s="53"/>
      <c r="CR170" s="53"/>
      <c r="CS170" s="53"/>
      <c r="CT170" s="53"/>
      <c r="CU170" s="53"/>
      <c r="CV170" s="53"/>
      <c r="CW170" s="53"/>
      <c r="CX170" s="53"/>
      <c r="CY170" s="53"/>
      <c r="CZ170" s="53"/>
      <c r="DA170" s="53"/>
      <c r="DB170" s="53"/>
      <c r="DC170" s="53"/>
      <c r="DD170" s="53"/>
      <c r="DE170" s="53"/>
      <c r="DF170" s="53"/>
      <c r="DG170" s="53"/>
      <c r="DH170" s="53"/>
      <c r="DI170" s="53"/>
      <c r="DJ170" s="53"/>
      <c r="DK170" s="53"/>
      <c r="DL170" s="53"/>
      <c r="DM170" s="53"/>
      <c r="DN170" s="53"/>
      <c r="DO170" s="53"/>
      <c r="DP170" s="53"/>
      <c r="DQ170" s="53"/>
      <c r="DR170" s="53"/>
      <c r="DS170" s="53"/>
      <c r="DT170" s="53"/>
      <c r="DU170" s="53"/>
      <c r="DV170" s="53"/>
      <c r="DW170" s="53"/>
      <c r="DX170" s="53"/>
      <c r="DY170" s="53"/>
      <c r="DZ170" s="53"/>
      <c r="EA170" s="53"/>
      <c r="EB170" s="53"/>
      <c r="EC170" s="53"/>
      <c r="ED170" s="53"/>
      <c r="EE170" s="53"/>
      <c r="EF170" s="53"/>
      <c r="EG170" s="53"/>
      <c r="EH170" s="53"/>
      <c r="EI170" s="53"/>
      <c r="EJ170" s="53"/>
      <c r="EK170" s="53"/>
      <c r="EL170" s="53"/>
      <c r="EM170" s="53"/>
      <c r="EN170" s="53"/>
      <c r="EO170" s="53"/>
      <c r="EP170" s="53"/>
      <c r="EQ170" s="53"/>
      <c r="ER170" s="53"/>
      <c r="ES170" s="53"/>
      <c r="ET170" s="53"/>
      <c r="EU170" s="53"/>
      <c r="EV170" s="53"/>
      <c r="EW170" s="53"/>
      <c r="EX170" s="53"/>
      <c r="EY170" s="53"/>
      <c r="EZ170" s="53"/>
      <c r="FA170" s="53"/>
      <c r="FB170" s="53"/>
      <c r="FC170" s="53"/>
      <c r="FD170" s="53"/>
      <c r="FE170" s="53"/>
      <c r="FF170" s="53"/>
      <c r="FG170" s="53"/>
      <c r="FH170" s="53"/>
      <c r="FI170" s="53"/>
      <c r="FJ170" s="53"/>
      <c r="FK170" s="53"/>
      <c r="FL170" s="53"/>
      <c r="FM170" s="53"/>
      <c r="FN170" s="53"/>
      <c r="FO170" s="53"/>
      <c r="FP170" s="53"/>
      <c r="FQ170" s="53"/>
      <c r="FR170" s="53"/>
      <c r="FS170" s="53"/>
      <c r="FT170" s="53"/>
      <c r="FU170" s="53"/>
      <c r="FV170" s="53"/>
      <c r="FW170" s="53"/>
      <c r="FX170" s="53"/>
      <c r="FY170" s="53"/>
      <c r="FZ170" s="53"/>
      <c r="GA170" s="53"/>
      <c r="GB170" s="53"/>
      <c r="GC170" s="53"/>
      <c r="GD170" s="53"/>
      <c r="GE170" s="53"/>
      <c r="GF170" s="53"/>
      <c r="GG170" s="53"/>
      <c r="GH170" s="53"/>
      <c r="GI170" s="53"/>
      <c r="GJ170" s="53"/>
      <c r="GK170" s="53"/>
      <c r="GL170" s="53"/>
      <c r="GM170" s="53"/>
      <c r="GN170" s="53"/>
      <c r="GO170" s="53"/>
      <c r="GP170" s="53"/>
      <c r="GQ170" s="53"/>
      <c r="GR170" s="53"/>
      <c r="GS170" s="53"/>
      <c r="GT170" s="53"/>
      <c r="GU170" s="53"/>
      <c r="GV170" s="53"/>
      <c r="GW170" s="53"/>
      <c r="GX170" s="53"/>
      <c r="GY170" s="53"/>
      <c r="GZ170" s="53"/>
      <c r="HA170" s="53"/>
      <c r="HB170" s="53"/>
      <c r="HC170" s="53"/>
      <c r="HD170" s="53"/>
      <c r="HE170" s="53"/>
      <c r="HF170" s="53"/>
      <c r="HG170" s="53"/>
      <c r="HH170" s="53"/>
      <c r="HI170" s="53"/>
      <c r="HJ170" s="53"/>
      <c r="HK170" s="53"/>
      <c r="HL170" s="53"/>
      <c r="HM170" s="53"/>
      <c r="HN170" s="53"/>
      <c r="HO170" s="53"/>
      <c r="HP170" s="53"/>
      <c r="HQ170" s="53"/>
      <c r="HR170" s="53"/>
      <c r="HS170" s="53"/>
      <c r="HT170" s="53"/>
      <c r="HU170" s="53"/>
      <c r="HV170" s="53"/>
      <c r="HW170" s="53"/>
      <c r="HX170" s="53"/>
      <c r="HY170" s="53"/>
      <c r="HZ170" s="53"/>
      <c r="IA170" s="53"/>
      <c r="IB170" s="53"/>
      <c r="IC170" s="53"/>
      <c r="ID170" s="53"/>
      <c r="IE170" s="53"/>
      <c r="IF170" s="53"/>
      <c r="IG170" s="53"/>
      <c r="IH170" s="53"/>
      <c r="II170" s="53"/>
      <c r="IJ170" s="53"/>
      <c r="IK170" s="53"/>
      <c r="IL170" s="53"/>
      <c r="IM170" s="53"/>
      <c r="IN170" s="53"/>
      <c r="IO170" s="53"/>
      <c r="IP170" s="53"/>
      <c r="IQ170" s="53"/>
      <c r="IR170" s="53"/>
      <c r="IS170" s="53"/>
      <c r="IT170" s="53"/>
      <c r="IU170" s="53"/>
      <c r="IV170" s="53"/>
    </row>
    <row r="171" spans="1:256" s="55" customFormat="1" ht="15.75" x14ac:dyDescent="0.25">
      <c r="A171" s="53"/>
      <c r="B171" s="58"/>
      <c r="C171" s="58"/>
      <c r="D171" s="8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3"/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53"/>
      <c r="BR171" s="53"/>
      <c r="BS171" s="53"/>
      <c r="BT171" s="53"/>
      <c r="BU171" s="53"/>
      <c r="BV171" s="53"/>
      <c r="BW171" s="53"/>
      <c r="BX171" s="53"/>
      <c r="BY171" s="53"/>
      <c r="BZ171" s="53"/>
      <c r="CA171" s="53"/>
      <c r="CB171" s="53"/>
      <c r="CC171" s="53"/>
      <c r="CD171" s="53"/>
      <c r="CE171" s="53"/>
      <c r="CF171" s="53"/>
      <c r="CG171" s="53"/>
      <c r="CH171" s="53"/>
      <c r="CI171" s="53"/>
      <c r="CJ171" s="53"/>
      <c r="CK171" s="53"/>
      <c r="CL171" s="53"/>
      <c r="CM171" s="53"/>
      <c r="CN171" s="53"/>
      <c r="CO171" s="53"/>
      <c r="CP171" s="53"/>
      <c r="CQ171" s="53"/>
      <c r="CR171" s="53"/>
      <c r="CS171" s="53"/>
      <c r="CT171" s="53"/>
      <c r="CU171" s="53"/>
      <c r="CV171" s="53"/>
      <c r="CW171" s="53"/>
      <c r="CX171" s="53"/>
      <c r="CY171" s="53"/>
      <c r="CZ171" s="53"/>
      <c r="DA171" s="53"/>
      <c r="DB171" s="53"/>
      <c r="DC171" s="53"/>
      <c r="DD171" s="53"/>
      <c r="DE171" s="53"/>
      <c r="DF171" s="53"/>
      <c r="DG171" s="53"/>
      <c r="DH171" s="53"/>
      <c r="DI171" s="53"/>
      <c r="DJ171" s="53"/>
      <c r="DK171" s="53"/>
      <c r="DL171" s="53"/>
      <c r="DM171" s="53"/>
      <c r="DN171" s="53"/>
      <c r="DO171" s="53"/>
      <c r="DP171" s="53"/>
      <c r="DQ171" s="53"/>
      <c r="DR171" s="53"/>
      <c r="DS171" s="53"/>
      <c r="DT171" s="53"/>
      <c r="DU171" s="53"/>
      <c r="DV171" s="53"/>
      <c r="DW171" s="53"/>
      <c r="DX171" s="53"/>
      <c r="DY171" s="53"/>
      <c r="DZ171" s="53"/>
      <c r="EA171" s="53"/>
      <c r="EB171" s="53"/>
      <c r="EC171" s="53"/>
      <c r="ED171" s="53"/>
      <c r="EE171" s="53"/>
      <c r="EF171" s="53"/>
      <c r="EG171" s="53"/>
      <c r="EH171" s="53"/>
      <c r="EI171" s="53"/>
      <c r="EJ171" s="53"/>
      <c r="EK171" s="53"/>
      <c r="EL171" s="53"/>
      <c r="EM171" s="53"/>
      <c r="EN171" s="53"/>
      <c r="EO171" s="53"/>
      <c r="EP171" s="53"/>
      <c r="EQ171" s="53"/>
      <c r="ER171" s="53"/>
      <c r="ES171" s="53"/>
      <c r="ET171" s="53"/>
      <c r="EU171" s="53"/>
      <c r="EV171" s="53"/>
      <c r="EW171" s="53"/>
      <c r="EX171" s="53"/>
      <c r="EY171" s="53"/>
      <c r="EZ171" s="53"/>
      <c r="FA171" s="53"/>
      <c r="FB171" s="53"/>
      <c r="FC171" s="53"/>
      <c r="FD171" s="53"/>
      <c r="FE171" s="53"/>
      <c r="FF171" s="53"/>
      <c r="FG171" s="53"/>
      <c r="FH171" s="53"/>
      <c r="FI171" s="53"/>
      <c r="FJ171" s="53"/>
      <c r="FK171" s="53"/>
      <c r="FL171" s="53"/>
      <c r="FM171" s="53"/>
      <c r="FN171" s="53"/>
      <c r="FO171" s="53"/>
      <c r="FP171" s="53"/>
      <c r="FQ171" s="53"/>
      <c r="FR171" s="53"/>
      <c r="FS171" s="53"/>
      <c r="FT171" s="53"/>
      <c r="FU171" s="53"/>
      <c r="FV171" s="53"/>
      <c r="FW171" s="53"/>
      <c r="FX171" s="53"/>
      <c r="FY171" s="53"/>
      <c r="FZ171" s="53"/>
      <c r="GA171" s="53"/>
      <c r="GB171" s="53"/>
      <c r="GC171" s="53"/>
      <c r="GD171" s="53"/>
      <c r="GE171" s="53"/>
      <c r="GF171" s="53"/>
      <c r="GG171" s="53"/>
      <c r="GH171" s="53"/>
      <c r="GI171" s="53"/>
      <c r="GJ171" s="53"/>
      <c r="GK171" s="53"/>
      <c r="GL171" s="53"/>
      <c r="GM171" s="53"/>
      <c r="GN171" s="53"/>
      <c r="GO171" s="53"/>
      <c r="GP171" s="53"/>
      <c r="GQ171" s="53"/>
      <c r="GR171" s="53"/>
      <c r="GS171" s="53"/>
      <c r="GT171" s="53"/>
      <c r="GU171" s="53"/>
      <c r="GV171" s="53"/>
      <c r="GW171" s="53"/>
      <c r="GX171" s="53"/>
      <c r="GY171" s="53"/>
      <c r="GZ171" s="53"/>
      <c r="HA171" s="53"/>
      <c r="HB171" s="53"/>
      <c r="HC171" s="53"/>
      <c r="HD171" s="53"/>
      <c r="HE171" s="53"/>
      <c r="HF171" s="53"/>
      <c r="HG171" s="53"/>
      <c r="HH171" s="53"/>
      <c r="HI171" s="53"/>
      <c r="HJ171" s="53"/>
      <c r="HK171" s="53"/>
      <c r="HL171" s="53"/>
      <c r="HM171" s="53"/>
      <c r="HN171" s="53"/>
      <c r="HO171" s="53"/>
      <c r="HP171" s="53"/>
      <c r="HQ171" s="53"/>
      <c r="HR171" s="53"/>
      <c r="HS171" s="53"/>
      <c r="HT171" s="53"/>
      <c r="HU171" s="53"/>
      <c r="HV171" s="53"/>
      <c r="HW171" s="53"/>
      <c r="HX171" s="53"/>
      <c r="HY171" s="53"/>
      <c r="HZ171" s="53"/>
      <c r="IA171" s="53"/>
      <c r="IB171" s="53"/>
      <c r="IC171" s="53"/>
      <c r="ID171" s="53"/>
      <c r="IE171" s="53"/>
      <c r="IF171" s="53"/>
      <c r="IG171" s="53"/>
      <c r="IH171" s="53"/>
      <c r="II171" s="53"/>
      <c r="IJ171" s="53"/>
      <c r="IK171" s="53"/>
      <c r="IL171" s="53"/>
      <c r="IM171" s="53"/>
      <c r="IN171" s="53"/>
      <c r="IO171" s="53"/>
      <c r="IP171" s="53"/>
      <c r="IQ171" s="53"/>
      <c r="IR171" s="53"/>
      <c r="IS171" s="53"/>
      <c r="IT171" s="53"/>
      <c r="IU171" s="53"/>
      <c r="IV171" s="53"/>
    </row>
    <row r="172" spans="1:256" s="55" customFormat="1" ht="15.75" x14ac:dyDescent="0.25">
      <c r="A172" s="53"/>
      <c r="B172" s="58"/>
      <c r="C172" s="58"/>
      <c r="D172" s="8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53"/>
      <c r="AO172" s="53"/>
      <c r="AP172" s="53"/>
      <c r="AQ172" s="53"/>
      <c r="AR172" s="53"/>
      <c r="AS172" s="53"/>
      <c r="AT172" s="53"/>
      <c r="AU172" s="53"/>
      <c r="AV172" s="53"/>
      <c r="AW172" s="53"/>
      <c r="AX172" s="53"/>
      <c r="AY172" s="53"/>
      <c r="AZ172" s="53"/>
      <c r="BA172" s="53"/>
      <c r="BB172" s="53"/>
      <c r="BC172" s="53"/>
      <c r="BD172" s="53"/>
      <c r="BE172" s="53"/>
      <c r="BF172" s="53"/>
      <c r="BG172" s="53"/>
      <c r="BH172" s="53"/>
      <c r="BI172" s="53"/>
      <c r="BJ172" s="53"/>
      <c r="BK172" s="53"/>
      <c r="BL172" s="53"/>
      <c r="BM172" s="53"/>
      <c r="BN172" s="53"/>
      <c r="BO172" s="53"/>
      <c r="BP172" s="53"/>
      <c r="BQ172" s="53"/>
      <c r="BR172" s="53"/>
      <c r="BS172" s="53"/>
      <c r="BT172" s="53"/>
      <c r="BU172" s="53"/>
      <c r="BV172" s="53"/>
      <c r="BW172" s="53"/>
      <c r="BX172" s="53"/>
      <c r="BY172" s="53"/>
      <c r="BZ172" s="53"/>
      <c r="CA172" s="53"/>
      <c r="CB172" s="53"/>
      <c r="CC172" s="53"/>
      <c r="CD172" s="53"/>
      <c r="CE172" s="53"/>
      <c r="CF172" s="53"/>
      <c r="CG172" s="53"/>
      <c r="CH172" s="53"/>
      <c r="CI172" s="53"/>
      <c r="CJ172" s="53"/>
      <c r="CK172" s="53"/>
      <c r="CL172" s="53"/>
      <c r="CM172" s="53"/>
      <c r="CN172" s="53"/>
      <c r="CO172" s="53"/>
      <c r="CP172" s="53"/>
      <c r="CQ172" s="53"/>
      <c r="CR172" s="53"/>
      <c r="CS172" s="53"/>
      <c r="CT172" s="53"/>
      <c r="CU172" s="53"/>
      <c r="CV172" s="53"/>
      <c r="CW172" s="53"/>
      <c r="CX172" s="53"/>
      <c r="CY172" s="53"/>
      <c r="CZ172" s="53"/>
      <c r="DA172" s="53"/>
      <c r="DB172" s="53"/>
      <c r="DC172" s="53"/>
      <c r="DD172" s="53"/>
      <c r="DE172" s="53"/>
      <c r="DF172" s="53"/>
      <c r="DG172" s="53"/>
      <c r="DH172" s="53"/>
      <c r="DI172" s="53"/>
      <c r="DJ172" s="53"/>
      <c r="DK172" s="53"/>
      <c r="DL172" s="53"/>
      <c r="DM172" s="53"/>
      <c r="DN172" s="53"/>
      <c r="DO172" s="53"/>
      <c r="DP172" s="53"/>
      <c r="DQ172" s="53"/>
      <c r="DR172" s="53"/>
      <c r="DS172" s="53"/>
      <c r="DT172" s="53"/>
      <c r="DU172" s="53"/>
      <c r="DV172" s="53"/>
      <c r="DW172" s="53"/>
      <c r="DX172" s="53"/>
      <c r="DY172" s="53"/>
      <c r="DZ172" s="53"/>
      <c r="EA172" s="53"/>
      <c r="EB172" s="53"/>
      <c r="EC172" s="53"/>
      <c r="ED172" s="53"/>
      <c r="EE172" s="53"/>
      <c r="EF172" s="53"/>
      <c r="EG172" s="53"/>
      <c r="EH172" s="53"/>
      <c r="EI172" s="53"/>
      <c r="EJ172" s="53"/>
      <c r="EK172" s="53"/>
      <c r="EL172" s="53"/>
      <c r="EM172" s="53"/>
      <c r="EN172" s="53"/>
      <c r="EO172" s="53"/>
      <c r="EP172" s="53"/>
      <c r="EQ172" s="53"/>
      <c r="ER172" s="53"/>
      <c r="ES172" s="53"/>
      <c r="ET172" s="53"/>
      <c r="EU172" s="53"/>
      <c r="EV172" s="53"/>
      <c r="EW172" s="53"/>
      <c r="EX172" s="53"/>
      <c r="EY172" s="53"/>
      <c r="EZ172" s="53"/>
      <c r="FA172" s="53"/>
      <c r="FB172" s="53"/>
      <c r="FC172" s="53"/>
      <c r="FD172" s="53"/>
      <c r="FE172" s="53"/>
      <c r="FF172" s="53"/>
      <c r="FG172" s="53"/>
      <c r="FH172" s="53"/>
      <c r="FI172" s="53"/>
      <c r="FJ172" s="53"/>
      <c r="FK172" s="53"/>
      <c r="FL172" s="53"/>
      <c r="FM172" s="53"/>
      <c r="FN172" s="53"/>
      <c r="FO172" s="53"/>
      <c r="FP172" s="53"/>
      <c r="FQ172" s="53"/>
      <c r="FR172" s="53"/>
      <c r="FS172" s="53"/>
      <c r="FT172" s="53"/>
      <c r="FU172" s="53"/>
      <c r="FV172" s="53"/>
      <c r="FW172" s="53"/>
      <c r="FX172" s="53"/>
      <c r="FY172" s="53"/>
      <c r="FZ172" s="53"/>
      <c r="GA172" s="53"/>
      <c r="GB172" s="53"/>
      <c r="GC172" s="53"/>
      <c r="GD172" s="53"/>
      <c r="GE172" s="53"/>
      <c r="GF172" s="53"/>
      <c r="GG172" s="53"/>
      <c r="GH172" s="53"/>
      <c r="GI172" s="53"/>
      <c r="GJ172" s="53"/>
      <c r="GK172" s="53"/>
      <c r="GL172" s="53"/>
      <c r="GM172" s="53"/>
      <c r="GN172" s="53"/>
      <c r="GO172" s="53"/>
      <c r="GP172" s="53"/>
      <c r="GQ172" s="53"/>
      <c r="GR172" s="53"/>
      <c r="GS172" s="53"/>
      <c r="GT172" s="53"/>
      <c r="GU172" s="53"/>
      <c r="GV172" s="53"/>
      <c r="GW172" s="53"/>
      <c r="GX172" s="53"/>
      <c r="GY172" s="53"/>
      <c r="GZ172" s="53"/>
      <c r="HA172" s="53"/>
      <c r="HB172" s="53"/>
      <c r="HC172" s="53"/>
      <c r="HD172" s="53"/>
      <c r="HE172" s="53"/>
      <c r="HF172" s="53"/>
      <c r="HG172" s="53"/>
      <c r="HH172" s="53"/>
      <c r="HI172" s="53"/>
      <c r="HJ172" s="53"/>
      <c r="HK172" s="53"/>
      <c r="HL172" s="53"/>
      <c r="HM172" s="53"/>
      <c r="HN172" s="53"/>
      <c r="HO172" s="53"/>
      <c r="HP172" s="53"/>
      <c r="HQ172" s="53"/>
      <c r="HR172" s="53"/>
      <c r="HS172" s="53"/>
      <c r="HT172" s="53"/>
      <c r="HU172" s="53"/>
      <c r="HV172" s="53"/>
      <c r="HW172" s="53"/>
      <c r="HX172" s="53"/>
      <c r="HY172" s="53"/>
      <c r="HZ172" s="53"/>
      <c r="IA172" s="53"/>
      <c r="IB172" s="53"/>
      <c r="IC172" s="53"/>
      <c r="ID172" s="53"/>
      <c r="IE172" s="53"/>
      <c r="IF172" s="53"/>
      <c r="IG172" s="53"/>
      <c r="IH172" s="53"/>
      <c r="II172" s="53"/>
      <c r="IJ172" s="53"/>
      <c r="IK172" s="53"/>
      <c r="IL172" s="53"/>
      <c r="IM172" s="53"/>
      <c r="IN172" s="53"/>
      <c r="IO172" s="53"/>
      <c r="IP172" s="53"/>
      <c r="IQ172" s="53"/>
      <c r="IR172" s="53"/>
      <c r="IS172" s="53"/>
      <c r="IT172" s="53"/>
      <c r="IU172" s="53"/>
      <c r="IV172" s="53"/>
    </row>
    <row r="173" spans="1:256" s="55" customFormat="1" ht="15.75" x14ac:dyDescent="0.25">
      <c r="A173" s="53"/>
      <c r="B173" s="58"/>
      <c r="C173" s="58"/>
      <c r="D173" s="8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  <c r="AO173" s="53"/>
      <c r="AP173" s="53"/>
      <c r="AQ173" s="53"/>
      <c r="AR173" s="53"/>
      <c r="AS173" s="53"/>
      <c r="AT173" s="53"/>
      <c r="AU173" s="53"/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G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53"/>
      <c r="BR173" s="53"/>
      <c r="BS173" s="53"/>
      <c r="BT173" s="53"/>
      <c r="BU173" s="53"/>
      <c r="BV173" s="53"/>
      <c r="BW173" s="53"/>
      <c r="BX173" s="53"/>
      <c r="BY173" s="53"/>
      <c r="BZ173" s="53"/>
      <c r="CA173" s="53"/>
      <c r="CB173" s="53"/>
      <c r="CC173" s="53"/>
      <c r="CD173" s="53"/>
      <c r="CE173" s="53"/>
      <c r="CF173" s="53"/>
      <c r="CG173" s="53"/>
      <c r="CH173" s="53"/>
      <c r="CI173" s="53"/>
      <c r="CJ173" s="53"/>
      <c r="CK173" s="53"/>
      <c r="CL173" s="53"/>
      <c r="CM173" s="53"/>
      <c r="CN173" s="53"/>
      <c r="CO173" s="53"/>
      <c r="CP173" s="53"/>
      <c r="CQ173" s="53"/>
      <c r="CR173" s="53"/>
      <c r="CS173" s="53"/>
      <c r="CT173" s="53"/>
      <c r="CU173" s="53"/>
      <c r="CV173" s="53"/>
      <c r="CW173" s="53"/>
      <c r="CX173" s="53"/>
      <c r="CY173" s="53"/>
      <c r="CZ173" s="53"/>
      <c r="DA173" s="53"/>
      <c r="DB173" s="53"/>
      <c r="DC173" s="53"/>
      <c r="DD173" s="53"/>
      <c r="DE173" s="53"/>
      <c r="DF173" s="53"/>
      <c r="DG173" s="53"/>
      <c r="DH173" s="53"/>
      <c r="DI173" s="53"/>
      <c r="DJ173" s="53"/>
      <c r="DK173" s="53"/>
      <c r="DL173" s="53"/>
      <c r="DM173" s="53"/>
      <c r="DN173" s="53"/>
      <c r="DO173" s="53"/>
      <c r="DP173" s="53"/>
      <c r="DQ173" s="53"/>
      <c r="DR173" s="53"/>
      <c r="DS173" s="53"/>
      <c r="DT173" s="53"/>
      <c r="DU173" s="53"/>
      <c r="DV173" s="53"/>
      <c r="DW173" s="53"/>
      <c r="DX173" s="53"/>
      <c r="DY173" s="53"/>
      <c r="DZ173" s="53"/>
      <c r="EA173" s="53"/>
      <c r="EB173" s="53"/>
      <c r="EC173" s="53"/>
      <c r="ED173" s="53"/>
      <c r="EE173" s="53"/>
      <c r="EF173" s="53"/>
      <c r="EG173" s="53"/>
      <c r="EH173" s="53"/>
      <c r="EI173" s="53"/>
      <c r="EJ173" s="53"/>
      <c r="EK173" s="53"/>
      <c r="EL173" s="53"/>
      <c r="EM173" s="53"/>
      <c r="EN173" s="53"/>
      <c r="EO173" s="53"/>
      <c r="EP173" s="53"/>
      <c r="EQ173" s="53"/>
      <c r="ER173" s="53"/>
      <c r="ES173" s="53"/>
      <c r="ET173" s="53"/>
      <c r="EU173" s="53"/>
      <c r="EV173" s="53"/>
      <c r="EW173" s="53"/>
      <c r="EX173" s="53"/>
      <c r="EY173" s="53"/>
      <c r="EZ173" s="53"/>
      <c r="FA173" s="53"/>
      <c r="FB173" s="53"/>
      <c r="FC173" s="53"/>
      <c r="FD173" s="53"/>
      <c r="FE173" s="53"/>
      <c r="FF173" s="53"/>
      <c r="FG173" s="53"/>
      <c r="FH173" s="53"/>
      <c r="FI173" s="53"/>
      <c r="FJ173" s="53"/>
      <c r="FK173" s="53"/>
      <c r="FL173" s="53"/>
      <c r="FM173" s="53"/>
      <c r="FN173" s="53"/>
      <c r="FO173" s="53"/>
      <c r="FP173" s="53"/>
      <c r="FQ173" s="53"/>
      <c r="FR173" s="53"/>
      <c r="FS173" s="53"/>
      <c r="FT173" s="53"/>
      <c r="FU173" s="53"/>
      <c r="FV173" s="53"/>
      <c r="FW173" s="53"/>
      <c r="FX173" s="53"/>
      <c r="FY173" s="53"/>
      <c r="FZ173" s="53"/>
      <c r="GA173" s="53"/>
      <c r="GB173" s="53"/>
      <c r="GC173" s="53"/>
      <c r="GD173" s="53"/>
      <c r="GE173" s="53"/>
      <c r="GF173" s="53"/>
      <c r="GG173" s="53"/>
      <c r="GH173" s="53"/>
      <c r="GI173" s="53"/>
      <c r="GJ173" s="53"/>
      <c r="GK173" s="53"/>
      <c r="GL173" s="53"/>
      <c r="GM173" s="53"/>
      <c r="GN173" s="53"/>
      <c r="GO173" s="53"/>
      <c r="GP173" s="53"/>
      <c r="GQ173" s="53"/>
      <c r="GR173" s="53"/>
      <c r="GS173" s="53"/>
      <c r="GT173" s="53"/>
      <c r="GU173" s="53"/>
      <c r="GV173" s="53"/>
      <c r="GW173" s="53"/>
      <c r="GX173" s="53"/>
      <c r="GY173" s="53"/>
      <c r="GZ173" s="53"/>
      <c r="HA173" s="53"/>
      <c r="HB173" s="53"/>
      <c r="HC173" s="53"/>
      <c r="HD173" s="53"/>
      <c r="HE173" s="53"/>
      <c r="HF173" s="53"/>
      <c r="HG173" s="53"/>
      <c r="HH173" s="53"/>
      <c r="HI173" s="53"/>
      <c r="HJ173" s="53"/>
      <c r="HK173" s="53"/>
      <c r="HL173" s="53"/>
      <c r="HM173" s="53"/>
      <c r="HN173" s="53"/>
      <c r="HO173" s="53"/>
      <c r="HP173" s="53"/>
      <c r="HQ173" s="53"/>
      <c r="HR173" s="53"/>
      <c r="HS173" s="53"/>
      <c r="HT173" s="53"/>
      <c r="HU173" s="53"/>
      <c r="HV173" s="53"/>
      <c r="HW173" s="53"/>
      <c r="HX173" s="53"/>
      <c r="HY173" s="53"/>
      <c r="HZ173" s="53"/>
      <c r="IA173" s="53"/>
      <c r="IB173" s="53"/>
      <c r="IC173" s="53"/>
      <c r="ID173" s="53"/>
      <c r="IE173" s="53"/>
      <c r="IF173" s="53"/>
      <c r="IG173" s="53"/>
      <c r="IH173" s="53"/>
      <c r="II173" s="53"/>
      <c r="IJ173" s="53"/>
      <c r="IK173" s="53"/>
      <c r="IL173" s="53"/>
      <c r="IM173" s="53"/>
      <c r="IN173" s="53"/>
      <c r="IO173" s="53"/>
      <c r="IP173" s="53"/>
      <c r="IQ173" s="53"/>
      <c r="IR173" s="53"/>
      <c r="IS173" s="53"/>
      <c r="IT173" s="53"/>
      <c r="IU173" s="53"/>
      <c r="IV173" s="53"/>
    </row>
    <row r="174" spans="1:256" s="55" customFormat="1" ht="15.75" x14ac:dyDescent="0.25">
      <c r="A174" s="53"/>
      <c r="B174" s="58"/>
      <c r="C174" s="58"/>
      <c r="D174" s="8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  <c r="BD174" s="53"/>
      <c r="BE174" s="53"/>
      <c r="BF174" s="53"/>
      <c r="BG174" s="53"/>
      <c r="BH174" s="53"/>
      <c r="BI174" s="53"/>
      <c r="BJ174" s="53"/>
      <c r="BK174" s="53"/>
      <c r="BL174" s="53"/>
      <c r="BM174" s="53"/>
      <c r="BN174" s="53"/>
      <c r="BO174" s="53"/>
      <c r="BP174" s="53"/>
      <c r="BQ174" s="53"/>
      <c r="BR174" s="53"/>
      <c r="BS174" s="53"/>
      <c r="BT174" s="53"/>
      <c r="BU174" s="53"/>
      <c r="BV174" s="53"/>
      <c r="BW174" s="53"/>
      <c r="BX174" s="53"/>
      <c r="BY174" s="53"/>
      <c r="BZ174" s="53"/>
      <c r="CA174" s="53"/>
      <c r="CB174" s="53"/>
      <c r="CC174" s="53"/>
      <c r="CD174" s="53"/>
      <c r="CE174" s="53"/>
      <c r="CF174" s="53"/>
      <c r="CG174" s="53"/>
      <c r="CH174" s="53"/>
      <c r="CI174" s="53"/>
      <c r="CJ174" s="53"/>
      <c r="CK174" s="53"/>
      <c r="CL174" s="53"/>
      <c r="CM174" s="53"/>
      <c r="CN174" s="53"/>
      <c r="CO174" s="53"/>
      <c r="CP174" s="53"/>
      <c r="CQ174" s="53"/>
      <c r="CR174" s="53"/>
      <c r="CS174" s="53"/>
      <c r="CT174" s="53"/>
      <c r="CU174" s="53"/>
      <c r="CV174" s="53"/>
      <c r="CW174" s="53"/>
      <c r="CX174" s="53"/>
      <c r="CY174" s="53"/>
      <c r="CZ174" s="53"/>
      <c r="DA174" s="53"/>
      <c r="DB174" s="53"/>
      <c r="DC174" s="53"/>
      <c r="DD174" s="53"/>
      <c r="DE174" s="53"/>
      <c r="DF174" s="53"/>
      <c r="DG174" s="53"/>
      <c r="DH174" s="53"/>
      <c r="DI174" s="53"/>
      <c r="DJ174" s="53"/>
      <c r="DK174" s="53"/>
      <c r="DL174" s="53"/>
      <c r="DM174" s="53"/>
      <c r="DN174" s="53"/>
      <c r="DO174" s="53"/>
      <c r="DP174" s="53"/>
      <c r="DQ174" s="53"/>
      <c r="DR174" s="53"/>
      <c r="DS174" s="53"/>
      <c r="DT174" s="53"/>
      <c r="DU174" s="53"/>
      <c r="DV174" s="53"/>
      <c r="DW174" s="53"/>
      <c r="DX174" s="53"/>
      <c r="DY174" s="53"/>
      <c r="DZ174" s="53"/>
      <c r="EA174" s="53"/>
      <c r="EB174" s="53"/>
      <c r="EC174" s="53"/>
      <c r="ED174" s="53"/>
      <c r="EE174" s="53"/>
      <c r="EF174" s="53"/>
      <c r="EG174" s="53"/>
      <c r="EH174" s="53"/>
      <c r="EI174" s="53"/>
      <c r="EJ174" s="53"/>
      <c r="EK174" s="53"/>
      <c r="EL174" s="53"/>
      <c r="EM174" s="53"/>
      <c r="EN174" s="53"/>
      <c r="EO174" s="53"/>
      <c r="EP174" s="53"/>
      <c r="EQ174" s="53"/>
      <c r="ER174" s="53"/>
      <c r="ES174" s="53"/>
      <c r="ET174" s="53"/>
      <c r="EU174" s="53"/>
      <c r="EV174" s="53"/>
      <c r="EW174" s="53"/>
      <c r="EX174" s="53"/>
      <c r="EY174" s="53"/>
      <c r="EZ174" s="53"/>
      <c r="FA174" s="53"/>
      <c r="FB174" s="53"/>
      <c r="FC174" s="53"/>
      <c r="FD174" s="53"/>
      <c r="FE174" s="53"/>
      <c r="FF174" s="53"/>
      <c r="FG174" s="53"/>
      <c r="FH174" s="53"/>
      <c r="FI174" s="53"/>
      <c r="FJ174" s="53"/>
      <c r="FK174" s="53"/>
      <c r="FL174" s="53"/>
      <c r="FM174" s="53"/>
      <c r="FN174" s="53"/>
      <c r="FO174" s="53"/>
      <c r="FP174" s="53"/>
      <c r="FQ174" s="53"/>
      <c r="FR174" s="53"/>
      <c r="FS174" s="53"/>
      <c r="FT174" s="53"/>
      <c r="FU174" s="53"/>
      <c r="FV174" s="53"/>
      <c r="FW174" s="53"/>
      <c r="FX174" s="53"/>
      <c r="FY174" s="53"/>
      <c r="FZ174" s="53"/>
      <c r="GA174" s="53"/>
      <c r="GB174" s="53"/>
      <c r="GC174" s="53"/>
      <c r="GD174" s="53"/>
      <c r="GE174" s="53"/>
      <c r="GF174" s="53"/>
      <c r="GG174" s="53"/>
      <c r="GH174" s="53"/>
      <c r="GI174" s="53"/>
      <c r="GJ174" s="53"/>
      <c r="GK174" s="53"/>
      <c r="GL174" s="53"/>
      <c r="GM174" s="53"/>
      <c r="GN174" s="53"/>
      <c r="GO174" s="53"/>
      <c r="GP174" s="53"/>
      <c r="GQ174" s="53"/>
      <c r="GR174" s="53"/>
      <c r="GS174" s="53"/>
      <c r="GT174" s="53"/>
      <c r="GU174" s="53"/>
      <c r="GV174" s="53"/>
      <c r="GW174" s="53"/>
      <c r="GX174" s="53"/>
      <c r="GY174" s="53"/>
      <c r="GZ174" s="53"/>
      <c r="HA174" s="53"/>
      <c r="HB174" s="53"/>
      <c r="HC174" s="53"/>
      <c r="HD174" s="53"/>
      <c r="HE174" s="53"/>
      <c r="HF174" s="53"/>
      <c r="HG174" s="53"/>
      <c r="HH174" s="53"/>
      <c r="HI174" s="53"/>
      <c r="HJ174" s="53"/>
      <c r="HK174" s="53"/>
      <c r="HL174" s="53"/>
      <c r="HM174" s="53"/>
      <c r="HN174" s="53"/>
      <c r="HO174" s="53"/>
      <c r="HP174" s="53"/>
      <c r="HQ174" s="53"/>
      <c r="HR174" s="53"/>
      <c r="HS174" s="53"/>
      <c r="HT174" s="53"/>
      <c r="HU174" s="53"/>
      <c r="HV174" s="53"/>
      <c r="HW174" s="53"/>
      <c r="HX174" s="53"/>
      <c r="HY174" s="53"/>
      <c r="HZ174" s="53"/>
      <c r="IA174" s="53"/>
      <c r="IB174" s="53"/>
      <c r="IC174" s="53"/>
      <c r="ID174" s="53"/>
      <c r="IE174" s="53"/>
      <c r="IF174" s="53"/>
      <c r="IG174" s="53"/>
      <c r="IH174" s="53"/>
      <c r="II174" s="53"/>
      <c r="IJ174" s="53"/>
      <c r="IK174" s="53"/>
      <c r="IL174" s="53"/>
      <c r="IM174" s="53"/>
      <c r="IN174" s="53"/>
      <c r="IO174" s="53"/>
      <c r="IP174" s="53"/>
      <c r="IQ174" s="53"/>
      <c r="IR174" s="53"/>
      <c r="IS174" s="53"/>
      <c r="IT174" s="53"/>
      <c r="IU174" s="53"/>
      <c r="IV174" s="53"/>
    </row>
    <row r="175" spans="1:256" s="55" customFormat="1" ht="15.75" x14ac:dyDescent="0.25">
      <c r="A175" s="53"/>
      <c r="B175" s="58"/>
      <c r="C175" s="58"/>
      <c r="D175" s="8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53"/>
      <c r="AK175" s="53"/>
      <c r="AL175" s="53"/>
      <c r="AM175" s="53"/>
      <c r="AN175" s="53"/>
      <c r="AO175" s="53"/>
      <c r="AP175" s="53"/>
      <c r="AQ175" s="53"/>
      <c r="AR175" s="53"/>
      <c r="AS175" s="53"/>
      <c r="AT175" s="53"/>
      <c r="AU175" s="53"/>
      <c r="AV175" s="53"/>
      <c r="AW175" s="53"/>
      <c r="AX175" s="53"/>
      <c r="AY175" s="53"/>
      <c r="AZ175" s="53"/>
      <c r="BA175" s="53"/>
      <c r="BB175" s="53"/>
      <c r="BC175" s="53"/>
      <c r="BD175" s="53"/>
      <c r="BE175" s="53"/>
      <c r="BF175" s="53"/>
      <c r="BG175" s="53"/>
      <c r="BH175" s="53"/>
      <c r="BI175" s="53"/>
      <c r="BJ175" s="53"/>
      <c r="BK175" s="53"/>
      <c r="BL175" s="53"/>
      <c r="BM175" s="53"/>
      <c r="BN175" s="53"/>
      <c r="BO175" s="53"/>
      <c r="BP175" s="53"/>
      <c r="BQ175" s="53"/>
      <c r="BR175" s="53"/>
      <c r="BS175" s="53"/>
      <c r="BT175" s="53"/>
      <c r="BU175" s="53"/>
      <c r="BV175" s="53"/>
      <c r="BW175" s="53"/>
      <c r="BX175" s="53"/>
      <c r="BY175" s="53"/>
      <c r="BZ175" s="53"/>
      <c r="CA175" s="53"/>
      <c r="CB175" s="53"/>
      <c r="CC175" s="53"/>
      <c r="CD175" s="53"/>
      <c r="CE175" s="53"/>
      <c r="CF175" s="53"/>
      <c r="CG175" s="53"/>
      <c r="CH175" s="53"/>
      <c r="CI175" s="53"/>
      <c r="CJ175" s="53"/>
      <c r="CK175" s="53"/>
      <c r="CL175" s="53"/>
      <c r="CM175" s="53"/>
      <c r="CN175" s="53"/>
      <c r="CO175" s="53"/>
      <c r="CP175" s="53"/>
      <c r="CQ175" s="53"/>
      <c r="CR175" s="53"/>
      <c r="CS175" s="53"/>
      <c r="CT175" s="53"/>
      <c r="CU175" s="53"/>
      <c r="CV175" s="53"/>
      <c r="CW175" s="53"/>
      <c r="CX175" s="53"/>
      <c r="CY175" s="53"/>
      <c r="CZ175" s="53"/>
      <c r="DA175" s="53"/>
      <c r="DB175" s="53"/>
      <c r="DC175" s="53"/>
      <c r="DD175" s="53"/>
      <c r="DE175" s="53"/>
      <c r="DF175" s="53"/>
      <c r="DG175" s="53"/>
      <c r="DH175" s="53"/>
      <c r="DI175" s="53"/>
      <c r="DJ175" s="53"/>
      <c r="DK175" s="53"/>
      <c r="DL175" s="53"/>
      <c r="DM175" s="53"/>
      <c r="DN175" s="53"/>
      <c r="DO175" s="53"/>
      <c r="DP175" s="53"/>
      <c r="DQ175" s="53"/>
      <c r="DR175" s="53"/>
      <c r="DS175" s="53"/>
      <c r="DT175" s="53"/>
      <c r="DU175" s="53"/>
      <c r="DV175" s="53"/>
      <c r="DW175" s="53"/>
      <c r="DX175" s="53"/>
      <c r="DY175" s="53"/>
      <c r="DZ175" s="53"/>
      <c r="EA175" s="53"/>
      <c r="EB175" s="53"/>
      <c r="EC175" s="53"/>
      <c r="ED175" s="53"/>
      <c r="EE175" s="53"/>
      <c r="EF175" s="53"/>
      <c r="EG175" s="53"/>
      <c r="EH175" s="53"/>
      <c r="EI175" s="53"/>
      <c r="EJ175" s="53"/>
      <c r="EK175" s="53"/>
      <c r="EL175" s="53"/>
      <c r="EM175" s="53"/>
      <c r="EN175" s="53"/>
      <c r="EO175" s="53"/>
      <c r="EP175" s="53"/>
      <c r="EQ175" s="53"/>
      <c r="ER175" s="53"/>
      <c r="ES175" s="53"/>
      <c r="ET175" s="53"/>
      <c r="EU175" s="53"/>
      <c r="EV175" s="53"/>
      <c r="EW175" s="53"/>
      <c r="EX175" s="53"/>
      <c r="EY175" s="53"/>
      <c r="EZ175" s="53"/>
      <c r="FA175" s="53"/>
      <c r="FB175" s="53"/>
      <c r="FC175" s="53"/>
      <c r="FD175" s="53"/>
      <c r="FE175" s="53"/>
      <c r="FF175" s="53"/>
      <c r="FG175" s="53"/>
      <c r="FH175" s="53"/>
      <c r="FI175" s="53"/>
      <c r="FJ175" s="53"/>
      <c r="FK175" s="53"/>
      <c r="FL175" s="53"/>
      <c r="FM175" s="53"/>
      <c r="FN175" s="53"/>
      <c r="FO175" s="53"/>
      <c r="FP175" s="53"/>
      <c r="FQ175" s="53"/>
      <c r="FR175" s="53"/>
      <c r="FS175" s="53"/>
      <c r="FT175" s="53"/>
      <c r="FU175" s="53"/>
      <c r="FV175" s="53"/>
      <c r="FW175" s="53"/>
      <c r="FX175" s="53"/>
      <c r="FY175" s="53"/>
      <c r="FZ175" s="53"/>
      <c r="GA175" s="53"/>
      <c r="GB175" s="53"/>
      <c r="GC175" s="53"/>
      <c r="GD175" s="53"/>
      <c r="GE175" s="53"/>
      <c r="GF175" s="53"/>
      <c r="GG175" s="53"/>
      <c r="GH175" s="53"/>
      <c r="GI175" s="53"/>
      <c r="GJ175" s="53"/>
      <c r="GK175" s="53"/>
      <c r="GL175" s="53"/>
      <c r="GM175" s="53"/>
      <c r="GN175" s="53"/>
      <c r="GO175" s="53"/>
      <c r="GP175" s="53"/>
      <c r="GQ175" s="53"/>
      <c r="GR175" s="53"/>
      <c r="GS175" s="53"/>
      <c r="GT175" s="53"/>
      <c r="GU175" s="53"/>
      <c r="GV175" s="53"/>
      <c r="GW175" s="53"/>
      <c r="GX175" s="53"/>
      <c r="GY175" s="53"/>
      <c r="GZ175" s="53"/>
      <c r="HA175" s="53"/>
      <c r="HB175" s="53"/>
      <c r="HC175" s="53"/>
      <c r="HD175" s="53"/>
      <c r="HE175" s="53"/>
      <c r="HF175" s="53"/>
      <c r="HG175" s="53"/>
      <c r="HH175" s="53"/>
      <c r="HI175" s="53"/>
      <c r="HJ175" s="53"/>
      <c r="HK175" s="53"/>
      <c r="HL175" s="53"/>
      <c r="HM175" s="53"/>
      <c r="HN175" s="53"/>
      <c r="HO175" s="53"/>
      <c r="HP175" s="53"/>
      <c r="HQ175" s="53"/>
      <c r="HR175" s="53"/>
      <c r="HS175" s="53"/>
      <c r="HT175" s="53"/>
      <c r="HU175" s="53"/>
      <c r="HV175" s="53"/>
      <c r="HW175" s="53"/>
      <c r="HX175" s="53"/>
      <c r="HY175" s="53"/>
      <c r="HZ175" s="53"/>
      <c r="IA175" s="53"/>
      <c r="IB175" s="53"/>
      <c r="IC175" s="53"/>
      <c r="ID175" s="53"/>
      <c r="IE175" s="53"/>
      <c r="IF175" s="53"/>
      <c r="IG175" s="53"/>
      <c r="IH175" s="53"/>
      <c r="II175" s="53"/>
      <c r="IJ175" s="53"/>
      <c r="IK175" s="53"/>
      <c r="IL175" s="53"/>
      <c r="IM175" s="53"/>
      <c r="IN175" s="53"/>
      <c r="IO175" s="53"/>
      <c r="IP175" s="53"/>
      <c r="IQ175" s="53"/>
      <c r="IR175" s="53"/>
      <c r="IS175" s="53"/>
      <c r="IT175" s="53"/>
      <c r="IU175" s="53"/>
      <c r="IV175" s="53"/>
    </row>
    <row r="176" spans="1:256" s="55" customFormat="1" ht="15.75" x14ac:dyDescent="0.25">
      <c r="A176" s="53"/>
      <c r="B176" s="53"/>
      <c r="C176" s="53"/>
      <c r="D176" s="8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K176" s="53"/>
      <c r="AL176" s="53"/>
      <c r="AM176" s="53"/>
      <c r="AN176" s="53"/>
      <c r="AO176" s="53"/>
      <c r="AP176" s="53"/>
      <c r="AQ176" s="53"/>
      <c r="AR176" s="53"/>
      <c r="AS176" s="53"/>
      <c r="AT176" s="53"/>
      <c r="AU176" s="53"/>
      <c r="AV176" s="53"/>
      <c r="AW176" s="53"/>
      <c r="AX176" s="53"/>
      <c r="AY176" s="53"/>
      <c r="AZ176" s="53"/>
      <c r="BA176" s="53"/>
      <c r="BB176" s="53"/>
      <c r="BC176" s="53"/>
      <c r="BD176" s="53"/>
      <c r="BE176" s="53"/>
      <c r="BF176" s="53"/>
      <c r="BG176" s="53"/>
      <c r="BH176" s="53"/>
      <c r="BI176" s="53"/>
      <c r="BJ176" s="53"/>
      <c r="BK176" s="53"/>
      <c r="BL176" s="53"/>
      <c r="BM176" s="53"/>
      <c r="BN176" s="53"/>
      <c r="BO176" s="53"/>
      <c r="BP176" s="53"/>
      <c r="BQ176" s="53"/>
      <c r="BR176" s="53"/>
      <c r="BS176" s="53"/>
      <c r="BT176" s="53"/>
      <c r="BU176" s="53"/>
      <c r="BV176" s="53"/>
      <c r="BW176" s="53"/>
      <c r="BX176" s="53"/>
      <c r="BY176" s="53"/>
      <c r="BZ176" s="53"/>
      <c r="CA176" s="53"/>
      <c r="CB176" s="53"/>
      <c r="CC176" s="53"/>
      <c r="CD176" s="53"/>
      <c r="CE176" s="53"/>
      <c r="CF176" s="53"/>
      <c r="CG176" s="53"/>
      <c r="CH176" s="53"/>
      <c r="CI176" s="53"/>
      <c r="CJ176" s="53"/>
      <c r="CK176" s="53"/>
      <c r="CL176" s="53"/>
      <c r="CM176" s="53"/>
      <c r="CN176" s="53"/>
      <c r="CO176" s="53"/>
      <c r="CP176" s="53"/>
      <c r="CQ176" s="53"/>
      <c r="CR176" s="53"/>
      <c r="CS176" s="53"/>
      <c r="CT176" s="53"/>
      <c r="CU176" s="53"/>
      <c r="CV176" s="53"/>
      <c r="CW176" s="53"/>
      <c r="CX176" s="53"/>
      <c r="CY176" s="53"/>
      <c r="CZ176" s="53"/>
      <c r="DA176" s="53"/>
      <c r="DB176" s="53"/>
      <c r="DC176" s="53"/>
      <c r="DD176" s="53"/>
      <c r="DE176" s="53"/>
      <c r="DF176" s="53"/>
      <c r="DG176" s="53"/>
      <c r="DH176" s="53"/>
      <c r="DI176" s="53"/>
      <c r="DJ176" s="53"/>
      <c r="DK176" s="53"/>
      <c r="DL176" s="53"/>
      <c r="DM176" s="53"/>
      <c r="DN176" s="53"/>
      <c r="DO176" s="53"/>
      <c r="DP176" s="53"/>
      <c r="DQ176" s="53"/>
      <c r="DR176" s="53"/>
      <c r="DS176" s="53"/>
      <c r="DT176" s="53"/>
      <c r="DU176" s="53"/>
      <c r="DV176" s="53"/>
      <c r="DW176" s="53"/>
      <c r="DX176" s="53"/>
      <c r="DY176" s="53"/>
      <c r="DZ176" s="53"/>
      <c r="EA176" s="53"/>
      <c r="EB176" s="53"/>
      <c r="EC176" s="53"/>
      <c r="ED176" s="53"/>
      <c r="EE176" s="53"/>
      <c r="EF176" s="53"/>
      <c r="EG176" s="53"/>
      <c r="EH176" s="53"/>
      <c r="EI176" s="53"/>
      <c r="EJ176" s="53"/>
      <c r="EK176" s="53"/>
      <c r="EL176" s="53"/>
      <c r="EM176" s="53"/>
      <c r="EN176" s="53"/>
      <c r="EO176" s="53"/>
      <c r="EP176" s="53"/>
      <c r="EQ176" s="53"/>
      <c r="ER176" s="53"/>
      <c r="ES176" s="53"/>
      <c r="ET176" s="53"/>
      <c r="EU176" s="53"/>
      <c r="EV176" s="53"/>
      <c r="EW176" s="53"/>
      <c r="EX176" s="53"/>
      <c r="EY176" s="53"/>
      <c r="EZ176" s="53"/>
      <c r="FA176" s="53"/>
      <c r="FB176" s="53"/>
      <c r="FC176" s="53"/>
      <c r="FD176" s="53"/>
      <c r="FE176" s="53"/>
      <c r="FF176" s="53"/>
      <c r="FG176" s="53"/>
      <c r="FH176" s="53"/>
      <c r="FI176" s="53"/>
      <c r="FJ176" s="53"/>
      <c r="FK176" s="53"/>
      <c r="FL176" s="53"/>
      <c r="FM176" s="53"/>
      <c r="FN176" s="53"/>
      <c r="FO176" s="53"/>
      <c r="FP176" s="53"/>
      <c r="FQ176" s="53"/>
      <c r="FR176" s="53"/>
      <c r="FS176" s="53"/>
      <c r="FT176" s="53"/>
      <c r="FU176" s="53"/>
      <c r="FV176" s="53"/>
      <c r="FW176" s="53"/>
      <c r="FX176" s="53"/>
      <c r="FY176" s="53"/>
      <c r="FZ176" s="53"/>
      <c r="GA176" s="53"/>
      <c r="GB176" s="53"/>
      <c r="GC176" s="53"/>
      <c r="GD176" s="53"/>
      <c r="GE176" s="53"/>
      <c r="GF176" s="53"/>
      <c r="GG176" s="53"/>
      <c r="GH176" s="53"/>
      <c r="GI176" s="53"/>
      <c r="GJ176" s="53"/>
      <c r="GK176" s="53"/>
      <c r="GL176" s="53"/>
      <c r="GM176" s="53"/>
      <c r="GN176" s="53"/>
      <c r="GO176" s="53"/>
      <c r="GP176" s="53"/>
      <c r="GQ176" s="53"/>
      <c r="GR176" s="53"/>
      <c r="GS176" s="53"/>
      <c r="GT176" s="53"/>
      <c r="GU176" s="53"/>
      <c r="GV176" s="53"/>
      <c r="GW176" s="53"/>
      <c r="GX176" s="53"/>
      <c r="GY176" s="53"/>
      <c r="GZ176" s="53"/>
      <c r="HA176" s="53"/>
      <c r="HB176" s="53"/>
      <c r="HC176" s="53"/>
      <c r="HD176" s="53"/>
      <c r="HE176" s="53"/>
      <c r="HF176" s="53"/>
      <c r="HG176" s="53"/>
      <c r="HH176" s="53"/>
      <c r="HI176" s="53"/>
      <c r="HJ176" s="53"/>
      <c r="HK176" s="53"/>
      <c r="HL176" s="53"/>
      <c r="HM176" s="53"/>
      <c r="HN176" s="53"/>
      <c r="HO176" s="53"/>
      <c r="HP176" s="53"/>
      <c r="HQ176" s="53"/>
      <c r="HR176" s="53"/>
      <c r="HS176" s="53"/>
      <c r="HT176" s="53"/>
      <c r="HU176" s="53"/>
      <c r="HV176" s="53"/>
      <c r="HW176" s="53"/>
      <c r="HX176" s="53"/>
      <c r="HY176" s="53"/>
      <c r="HZ176" s="53"/>
      <c r="IA176" s="53"/>
      <c r="IB176" s="53"/>
      <c r="IC176" s="53"/>
      <c r="ID176" s="53"/>
      <c r="IE176" s="53"/>
      <c r="IF176" s="53"/>
      <c r="IG176" s="53"/>
      <c r="IH176" s="53"/>
      <c r="II176" s="53"/>
      <c r="IJ176" s="53"/>
      <c r="IK176" s="53"/>
      <c r="IL176" s="53"/>
      <c r="IM176" s="53"/>
      <c r="IN176" s="53"/>
      <c r="IO176" s="53"/>
      <c r="IP176" s="53"/>
      <c r="IQ176" s="53"/>
      <c r="IR176" s="53"/>
      <c r="IS176" s="53"/>
      <c r="IT176" s="53"/>
      <c r="IU176" s="53"/>
      <c r="IV176" s="53"/>
    </row>
    <row r="177" spans="1:256" s="55" customFormat="1" ht="15.75" x14ac:dyDescent="0.25">
      <c r="A177" s="53"/>
      <c r="B177" s="58"/>
      <c r="C177" s="58"/>
      <c r="D177" s="8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  <c r="BS177" s="53"/>
      <c r="BT177" s="53"/>
      <c r="BU177" s="53"/>
      <c r="BV177" s="53"/>
      <c r="BW177" s="53"/>
      <c r="BX177" s="53"/>
      <c r="BY177" s="53"/>
      <c r="BZ177" s="53"/>
      <c r="CA177" s="53"/>
      <c r="CB177" s="53"/>
      <c r="CC177" s="53"/>
      <c r="CD177" s="53"/>
      <c r="CE177" s="53"/>
      <c r="CF177" s="53"/>
      <c r="CG177" s="53"/>
      <c r="CH177" s="53"/>
      <c r="CI177" s="53"/>
      <c r="CJ177" s="53"/>
      <c r="CK177" s="53"/>
      <c r="CL177" s="53"/>
      <c r="CM177" s="53"/>
      <c r="CN177" s="53"/>
      <c r="CO177" s="53"/>
      <c r="CP177" s="53"/>
      <c r="CQ177" s="53"/>
      <c r="CR177" s="53"/>
      <c r="CS177" s="53"/>
      <c r="CT177" s="53"/>
      <c r="CU177" s="53"/>
      <c r="CV177" s="53"/>
      <c r="CW177" s="53"/>
      <c r="CX177" s="53"/>
      <c r="CY177" s="53"/>
      <c r="CZ177" s="53"/>
      <c r="DA177" s="53"/>
      <c r="DB177" s="53"/>
      <c r="DC177" s="53"/>
      <c r="DD177" s="53"/>
      <c r="DE177" s="53"/>
      <c r="DF177" s="53"/>
      <c r="DG177" s="53"/>
      <c r="DH177" s="53"/>
      <c r="DI177" s="53"/>
      <c r="DJ177" s="53"/>
      <c r="DK177" s="53"/>
      <c r="DL177" s="53"/>
      <c r="DM177" s="53"/>
      <c r="DN177" s="53"/>
      <c r="DO177" s="53"/>
      <c r="DP177" s="53"/>
      <c r="DQ177" s="53"/>
      <c r="DR177" s="53"/>
      <c r="DS177" s="53"/>
      <c r="DT177" s="53"/>
      <c r="DU177" s="53"/>
      <c r="DV177" s="53"/>
      <c r="DW177" s="53"/>
      <c r="DX177" s="53"/>
      <c r="DY177" s="53"/>
      <c r="DZ177" s="53"/>
      <c r="EA177" s="53"/>
      <c r="EB177" s="53"/>
      <c r="EC177" s="53"/>
      <c r="ED177" s="53"/>
      <c r="EE177" s="53"/>
      <c r="EF177" s="53"/>
      <c r="EG177" s="53"/>
      <c r="EH177" s="53"/>
      <c r="EI177" s="53"/>
      <c r="EJ177" s="53"/>
      <c r="EK177" s="53"/>
      <c r="EL177" s="53"/>
      <c r="EM177" s="53"/>
      <c r="EN177" s="53"/>
      <c r="EO177" s="53"/>
      <c r="EP177" s="53"/>
      <c r="EQ177" s="53"/>
      <c r="ER177" s="53"/>
      <c r="ES177" s="53"/>
      <c r="ET177" s="53"/>
      <c r="EU177" s="53"/>
      <c r="EV177" s="53"/>
      <c r="EW177" s="53"/>
      <c r="EX177" s="53"/>
      <c r="EY177" s="53"/>
      <c r="EZ177" s="53"/>
      <c r="FA177" s="53"/>
      <c r="FB177" s="53"/>
      <c r="FC177" s="53"/>
      <c r="FD177" s="53"/>
      <c r="FE177" s="53"/>
      <c r="FF177" s="53"/>
      <c r="FG177" s="53"/>
      <c r="FH177" s="53"/>
      <c r="FI177" s="53"/>
      <c r="FJ177" s="53"/>
      <c r="FK177" s="53"/>
      <c r="FL177" s="53"/>
      <c r="FM177" s="53"/>
      <c r="FN177" s="53"/>
      <c r="FO177" s="53"/>
      <c r="FP177" s="53"/>
      <c r="FQ177" s="53"/>
      <c r="FR177" s="53"/>
      <c r="FS177" s="53"/>
      <c r="FT177" s="53"/>
      <c r="FU177" s="53"/>
      <c r="FV177" s="53"/>
      <c r="FW177" s="53"/>
      <c r="FX177" s="53"/>
      <c r="FY177" s="53"/>
      <c r="FZ177" s="53"/>
      <c r="GA177" s="53"/>
      <c r="GB177" s="53"/>
      <c r="GC177" s="53"/>
      <c r="GD177" s="53"/>
      <c r="GE177" s="53"/>
      <c r="GF177" s="53"/>
      <c r="GG177" s="53"/>
      <c r="GH177" s="53"/>
      <c r="GI177" s="53"/>
      <c r="GJ177" s="53"/>
      <c r="GK177" s="53"/>
      <c r="GL177" s="53"/>
      <c r="GM177" s="53"/>
      <c r="GN177" s="53"/>
      <c r="GO177" s="53"/>
      <c r="GP177" s="53"/>
      <c r="GQ177" s="53"/>
      <c r="GR177" s="53"/>
      <c r="GS177" s="53"/>
      <c r="GT177" s="53"/>
      <c r="GU177" s="53"/>
      <c r="GV177" s="53"/>
      <c r="GW177" s="53"/>
      <c r="GX177" s="53"/>
      <c r="GY177" s="53"/>
      <c r="GZ177" s="53"/>
      <c r="HA177" s="53"/>
      <c r="HB177" s="53"/>
      <c r="HC177" s="53"/>
      <c r="HD177" s="53"/>
      <c r="HE177" s="53"/>
      <c r="HF177" s="53"/>
      <c r="HG177" s="53"/>
      <c r="HH177" s="53"/>
      <c r="HI177" s="53"/>
      <c r="HJ177" s="53"/>
      <c r="HK177" s="53"/>
      <c r="HL177" s="53"/>
      <c r="HM177" s="53"/>
      <c r="HN177" s="53"/>
      <c r="HO177" s="53"/>
      <c r="HP177" s="53"/>
      <c r="HQ177" s="53"/>
      <c r="HR177" s="53"/>
      <c r="HS177" s="53"/>
      <c r="HT177" s="53"/>
      <c r="HU177" s="53"/>
      <c r="HV177" s="53"/>
      <c r="HW177" s="53"/>
      <c r="HX177" s="53"/>
      <c r="HY177" s="53"/>
      <c r="HZ177" s="53"/>
      <c r="IA177" s="53"/>
      <c r="IB177" s="53"/>
      <c r="IC177" s="53"/>
      <c r="ID177" s="53"/>
      <c r="IE177" s="53"/>
      <c r="IF177" s="53"/>
      <c r="IG177" s="53"/>
      <c r="IH177" s="53"/>
      <c r="II177" s="53"/>
      <c r="IJ177" s="53"/>
      <c r="IK177" s="53"/>
      <c r="IL177" s="53"/>
      <c r="IM177" s="53"/>
      <c r="IN177" s="53"/>
      <c r="IO177" s="53"/>
      <c r="IP177" s="53"/>
      <c r="IQ177" s="53"/>
      <c r="IR177" s="53"/>
      <c r="IS177" s="53"/>
      <c r="IT177" s="53"/>
      <c r="IU177" s="53"/>
      <c r="IV177" s="53"/>
    </row>
    <row r="178" spans="1:256" s="55" customFormat="1" x14ac:dyDescent="0.2">
      <c r="A178" s="53"/>
      <c r="B178" s="53"/>
      <c r="C178" s="53"/>
      <c r="D178" s="74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53"/>
      <c r="AM178" s="53"/>
      <c r="AN178" s="53"/>
      <c r="AO178" s="53"/>
      <c r="AP178" s="53"/>
      <c r="AQ178" s="53"/>
      <c r="AR178" s="53"/>
      <c r="AS178" s="53"/>
      <c r="AT178" s="53"/>
      <c r="AU178" s="53"/>
      <c r="AV178" s="53"/>
      <c r="AW178" s="53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3"/>
      <c r="BJ178" s="53"/>
      <c r="BK178" s="53"/>
      <c r="BL178" s="53"/>
      <c r="BM178" s="53"/>
      <c r="BN178" s="53"/>
      <c r="BO178" s="53"/>
      <c r="BP178" s="53"/>
      <c r="BQ178" s="53"/>
      <c r="BR178" s="53"/>
      <c r="BS178" s="53"/>
      <c r="BT178" s="53"/>
      <c r="BU178" s="53"/>
      <c r="BV178" s="53"/>
      <c r="BW178" s="53"/>
      <c r="BX178" s="53"/>
      <c r="BY178" s="53"/>
      <c r="BZ178" s="53"/>
      <c r="CA178" s="53"/>
      <c r="CB178" s="53"/>
      <c r="CC178" s="53"/>
      <c r="CD178" s="53"/>
      <c r="CE178" s="53"/>
      <c r="CF178" s="53"/>
      <c r="CG178" s="53"/>
      <c r="CH178" s="53"/>
      <c r="CI178" s="53"/>
      <c r="CJ178" s="53"/>
      <c r="CK178" s="53"/>
      <c r="CL178" s="53"/>
      <c r="CM178" s="53"/>
      <c r="CN178" s="53"/>
      <c r="CO178" s="53"/>
      <c r="CP178" s="53"/>
      <c r="CQ178" s="53"/>
      <c r="CR178" s="53"/>
      <c r="CS178" s="53"/>
      <c r="CT178" s="53"/>
      <c r="CU178" s="53"/>
      <c r="CV178" s="53"/>
      <c r="CW178" s="53"/>
      <c r="CX178" s="53"/>
      <c r="CY178" s="53"/>
      <c r="CZ178" s="53"/>
      <c r="DA178" s="53"/>
      <c r="DB178" s="53"/>
      <c r="DC178" s="53"/>
      <c r="DD178" s="53"/>
      <c r="DE178" s="53"/>
      <c r="DF178" s="53"/>
      <c r="DG178" s="53"/>
      <c r="DH178" s="53"/>
      <c r="DI178" s="53"/>
      <c r="DJ178" s="53"/>
      <c r="DK178" s="53"/>
      <c r="DL178" s="53"/>
      <c r="DM178" s="53"/>
      <c r="DN178" s="53"/>
      <c r="DO178" s="53"/>
      <c r="DP178" s="53"/>
      <c r="DQ178" s="53"/>
      <c r="DR178" s="53"/>
      <c r="DS178" s="53"/>
      <c r="DT178" s="53"/>
      <c r="DU178" s="53"/>
      <c r="DV178" s="53"/>
      <c r="DW178" s="53"/>
      <c r="DX178" s="53"/>
      <c r="DY178" s="53"/>
      <c r="DZ178" s="53"/>
      <c r="EA178" s="53"/>
      <c r="EB178" s="53"/>
      <c r="EC178" s="53"/>
      <c r="ED178" s="53"/>
      <c r="EE178" s="53"/>
      <c r="EF178" s="53"/>
      <c r="EG178" s="53"/>
      <c r="EH178" s="53"/>
      <c r="EI178" s="53"/>
      <c r="EJ178" s="53"/>
      <c r="EK178" s="53"/>
      <c r="EL178" s="53"/>
      <c r="EM178" s="53"/>
      <c r="EN178" s="53"/>
      <c r="EO178" s="53"/>
      <c r="EP178" s="53"/>
      <c r="EQ178" s="53"/>
      <c r="ER178" s="53"/>
      <c r="ES178" s="53"/>
      <c r="ET178" s="53"/>
      <c r="EU178" s="53"/>
      <c r="EV178" s="53"/>
      <c r="EW178" s="53"/>
      <c r="EX178" s="53"/>
      <c r="EY178" s="53"/>
      <c r="EZ178" s="53"/>
      <c r="FA178" s="53"/>
      <c r="FB178" s="53"/>
      <c r="FC178" s="53"/>
      <c r="FD178" s="53"/>
      <c r="FE178" s="53"/>
      <c r="FF178" s="53"/>
      <c r="FG178" s="53"/>
      <c r="FH178" s="53"/>
      <c r="FI178" s="53"/>
      <c r="FJ178" s="53"/>
      <c r="FK178" s="53"/>
      <c r="FL178" s="53"/>
      <c r="FM178" s="53"/>
      <c r="FN178" s="53"/>
      <c r="FO178" s="53"/>
      <c r="FP178" s="53"/>
      <c r="FQ178" s="53"/>
      <c r="FR178" s="53"/>
      <c r="FS178" s="53"/>
      <c r="FT178" s="53"/>
      <c r="FU178" s="53"/>
      <c r="FV178" s="53"/>
      <c r="FW178" s="53"/>
      <c r="FX178" s="53"/>
      <c r="FY178" s="53"/>
      <c r="FZ178" s="53"/>
      <c r="GA178" s="53"/>
      <c r="GB178" s="53"/>
      <c r="GC178" s="53"/>
      <c r="GD178" s="53"/>
      <c r="GE178" s="53"/>
      <c r="GF178" s="53"/>
      <c r="GG178" s="53"/>
      <c r="GH178" s="53"/>
      <c r="GI178" s="53"/>
      <c r="GJ178" s="53"/>
      <c r="GK178" s="53"/>
      <c r="GL178" s="53"/>
      <c r="GM178" s="53"/>
      <c r="GN178" s="53"/>
      <c r="GO178" s="53"/>
      <c r="GP178" s="53"/>
      <c r="GQ178" s="53"/>
      <c r="GR178" s="53"/>
      <c r="GS178" s="53"/>
      <c r="GT178" s="53"/>
      <c r="GU178" s="53"/>
      <c r="GV178" s="53"/>
      <c r="GW178" s="53"/>
      <c r="GX178" s="53"/>
      <c r="GY178" s="53"/>
      <c r="GZ178" s="53"/>
      <c r="HA178" s="53"/>
      <c r="HB178" s="53"/>
      <c r="HC178" s="53"/>
      <c r="HD178" s="53"/>
      <c r="HE178" s="53"/>
      <c r="HF178" s="53"/>
      <c r="HG178" s="53"/>
      <c r="HH178" s="53"/>
      <c r="HI178" s="53"/>
      <c r="HJ178" s="53"/>
      <c r="HK178" s="53"/>
      <c r="HL178" s="53"/>
      <c r="HM178" s="53"/>
      <c r="HN178" s="53"/>
      <c r="HO178" s="53"/>
      <c r="HP178" s="53"/>
      <c r="HQ178" s="53"/>
      <c r="HR178" s="53"/>
      <c r="HS178" s="53"/>
      <c r="HT178" s="53"/>
      <c r="HU178" s="53"/>
      <c r="HV178" s="53"/>
      <c r="HW178" s="53"/>
      <c r="HX178" s="53"/>
      <c r="HY178" s="53"/>
      <c r="HZ178" s="53"/>
      <c r="IA178" s="53"/>
      <c r="IB178" s="53"/>
      <c r="IC178" s="53"/>
      <c r="ID178" s="53"/>
      <c r="IE178" s="53"/>
      <c r="IF178" s="53"/>
      <c r="IG178" s="53"/>
      <c r="IH178" s="53"/>
      <c r="II178" s="53"/>
      <c r="IJ178" s="53"/>
      <c r="IK178" s="53"/>
      <c r="IL178" s="53"/>
      <c r="IM178" s="53"/>
      <c r="IN178" s="53"/>
      <c r="IO178" s="53"/>
      <c r="IP178" s="53"/>
      <c r="IQ178" s="53"/>
      <c r="IR178" s="53"/>
      <c r="IS178" s="53"/>
      <c r="IT178" s="53"/>
      <c r="IU178" s="53"/>
      <c r="IV178" s="53"/>
    </row>
    <row r="179" spans="1:256" s="55" customFormat="1" x14ac:dyDescent="0.2">
      <c r="A179" s="53"/>
      <c r="B179" s="53"/>
      <c r="C179" s="53"/>
      <c r="D179" s="74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53"/>
      <c r="AM179" s="53"/>
      <c r="AN179" s="53"/>
      <c r="AO179" s="53"/>
      <c r="AP179" s="53"/>
      <c r="AQ179" s="53"/>
      <c r="AR179" s="53"/>
      <c r="AS179" s="53"/>
      <c r="AT179" s="53"/>
      <c r="AU179" s="53"/>
      <c r="AV179" s="53"/>
      <c r="AW179" s="53"/>
      <c r="AX179" s="53"/>
      <c r="AY179" s="53"/>
      <c r="AZ179" s="53"/>
      <c r="BA179" s="53"/>
      <c r="BB179" s="53"/>
      <c r="BC179" s="53"/>
      <c r="BD179" s="53"/>
      <c r="BE179" s="53"/>
      <c r="BF179" s="53"/>
      <c r="BG179" s="53"/>
      <c r="BH179" s="53"/>
      <c r="BI179" s="53"/>
      <c r="BJ179" s="53"/>
      <c r="BK179" s="53"/>
      <c r="BL179" s="53"/>
      <c r="BM179" s="53"/>
      <c r="BN179" s="53"/>
      <c r="BO179" s="53"/>
      <c r="BP179" s="53"/>
      <c r="BQ179" s="53"/>
      <c r="BR179" s="53"/>
      <c r="BS179" s="53"/>
      <c r="BT179" s="53"/>
      <c r="BU179" s="53"/>
      <c r="BV179" s="53"/>
      <c r="BW179" s="53"/>
      <c r="BX179" s="53"/>
      <c r="BY179" s="53"/>
      <c r="BZ179" s="53"/>
      <c r="CA179" s="53"/>
      <c r="CB179" s="53"/>
      <c r="CC179" s="53"/>
      <c r="CD179" s="53"/>
      <c r="CE179" s="53"/>
      <c r="CF179" s="53"/>
      <c r="CG179" s="53"/>
      <c r="CH179" s="53"/>
      <c r="CI179" s="53"/>
      <c r="CJ179" s="53"/>
      <c r="CK179" s="53"/>
      <c r="CL179" s="53"/>
      <c r="CM179" s="53"/>
      <c r="CN179" s="53"/>
      <c r="CO179" s="53"/>
      <c r="CP179" s="53"/>
      <c r="CQ179" s="53"/>
      <c r="CR179" s="53"/>
      <c r="CS179" s="53"/>
      <c r="CT179" s="53"/>
      <c r="CU179" s="53"/>
      <c r="CV179" s="53"/>
      <c r="CW179" s="53"/>
      <c r="CX179" s="53"/>
      <c r="CY179" s="53"/>
      <c r="CZ179" s="53"/>
      <c r="DA179" s="53"/>
      <c r="DB179" s="53"/>
      <c r="DC179" s="53"/>
      <c r="DD179" s="53"/>
      <c r="DE179" s="53"/>
      <c r="DF179" s="53"/>
      <c r="DG179" s="53"/>
      <c r="DH179" s="53"/>
      <c r="DI179" s="53"/>
      <c r="DJ179" s="53"/>
      <c r="DK179" s="53"/>
      <c r="DL179" s="53"/>
      <c r="DM179" s="53"/>
      <c r="DN179" s="53"/>
      <c r="DO179" s="53"/>
      <c r="DP179" s="53"/>
      <c r="DQ179" s="53"/>
      <c r="DR179" s="53"/>
      <c r="DS179" s="53"/>
      <c r="DT179" s="53"/>
      <c r="DU179" s="53"/>
      <c r="DV179" s="53"/>
      <c r="DW179" s="53"/>
      <c r="DX179" s="53"/>
      <c r="DY179" s="53"/>
      <c r="DZ179" s="53"/>
      <c r="EA179" s="53"/>
      <c r="EB179" s="53"/>
      <c r="EC179" s="53"/>
      <c r="ED179" s="53"/>
      <c r="EE179" s="53"/>
      <c r="EF179" s="53"/>
      <c r="EG179" s="53"/>
      <c r="EH179" s="53"/>
      <c r="EI179" s="53"/>
      <c r="EJ179" s="53"/>
      <c r="EK179" s="53"/>
      <c r="EL179" s="53"/>
      <c r="EM179" s="53"/>
      <c r="EN179" s="53"/>
      <c r="EO179" s="53"/>
      <c r="EP179" s="53"/>
      <c r="EQ179" s="53"/>
      <c r="ER179" s="53"/>
      <c r="ES179" s="53"/>
      <c r="ET179" s="53"/>
      <c r="EU179" s="53"/>
      <c r="EV179" s="53"/>
      <c r="EW179" s="53"/>
      <c r="EX179" s="53"/>
      <c r="EY179" s="53"/>
      <c r="EZ179" s="53"/>
      <c r="FA179" s="53"/>
      <c r="FB179" s="53"/>
      <c r="FC179" s="53"/>
      <c r="FD179" s="53"/>
      <c r="FE179" s="53"/>
      <c r="FF179" s="53"/>
      <c r="FG179" s="53"/>
      <c r="FH179" s="53"/>
      <c r="FI179" s="53"/>
      <c r="FJ179" s="53"/>
      <c r="FK179" s="53"/>
      <c r="FL179" s="53"/>
      <c r="FM179" s="53"/>
      <c r="FN179" s="53"/>
      <c r="FO179" s="53"/>
      <c r="FP179" s="53"/>
      <c r="FQ179" s="53"/>
      <c r="FR179" s="53"/>
      <c r="FS179" s="53"/>
      <c r="FT179" s="53"/>
      <c r="FU179" s="53"/>
      <c r="FV179" s="53"/>
      <c r="FW179" s="53"/>
      <c r="FX179" s="53"/>
      <c r="FY179" s="53"/>
      <c r="FZ179" s="53"/>
      <c r="GA179" s="53"/>
      <c r="GB179" s="53"/>
      <c r="GC179" s="53"/>
      <c r="GD179" s="53"/>
      <c r="GE179" s="53"/>
      <c r="GF179" s="53"/>
      <c r="GG179" s="53"/>
      <c r="GH179" s="53"/>
      <c r="GI179" s="53"/>
      <c r="GJ179" s="53"/>
      <c r="GK179" s="53"/>
      <c r="GL179" s="53"/>
      <c r="GM179" s="53"/>
      <c r="GN179" s="53"/>
      <c r="GO179" s="53"/>
      <c r="GP179" s="53"/>
      <c r="GQ179" s="53"/>
      <c r="GR179" s="53"/>
      <c r="GS179" s="53"/>
      <c r="GT179" s="53"/>
      <c r="GU179" s="53"/>
      <c r="GV179" s="53"/>
      <c r="GW179" s="53"/>
      <c r="GX179" s="53"/>
      <c r="GY179" s="53"/>
      <c r="GZ179" s="53"/>
      <c r="HA179" s="53"/>
      <c r="HB179" s="53"/>
      <c r="HC179" s="53"/>
      <c r="HD179" s="53"/>
      <c r="HE179" s="53"/>
      <c r="HF179" s="53"/>
      <c r="HG179" s="53"/>
      <c r="HH179" s="53"/>
      <c r="HI179" s="53"/>
      <c r="HJ179" s="53"/>
      <c r="HK179" s="53"/>
      <c r="HL179" s="53"/>
      <c r="HM179" s="53"/>
      <c r="HN179" s="53"/>
      <c r="HO179" s="53"/>
      <c r="HP179" s="53"/>
      <c r="HQ179" s="53"/>
      <c r="HR179" s="53"/>
      <c r="HS179" s="53"/>
      <c r="HT179" s="53"/>
      <c r="HU179" s="53"/>
      <c r="HV179" s="53"/>
      <c r="HW179" s="53"/>
      <c r="HX179" s="53"/>
      <c r="HY179" s="53"/>
      <c r="HZ179" s="53"/>
      <c r="IA179" s="53"/>
      <c r="IB179" s="53"/>
      <c r="IC179" s="53"/>
      <c r="ID179" s="53"/>
      <c r="IE179" s="53"/>
      <c r="IF179" s="53"/>
      <c r="IG179" s="53"/>
      <c r="IH179" s="53"/>
      <c r="II179" s="53"/>
      <c r="IJ179" s="53"/>
      <c r="IK179" s="53"/>
      <c r="IL179" s="53"/>
      <c r="IM179" s="53"/>
      <c r="IN179" s="53"/>
      <c r="IO179" s="53"/>
      <c r="IP179" s="53"/>
      <c r="IQ179" s="53"/>
      <c r="IR179" s="53"/>
      <c r="IS179" s="53"/>
      <c r="IT179" s="53"/>
      <c r="IU179" s="53"/>
      <c r="IV179" s="53"/>
    </row>
    <row r="180" spans="1:256" s="55" customFormat="1" x14ac:dyDescent="0.2">
      <c r="A180" s="53"/>
      <c r="B180" s="53"/>
      <c r="C180" s="53"/>
      <c r="D180" s="74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53"/>
      <c r="AK180" s="53"/>
      <c r="AL180" s="53"/>
      <c r="AM180" s="53"/>
      <c r="AN180" s="53"/>
      <c r="AO180" s="53"/>
      <c r="AP180" s="53"/>
      <c r="AQ180" s="53"/>
      <c r="AR180" s="53"/>
      <c r="AS180" s="53"/>
      <c r="AT180" s="53"/>
      <c r="AU180" s="53"/>
      <c r="AV180" s="53"/>
      <c r="AW180" s="53"/>
      <c r="AX180" s="53"/>
      <c r="AY180" s="53"/>
      <c r="AZ180" s="53"/>
      <c r="BA180" s="53"/>
      <c r="BB180" s="53"/>
      <c r="BC180" s="53"/>
      <c r="BD180" s="53"/>
      <c r="BE180" s="53"/>
      <c r="BF180" s="53"/>
      <c r="BG180" s="53"/>
      <c r="BH180" s="53"/>
      <c r="BI180" s="53"/>
      <c r="BJ180" s="53"/>
      <c r="BK180" s="53"/>
      <c r="BL180" s="53"/>
      <c r="BM180" s="53"/>
      <c r="BN180" s="53"/>
      <c r="BO180" s="53"/>
      <c r="BP180" s="53"/>
      <c r="BQ180" s="53"/>
      <c r="BR180" s="53"/>
      <c r="BS180" s="53"/>
      <c r="BT180" s="53"/>
      <c r="BU180" s="53"/>
      <c r="BV180" s="53"/>
      <c r="BW180" s="53"/>
      <c r="BX180" s="53"/>
      <c r="BY180" s="53"/>
      <c r="BZ180" s="53"/>
      <c r="CA180" s="53"/>
      <c r="CB180" s="53"/>
      <c r="CC180" s="53"/>
      <c r="CD180" s="53"/>
      <c r="CE180" s="53"/>
      <c r="CF180" s="53"/>
      <c r="CG180" s="53"/>
      <c r="CH180" s="53"/>
      <c r="CI180" s="53"/>
      <c r="CJ180" s="53"/>
      <c r="CK180" s="53"/>
      <c r="CL180" s="53"/>
      <c r="CM180" s="53"/>
      <c r="CN180" s="53"/>
      <c r="CO180" s="53"/>
      <c r="CP180" s="53"/>
      <c r="CQ180" s="53"/>
      <c r="CR180" s="53"/>
      <c r="CS180" s="53"/>
      <c r="CT180" s="53"/>
      <c r="CU180" s="53"/>
      <c r="CV180" s="53"/>
      <c r="CW180" s="53"/>
      <c r="CX180" s="53"/>
      <c r="CY180" s="53"/>
      <c r="CZ180" s="53"/>
      <c r="DA180" s="53"/>
      <c r="DB180" s="53"/>
      <c r="DC180" s="53"/>
      <c r="DD180" s="53"/>
      <c r="DE180" s="53"/>
      <c r="DF180" s="53"/>
      <c r="DG180" s="53"/>
      <c r="DH180" s="53"/>
      <c r="DI180" s="53"/>
      <c r="DJ180" s="53"/>
      <c r="DK180" s="53"/>
      <c r="DL180" s="53"/>
      <c r="DM180" s="53"/>
      <c r="DN180" s="53"/>
      <c r="DO180" s="53"/>
      <c r="DP180" s="53"/>
      <c r="DQ180" s="53"/>
      <c r="DR180" s="53"/>
      <c r="DS180" s="53"/>
      <c r="DT180" s="53"/>
      <c r="DU180" s="53"/>
      <c r="DV180" s="53"/>
      <c r="DW180" s="53"/>
      <c r="DX180" s="53"/>
      <c r="DY180" s="53"/>
      <c r="DZ180" s="53"/>
      <c r="EA180" s="53"/>
      <c r="EB180" s="53"/>
      <c r="EC180" s="53"/>
      <c r="ED180" s="53"/>
      <c r="EE180" s="53"/>
      <c r="EF180" s="53"/>
      <c r="EG180" s="53"/>
      <c r="EH180" s="53"/>
      <c r="EI180" s="53"/>
      <c r="EJ180" s="53"/>
      <c r="EK180" s="53"/>
      <c r="EL180" s="53"/>
      <c r="EM180" s="53"/>
      <c r="EN180" s="53"/>
      <c r="EO180" s="53"/>
      <c r="EP180" s="53"/>
      <c r="EQ180" s="53"/>
      <c r="ER180" s="53"/>
      <c r="ES180" s="53"/>
      <c r="ET180" s="53"/>
      <c r="EU180" s="53"/>
      <c r="EV180" s="53"/>
      <c r="EW180" s="53"/>
      <c r="EX180" s="53"/>
      <c r="EY180" s="53"/>
      <c r="EZ180" s="53"/>
      <c r="FA180" s="53"/>
      <c r="FB180" s="53"/>
      <c r="FC180" s="53"/>
      <c r="FD180" s="53"/>
      <c r="FE180" s="53"/>
      <c r="FF180" s="53"/>
      <c r="FG180" s="53"/>
      <c r="FH180" s="53"/>
      <c r="FI180" s="53"/>
      <c r="FJ180" s="53"/>
      <c r="FK180" s="53"/>
      <c r="FL180" s="53"/>
      <c r="FM180" s="53"/>
      <c r="FN180" s="53"/>
      <c r="FO180" s="53"/>
      <c r="FP180" s="53"/>
      <c r="FQ180" s="53"/>
      <c r="FR180" s="53"/>
      <c r="FS180" s="53"/>
      <c r="FT180" s="53"/>
      <c r="FU180" s="53"/>
      <c r="FV180" s="53"/>
      <c r="FW180" s="53"/>
      <c r="FX180" s="53"/>
      <c r="FY180" s="53"/>
      <c r="FZ180" s="53"/>
      <c r="GA180" s="53"/>
      <c r="GB180" s="53"/>
      <c r="GC180" s="53"/>
      <c r="GD180" s="53"/>
      <c r="GE180" s="53"/>
      <c r="GF180" s="53"/>
      <c r="GG180" s="53"/>
      <c r="GH180" s="53"/>
      <c r="GI180" s="53"/>
      <c r="GJ180" s="53"/>
      <c r="GK180" s="53"/>
      <c r="GL180" s="53"/>
      <c r="GM180" s="53"/>
      <c r="GN180" s="53"/>
      <c r="GO180" s="53"/>
      <c r="GP180" s="53"/>
      <c r="GQ180" s="53"/>
      <c r="GR180" s="53"/>
      <c r="GS180" s="53"/>
      <c r="GT180" s="53"/>
      <c r="GU180" s="53"/>
      <c r="GV180" s="53"/>
      <c r="GW180" s="53"/>
      <c r="GX180" s="53"/>
      <c r="GY180" s="53"/>
      <c r="GZ180" s="53"/>
      <c r="HA180" s="53"/>
      <c r="HB180" s="53"/>
      <c r="HC180" s="53"/>
      <c r="HD180" s="53"/>
      <c r="HE180" s="53"/>
      <c r="HF180" s="53"/>
      <c r="HG180" s="53"/>
      <c r="HH180" s="53"/>
      <c r="HI180" s="53"/>
      <c r="HJ180" s="53"/>
      <c r="HK180" s="53"/>
      <c r="HL180" s="53"/>
      <c r="HM180" s="53"/>
      <c r="HN180" s="53"/>
      <c r="HO180" s="53"/>
      <c r="HP180" s="53"/>
      <c r="HQ180" s="53"/>
      <c r="HR180" s="53"/>
      <c r="HS180" s="53"/>
      <c r="HT180" s="53"/>
      <c r="HU180" s="53"/>
      <c r="HV180" s="53"/>
      <c r="HW180" s="53"/>
      <c r="HX180" s="53"/>
      <c r="HY180" s="53"/>
      <c r="HZ180" s="53"/>
      <c r="IA180" s="53"/>
      <c r="IB180" s="53"/>
      <c r="IC180" s="53"/>
      <c r="ID180" s="53"/>
      <c r="IE180" s="53"/>
      <c r="IF180" s="53"/>
      <c r="IG180" s="53"/>
      <c r="IH180" s="53"/>
      <c r="II180" s="53"/>
      <c r="IJ180" s="53"/>
      <c r="IK180" s="53"/>
      <c r="IL180" s="53"/>
      <c r="IM180" s="53"/>
      <c r="IN180" s="53"/>
      <c r="IO180" s="53"/>
      <c r="IP180" s="53"/>
      <c r="IQ180" s="53"/>
      <c r="IR180" s="53"/>
      <c r="IS180" s="53"/>
      <c r="IT180" s="53"/>
      <c r="IU180" s="53"/>
      <c r="IV180" s="53"/>
    </row>
    <row r="181" spans="1:256" s="55" customFormat="1" x14ac:dyDescent="0.2">
      <c r="A181" s="53"/>
      <c r="B181" s="53"/>
      <c r="C181" s="53"/>
      <c r="D181" s="74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  <c r="AO181" s="53"/>
      <c r="AP181" s="53"/>
      <c r="AQ181" s="53"/>
      <c r="AR181" s="53"/>
      <c r="AS181" s="53"/>
      <c r="AT181" s="53"/>
      <c r="AU181" s="53"/>
      <c r="AV181" s="53"/>
      <c r="AW181" s="53"/>
      <c r="AX181" s="53"/>
      <c r="AY181" s="53"/>
      <c r="AZ181" s="53"/>
      <c r="BA181" s="53"/>
      <c r="BB181" s="53"/>
      <c r="BC181" s="53"/>
      <c r="BD181" s="53"/>
      <c r="BE181" s="53"/>
      <c r="BF181" s="53"/>
      <c r="BG181" s="53"/>
      <c r="BH181" s="53"/>
      <c r="BI181" s="53"/>
      <c r="BJ181" s="53"/>
      <c r="BK181" s="53"/>
      <c r="BL181" s="53"/>
      <c r="BM181" s="53"/>
      <c r="BN181" s="53"/>
      <c r="BO181" s="53"/>
      <c r="BP181" s="53"/>
      <c r="BQ181" s="53"/>
      <c r="BR181" s="53"/>
      <c r="BS181" s="53"/>
      <c r="BT181" s="53"/>
      <c r="BU181" s="53"/>
      <c r="BV181" s="53"/>
      <c r="BW181" s="53"/>
      <c r="BX181" s="53"/>
      <c r="BY181" s="53"/>
      <c r="BZ181" s="53"/>
      <c r="CA181" s="53"/>
      <c r="CB181" s="53"/>
      <c r="CC181" s="53"/>
      <c r="CD181" s="53"/>
      <c r="CE181" s="53"/>
      <c r="CF181" s="53"/>
      <c r="CG181" s="53"/>
      <c r="CH181" s="53"/>
      <c r="CI181" s="53"/>
      <c r="CJ181" s="53"/>
      <c r="CK181" s="53"/>
      <c r="CL181" s="53"/>
      <c r="CM181" s="53"/>
      <c r="CN181" s="53"/>
      <c r="CO181" s="53"/>
      <c r="CP181" s="53"/>
      <c r="CQ181" s="53"/>
      <c r="CR181" s="53"/>
      <c r="CS181" s="53"/>
      <c r="CT181" s="53"/>
      <c r="CU181" s="53"/>
      <c r="CV181" s="53"/>
      <c r="CW181" s="53"/>
      <c r="CX181" s="53"/>
      <c r="CY181" s="53"/>
      <c r="CZ181" s="53"/>
      <c r="DA181" s="53"/>
      <c r="DB181" s="53"/>
      <c r="DC181" s="53"/>
      <c r="DD181" s="53"/>
      <c r="DE181" s="53"/>
      <c r="DF181" s="53"/>
      <c r="DG181" s="53"/>
      <c r="DH181" s="53"/>
      <c r="DI181" s="53"/>
      <c r="DJ181" s="53"/>
      <c r="DK181" s="53"/>
      <c r="DL181" s="53"/>
      <c r="DM181" s="53"/>
      <c r="DN181" s="53"/>
      <c r="DO181" s="53"/>
      <c r="DP181" s="53"/>
      <c r="DQ181" s="53"/>
      <c r="DR181" s="53"/>
      <c r="DS181" s="53"/>
      <c r="DT181" s="53"/>
      <c r="DU181" s="53"/>
      <c r="DV181" s="53"/>
      <c r="DW181" s="53"/>
      <c r="DX181" s="53"/>
      <c r="DY181" s="53"/>
      <c r="DZ181" s="53"/>
      <c r="EA181" s="53"/>
      <c r="EB181" s="53"/>
      <c r="EC181" s="53"/>
      <c r="ED181" s="53"/>
      <c r="EE181" s="53"/>
      <c r="EF181" s="53"/>
      <c r="EG181" s="53"/>
      <c r="EH181" s="53"/>
      <c r="EI181" s="53"/>
      <c r="EJ181" s="53"/>
      <c r="EK181" s="53"/>
      <c r="EL181" s="53"/>
      <c r="EM181" s="53"/>
      <c r="EN181" s="53"/>
      <c r="EO181" s="53"/>
      <c r="EP181" s="53"/>
      <c r="EQ181" s="53"/>
      <c r="ER181" s="53"/>
      <c r="ES181" s="53"/>
      <c r="ET181" s="53"/>
      <c r="EU181" s="53"/>
      <c r="EV181" s="53"/>
      <c r="EW181" s="53"/>
      <c r="EX181" s="53"/>
      <c r="EY181" s="53"/>
      <c r="EZ181" s="53"/>
      <c r="FA181" s="53"/>
      <c r="FB181" s="53"/>
      <c r="FC181" s="53"/>
      <c r="FD181" s="53"/>
      <c r="FE181" s="53"/>
      <c r="FF181" s="53"/>
      <c r="FG181" s="53"/>
      <c r="FH181" s="53"/>
      <c r="FI181" s="53"/>
      <c r="FJ181" s="53"/>
      <c r="FK181" s="53"/>
      <c r="FL181" s="53"/>
      <c r="FM181" s="53"/>
      <c r="FN181" s="53"/>
      <c r="FO181" s="53"/>
      <c r="FP181" s="53"/>
      <c r="FQ181" s="53"/>
      <c r="FR181" s="53"/>
      <c r="FS181" s="53"/>
      <c r="FT181" s="53"/>
      <c r="FU181" s="53"/>
      <c r="FV181" s="53"/>
      <c r="FW181" s="53"/>
      <c r="FX181" s="53"/>
      <c r="FY181" s="53"/>
      <c r="FZ181" s="53"/>
      <c r="GA181" s="53"/>
      <c r="GB181" s="53"/>
      <c r="GC181" s="53"/>
      <c r="GD181" s="53"/>
      <c r="GE181" s="53"/>
      <c r="GF181" s="53"/>
      <c r="GG181" s="53"/>
      <c r="GH181" s="53"/>
      <c r="GI181" s="53"/>
      <c r="GJ181" s="53"/>
      <c r="GK181" s="53"/>
      <c r="GL181" s="53"/>
      <c r="GM181" s="53"/>
      <c r="GN181" s="53"/>
      <c r="GO181" s="53"/>
      <c r="GP181" s="53"/>
      <c r="GQ181" s="53"/>
      <c r="GR181" s="53"/>
      <c r="GS181" s="53"/>
      <c r="GT181" s="53"/>
      <c r="GU181" s="53"/>
      <c r="GV181" s="53"/>
      <c r="GW181" s="53"/>
      <c r="GX181" s="53"/>
      <c r="GY181" s="53"/>
      <c r="GZ181" s="53"/>
      <c r="HA181" s="53"/>
      <c r="HB181" s="53"/>
      <c r="HC181" s="53"/>
      <c r="HD181" s="53"/>
      <c r="HE181" s="53"/>
      <c r="HF181" s="53"/>
      <c r="HG181" s="53"/>
      <c r="HH181" s="53"/>
      <c r="HI181" s="53"/>
      <c r="HJ181" s="53"/>
      <c r="HK181" s="53"/>
      <c r="HL181" s="53"/>
      <c r="HM181" s="53"/>
      <c r="HN181" s="53"/>
      <c r="HO181" s="53"/>
      <c r="HP181" s="53"/>
      <c r="HQ181" s="53"/>
      <c r="HR181" s="53"/>
      <c r="HS181" s="53"/>
      <c r="HT181" s="53"/>
      <c r="HU181" s="53"/>
      <c r="HV181" s="53"/>
      <c r="HW181" s="53"/>
      <c r="HX181" s="53"/>
      <c r="HY181" s="53"/>
      <c r="HZ181" s="53"/>
      <c r="IA181" s="53"/>
      <c r="IB181" s="53"/>
      <c r="IC181" s="53"/>
      <c r="ID181" s="53"/>
      <c r="IE181" s="53"/>
      <c r="IF181" s="53"/>
      <c r="IG181" s="53"/>
      <c r="IH181" s="53"/>
      <c r="II181" s="53"/>
      <c r="IJ181" s="53"/>
      <c r="IK181" s="53"/>
      <c r="IL181" s="53"/>
      <c r="IM181" s="53"/>
      <c r="IN181" s="53"/>
      <c r="IO181" s="53"/>
      <c r="IP181" s="53"/>
      <c r="IQ181" s="53"/>
      <c r="IR181" s="53"/>
      <c r="IS181" s="53"/>
      <c r="IT181" s="53"/>
      <c r="IU181" s="53"/>
      <c r="IV181" s="53"/>
    </row>
    <row r="182" spans="1:256" s="55" customFormat="1" ht="15.75" x14ac:dyDescent="0.25">
      <c r="A182" s="53"/>
      <c r="B182" s="53"/>
      <c r="C182" s="53"/>
      <c r="D182" s="58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53"/>
      <c r="AK182" s="53"/>
      <c r="AL182" s="53"/>
      <c r="AM182" s="53"/>
      <c r="AN182" s="53"/>
      <c r="AO182" s="53"/>
      <c r="AP182" s="53"/>
      <c r="AQ182" s="53"/>
      <c r="AR182" s="53"/>
      <c r="AS182" s="53"/>
      <c r="AT182" s="53"/>
      <c r="AU182" s="53"/>
      <c r="AV182" s="53"/>
      <c r="AW182" s="53"/>
      <c r="AX182" s="53"/>
      <c r="AY182" s="53"/>
      <c r="AZ182" s="53"/>
      <c r="BA182" s="53"/>
      <c r="BB182" s="53"/>
      <c r="BC182" s="53"/>
      <c r="BD182" s="53"/>
      <c r="BE182" s="53"/>
      <c r="BF182" s="53"/>
      <c r="BG182" s="53"/>
      <c r="BH182" s="53"/>
      <c r="BI182" s="53"/>
      <c r="BJ182" s="53"/>
      <c r="BK182" s="53"/>
      <c r="BL182" s="53"/>
      <c r="BM182" s="53"/>
      <c r="BN182" s="53"/>
      <c r="BO182" s="53"/>
      <c r="BP182" s="53"/>
      <c r="BQ182" s="53"/>
      <c r="BR182" s="53"/>
      <c r="BS182" s="53"/>
      <c r="BT182" s="53"/>
      <c r="BU182" s="53"/>
      <c r="BV182" s="53"/>
      <c r="BW182" s="53"/>
      <c r="BX182" s="53"/>
      <c r="BY182" s="53"/>
      <c r="BZ182" s="53"/>
      <c r="CA182" s="53"/>
      <c r="CB182" s="53"/>
      <c r="CC182" s="53"/>
      <c r="CD182" s="53"/>
      <c r="CE182" s="53"/>
      <c r="CF182" s="53"/>
      <c r="CG182" s="53"/>
      <c r="CH182" s="53"/>
      <c r="CI182" s="53"/>
      <c r="CJ182" s="53"/>
      <c r="CK182" s="53"/>
      <c r="CL182" s="53"/>
      <c r="CM182" s="53"/>
      <c r="CN182" s="53"/>
      <c r="CO182" s="53"/>
      <c r="CP182" s="53"/>
      <c r="CQ182" s="53"/>
      <c r="CR182" s="53"/>
      <c r="CS182" s="53"/>
      <c r="CT182" s="53"/>
      <c r="CU182" s="53"/>
      <c r="CV182" s="53"/>
      <c r="CW182" s="53"/>
      <c r="CX182" s="53"/>
      <c r="CY182" s="53"/>
      <c r="CZ182" s="53"/>
      <c r="DA182" s="53"/>
      <c r="DB182" s="53"/>
      <c r="DC182" s="53"/>
      <c r="DD182" s="53"/>
      <c r="DE182" s="53"/>
      <c r="DF182" s="53"/>
      <c r="DG182" s="53"/>
      <c r="DH182" s="53"/>
      <c r="DI182" s="53"/>
      <c r="DJ182" s="53"/>
      <c r="DK182" s="53"/>
      <c r="DL182" s="53"/>
      <c r="DM182" s="53"/>
      <c r="DN182" s="53"/>
      <c r="DO182" s="53"/>
      <c r="DP182" s="53"/>
      <c r="DQ182" s="53"/>
      <c r="DR182" s="53"/>
      <c r="DS182" s="53"/>
      <c r="DT182" s="53"/>
      <c r="DU182" s="53"/>
      <c r="DV182" s="53"/>
      <c r="DW182" s="53"/>
      <c r="DX182" s="53"/>
      <c r="DY182" s="53"/>
      <c r="DZ182" s="53"/>
      <c r="EA182" s="53"/>
      <c r="EB182" s="53"/>
      <c r="EC182" s="53"/>
      <c r="ED182" s="53"/>
      <c r="EE182" s="53"/>
      <c r="EF182" s="53"/>
      <c r="EG182" s="53"/>
      <c r="EH182" s="53"/>
      <c r="EI182" s="53"/>
      <c r="EJ182" s="53"/>
      <c r="EK182" s="53"/>
      <c r="EL182" s="53"/>
      <c r="EM182" s="53"/>
      <c r="EN182" s="53"/>
      <c r="EO182" s="53"/>
      <c r="EP182" s="53"/>
      <c r="EQ182" s="53"/>
      <c r="ER182" s="53"/>
      <c r="ES182" s="53"/>
      <c r="ET182" s="53"/>
      <c r="EU182" s="53"/>
      <c r="EV182" s="53"/>
      <c r="EW182" s="53"/>
      <c r="EX182" s="53"/>
      <c r="EY182" s="53"/>
      <c r="EZ182" s="53"/>
      <c r="FA182" s="53"/>
      <c r="FB182" s="53"/>
      <c r="FC182" s="53"/>
      <c r="FD182" s="53"/>
      <c r="FE182" s="53"/>
      <c r="FF182" s="53"/>
      <c r="FG182" s="53"/>
      <c r="FH182" s="53"/>
      <c r="FI182" s="53"/>
      <c r="FJ182" s="53"/>
      <c r="FK182" s="53"/>
      <c r="FL182" s="53"/>
      <c r="FM182" s="53"/>
      <c r="FN182" s="53"/>
      <c r="FO182" s="53"/>
      <c r="FP182" s="53"/>
      <c r="FQ182" s="53"/>
      <c r="FR182" s="53"/>
      <c r="FS182" s="53"/>
      <c r="FT182" s="53"/>
      <c r="FU182" s="53"/>
      <c r="FV182" s="53"/>
      <c r="FW182" s="53"/>
      <c r="FX182" s="53"/>
      <c r="FY182" s="53"/>
      <c r="FZ182" s="53"/>
      <c r="GA182" s="53"/>
      <c r="GB182" s="53"/>
      <c r="GC182" s="53"/>
      <c r="GD182" s="53"/>
      <c r="GE182" s="53"/>
      <c r="GF182" s="53"/>
      <c r="GG182" s="53"/>
      <c r="GH182" s="53"/>
      <c r="GI182" s="53"/>
      <c r="GJ182" s="53"/>
      <c r="GK182" s="53"/>
      <c r="GL182" s="53"/>
      <c r="GM182" s="53"/>
      <c r="GN182" s="53"/>
      <c r="GO182" s="53"/>
      <c r="GP182" s="53"/>
      <c r="GQ182" s="53"/>
      <c r="GR182" s="53"/>
      <c r="GS182" s="53"/>
      <c r="GT182" s="53"/>
      <c r="GU182" s="53"/>
      <c r="GV182" s="53"/>
      <c r="GW182" s="53"/>
      <c r="GX182" s="53"/>
      <c r="GY182" s="53"/>
      <c r="GZ182" s="53"/>
      <c r="HA182" s="53"/>
      <c r="HB182" s="53"/>
      <c r="HC182" s="53"/>
      <c r="HD182" s="53"/>
      <c r="HE182" s="53"/>
      <c r="HF182" s="53"/>
      <c r="HG182" s="53"/>
      <c r="HH182" s="53"/>
      <c r="HI182" s="53"/>
      <c r="HJ182" s="53"/>
      <c r="HK182" s="53"/>
      <c r="HL182" s="53"/>
      <c r="HM182" s="53"/>
      <c r="HN182" s="53"/>
      <c r="HO182" s="53"/>
      <c r="HP182" s="53"/>
      <c r="HQ182" s="53"/>
      <c r="HR182" s="53"/>
      <c r="HS182" s="53"/>
      <c r="HT182" s="53"/>
      <c r="HU182" s="53"/>
      <c r="HV182" s="53"/>
      <c r="HW182" s="53"/>
      <c r="HX182" s="53"/>
      <c r="HY182" s="53"/>
      <c r="HZ182" s="53"/>
      <c r="IA182" s="53"/>
      <c r="IB182" s="53"/>
      <c r="IC182" s="53"/>
      <c r="ID182" s="53"/>
      <c r="IE182" s="53"/>
      <c r="IF182" s="53"/>
      <c r="IG182" s="53"/>
      <c r="IH182" s="53"/>
      <c r="II182" s="53"/>
      <c r="IJ182" s="53"/>
      <c r="IK182" s="53"/>
      <c r="IL182" s="53"/>
      <c r="IM182" s="53"/>
      <c r="IN182" s="53"/>
      <c r="IO182" s="53"/>
      <c r="IP182" s="53"/>
      <c r="IQ182" s="53"/>
      <c r="IR182" s="53"/>
      <c r="IS182" s="53"/>
      <c r="IT182" s="53"/>
      <c r="IU182" s="53"/>
      <c r="IV182" s="53"/>
    </row>
    <row r="183" spans="1:256" s="55" customFormat="1" x14ac:dyDescent="0.2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  <c r="BE183" s="53"/>
      <c r="BF183" s="53"/>
      <c r="BG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53"/>
      <c r="BR183" s="53"/>
      <c r="BS183" s="53"/>
      <c r="BT183" s="53"/>
      <c r="BU183" s="53"/>
      <c r="BV183" s="53"/>
      <c r="BW183" s="53"/>
      <c r="BX183" s="53"/>
      <c r="BY183" s="53"/>
      <c r="BZ183" s="53"/>
      <c r="CA183" s="53"/>
      <c r="CB183" s="53"/>
      <c r="CC183" s="53"/>
      <c r="CD183" s="53"/>
      <c r="CE183" s="53"/>
      <c r="CF183" s="53"/>
      <c r="CG183" s="53"/>
      <c r="CH183" s="53"/>
      <c r="CI183" s="53"/>
      <c r="CJ183" s="53"/>
      <c r="CK183" s="53"/>
      <c r="CL183" s="53"/>
      <c r="CM183" s="53"/>
      <c r="CN183" s="53"/>
      <c r="CO183" s="53"/>
      <c r="CP183" s="53"/>
      <c r="CQ183" s="53"/>
      <c r="CR183" s="53"/>
      <c r="CS183" s="53"/>
      <c r="CT183" s="53"/>
      <c r="CU183" s="53"/>
      <c r="CV183" s="53"/>
      <c r="CW183" s="53"/>
      <c r="CX183" s="53"/>
      <c r="CY183" s="53"/>
      <c r="CZ183" s="53"/>
      <c r="DA183" s="53"/>
      <c r="DB183" s="53"/>
      <c r="DC183" s="53"/>
      <c r="DD183" s="53"/>
      <c r="DE183" s="53"/>
      <c r="DF183" s="53"/>
      <c r="DG183" s="53"/>
      <c r="DH183" s="53"/>
      <c r="DI183" s="53"/>
      <c r="DJ183" s="53"/>
      <c r="DK183" s="53"/>
      <c r="DL183" s="53"/>
      <c r="DM183" s="53"/>
      <c r="DN183" s="53"/>
      <c r="DO183" s="53"/>
      <c r="DP183" s="53"/>
      <c r="DQ183" s="53"/>
      <c r="DR183" s="53"/>
      <c r="DS183" s="53"/>
      <c r="DT183" s="53"/>
      <c r="DU183" s="53"/>
      <c r="DV183" s="53"/>
      <c r="DW183" s="53"/>
      <c r="DX183" s="53"/>
      <c r="DY183" s="53"/>
      <c r="DZ183" s="53"/>
      <c r="EA183" s="53"/>
      <c r="EB183" s="53"/>
      <c r="EC183" s="53"/>
      <c r="ED183" s="53"/>
      <c r="EE183" s="53"/>
      <c r="EF183" s="53"/>
      <c r="EG183" s="53"/>
      <c r="EH183" s="53"/>
      <c r="EI183" s="53"/>
      <c r="EJ183" s="53"/>
      <c r="EK183" s="53"/>
      <c r="EL183" s="53"/>
      <c r="EM183" s="53"/>
      <c r="EN183" s="53"/>
      <c r="EO183" s="53"/>
      <c r="EP183" s="53"/>
      <c r="EQ183" s="53"/>
      <c r="ER183" s="53"/>
      <c r="ES183" s="53"/>
      <c r="ET183" s="53"/>
      <c r="EU183" s="53"/>
      <c r="EV183" s="53"/>
      <c r="EW183" s="53"/>
      <c r="EX183" s="53"/>
      <c r="EY183" s="53"/>
      <c r="EZ183" s="53"/>
      <c r="FA183" s="53"/>
      <c r="FB183" s="53"/>
      <c r="FC183" s="53"/>
      <c r="FD183" s="53"/>
      <c r="FE183" s="53"/>
      <c r="FF183" s="53"/>
      <c r="FG183" s="53"/>
      <c r="FH183" s="53"/>
      <c r="FI183" s="53"/>
      <c r="FJ183" s="53"/>
      <c r="FK183" s="53"/>
      <c r="FL183" s="53"/>
      <c r="FM183" s="53"/>
      <c r="FN183" s="53"/>
      <c r="FO183" s="53"/>
      <c r="FP183" s="53"/>
      <c r="FQ183" s="53"/>
      <c r="FR183" s="53"/>
      <c r="FS183" s="53"/>
      <c r="FT183" s="53"/>
      <c r="FU183" s="53"/>
      <c r="FV183" s="53"/>
      <c r="FW183" s="53"/>
      <c r="FX183" s="53"/>
      <c r="FY183" s="53"/>
      <c r="FZ183" s="53"/>
      <c r="GA183" s="53"/>
      <c r="GB183" s="53"/>
      <c r="GC183" s="53"/>
      <c r="GD183" s="53"/>
      <c r="GE183" s="53"/>
      <c r="GF183" s="53"/>
      <c r="GG183" s="53"/>
      <c r="GH183" s="53"/>
      <c r="GI183" s="53"/>
      <c r="GJ183" s="53"/>
      <c r="GK183" s="53"/>
      <c r="GL183" s="53"/>
      <c r="GM183" s="53"/>
      <c r="GN183" s="53"/>
      <c r="GO183" s="53"/>
      <c r="GP183" s="53"/>
      <c r="GQ183" s="53"/>
      <c r="GR183" s="53"/>
      <c r="GS183" s="53"/>
      <c r="GT183" s="53"/>
      <c r="GU183" s="53"/>
      <c r="GV183" s="53"/>
      <c r="GW183" s="53"/>
      <c r="GX183" s="53"/>
      <c r="GY183" s="53"/>
      <c r="GZ183" s="53"/>
      <c r="HA183" s="53"/>
      <c r="HB183" s="53"/>
      <c r="HC183" s="53"/>
      <c r="HD183" s="53"/>
      <c r="HE183" s="53"/>
      <c r="HF183" s="53"/>
      <c r="HG183" s="53"/>
      <c r="HH183" s="53"/>
      <c r="HI183" s="53"/>
      <c r="HJ183" s="53"/>
      <c r="HK183" s="53"/>
      <c r="HL183" s="53"/>
      <c r="HM183" s="53"/>
      <c r="HN183" s="53"/>
      <c r="HO183" s="53"/>
      <c r="HP183" s="53"/>
      <c r="HQ183" s="53"/>
      <c r="HR183" s="53"/>
      <c r="HS183" s="53"/>
      <c r="HT183" s="53"/>
      <c r="HU183" s="53"/>
      <c r="HV183" s="53"/>
      <c r="HW183" s="53"/>
      <c r="HX183" s="53"/>
      <c r="HY183" s="53"/>
      <c r="HZ183" s="53"/>
      <c r="IA183" s="53"/>
      <c r="IB183" s="53"/>
      <c r="IC183" s="53"/>
      <c r="ID183" s="53"/>
      <c r="IE183" s="53"/>
      <c r="IF183" s="53"/>
      <c r="IG183" s="53"/>
      <c r="IH183" s="53"/>
      <c r="II183" s="53"/>
      <c r="IJ183" s="53"/>
      <c r="IK183" s="53"/>
      <c r="IL183" s="53"/>
      <c r="IM183" s="53"/>
      <c r="IN183" s="53"/>
      <c r="IO183" s="53"/>
      <c r="IP183" s="53"/>
      <c r="IQ183" s="53"/>
      <c r="IR183" s="53"/>
      <c r="IS183" s="53"/>
      <c r="IT183" s="53"/>
      <c r="IU183" s="53"/>
      <c r="IV183" s="53"/>
    </row>
    <row r="184" spans="1:256" s="55" customFormat="1" ht="15.75" x14ac:dyDescent="0.2">
      <c r="A184" s="257"/>
      <c r="B184" s="257"/>
      <c r="C184" s="257"/>
      <c r="D184" s="257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53"/>
      <c r="AS184" s="53"/>
      <c r="AT184" s="53"/>
      <c r="AU184" s="53"/>
      <c r="AV184" s="53"/>
      <c r="AW184" s="53"/>
      <c r="AX184" s="53"/>
      <c r="AY184" s="53"/>
      <c r="AZ184" s="53"/>
      <c r="BA184" s="53"/>
      <c r="BB184" s="53"/>
      <c r="BC184" s="53"/>
      <c r="BD184" s="53"/>
      <c r="BE184" s="53"/>
      <c r="BF184" s="53"/>
      <c r="BG184" s="53"/>
      <c r="BH184" s="53"/>
      <c r="BI184" s="53"/>
      <c r="BJ184" s="53"/>
      <c r="BK184" s="53"/>
      <c r="BL184" s="53"/>
      <c r="BM184" s="53"/>
      <c r="BN184" s="53"/>
      <c r="BO184" s="53"/>
      <c r="BP184" s="53"/>
      <c r="BQ184" s="53"/>
      <c r="BR184" s="53"/>
      <c r="BS184" s="53"/>
      <c r="BT184" s="53"/>
      <c r="BU184" s="53"/>
      <c r="BV184" s="53"/>
      <c r="BW184" s="53"/>
      <c r="BX184" s="53"/>
      <c r="BY184" s="53"/>
      <c r="BZ184" s="53"/>
      <c r="CA184" s="53"/>
      <c r="CB184" s="53"/>
      <c r="CC184" s="53"/>
      <c r="CD184" s="53"/>
      <c r="CE184" s="53"/>
      <c r="CF184" s="53"/>
      <c r="CG184" s="53"/>
      <c r="CH184" s="53"/>
      <c r="CI184" s="53"/>
      <c r="CJ184" s="53"/>
      <c r="CK184" s="53"/>
      <c r="CL184" s="53"/>
      <c r="CM184" s="53"/>
      <c r="CN184" s="53"/>
      <c r="CO184" s="53"/>
      <c r="CP184" s="53"/>
      <c r="CQ184" s="53"/>
      <c r="CR184" s="53"/>
      <c r="CS184" s="53"/>
      <c r="CT184" s="53"/>
      <c r="CU184" s="53"/>
      <c r="CV184" s="53"/>
      <c r="CW184" s="53"/>
      <c r="CX184" s="53"/>
      <c r="CY184" s="53"/>
      <c r="CZ184" s="53"/>
      <c r="DA184" s="53"/>
      <c r="DB184" s="53"/>
      <c r="DC184" s="53"/>
      <c r="DD184" s="53"/>
      <c r="DE184" s="53"/>
      <c r="DF184" s="53"/>
      <c r="DG184" s="53"/>
      <c r="DH184" s="53"/>
      <c r="DI184" s="53"/>
      <c r="DJ184" s="53"/>
      <c r="DK184" s="53"/>
      <c r="DL184" s="53"/>
      <c r="DM184" s="53"/>
      <c r="DN184" s="53"/>
      <c r="DO184" s="53"/>
      <c r="DP184" s="53"/>
      <c r="DQ184" s="53"/>
      <c r="DR184" s="53"/>
      <c r="DS184" s="53"/>
      <c r="DT184" s="53"/>
      <c r="DU184" s="53"/>
      <c r="DV184" s="53"/>
      <c r="DW184" s="53"/>
      <c r="DX184" s="53"/>
      <c r="DY184" s="53"/>
      <c r="DZ184" s="53"/>
      <c r="EA184" s="53"/>
      <c r="EB184" s="53"/>
      <c r="EC184" s="53"/>
      <c r="ED184" s="53"/>
      <c r="EE184" s="53"/>
      <c r="EF184" s="53"/>
      <c r="EG184" s="53"/>
      <c r="EH184" s="53"/>
      <c r="EI184" s="53"/>
      <c r="EJ184" s="53"/>
      <c r="EK184" s="53"/>
      <c r="EL184" s="53"/>
      <c r="EM184" s="53"/>
      <c r="EN184" s="53"/>
      <c r="EO184" s="53"/>
      <c r="EP184" s="53"/>
      <c r="EQ184" s="53"/>
      <c r="ER184" s="53"/>
      <c r="ES184" s="53"/>
      <c r="ET184" s="53"/>
      <c r="EU184" s="53"/>
      <c r="EV184" s="53"/>
      <c r="EW184" s="53"/>
      <c r="EX184" s="53"/>
      <c r="EY184" s="53"/>
      <c r="EZ184" s="53"/>
      <c r="FA184" s="53"/>
      <c r="FB184" s="53"/>
      <c r="FC184" s="53"/>
      <c r="FD184" s="53"/>
      <c r="FE184" s="53"/>
      <c r="FF184" s="53"/>
      <c r="FG184" s="53"/>
      <c r="FH184" s="53"/>
      <c r="FI184" s="53"/>
      <c r="FJ184" s="53"/>
      <c r="FK184" s="53"/>
      <c r="FL184" s="53"/>
      <c r="FM184" s="53"/>
      <c r="FN184" s="53"/>
      <c r="FO184" s="53"/>
      <c r="FP184" s="53"/>
      <c r="FQ184" s="53"/>
      <c r="FR184" s="53"/>
      <c r="FS184" s="53"/>
      <c r="FT184" s="53"/>
      <c r="FU184" s="53"/>
      <c r="FV184" s="53"/>
      <c r="FW184" s="53"/>
      <c r="FX184" s="53"/>
      <c r="FY184" s="53"/>
      <c r="FZ184" s="53"/>
      <c r="GA184" s="53"/>
      <c r="GB184" s="53"/>
      <c r="GC184" s="53"/>
      <c r="GD184" s="53"/>
      <c r="GE184" s="53"/>
      <c r="GF184" s="53"/>
      <c r="GG184" s="53"/>
      <c r="GH184" s="53"/>
      <c r="GI184" s="53"/>
      <c r="GJ184" s="53"/>
      <c r="GK184" s="53"/>
      <c r="GL184" s="53"/>
      <c r="GM184" s="53"/>
      <c r="GN184" s="53"/>
      <c r="GO184" s="53"/>
      <c r="GP184" s="53"/>
      <c r="GQ184" s="53"/>
      <c r="GR184" s="53"/>
      <c r="GS184" s="53"/>
      <c r="GT184" s="53"/>
      <c r="GU184" s="53"/>
      <c r="GV184" s="53"/>
      <c r="GW184" s="53"/>
      <c r="GX184" s="53"/>
      <c r="GY184" s="53"/>
      <c r="GZ184" s="53"/>
      <c r="HA184" s="53"/>
      <c r="HB184" s="53"/>
      <c r="HC184" s="53"/>
      <c r="HD184" s="53"/>
      <c r="HE184" s="53"/>
      <c r="HF184" s="53"/>
      <c r="HG184" s="53"/>
      <c r="HH184" s="53"/>
      <c r="HI184" s="53"/>
      <c r="HJ184" s="53"/>
      <c r="HK184" s="53"/>
      <c r="HL184" s="53"/>
      <c r="HM184" s="53"/>
      <c r="HN184" s="53"/>
      <c r="HO184" s="53"/>
      <c r="HP184" s="53"/>
      <c r="HQ184" s="53"/>
      <c r="HR184" s="53"/>
      <c r="HS184" s="53"/>
      <c r="HT184" s="53"/>
      <c r="HU184" s="53"/>
      <c r="HV184" s="53"/>
      <c r="HW184" s="53"/>
      <c r="HX184" s="53"/>
      <c r="HY184" s="53"/>
      <c r="HZ184" s="53"/>
      <c r="IA184" s="53"/>
      <c r="IB184" s="53"/>
      <c r="IC184" s="53"/>
      <c r="ID184" s="53"/>
      <c r="IE184" s="53"/>
      <c r="IF184" s="53"/>
      <c r="IG184" s="53"/>
      <c r="IH184" s="53"/>
      <c r="II184" s="53"/>
      <c r="IJ184" s="53"/>
      <c r="IK184" s="53"/>
      <c r="IL184" s="53"/>
      <c r="IM184" s="53"/>
      <c r="IN184" s="53"/>
      <c r="IO184" s="53"/>
      <c r="IP184" s="53"/>
      <c r="IQ184" s="53"/>
      <c r="IR184" s="53"/>
      <c r="IS184" s="53"/>
      <c r="IT184" s="53"/>
      <c r="IU184" s="53"/>
      <c r="IV184" s="53"/>
    </row>
    <row r="185" spans="1:256" s="55" customFormat="1" ht="15.75" x14ac:dyDescent="0.25">
      <c r="A185" s="53"/>
      <c r="B185" s="53"/>
      <c r="C185" s="53"/>
      <c r="D185" s="78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  <c r="AI185" s="53"/>
      <c r="AJ185" s="53"/>
      <c r="AK185" s="53"/>
      <c r="AL185" s="53"/>
      <c r="AM185" s="53"/>
      <c r="AN185" s="53"/>
      <c r="AO185" s="53"/>
      <c r="AP185" s="53"/>
      <c r="AQ185" s="53"/>
      <c r="AR185" s="53"/>
      <c r="AS185" s="53"/>
      <c r="AT185" s="53"/>
      <c r="AU185" s="53"/>
      <c r="AV185" s="53"/>
      <c r="AW185" s="53"/>
      <c r="AX185" s="53"/>
      <c r="AY185" s="53"/>
      <c r="AZ185" s="53"/>
      <c r="BA185" s="53"/>
      <c r="BB185" s="53"/>
      <c r="BC185" s="53"/>
      <c r="BD185" s="53"/>
      <c r="BE185" s="53"/>
      <c r="BF185" s="53"/>
      <c r="BG185" s="53"/>
      <c r="BH185" s="53"/>
      <c r="BI185" s="53"/>
      <c r="BJ185" s="53"/>
      <c r="BK185" s="53"/>
      <c r="BL185" s="53"/>
      <c r="BM185" s="53"/>
      <c r="BN185" s="53"/>
      <c r="BO185" s="53"/>
      <c r="BP185" s="53"/>
      <c r="BQ185" s="53"/>
      <c r="BR185" s="53"/>
      <c r="BS185" s="53"/>
      <c r="BT185" s="53"/>
      <c r="BU185" s="53"/>
      <c r="BV185" s="53"/>
      <c r="BW185" s="53"/>
      <c r="BX185" s="53"/>
      <c r="BY185" s="53"/>
      <c r="BZ185" s="53"/>
      <c r="CA185" s="53"/>
      <c r="CB185" s="53"/>
      <c r="CC185" s="53"/>
      <c r="CD185" s="53"/>
      <c r="CE185" s="53"/>
      <c r="CF185" s="53"/>
      <c r="CG185" s="53"/>
      <c r="CH185" s="53"/>
      <c r="CI185" s="53"/>
      <c r="CJ185" s="53"/>
      <c r="CK185" s="53"/>
      <c r="CL185" s="53"/>
      <c r="CM185" s="53"/>
      <c r="CN185" s="53"/>
      <c r="CO185" s="53"/>
      <c r="CP185" s="53"/>
      <c r="CQ185" s="53"/>
      <c r="CR185" s="53"/>
      <c r="CS185" s="53"/>
      <c r="CT185" s="53"/>
      <c r="CU185" s="53"/>
      <c r="CV185" s="53"/>
      <c r="CW185" s="53"/>
      <c r="CX185" s="53"/>
      <c r="CY185" s="53"/>
      <c r="CZ185" s="53"/>
      <c r="DA185" s="53"/>
      <c r="DB185" s="53"/>
      <c r="DC185" s="53"/>
      <c r="DD185" s="53"/>
      <c r="DE185" s="53"/>
      <c r="DF185" s="53"/>
      <c r="DG185" s="53"/>
      <c r="DH185" s="53"/>
      <c r="DI185" s="53"/>
      <c r="DJ185" s="53"/>
      <c r="DK185" s="53"/>
      <c r="DL185" s="53"/>
      <c r="DM185" s="53"/>
      <c r="DN185" s="53"/>
      <c r="DO185" s="53"/>
      <c r="DP185" s="53"/>
      <c r="DQ185" s="53"/>
      <c r="DR185" s="53"/>
      <c r="DS185" s="53"/>
      <c r="DT185" s="53"/>
      <c r="DU185" s="53"/>
      <c r="DV185" s="53"/>
      <c r="DW185" s="53"/>
      <c r="DX185" s="53"/>
      <c r="DY185" s="53"/>
      <c r="DZ185" s="53"/>
      <c r="EA185" s="53"/>
      <c r="EB185" s="53"/>
      <c r="EC185" s="53"/>
      <c r="ED185" s="53"/>
      <c r="EE185" s="53"/>
      <c r="EF185" s="53"/>
      <c r="EG185" s="53"/>
      <c r="EH185" s="53"/>
      <c r="EI185" s="53"/>
      <c r="EJ185" s="53"/>
      <c r="EK185" s="53"/>
      <c r="EL185" s="53"/>
      <c r="EM185" s="53"/>
      <c r="EN185" s="53"/>
      <c r="EO185" s="53"/>
      <c r="EP185" s="53"/>
      <c r="EQ185" s="53"/>
      <c r="ER185" s="53"/>
      <c r="ES185" s="53"/>
      <c r="ET185" s="53"/>
      <c r="EU185" s="53"/>
      <c r="EV185" s="53"/>
      <c r="EW185" s="53"/>
      <c r="EX185" s="53"/>
      <c r="EY185" s="53"/>
      <c r="EZ185" s="53"/>
      <c r="FA185" s="53"/>
      <c r="FB185" s="53"/>
      <c r="FC185" s="53"/>
      <c r="FD185" s="53"/>
      <c r="FE185" s="53"/>
      <c r="FF185" s="53"/>
      <c r="FG185" s="53"/>
      <c r="FH185" s="53"/>
      <c r="FI185" s="53"/>
      <c r="FJ185" s="53"/>
      <c r="FK185" s="53"/>
      <c r="FL185" s="53"/>
      <c r="FM185" s="53"/>
      <c r="FN185" s="53"/>
      <c r="FO185" s="53"/>
      <c r="FP185" s="53"/>
      <c r="FQ185" s="53"/>
      <c r="FR185" s="53"/>
      <c r="FS185" s="53"/>
      <c r="FT185" s="53"/>
      <c r="FU185" s="53"/>
      <c r="FV185" s="53"/>
      <c r="FW185" s="53"/>
      <c r="FX185" s="53"/>
      <c r="FY185" s="53"/>
      <c r="FZ185" s="53"/>
      <c r="GA185" s="53"/>
      <c r="GB185" s="53"/>
      <c r="GC185" s="53"/>
      <c r="GD185" s="53"/>
      <c r="GE185" s="53"/>
      <c r="GF185" s="53"/>
      <c r="GG185" s="53"/>
      <c r="GH185" s="53"/>
      <c r="GI185" s="53"/>
      <c r="GJ185" s="53"/>
      <c r="GK185" s="53"/>
      <c r="GL185" s="53"/>
      <c r="GM185" s="53"/>
      <c r="GN185" s="53"/>
      <c r="GO185" s="53"/>
      <c r="GP185" s="53"/>
      <c r="GQ185" s="53"/>
      <c r="GR185" s="53"/>
      <c r="GS185" s="53"/>
      <c r="GT185" s="53"/>
      <c r="GU185" s="53"/>
      <c r="GV185" s="53"/>
      <c r="GW185" s="53"/>
      <c r="GX185" s="53"/>
      <c r="GY185" s="53"/>
      <c r="GZ185" s="53"/>
      <c r="HA185" s="53"/>
      <c r="HB185" s="53"/>
      <c r="HC185" s="53"/>
      <c r="HD185" s="53"/>
      <c r="HE185" s="53"/>
      <c r="HF185" s="53"/>
      <c r="HG185" s="53"/>
      <c r="HH185" s="53"/>
      <c r="HI185" s="53"/>
      <c r="HJ185" s="53"/>
      <c r="HK185" s="53"/>
      <c r="HL185" s="53"/>
      <c r="HM185" s="53"/>
      <c r="HN185" s="53"/>
      <c r="HO185" s="53"/>
      <c r="HP185" s="53"/>
      <c r="HQ185" s="53"/>
      <c r="HR185" s="53"/>
      <c r="HS185" s="53"/>
      <c r="HT185" s="53"/>
      <c r="HU185" s="53"/>
      <c r="HV185" s="53"/>
      <c r="HW185" s="53"/>
      <c r="HX185" s="53"/>
      <c r="HY185" s="53"/>
      <c r="HZ185" s="53"/>
      <c r="IA185" s="53"/>
      <c r="IB185" s="53"/>
      <c r="IC185" s="53"/>
      <c r="ID185" s="53"/>
      <c r="IE185" s="53"/>
      <c r="IF185" s="53"/>
      <c r="IG185" s="53"/>
      <c r="IH185" s="53"/>
      <c r="II185" s="53"/>
      <c r="IJ185" s="53"/>
      <c r="IK185" s="53"/>
      <c r="IL185" s="53"/>
      <c r="IM185" s="53"/>
      <c r="IN185" s="53"/>
      <c r="IO185" s="53"/>
      <c r="IP185" s="53"/>
      <c r="IQ185" s="53"/>
      <c r="IR185" s="53"/>
      <c r="IS185" s="53"/>
      <c r="IT185" s="53"/>
      <c r="IU185" s="53"/>
      <c r="IV185" s="53"/>
    </row>
    <row r="186" spans="1:256" s="55" customFormat="1" ht="15.75" x14ac:dyDescent="0.25">
      <c r="A186" s="53"/>
      <c r="B186" s="53"/>
      <c r="C186" s="53"/>
      <c r="D186" s="78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  <c r="AI186" s="53"/>
      <c r="AJ186" s="53"/>
      <c r="AK186" s="53"/>
      <c r="AL186" s="53"/>
      <c r="AM186" s="53"/>
      <c r="AN186" s="53"/>
      <c r="AO186" s="53"/>
      <c r="AP186" s="53"/>
      <c r="AQ186" s="53"/>
      <c r="AR186" s="53"/>
      <c r="AS186" s="53"/>
      <c r="AT186" s="53"/>
      <c r="AU186" s="53"/>
      <c r="AV186" s="53"/>
      <c r="AW186" s="53"/>
      <c r="AX186" s="53"/>
      <c r="AY186" s="53"/>
      <c r="AZ186" s="53"/>
      <c r="BA186" s="53"/>
      <c r="BB186" s="53"/>
      <c r="BC186" s="53"/>
      <c r="BD186" s="53"/>
      <c r="BE186" s="53"/>
      <c r="BF186" s="53"/>
      <c r="BG186" s="53"/>
      <c r="BH186" s="53"/>
      <c r="BI186" s="53"/>
      <c r="BJ186" s="53"/>
      <c r="BK186" s="53"/>
      <c r="BL186" s="53"/>
      <c r="BM186" s="53"/>
      <c r="BN186" s="53"/>
      <c r="BO186" s="53"/>
      <c r="BP186" s="53"/>
      <c r="BQ186" s="53"/>
      <c r="BR186" s="53"/>
      <c r="BS186" s="53"/>
      <c r="BT186" s="53"/>
      <c r="BU186" s="53"/>
      <c r="BV186" s="53"/>
      <c r="BW186" s="53"/>
      <c r="BX186" s="53"/>
      <c r="BY186" s="53"/>
      <c r="BZ186" s="53"/>
      <c r="CA186" s="53"/>
      <c r="CB186" s="53"/>
      <c r="CC186" s="53"/>
      <c r="CD186" s="53"/>
      <c r="CE186" s="53"/>
      <c r="CF186" s="53"/>
      <c r="CG186" s="53"/>
      <c r="CH186" s="53"/>
      <c r="CI186" s="53"/>
      <c r="CJ186" s="53"/>
      <c r="CK186" s="53"/>
      <c r="CL186" s="53"/>
      <c r="CM186" s="53"/>
      <c r="CN186" s="53"/>
      <c r="CO186" s="53"/>
      <c r="CP186" s="53"/>
      <c r="CQ186" s="53"/>
      <c r="CR186" s="53"/>
      <c r="CS186" s="53"/>
      <c r="CT186" s="53"/>
      <c r="CU186" s="53"/>
      <c r="CV186" s="53"/>
      <c r="CW186" s="53"/>
      <c r="CX186" s="53"/>
      <c r="CY186" s="53"/>
      <c r="CZ186" s="53"/>
      <c r="DA186" s="53"/>
      <c r="DB186" s="53"/>
      <c r="DC186" s="53"/>
      <c r="DD186" s="53"/>
      <c r="DE186" s="53"/>
      <c r="DF186" s="53"/>
      <c r="DG186" s="53"/>
      <c r="DH186" s="53"/>
      <c r="DI186" s="53"/>
      <c r="DJ186" s="53"/>
      <c r="DK186" s="53"/>
      <c r="DL186" s="53"/>
      <c r="DM186" s="53"/>
      <c r="DN186" s="53"/>
      <c r="DO186" s="53"/>
      <c r="DP186" s="53"/>
      <c r="DQ186" s="53"/>
      <c r="DR186" s="53"/>
      <c r="DS186" s="53"/>
      <c r="DT186" s="53"/>
      <c r="DU186" s="53"/>
      <c r="DV186" s="53"/>
      <c r="DW186" s="53"/>
      <c r="DX186" s="53"/>
      <c r="DY186" s="53"/>
      <c r="DZ186" s="53"/>
      <c r="EA186" s="53"/>
      <c r="EB186" s="53"/>
      <c r="EC186" s="53"/>
      <c r="ED186" s="53"/>
      <c r="EE186" s="53"/>
      <c r="EF186" s="53"/>
      <c r="EG186" s="53"/>
      <c r="EH186" s="53"/>
      <c r="EI186" s="53"/>
      <c r="EJ186" s="53"/>
      <c r="EK186" s="53"/>
      <c r="EL186" s="53"/>
      <c r="EM186" s="53"/>
      <c r="EN186" s="53"/>
      <c r="EO186" s="53"/>
      <c r="EP186" s="53"/>
      <c r="EQ186" s="53"/>
      <c r="ER186" s="53"/>
      <c r="ES186" s="53"/>
      <c r="ET186" s="53"/>
      <c r="EU186" s="53"/>
      <c r="EV186" s="53"/>
      <c r="EW186" s="53"/>
      <c r="EX186" s="53"/>
      <c r="EY186" s="53"/>
      <c r="EZ186" s="53"/>
      <c r="FA186" s="53"/>
      <c r="FB186" s="53"/>
      <c r="FC186" s="53"/>
      <c r="FD186" s="53"/>
      <c r="FE186" s="53"/>
      <c r="FF186" s="53"/>
      <c r="FG186" s="53"/>
      <c r="FH186" s="53"/>
      <c r="FI186" s="53"/>
      <c r="FJ186" s="53"/>
      <c r="FK186" s="53"/>
      <c r="FL186" s="53"/>
      <c r="FM186" s="53"/>
      <c r="FN186" s="53"/>
      <c r="FO186" s="53"/>
      <c r="FP186" s="53"/>
      <c r="FQ186" s="53"/>
      <c r="FR186" s="53"/>
      <c r="FS186" s="53"/>
      <c r="FT186" s="53"/>
      <c r="FU186" s="53"/>
      <c r="FV186" s="53"/>
      <c r="FW186" s="53"/>
      <c r="FX186" s="53"/>
      <c r="FY186" s="53"/>
      <c r="FZ186" s="53"/>
      <c r="GA186" s="53"/>
      <c r="GB186" s="53"/>
      <c r="GC186" s="53"/>
      <c r="GD186" s="53"/>
      <c r="GE186" s="53"/>
      <c r="GF186" s="53"/>
      <c r="GG186" s="53"/>
      <c r="GH186" s="53"/>
      <c r="GI186" s="53"/>
      <c r="GJ186" s="53"/>
      <c r="GK186" s="53"/>
      <c r="GL186" s="53"/>
      <c r="GM186" s="53"/>
      <c r="GN186" s="53"/>
      <c r="GO186" s="53"/>
      <c r="GP186" s="53"/>
      <c r="GQ186" s="53"/>
      <c r="GR186" s="53"/>
      <c r="GS186" s="53"/>
      <c r="GT186" s="53"/>
      <c r="GU186" s="53"/>
      <c r="GV186" s="53"/>
      <c r="GW186" s="53"/>
      <c r="GX186" s="53"/>
      <c r="GY186" s="53"/>
      <c r="GZ186" s="53"/>
      <c r="HA186" s="53"/>
      <c r="HB186" s="53"/>
      <c r="HC186" s="53"/>
      <c r="HD186" s="53"/>
      <c r="HE186" s="53"/>
      <c r="HF186" s="53"/>
      <c r="HG186" s="53"/>
      <c r="HH186" s="53"/>
      <c r="HI186" s="53"/>
      <c r="HJ186" s="53"/>
      <c r="HK186" s="53"/>
      <c r="HL186" s="53"/>
      <c r="HM186" s="53"/>
      <c r="HN186" s="53"/>
      <c r="HO186" s="53"/>
      <c r="HP186" s="53"/>
      <c r="HQ186" s="53"/>
      <c r="HR186" s="53"/>
      <c r="HS186" s="53"/>
      <c r="HT186" s="53"/>
      <c r="HU186" s="53"/>
      <c r="HV186" s="53"/>
      <c r="HW186" s="53"/>
      <c r="HX186" s="53"/>
      <c r="HY186" s="53"/>
      <c r="HZ186" s="53"/>
      <c r="IA186" s="53"/>
      <c r="IB186" s="53"/>
      <c r="IC186" s="53"/>
      <c r="ID186" s="53"/>
      <c r="IE186" s="53"/>
      <c r="IF186" s="53"/>
      <c r="IG186" s="53"/>
      <c r="IH186" s="53"/>
      <c r="II186" s="53"/>
      <c r="IJ186" s="53"/>
      <c r="IK186" s="53"/>
      <c r="IL186" s="53"/>
      <c r="IM186" s="53"/>
      <c r="IN186" s="53"/>
      <c r="IO186" s="53"/>
      <c r="IP186" s="53"/>
      <c r="IQ186" s="53"/>
      <c r="IR186" s="53"/>
      <c r="IS186" s="53"/>
      <c r="IT186" s="53"/>
      <c r="IU186" s="53"/>
      <c r="IV186" s="53"/>
    </row>
    <row r="187" spans="1:256" s="55" customFormat="1" x14ac:dyDescent="0.2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  <c r="AI187" s="53"/>
      <c r="AJ187" s="53"/>
      <c r="AK187" s="53"/>
      <c r="AL187" s="53"/>
      <c r="AM187" s="53"/>
      <c r="AN187" s="53"/>
      <c r="AO187" s="53"/>
      <c r="AP187" s="53"/>
      <c r="AQ187" s="53"/>
      <c r="AR187" s="53"/>
      <c r="AS187" s="53"/>
      <c r="AT187" s="53"/>
      <c r="AU187" s="53"/>
      <c r="AV187" s="53"/>
      <c r="AW187" s="53"/>
      <c r="AX187" s="53"/>
      <c r="AY187" s="53"/>
      <c r="AZ187" s="53"/>
      <c r="BA187" s="53"/>
      <c r="BB187" s="53"/>
      <c r="BC187" s="53"/>
      <c r="BD187" s="53"/>
      <c r="BE187" s="53"/>
      <c r="BF187" s="53"/>
      <c r="BG187" s="53"/>
      <c r="BH187" s="53"/>
      <c r="BI187" s="53"/>
      <c r="BJ187" s="53"/>
      <c r="BK187" s="53"/>
      <c r="BL187" s="53"/>
      <c r="BM187" s="53"/>
      <c r="BN187" s="53"/>
      <c r="BO187" s="53"/>
      <c r="BP187" s="53"/>
      <c r="BQ187" s="53"/>
      <c r="BR187" s="53"/>
      <c r="BS187" s="53"/>
      <c r="BT187" s="53"/>
      <c r="BU187" s="53"/>
      <c r="BV187" s="53"/>
      <c r="BW187" s="53"/>
      <c r="BX187" s="53"/>
      <c r="BY187" s="53"/>
      <c r="BZ187" s="53"/>
      <c r="CA187" s="53"/>
      <c r="CB187" s="53"/>
      <c r="CC187" s="53"/>
      <c r="CD187" s="53"/>
      <c r="CE187" s="53"/>
      <c r="CF187" s="53"/>
      <c r="CG187" s="53"/>
      <c r="CH187" s="53"/>
      <c r="CI187" s="53"/>
      <c r="CJ187" s="53"/>
      <c r="CK187" s="53"/>
      <c r="CL187" s="53"/>
      <c r="CM187" s="53"/>
      <c r="CN187" s="53"/>
      <c r="CO187" s="53"/>
      <c r="CP187" s="53"/>
      <c r="CQ187" s="53"/>
      <c r="CR187" s="53"/>
      <c r="CS187" s="53"/>
      <c r="CT187" s="53"/>
      <c r="CU187" s="53"/>
      <c r="CV187" s="53"/>
      <c r="CW187" s="53"/>
      <c r="CX187" s="53"/>
      <c r="CY187" s="53"/>
      <c r="CZ187" s="53"/>
      <c r="DA187" s="53"/>
      <c r="DB187" s="53"/>
      <c r="DC187" s="53"/>
      <c r="DD187" s="53"/>
      <c r="DE187" s="53"/>
      <c r="DF187" s="53"/>
      <c r="DG187" s="53"/>
      <c r="DH187" s="53"/>
      <c r="DI187" s="53"/>
      <c r="DJ187" s="53"/>
      <c r="DK187" s="53"/>
      <c r="DL187" s="53"/>
      <c r="DM187" s="53"/>
      <c r="DN187" s="53"/>
      <c r="DO187" s="53"/>
      <c r="DP187" s="53"/>
      <c r="DQ187" s="53"/>
      <c r="DR187" s="53"/>
      <c r="DS187" s="53"/>
      <c r="DT187" s="53"/>
      <c r="DU187" s="53"/>
      <c r="DV187" s="53"/>
      <c r="DW187" s="53"/>
      <c r="DX187" s="53"/>
      <c r="DY187" s="53"/>
      <c r="DZ187" s="53"/>
      <c r="EA187" s="53"/>
      <c r="EB187" s="53"/>
      <c r="EC187" s="53"/>
      <c r="ED187" s="53"/>
      <c r="EE187" s="53"/>
      <c r="EF187" s="53"/>
      <c r="EG187" s="53"/>
      <c r="EH187" s="53"/>
      <c r="EI187" s="53"/>
      <c r="EJ187" s="53"/>
      <c r="EK187" s="53"/>
      <c r="EL187" s="53"/>
      <c r="EM187" s="53"/>
      <c r="EN187" s="53"/>
      <c r="EO187" s="53"/>
      <c r="EP187" s="53"/>
      <c r="EQ187" s="53"/>
      <c r="ER187" s="53"/>
      <c r="ES187" s="53"/>
      <c r="ET187" s="53"/>
      <c r="EU187" s="53"/>
      <c r="EV187" s="53"/>
      <c r="EW187" s="53"/>
      <c r="EX187" s="53"/>
      <c r="EY187" s="53"/>
      <c r="EZ187" s="53"/>
      <c r="FA187" s="53"/>
      <c r="FB187" s="53"/>
      <c r="FC187" s="53"/>
      <c r="FD187" s="53"/>
      <c r="FE187" s="53"/>
      <c r="FF187" s="53"/>
      <c r="FG187" s="53"/>
      <c r="FH187" s="53"/>
      <c r="FI187" s="53"/>
      <c r="FJ187" s="53"/>
      <c r="FK187" s="53"/>
      <c r="FL187" s="53"/>
      <c r="FM187" s="53"/>
      <c r="FN187" s="53"/>
      <c r="FO187" s="53"/>
      <c r="FP187" s="53"/>
      <c r="FQ187" s="53"/>
      <c r="FR187" s="53"/>
      <c r="FS187" s="53"/>
      <c r="FT187" s="53"/>
      <c r="FU187" s="53"/>
      <c r="FV187" s="53"/>
      <c r="FW187" s="53"/>
      <c r="FX187" s="53"/>
      <c r="FY187" s="53"/>
      <c r="FZ187" s="53"/>
      <c r="GA187" s="53"/>
      <c r="GB187" s="53"/>
      <c r="GC187" s="53"/>
      <c r="GD187" s="53"/>
      <c r="GE187" s="53"/>
      <c r="GF187" s="53"/>
      <c r="GG187" s="53"/>
      <c r="GH187" s="53"/>
      <c r="GI187" s="53"/>
      <c r="GJ187" s="53"/>
      <c r="GK187" s="53"/>
      <c r="GL187" s="53"/>
      <c r="GM187" s="53"/>
      <c r="GN187" s="53"/>
      <c r="GO187" s="53"/>
      <c r="GP187" s="53"/>
      <c r="GQ187" s="53"/>
      <c r="GR187" s="53"/>
      <c r="GS187" s="53"/>
      <c r="GT187" s="53"/>
      <c r="GU187" s="53"/>
      <c r="GV187" s="53"/>
      <c r="GW187" s="53"/>
      <c r="GX187" s="53"/>
      <c r="GY187" s="53"/>
      <c r="GZ187" s="53"/>
      <c r="HA187" s="53"/>
      <c r="HB187" s="53"/>
      <c r="HC187" s="53"/>
      <c r="HD187" s="53"/>
      <c r="HE187" s="53"/>
      <c r="HF187" s="53"/>
      <c r="HG187" s="53"/>
      <c r="HH187" s="53"/>
      <c r="HI187" s="53"/>
      <c r="HJ187" s="53"/>
      <c r="HK187" s="53"/>
      <c r="HL187" s="53"/>
      <c r="HM187" s="53"/>
      <c r="HN187" s="53"/>
      <c r="HO187" s="53"/>
      <c r="HP187" s="53"/>
      <c r="HQ187" s="53"/>
      <c r="HR187" s="53"/>
      <c r="HS187" s="53"/>
      <c r="HT187" s="53"/>
      <c r="HU187" s="53"/>
      <c r="HV187" s="53"/>
      <c r="HW187" s="53"/>
      <c r="HX187" s="53"/>
      <c r="HY187" s="53"/>
      <c r="HZ187" s="53"/>
      <c r="IA187" s="53"/>
      <c r="IB187" s="53"/>
      <c r="IC187" s="53"/>
      <c r="ID187" s="53"/>
      <c r="IE187" s="53"/>
      <c r="IF187" s="53"/>
      <c r="IG187" s="53"/>
      <c r="IH187" s="53"/>
      <c r="II187" s="53"/>
      <c r="IJ187" s="53"/>
      <c r="IK187" s="53"/>
      <c r="IL187" s="53"/>
      <c r="IM187" s="53"/>
      <c r="IN187" s="53"/>
      <c r="IO187" s="53"/>
      <c r="IP187" s="53"/>
      <c r="IQ187" s="53"/>
      <c r="IR187" s="53"/>
      <c r="IS187" s="53"/>
      <c r="IT187" s="53"/>
      <c r="IU187" s="53"/>
      <c r="IV187" s="53"/>
    </row>
    <row r="188" spans="1:256" s="55" customFormat="1" x14ac:dyDescent="0.2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53"/>
      <c r="AI188" s="53"/>
      <c r="AJ188" s="53"/>
      <c r="AK188" s="53"/>
      <c r="AL188" s="53"/>
      <c r="AM188" s="53"/>
      <c r="AN188" s="53"/>
      <c r="AO188" s="53"/>
      <c r="AP188" s="53"/>
      <c r="AQ188" s="53"/>
      <c r="AR188" s="53"/>
      <c r="AS188" s="53"/>
      <c r="AT188" s="53"/>
      <c r="AU188" s="53"/>
      <c r="AV188" s="53"/>
      <c r="AW188" s="53"/>
      <c r="AX188" s="53"/>
      <c r="AY188" s="53"/>
      <c r="AZ188" s="53"/>
      <c r="BA188" s="53"/>
      <c r="BB188" s="53"/>
      <c r="BC188" s="53"/>
      <c r="BD188" s="53"/>
      <c r="BE188" s="53"/>
      <c r="BF188" s="53"/>
      <c r="BG188" s="53"/>
      <c r="BH188" s="53"/>
      <c r="BI188" s="53"/>
      <c r="BJ188" s="53"/>
      <c r="BK188" s="53"/>
      <c r="BL188" s="53"/>
      <c r="BM188" s="53"/>
      <c r="BN188" s="53"/>
      <c r="BO188" s="53"/>
      <c r="BP188" s="53"/>
      <c r="BQ188" s="53"/>
      <c r="BR188" s="53"/>
      <c r="BS188" s="53"/>
      <c r="BT188" s="53"/>
      <c r="BU188" s="53"/>
      <c r="BV188" s="53"/>
      <c r="BW188" s="53"/>
      <c r="BX188" s="53"/>
      <c r="BY188" s="53"/>
      <c r="BZ188" s="53"/>
      <c r="CA188" s="53"/>
      <c r="CB188" s="53"/>
      <c r="CC188" s="53"/>
      <c r="CD188" s="53"/>
      <c r="CE188" s="53"/>
      <c r="CF188" s="53"/>
      <c r="CG188" s="53"/>
      <c r="CH188" s="53"/>
      <c r="CI188" s="53"/>
      <c r="CJ188" s="53"/>
      <c r="CK188" s="53"/>
      <c r="CL188" s="53"/>
      <c r="CM188" s="53"/>
      <c r="CN188" s="53"/>
      <c r="CO188" s="53"/>
      <c r="CP188" s="53"/>
      <c r="CQ188" s="53"/>
      <c r="CR188" s="53"/>
      <c r="CS188" s="53"/>
      <c r="CT188" s="53"/>
      <c r="CU188" s="53"/>
      <c r="CV188" s="53"/>
      <c r="CW188" s="53"/>
      <c r="CX188" s="53"/>
      <c r="CY188" s="53"/>
      <c r="CZ188" s="53"/>
      <c r="DA188" s="53"/>
      <c r="DB188" s="53"/>
      <c r="DC188" s="53"/>
      <c r="DD188" s="53"/>
      <c r="DE188" s="53"/>
      <c r="DF188" s="53"/>
      <c r="DG188" s="53"/>
      <c r="DH188" s="53"/>
      <c r="DI188" s="53"/>
      <c r="DJ188" s="53"/>
      <c r="DK188" s="53"/>
      <c r="DL188" s="53"/>
      <c r="DM188" s="53"/>
      <c r="DN188" s="53"/>
      <c r="DO188" s="53"/>
      <c r="DP188" s="53"/>
      <c r="DQ188" s="53"/>
      <c r="DR188" s="53"/>
      <c r="DS188" s="53"/>
      <c r="DT188" s="53"/>
      <c r="DU188" s="53"/>
      <c r="DV188" s="53"/>
      <c r="DW188" s="53"/>
      <c r="DX188" s="53"/>
      <c r="DY188" s="53"/>
      <c r="DZ188" s="53"/>
      <c r="EA188" s="53"/>
      <c r="EB188" s="53"/>
      <c r="EC188" s="53"/>
      <c r="ED188" s="53"/>
      <c r="EE188" s="53"/>
      <c r="EF188" s="53"/>
      <c r="EG188" s="53"/>
      <c r="EH188" s="53"/>
      <c r="EI188" s="53"/>
      <c r="EJ188" s="53"/>
      <c r="EK188" s="53"/>
      <c r="EL188" s="53"/>
      <c r="EM188" s="53"/>
      <c r="EN188" s="53"/>
      <c r="EO188" s="53"/>
      <c r="EP188" s="53"/>
      <c r="EQ188" s="53"/>
      <c r="ER188" s="53"/>
      <c r="ES188" s="53"/>
      <c r="ET188" s="53"/>
      <c r="EU188" s="53"/>
      <c r="EV188" s="53"/>
      <c r="EW188" s="53"/>
      <c r="EX188" s="53"/>
      <c r="EY188" s="53"/>
      <c r="EZ188" s="53"/>
      <c r="FA188" s="53"/>
      <c r="FB188" s="53"/>
      <c r="FC188" s="53"/>
      <c r="FD188" s="53"/>
      <c r="FE188" s="53"/>
      <c r="FF188" s="53"/>
      <c r="FG188" s="53"/>
      <c r="FH188" s="53"/>
      <c r="FI188" s="53"/>
      <c r="FJ188" s="53"/>
      <c r="FK188" s="53"/>
      <c r="FL188" s="53"/>
      <c r="FM188" s="53"/>
      <c r="FN188" s="53"/>
      <c r="FO188" s="53"/>
      <c r="FP188" s="53"/>
      <c r="FQ188" s="53"/>
      <c r="FR188" s="53"/>
      <c r="FS188" s="53"/>
      <c r="FT188" s="53"/>
      <c r="FU188" s="53"/>
      <c r="FV188" s="53"/>
      <c r="FW188" s="53"/>
      <c r="FX188" s="53"/>
      <c r="FY188" s="53"/>
      <c r="FZ188" s="53"/>
      <c r="GA188" s="53"/>
      <c r="GB188" s="53"/>
      <c r="GC188" s="53"/>
      <c r="GD188" s="53"/>
      <c r="GE188" s="53"/>
      <c r="GF188" s="53"/>
      <c r="GG188" s="53"/>
      <c r="GH188" s="53"/>
      <c r="GI188" s="53"/>
      <c r="GJ188" s="53"/>
      <c r="GK188" s="53"/>
      <c r="GL188" s="53"/>
      <c r="GM188" s="53"/>
      <c r="GN188" s="53"/>
      <c r="GO188" s="53"/>
      <c r="GP188" s="53"/>
      <c r="GQ188" s="53"/>
      <c r="GR188" s="53"/>
      <c r="GS188" s="53"/>
      <c r="GT188" s="53"/>
      <c r="GU188" s="53"/>
      <c r="GV188" s="53"/>
      <c r="GW188" s="53"/>
      <c r="GX188" s="53"/>
      <c r="GY188" s="53"/>
      <c r="GZ188" s="53"/>
      <c r="HA188" s="53"/>
      <c r="HB188" s="53"/>
      <c r="HC188" s="53"/>
      <c r="HD188" s="53"/>
      <c r="HE188" s="53"/>
      <c r="HF188" s="53"/>
      <c r="HG188" s="53"/>
      <c r="HH188" s="53"/>
      <c r="HI188" s="53"/>
      <c r="HJ188" s="53"/>
      <c r="HK188" s="53"/>
      <c r="HL188" s="53"/>
      <c r="HM188" s="53"/>
      <c r="HN188" s="53"/>
      <c r="HO188" s="53"/>
      <c r="HP188" s="53"/>
      <c r="HQ188" s="53"/>
      <c r="HR188" s="53"/>
      <c r="HS188" s="53"/>
      <c r="HT188" s="53"/>
      <c r="HU188" s="53"/>
      <c r="HV188" s="53"/>
      <c r="HW188" s="53"/>
      <c r="HX188" s="53"/>
      <c r="HY188" s="53"/>
      <c r="HZ188" s="53"/>
      <c r="IA188" s="53"/>
      <c r="IB188" s="53"/>
      <c r="IC188" s="53"/>
      <c r="ID188" s="53"/>
      <c r="IE188" s="53"/>
      <c r="IF188" s="53"/>
      <c r="IG188" s="53"/>
      <c r="IH188" s="53"/>
      <c r="II188" s="53"/>
      <c r="IJ188" s="53"/>
      <c r="IK188" s="53"/>
      <c r="IL188" s="53"/>
      <c r="IM188" s="53"/>
      <c r="IN188" s="53"/>
      <c r="IO188" s="53"/>
      <c r="IP188" s="53"/>
      <c r="IQ188" s="53"/>
      <c r="IR188" s="53"/>
      <c r="IS188" s="53"/>
      <c r="IT188" s="53"/>
      <c r="IU188" s="53"/>
      <c r="IV188" s="53"/>
    </row>
    <row r="189" spans="1:256" s="55" customFormat="1" x14ac:dyDescent="0.2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53"/>
      <c r="AI189" s="53"/>
      <c r="AJ189" s="53"/>
      <c r="AK189" s="53"/>
      <c r="AL189" s="53"/>
      <c r="AM189" s="53"/>
      <c r="AN189" s="53"/>
      <c r="AO189" s="53"/>
      <c r="AP189" s="53"/>
      <c r="AQ189" s="53"/>
      <c r="AR189" s="53"/>
      <c r="AS189" s="53"/>
      <c r="AT189" s="53"/>
      <c r="AU189" s="53"/>
      <c r="AV189" s="53"/>
      <c r="AW189" s="53"/>
      <c r="AX189" s="53"/>
      <c r="AY189" s="53"/>
      <c r="AZ189" s="53"/>
      <c r="BA189" s="53"/>
      <c r="BB189" s="53"/>
      <c r="BC189" s="53"/>
      <c r="BD189" s="53"/>
      <c r="BE189" s="53"/>
      <c r="BF189" s="53"/>
      <c r="BG189" s="53"/>
      <c r="BH189" s="53"/>
      <c r="BI189" s="53"/>
      <c r="BJ189" s="53"/>
      <c r="BK189" s="53"/>
      <c r="BL189" s="53"/>
      <c r="BM189" s="53"/>
      <c r="BN189" s="53"/>
      <c r="BO189" s="53"/>
      <c r="BP189" s="53"/>
      <c r="BQ189" s="53"/>
      <c r="BR189" s="53"/>
      <c r="BS189" s="53"/>
      <c r="BT189" s="53"/>
      <c r="BU189" s="53"/>
      <c r="BV189" s="53"/>
      <c r="BW189" s="53"/>
      <c r="BX189" s="53"/>
      <c r="BY189" s="53"/>
      <c r="BZ189" s="53"/>
      <c r="CA189" s="53"/>
      <c r="CB189" s="53"/>
      <c r="CC189" s="53"/>
      <c r="CD189" s="53"/>
      <c r="CE189" s="53"/>
      <c r="CF189" s="53"/>
      <c r="CG189" s="53"/>
      <c r="CH189" s="53"/>
      <c r="CI189" s="53"/>
      <c r="CJ189" s="53"/>
      <c r="CK189" s="53"/>
      <c r="CL189" s="53"/>
      <c r="CM189" s="53"/>
      <c r="CN189" s="53"/>
      <c r="CO189" s="53"/>
      <c r="CP189" s="53"/>
      <c r="CQ189" s="53"/>
      <c r="CR189" s="53"/>
      <c r="CS189" s="53"/>
      <c r="CT189" s="53"/>
      <c r="CU189" s="53"/>
      <c r="CV189" s="53"/>
      <c r="CW189" s="53"/>
      <c r="CX189" s="53"/>
      <c r="CY189" s="53"/>
      <c r="CZ189" s="53"/>
      <c r="DA189" s="53"/>
      <c r="DB189" s="53"/>
      <c r="DC189" s="53"/>
      <c r="DD189" s="53"/>
      <c r="DE189" s="53"/>
      <c r="DF189" s="53"/>
      <c r="DG189" s="53"/>
      <c r="DH189" s="53"/>
      <c r="DI189" s="53"/>
      <c r="DJ189" s="53"/>
      <c r="DK189" s="53"/>
      <c r="DL189" s="53"/>
      <c r="DM189" s="53"/>
      <c r="DN189" s="53"/>
      <c r="DO189" s="53"/>
      <c r="DP189" s="53"/>
      <c r="DQ189" s="53"/>
      <c r="DR189" s="53"/>
      <c r="DS189" s="53"/>
      <c r="DT189" s="53"/>
      <c r="DU189" s="53"/>
      <c r="DV189" s="53"/>
      <c r="DW189" s="53"/>
      <c r="DX189" s="53"/>
      <c r="DY189" s="53"/>
      <c r="DZ189" s="53"/>
      <c r="EA189" s="53"/>
      <c r="EB189" s="53"/>
      <c r="EC189" s="53"/>
      <c r="ED189" s="53"/>
      <c r="EE189" s="53"/>
      <c r="EF189" s="53"/>
      <c r="EG189" s="53"/>
      <c r="EH189" s="53"/>
      <c r="EI189" s="53"/>
      <c r="EJ189" s="53"/>
      <c r="EK189" s="53"/>
      <c r="EL189" s="53"/>
      <c r="EM189" s="53"/>
      <c r="EN189" s="53"/>
      <c r="EO189" s="53"/>
      <c r="EP189" s="53"/>
      <c r="EQ189" s="53"/>
      <c r="ER189" s="53"/>
      <c r="ES189" s="53"/>
      <c r="ET189" s="53"/>
      <c r="EU189" s="53"/>
      <c r="EV189" s="53"/>
      <c r="EW189" s="53"/>
      <c r="EX189" s="53"/>
      <c r="EY189" s="53"/>
      <c r="EZ189" s="53"/>
      <c r="FA189" s="53"/>
      <c r="FB189" s="53"/>
      <c r="FC189" s="53"/>
      <c r="FD189" s="53"/>
      <c r="FE189" s="53"/>
      <c r="FF189" s="53"/>
      <c r="FG189" s="53"/>
      <c r="FH189" s="53"/>
      <c r="FI189" s="53"/>
      <c r="FJ189" s="53"/>
      <c r="FK189" s="53"/>
      <c r="FL189" s="53"/>
      <c r="FM189" s="53"/>
      <c r="FN189" s="53"/>
      <c r="FO189" s="53"/>
      <c r="FP189" s="53"/>
      <c r="FQ189" s="53"/>
      <c r="FR189" s="53"/>
      <c r="FS189" s="53"/>
      <c r="FT189" s="53"/>
      <c r="FU189" s="53"/>
      <c r="FV189" s="53"/>
      <c r="FW189" s="53"/>
      <c r="FX189" s="53"/>
      <c r="FY189" s="53"/>
      <c r="FZ189" s="53"/>
      <c r="GA189" s="53"/>
      <c r="GB189" s="53"/>
      <c r="GC189" s="53"/>
      <c r="GD189" s="53"/>
      <c r="GE189" s="53"/>
      <c r="GF189" s="53"/>
      <c r="GG189" s="53"/>
      <c r="GH189" s="53"/>
      <c r="GI189" s="53"/>
      <c r="GJ189" s="53"/>
      <c r="GK189" s="53"/>
      <c r="GL189" s="53"/>
      <c r="GM189" s="53"/>
      <c r="GN189" s="53"/>
      <c r="GO189" s="53"/>
      <c r="GP189" s="53"/>
      <c r="GQ189" s="53"/>
      <c r="GR189" s="53"/>
      <c r="GS189" s="53"/>
      <c r="GT189" s="53"/>
      <c r="GU189" s="53"/>
      <c r="GV189" s="53"/>
      <c r="GW189" s="53"/>
      <c r="GX189" s="53"/>
      <c r="GY189" s="53"/>
      <c r="GZ189" s="53"/>
      <c r="HA189" s="53"/>
      <c r="HB189" s="53"/>
      <c r="HC189" s="53"/>
      <c r="HD189" s="53"/>
      <c r="HE189" s="53"/>
      <c r="HF189" s="53"/>
      <c r="HG189" s="53"/>
      <c r="HH189" s="53"/>
      <c r="HI189" s="53"/>
      <c r="HJ189" s="53"/>
      <c r="HK189" s="53"/>
      <c r="HL189" s="53"/>
      <c r="HM189" s="53"/>
      <c r="HN189" s="53"/>
      <c r="HO189" s="53"/>
      <c r="HP189" s="53"/>
      <c r="HQ189" s="53"/>
      <c r="HR189" s="53"/>
      <c r="HS189" s="53"/>
      <c r="HT189" s="53"/>
      <c r="HU189" s="53"/>
      <c r="HV189" s="53"/>
      <c r="HW189" s="53"/>
      <c r="HX189" s="53"/>
      <c r="HY189" s="53"/>
      <c r="HZ189" s="53"/>
      <c r="IA189" s="53"/>
      <c r="IB189" s="53"/>
      <c r="IC189" s="53"/>
      <c r="ID189" s="53"/>
      <c r="IE189" s="53"/>
      <c r="IF189" s="53"/>
      <c r="IG189" s="53"/>
      <c r="IH189" s="53"/>
      <c r="II189" s="53"/>
      <c r="IJ189" s="53"/>
      <c r="IK189" s="53"/>
      <c r="IL189" s="53"/>
      <c r="IM189" s="53"/>
      <c r="IN189" s="53"/>
      <c r="IO189" s="53"/>
      <c r="IP189" s="53"/>
      <c r="IQ189" s="53"/>
      <c r="IR189" s="53"/>
      <c r="IS189" s="53"/>
      <c r="IT189" s="53"/>
      <c r="IU189" s="53"/>
      <c r="IV189" s="53"/>
    </row>
    <row r="190" spans="1:256" s="55" customFormat="1" x14ac:dyDescent="0.2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3"/>
      <c r="BB190" s="53"/>
      <c r="BC190" s="53"/>
      <c r="BD190" s="53"/>
      <c r="BE190" s="53"/>
      <c r="BF190" s="53"/>
      <c r="BG190" s="53"/>
      <c r="BH190" s="53"/>
      <c r="BI190" s="53"/>
      <c r="BJ190" s="53"/>
      <c r="BK190" s="53"/>
      <c r="BL190" s="53"/>
      <c r="BM190" s="53"/>
      <c r="BN190" s="53"/>
      <c r="BO190" s="53"/>
      <c r="BP190" s="53"/>
      <c r="BQ190" s="53"/>
      <c r="BR190" s="53"/>
      <c r="BS190" s="53"/>
      <c r="BT190" s="53"/>
      <c r="BU190" s="53"/>
      <c r="BV190" s="53"/>
      <c r="BW190" s="53"/>
      <c r="BX190" s="53"/>
      <c r="BY190" s="53"/>
      <c r="BZ190" s="53"/>
      <c r="CA190" s="53"/>
      <c r="CB190" s="53"/>
      <c r="CC190" s="53"/>
      <c r="CD190" s="53"/>
      <c r="CE190" s="53"/>
      <c r="CF190" s="53"/>
      <c r="CG190" s="53"/>
      <c r="CH190" s="53"/>
      <c r="CI190" s="53"/>
      <c r="CJ190" s="53"/>
      <c r="CK190" s="53"/>
      <c r="CL190" s="53"/>
      <c r="CM190" s="53"/>
      <c r="CN190" s="53"/>
      <c r="CO190" s="53"/>
      <c r="CP190" s="53"/>
      <c r="CQ190" s="53"/>
      <c r="CR190" s="53"/>
      <c r="CS190" s="53"/>
      <c r="CT190" s="53"/>
      <c r="CU190" s="53"/>
      <c r="CV190" s="53"/>
      <c r="CW190" s="53"/>
      <c r="CX190" s="53"/>
      <c r="CY190" s="53"/>
      <c r="CZ190" s="53"/>
      <c r="DA190" s="53"/>
      <c r="DB190" s="53"/>
      <c r="DC190" s="53"/>
      <c r="DD190" s="53"/>
      <c r="DE190" s="53"/>
      <c r="DF190" s="53"/>
      <c r="DG190" s="53"/>
      <c r="DH190" s="53"/>
      <c r="DI190" s="53"/>
      <c r="DJ190" s="53"/>
      <c r="DK190" s="53"/>
      <c r="DL190" s="53"/>
      <c r="DM190" s="53"/>
      <c r="DN190" s="53"/>
      <c r="DO190" s="53"/>
      <c r="DP190" s="53"/>
      <c r="DQ190" s="53"/>
      <c r="DR190" s="53"/>
      <c r="DS190" s="53"/>
      <c r="DT190" s="53"/>
      <c r="DU190" s="53"/>
      <c r="DV190" s="53"/>
      <c r="DW190" s="53"/>
      <c r="DX190" s="53"/>
      <c r="DY190" s="53"/>
      <c r="DZ190" s="53"/>
      <c r="EA190" s="53"/>
      <c r="EB190" s="53"/>
      <c r="EC190" s="53"/>
      <c r="ED190" s="53"/>
      <c r="EE190" s="53"/>
      <c r="EF190" s="53"/>
      <c r="EG190" s="53"/>
      <c r="EH190" s="53"/>
      <c r="EI190" s="53"/>
      <c r="EJ190" s="53"/>
      <c r="EK190" s="53"/>
      <c r="EL190" s="53"/>
      <c r="EM190" s="53"/>
      <c r="EN190" s="53"/>
      <c r="EO190" s="53"/>
      <c r="EP190" s="53"/>
      <c r="EQ190" s="53"/>
      <c r="ER190" s="53"/>
      <c r="ES190" s="53"/>
      <c r="ET190" s="53"/>
      <c r="EU190" s="53"/>
      <c r="EV190" s="53"/>
      <c r="EW190" s="53"/>
      <c r="EX190" s="53"/>
      <c r="EY190" s="53"/>
      <c r="EZ190" s="53"/>
      <c r="FA190" s="53"/>
      <c r="FB190" s="53"/>
      <c r="FC190" s="53"/>
      <c r="FD190" s="53"/>
      <c r="FE190" s="53"/>
      <c r="FF190" s="53"/>
      <c r="FG190" s="53"/>
      <c r="FH190" s="53"/>
      <c r="FI190" s="53"/>
      <c r="FJ190" s="53"/>
      <c r="FK190" s="53"/>
      <c r="FL190" s="53"/>
      <c r="FM190" s="53"/>
      <c r="FN190" s="53"/>
      <c r="FO190" s="53"/>
      <c r="FP190" s="53"/>
      <c r="FQ190" s="53"/>
      <c r="FR190" s="53"/>
      <c r="FS190" s="53"/>
      <c r="FT190" s="53"/>
      <c r="FU190" s="53"/>
      <c r="FV190" s="53"/>
      <c r="FW190" s="53"/>
      <c r="FX190" s="53"/>
      <c r="FY190" s="53"/>
      <c r="FZ190" s="53"/>
      <c r="GA190" s="53"/>
      <c r="GB190" s="53"/>
      <c r="GC190" s="53"/>
      <c r="GD190" s="53"/>
      <c r="GE190" s="53"/>
      <c r="GF190" s="53"/>
      <c r="GG190" s="53"/>
      <c r="GH190" s="53"/>
      <c r="GI190" s="53"/>
      <c r="GJ190" s="53"/>
      <c r="GK190" s="53"/>
      <c r="GL190" s="53"/>
      <c r="GM190" s="53"/>
      <c r="GN190" s="53"/>
      <c r="GO190" s="53"/>
      <c r="GP190" s="53"/>
      <c r="GQ190" s="53"/>
      <c r="GR190" s="53"/>
      <c r="GS190" s="53"/>
      <c r="GT190" s="53"/>
      <c r="GU190" s="53"/>
      <c r="GV190" s="53"/>
      <c r="GW190" s="53"/>
      <c r="GX190" s="53"/>
      <c r="GY190" s="53"/>
      <c r="GZ190" s="53"/>
      <c r="HA190" s="53"/>
      <c r="HB190" s="53"/>
      <c r="HC190" s="53"/>
      <c r="HD190" s="53"/>
      <c r="HE190" s="53"/>
      <c r="HF190" s="53"/>
      <c r="HG190" s="53"/>
      <c r="HH190" s="53"/>
      <c r="HI190" s="53"/>
      <c r="HJ190" s="53"/>
      <c r="HK190" s="53"/>
      <c r="HL190" s="53"/>
      <c r="HM190" s="53"/>
      <c r="HN190" s="53"/>
      <c r="HO190" s="53"/>
      <c r="HP190" s="53"/>
      <c r="HQ190" s="53"/>
      <c r="HR190" s="53"/>
      <c r="HS190" s="53"/>
      <c r="HT190" s="53"/>
      <c r="HU190" s="53"/>
      <c r="HV190" s="53"/>
      <c r="HW190" s="53"/>
      <c r="HX190" s="53"/>
      <c r="HY190" s="53"/>
      <c r="HZ190" s="53"/>
      <c r="IA190" s="53"/>
      <c r="IB190" s="53"/>
      <c r="IC190" s="53"/>
      <c r="ID190" s="53"/>
      <c r="IE190" s="53"/>
      <c r="IF190" s="53"/>
      <c r="IG190" s="53"/>
      <c r="IH190" s="53"/>
      <c r="II190" s="53"/>
      <c r="IJ190" s="53"/>
      <c r="IK190" s="53"/>
      <c r="IL190" s="53"/>
      <c r="IM190" s="53"/>
      <c r="IN190" s="53"/>
      <c r="IO190" s="53"/>
      <c r="IP190" s="53"/>
      <c r="IQ190" s="53"/>
      <c r="IR190" s="53"/>
      <c r="IS190" s="53"/>
      <c r="IT190" s="53"/>
      <c r="IU190" s="53"/>
      <c r="IV190" s="53"/>
    </row>
    <row r="191" spans="1:256" s="55" customFormat="1" x14ac:dyDescent="0.2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  <c r="AI191" s="53"/>
      <c r="AJ191" s="53"/>
      <c r="AK191" s="53"/>
      <c r="AL191" s="53"/>
      <c r="AM191" s="53"/>
      <c r="AN191" s="53"/>
      <c r="AO191" s="53"/>
      <c r="AP191" s="53"/>
      <c r="AQ191" s="53"/>
      <c r="AR191" s="53"/>
      <c r="AS191" s="53"/>
      <c r="AT191" s="53"/>
      <c r="AU191" s="53"/>
      <c r="AV191" s="53"/>
      <c r="AW191" s="53"/>
      <c r="AX191" s="53"/>
      <c r="AY191" s="53"/>
      <c r="AZ191" s="53"/>
      <c r="BA191" s="53"/>
      <c r="BB191" s="53"/>
      <c r="BC191" s="53"/>
      <c r="BD191" s="53"/>
      <c r="BE191" s="53"/>
      <c r="BF191" s="53"/>
      <c r="BG191" s="53"/>
      <c r="BH191" s="53"/>
      <c r="BI191" s="53"/>
      <c r="BJ191" s="53"/>
      <c r="BK191" s="53"/>
      <c r="BL191" s="53"/>
      <c r="BM191" s="53"/>
      <c r="BN191" s="53"/>
      <c r="BO191" s="53"/>
      <c r="BP191" s="53"/>
      <c r="BQ191" s="53"/>
      <c r="BR191" s="53"/>
      <c r="BS191" s="53"/>
      <c r="BT191" s="53"/>
      <c r="BU191" s="53"/>
      <c r="BV191" s="53"/>
      <c r="BW191" s="53"/>
      <c r="BX191" s="53"/>
      <c r="BY191" s="53"/>
      <c r="BZ191" s="53"/>
      <c r="CA191" s="53"/>
      <c r="CB191" s="53"/>
      <c r="CC191" s="53"/>
      <c r="CD191" s="53"/>
      <c r="CE191" s="53"/>
      <c r="CF191" s="53"/>
      <c r="CG191" s="53"/>
      <c r="CH191" s="53"/>
      <c r="CI191" s="53"/>
      <c r="CJ191" s="53"/>
      <c r="CK191" s="53"/>
      <c r="CL191" s="53"/>
      <c r="CM191" s="53"/>
      <c r="CN191" s="53"/>
      <c r="CO191" s="53"/>
      <c r="CP191" s="53"/>
      <c r="CQ191" s="53"/>
      <c r="CR191" s="53"/>
      <c r="CS191" s="53"/>
      <c r="CT191" s="53"/>
      <c r="CU191" s="53"/>
      <c r="CV191" s="53"/>
      <c r="CW191" s="53"/>
      <c r="CX191" s="53"/>
      <c r="CY191" s="53"/>
      <c r="CZ191" s="53"/>
      <c r="DA191" s="53"/>
      <c r="DB191" s="53"/>
      <c r="DC191" s="53"/>
      <c r="DD191" s="53"/>
      <c r="DE191" s="53"/>
      <c r="DF191" s="53"/>
      <c r="DG191" s="53"/>
      <c r="DH191" s="53"/>
      <c r="DI191" s="53"/>
      <c r="DJ191" s="53"/>
      <c r="DK191" s="53"/>
      <c r="DL191" s="53"/>
      <c r="DM191" s="53"/>
      <c r="DN191" s="53"/>
      <c r="DO191" s="53"/>
      <c r="DP191" s="53"/>
      <c r="DQ191" s="53"/>
      <c r="DR191" s="53"/>
      <c r="DS191" s="53"/>
      <c r="DT191" s="53"/>
      <c r="DU191" s="53"/>
      <c r="DV191" s="53"/>
      <c r="DW191" s="53"/>
      <c r="DX191" s="53"/>
      <c r="DY191" s="53"/>
      <c r="DZ191" s="53"/>
      <c r="EA191" s="53"/>
      <c r="EB191" s="53"/>
      <c r="EC191" s="53"/>
      <c r="ED191" s="53"/>
      <c r="EE191" s="53"/>
      <c r="EF191" s="53"/>
      <c r="EG191" s="53"/>
      <c r="EH191" s="53"/>
      <c r="EI191" s="53"/>
      <c r="EJ191" s="53"/>
      <c r="EK191" s="53"/>
      <c r="EL191" s="53"/>
      <c r="EM191" s="53"/>
      <c r="EN191" s="53"/>
      <c r="EO191" s="53"/>
      <c r="EP191" s="53"/>
      <c r="EQ191" s="53"/>
      <c r="ER191" s="53"/>
      <c r="ES191" s="53"/>
      <c r="ET191" s="53"/>
      <c r="EU191" s="53"/>
      <c r="EV191" s="53"/>
      <c r="EW191" s="53"/>
      <c r="EX191" s="53"/>
      <c r="EY191" s="53"/>
      <c r="EZ191" s="53"/>
      <c r="FA191" s="53"/>
      <c r="FB191" s="53"/>
      <c r="FC191" s="53"/>
      <c r="FD191" s="53"/>
      <c r="FE191" s="53"/>
      <c r="FF191" s="53"/>
      <c r="FG191" s="53"/>
      <c r="FH191" s="53"/>
      <c r="FI191" s="53"/>
      <c r="FJ191" s="53"/>
      <c r="FK191" s="53"/>
      <c r="FL191" s="53"/>
      <c r="FM191" s="53"/>
      <c r="FN191" s="53"/>
      <c r="FO191" s="53"/>
      <c r="FP191" s="53"/>
      <c r="FQ191" s="53"/>
      <c r="FR191" s="53"/>
      <c r="FS191" s="53"/>
      <c r="FT191" s="53"/>
      <c r="FU191" s="53"/>
      <c r="FV191" s="53"/>
      <c r="FW191" s="53"/>
      <c r="FX191" s="53"/>
      <c r="FY191" s="53"/>
      <c r="FZ191" s="53"/>
      <c r="GA191" s="53"/>
      <c r="GB191" s="53"/>
      <c r="GC191" s="53"/>
      <c r="GD191" s="53"/>
      <c r="GE191" s="53"/>
      <c r="GF191" s="53"/>
      <c r="GG191" s="53"/>
      <c r="GH191" s="53"/>
      <c r="GI191" s="53"/>
      <c r="GJ191" s="53"/>
      <c r="GK191" s="53"/>
      <c r="GL191" s="53"/>
      <c r="GM191" s="53"/>
      <c r="GN191" s="53"/>
      <c r="GO191" s="53"/>
      <c r="GP191" s="53"/>
      <c r="GQ191" s="53"/>
      <c r="GR191" s="53"/>
      <c r="GS191" s="53"/>
      <c r="GT191" s="53"/>
      <c r="GU191" s="53"/>
      <c r="GV191" s="53"/>
      <c r="GW191" s="53"/>
      <c r="GX191" s="53"/>
      <c r="GY191" s="53"/>
      <c r="GZ191" s="53"/>
      <c r="HA191" s="53"/>
      <c r="HB191" s="53"/>
      <c r="HC191" s="53"/>
      <c r="HD191" s="53"/>
      <c r="HE191" s="53"/>
      <c r="HF191" s="53"/>
      <c r="HG191" s="53"/>
      <c r="HH191" s="53"/>
      <c r="HI191" s="53"/>
      <c r="HJ191" s="53"/>
      <c r="HK191" s="53"/>
      <c r="HL191" s="53"/>
      <c r="HM191" s="53"/>
      <c r="HN191" s="53"/>
      <c r="HO191" s="53"/>
      <c r="HP191" s="53"/>
      <c r="HQ191" s="53"/>
      <c r="HR191" s="53"/>
      <c r="HS191" s="53"/>
      <c r="HT191" s="53"/>
      <c r="HU191" s="53"/>
      <c r="HV191" s="53"/>
      <c r="HW191" s="53"/>
      <c r="HX191" s="53"/>
      <c r="HY191" s="53"/>
      <c r="HZ191" s="53"/>
      <c r="IA191" s="53"/>
      <c r="IB191" s="53"/>
      <c r="IC191" s="53"/>
      <c r="ID191" s="53"/>
      <c r="IE191" s="53"/>
      <c r="IF191" s="53"/>
      <c r="IG191" s="53"/>
      <c r="IH191" s="53"/>
      <c r="II191" s="53"/>
      <c r="IJ191" s="53"/>
      <c r="IK191" s="53"/>
      <c r="IL191" s="53"/>
      <c r="IM191" s="53"/>
      <c r="IN191" s="53"/>
      <c r="IO191" s="53"/>
      <c r="IP191" s="53"/>
      <c r="IQ191" s="53"/>
      <c r="IR191" s="53"/>
      <c r="IS191" s="53"/>
      <c r="IT191" s="53"/>
      <c r="IU191" s="53"/>
      <c r="IV191" s="53"/>
    </row>
    <row r="192" spans="1:256" s="55" customFormat="1" x14ac:dyDescent="0.2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  <c r="AO192" s="53"/>
      <c r="AP192" s="53"/>
      <c r="AQ192" s="53"/>
      <c r="AR192" s="53"/>
      <c r="AS192" s="53"/>
      <c r="AT192" s="53"/>
      <c r="AU192" s="53"/>
      <c r="AV192" s="53"/>
      <c r="AW192" s="53"/>
      <c r="AX192" s="53"/>
      <c r="AY192" s="53"/>
      <c r="AZ192" s="53"/>
      <c r="BA192" s="53"/>
      <c r="BB192" s="53"/>
      <c r="BC192" s="53"/>
      <c r="BD192" s="53"/>
      <c r="BE192" s="53"/>
      <c r="BF192" s="53"/>
      <c r="BG192" s="53"/>
      <c r="BH192" s="53"/>
      <c r="BI192" s="53"/>
      <c r="BJ192" s="53"/>
      <c r="BK192" s="53"/>
      <c r="BL192" s="53"/>
      <c r="BM192" s="53"/>
      <c r="BN192" s="53"/>
      <c r="BO192" s="53"/>
      <c r="BP192" s="53"/>
      <c r="BQ192" s="53"/>
      <c r="BR192" s="53"/>
      <c r="BS192" s="53"/>
      <c r="BT192" s="53"/>
      <c r="BU192" s="53"/>
      <c r="BV192" s="53"/>
      <c r="BW192" s="53"/>
      <c r="BX192" s="53"/>
      <c r="BY192" s="53"/>
      <c r="BZ192" s="53"/>
      <c r="CA192" s="53"/>
      <c r="CB192" s="53"/>
      <c r="CC192" s="53"/>
      <c r="CD192" s="53"/>
      <c r="CE192" s="53"/>
      <c r="CF192" s="53"/>
      <c r="CG192" s="53"/>
      <c r="CH192" s="53"/>
      <c r="CI192" s="53"/>
      <c r="CJ192" s="53"/>
      <c r="CK192" s="53"/>
      <c r="CL192" s="53"/>
      <c r="CM192" s="53"/>
      <c r="CN192" s="53"/>
      <c r="CO192" s="53"/>
      <c r="CP192" s="53"/>
      <c r="CQ192" s="53"/>
      <c r="CR192" s="53"/>
      <c r="CS192" s="53"/>
      <c r="CT192" s="53"/>
      <c r="CU192" s="53"/>
      <c r="CV192" s="53"/>
      <c r="CW192" s="53"/>
      <c r="CX192" s="53"/>
      <c r="CY192" s="53"/>
      <c r="CZ192" s="53"/>
      <c r="DA192" s="53"/>
      <c r="DB192" s="53"/>
      <c r="DC192" s="53"/>
      <c r="DD192" s="53"/>
      <c r="DE192" s="53"/>
      <c r="DF192" s="53"/>
      <c r="DG192" s="53"/>
      <c r="DH192" s="53"/>
      <c r="DI192" s="53"/>
      <c r="DJ192" s="53"/>
      <c r="DK192" s="53"/>
      <c r="DL192" s="53"/>
      <c r="DM192" s="53"/>
      <c r="DN192" s="53"/>
      <c r="DO192" s="53"/>
      <c r="DP192" s="53"/>
      <c r="DQ192" s="53"/>
      <c r="DR192" s="53"/>
      <c r="DS192" s="53"/>
      <c r="DT192" s="53"/>
      <c r="DU192" s="53"/>
      <c r="DV192" s="53"/>
      <c r="DW192" s="53"/>
      <c r="DX192" s="53"/>
      <c r="DY192" s="53"/>
      <c r="DZ192" s="53"/>
      <c r="EA192" s="53"/>
      <c r="EB192" s="53"/>
      <c r="EC192" s="53"/>
      <c r="ED192" s="53"/>
      <c r="EE192" s="53"/>
      <c r="EF192" s="53"/>
      <c r="EG192" s="53"/>
      <c r="EH192" s="53"/>
      <c r="EI192" s="53"/>
      <c r="EJ192" s="53"/>
      <c r="EK192" s="53"/>
      <c r="EL192" s="53"/>
      <c r="EM192" s="53"/>
      <c r="EN192" s="53"/>
      <c r="EO192" s="53"/>
      <c r="EP192" s="53"/>
      <c r="EQ192" s="53"/>
      <c r="ER192" s="53"/>
      <c r="ES192" s="53"/>
      <c r="ET192" s="53"/>
      <c r="EU192" s="53"/>
      <c r="EV192" s="53"/>
      <c r="EW192" s="53"/>
      <c r="EX192" s="53"/>
      <c r="EY192" s="53"/>
      <c r="EZ192" s="53"/>
      <c r="FA192" s="53"/>
      <c r="FB192" s="53"/>
      <c r="FC192" s="53"/>
      <c r="FD192" s="53"/>
      <c r="FE192" s="53"/>
      <c r="FF192" s="53"/>
      <c r="FG192" s="53"/>
      <c r="FH192" s="53"/>
      <c r="FI192" s="53"/>
      <c r="FJ192" s="53"/>
      <c r="FK192" s="53"/>
      <c r="FL192" s="53"/>
      <c r="FM192" s="53"/>
      <c r="FN192" s="53"/>
      <c r="FO192" s="53"/>
      <c r="FP192" s="53"/>
      <c r="FQ192" s="53"/>
      <c r="FR192" s="53"/>
      <c r="FS192" s="53"/>
      <c r="FT192" s="53"/>
      <c r="FU192" s="53"/>
      <c r="FV192" s="53"/>
      <c r="FW192" s="53"/>
      <c r="FX192" s="53"/>
      <c r="FY192" s="53"/>
      <c r="FZ192" s="53"/>
      <c r="GA192" s="53"/>
      <c r="GB192" s="53"/>
      <c r="GC192" s="53"/>
      <c r="GD192" s="53"/>
      <c r="GE192" s="53"/>
      <c r="GF192" s="53"/>
      <c r="GG192" s="53"/>
      <c r="GH192" s="53"/>
      <c r="GI192" s="53"/>
      <c r="GJ192" s="53"/>
      <c r="GK192" s="53"/>
      <c r="GL192" s="53"/>
      <c r="GM192" s="53"/>
      <c r="GN192" s="53"/>
      <c r="GO192" s="53"/>
      <c r="GP192" s="53"/>
      <c r="GQ192" s="53"/>
      <c r="GR192" s="53"/>
      <c r="GS192" s="53"/>
      <c r="GT192" s="53"/>
      <c r="GU192" s="53"/>
      <c r="GV192" s="53"/>
      <c r="GW192" s="53"/>
      <c r="GX192" s="53"/>
      <c r="GY192" s="53"/>
      <c r="GZ192" s="53"/>
      <c r="HA192" s="53"/>
      <c r="HB192" s="53"/>
      <c r="HC192" s="53"/>
      <c r="HD192" s="53"/>
      <c r="HE192" s="53"/>
      <c r="HF192" s="53"/>
      <c r="HG192" s="53"/>
      <c r="HH192" s="53"/>
      <c r="HI192" s="53"/>
      <c r="HJ192" s="53"/>
      <c r="HK192" s="53"/>
      <c r="HL192" s="53"/>
      <c r="HM192" s="53"/>
      <c r="HN192" s="53"/>
      <c r="HO192" s="53"/>
      <c r="HP192" s="53"/>
      <c r="HQ192" s="53"/>
      <c r="HR192" s="53"/>
      <c r="HS192" s="53"/>
      <c r="HT192" s="53"/>
      <c r="HU192" s="53"/>
      <c r="HV192" s="53"/>
      <c r="HW192" s="53"/>
      <c r="HX192" s="53"/>
      <c r="HY192" s="53"/>
      <c r="HZ192" s="53"/>
      <c r="IA192" s="53"/>
      <c r="IB192" s="53"/>
      <c r="IC192" s="53"/>
      <c r="ID192" s="53"/>
      <c r="IE192" s="53"/>
      <c r="IF192" s="53"/>
      <c r="IG192" s="53"/>
      <c r="IH192" s="53"/>
      <c r="II192" s="53"/>
      <c r="IJ192" s="53"/>
      <c r="IK192" s="53"/>
      <c r="IL192" s="53"/>
      <c r="IM192" s="53"/>
      <c r="IN192" s="53"/>
      <c r="IO192" s="53"/>
      <c r="IP192" s="53"/>
      <c r="IQ192" s="53"/>
      <c r="IR192" s="53"/>
      <c r="IS192" s="53"/>
      <c r="IT192" s="53"/>
      <c r="IU192" s="53"/>
      <c r="IV192" s="53"/>
    </row>
    <row r="193" spans="1:256" s="55" customFormat="1" x14ac:dyDescent="0.2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  <c r="AI193" s="53"/>
      <c r="AJ193" s="53"/>
      <c r="AK193" s="53"/>
      <c r="AL193" s="53"/>
      <c r="AM193" s="53"/>
      <c r="AN193" s="53"/>
      <c r="AO193" s="53"/>
      <c r="AP193" s="53"/>
      <c r="AQ193" s="53"/>
      <c r="AR193" s="53"/>
      <c r="AS193" s="53"/>
      <c r="AT193" s="53"/>
      <c r="AU193" s="53"/>
      <c r="AV193" s="53"/>
      <c r="AW193" s="53"/>
      <c r="AX193" s="53"/>
      <c r="AY193" s="53"/>
      <c r="AZ193" s="53"/>
      <c r="BA193" s="53"/>
      <c r="BB193" s="53"/>
      <c r="BC193" s="53"/>
      <c r="BD193" s="53"/>
      <c r="BE193" s="53"/>
      <c r="BF193" s="53"/>
      <c r="BG193" s="53"/>
      <c r="BH193" s="53"/>
      <c r="BI193" s="53"/>
      <c r="BJ193" s="53"/>
      <c r="BK193" s="53"/>
      <c r="BL193" s="53"/>
      <c r="BM193" s="53"/>
      <c r="BN193" s="53"/>
      <c r="BO193" s="53"/>
      <c r="BP193" s="53"/>
      <c r="BQ193" s="53"/>
      <c r="BR193" s="53"/>
      <c r="BS193" s="53"/>
      <c r="BT193" s="53"/>
      <c r="BU193" s="53"/>
      <c r="BV193" s="53"/>
      <c r="BW193" s="53"/>
      <c r="BX193" s="53"/>
      <c r="BY193" s="53"/>
      <c r="BZ193" s="53"/>
      <c r="CA193" s="53"/>
      <c r="CB193" s="53"/>
      <c r="CC193" s="53"/>
      <c r="CD193" s="53"/>
      <c r="CE193" s="53"/>
      <c r="CF193" s="53"/>
      <c r="CG193" s="53"/>
      <c r="CH193" s="53"/>
      <c r="CI193" s="53"/>
      <c r="CJ193" s="53"/>
      <c r="CK193" s="53"/>
      <c r="CL193" s="53"/>
      <c r="CM193" s="53"/>
      <c r="CN193" s="53"/>
      <c r="CO193" s="53"/>
      <c r="CP193" s="53"/>
      <c r="CQ193" s="53"/>
      <c r="CR193" s="53"/>
      <c r="CS193" s="53"/>
      <c r="CT193" s="53"/>
      <c r="CU193" s="53"/>
      <c r="CV193" s="53"/>
      <c r="CW193" s="53"/>
      <c r="CX193" s="53"/>
      <c r="CY193" s="53"/>
      <c r="CZ193" s="53"/>
      <c r="DA193" s="53"/>
      <c r="DB193" s="53"/>
      <c r="DC193" s="53"/>
      <c r="DD193" s="53"/>
      <c r="DE193" s="53"/>
      <c r="DF193" s="53"/>
      <c r="DG193" s="53"/>
      <c r="DH193" s="53"/>
      <c r="DI193" s="53"/>
      <c r="DJ193" s="53"/>
      <c r="DK193" s="53"/>
      <c r="DL193" s="53"/>
      <c r="DM193" s="53"/>
      <c r="DN193" s="53"/>
      <c r="DO193" s="53"/>
      <c r="DP193" s="53"/>
      <c r="DQ193" s="53"/>
      <c r="DR193" s="53"/>
      <c r="DS193" s="53"/>
      <c r="DT193" s="53"/>
      <c r="DU193" s="53"/>
      <c r="DV193" s="53"/>
      <c r="DW193" s="53"/>
      <c r="DX193" s="53"/>
      <c r="DY193" s="53"/>
      <c r="DZ193" s="53"/>
      <c r="EA193" s="53"/>
      <c r="EB193" s="53"/>
      <c r="EC193" s="53"/>
      <c r="ED193" s="53"/>
      <c r="EE193" s="53"/>
      <c r="EF193" s="53"/>
      <c r="EG193" s="53"/>
      <c r="EH193" s="53"/>
      <c r="EI193" s="53"/>
      <c r="EJ193" s="53"/>
      <c r="EK193" s="53"/>
      <c r="EL193" s="53"/>
      <c r="EM193" s="53"/>
      <c r="EN193" s="53"/>
      <c r="EO193" s="53"/>
      <c r="EP193" s="53"/>
      <c r="EQ193" s="53"/>
      <c r="ER193" s="53"/>
      <c r="ES193" s="53"/>
      <c r="ET193" s="53"/>
      <c r="EU193" s="53"/>
      <c r="EV193" s="53"/>
      <c r="EW193" s="53"/>
      <c r="EX193" s="53"/>
      <c r="EY193" s="53"/>
      <c r="EZ193" s="53"/>
      <c r="FA193" s="53"/>
      <c r="FB193" s="53"/>
      <c r="FC193" s="53"/>
      <c r="FD193" s="53"/>
      <c r="FE193" s="53"/>
      <c r="FF193" s="53"/>
      <c r="FG193" s="53"/>
      <c r="FH193" s="53"/>
      <c r="FI193" s="53"/>
      <c r="FJ193" s="53"/>
      <c r="FK193" s="53"/>
      <c r="FL193" s="53"/>
      <c r="FM193" s="53"/>
      <c r="FN193" s="53"/>
      <c r="FO193" s="53"/>
      <c r="FP193" s="53"/>
      <c r="FQ193" s="53"/>
      <c r="FR193" s="53"/>
      <c r="FS193" s="53"/>
      <c r="FT193" s="53"/>
      <c r="FU193" s="53"/>
      <c r="FV193" s="53"/>
      <c r="FW193" s="53"/>
      <c r="FX193" s="53"/>
      <c r="FY193" s="53"/>
      <c r="FZ193" s="53"/>
      <c r="GA193" s="53"/>
      <c r="GB193" s="53"/>
      <c r="GC193" s="53"/>
      <c r="GD193" s="53"/>
      <c r="GE193" s="53"/>
      <c r="GF193" s="53"/>
      <c r="GG193" s="53"/>
      <c r="GH193" s="53"/>
      <c r="GI193" s="53"/>
      <c r="GJ193" s="53"/>
      <c r="GK193" s="53"/>
      <c r="GL193" s="53"/>
      <c r="GM193" s="53"/>
      <c r="GN193" s="53"/>
      <c r="GO193" s="53"/>
      <c r="GP193" s="53"/>
      <c r="GQ193" s="53"/>
      <c r="GR193" s="53"/>
      <c r="GS193" s="53"/>
      <c r="GT193" s="53"/>
      <c r="GU193" s="53"/>
      <c r="GV193" s="53"/>
      <c r="GW193" s="53"/>
      <c r="GX193" s="53"/>
      <c r="GY193" s="53"/>
      <c r="GZ193" s="53"/>
      <c r="HA193" s="53"/>
      <c r="HB193" s="53"/>
      <c r="HC193" s="53"/>
      <c r="HD193" s="53"/>
      <c r="HE193" s="53"/>
      <c r="HF193" s="53"/>
      <c r="HG193" s="53"/>
      <c r="HH193" s="53"/>
      <c r="HI193" s="53"/>
      <c r="HJ193" s="53"/>
      <c r="HK193" s="53"/>
      <c r="HL193" s="53"/>
      <c r="HM193" s="53"/>
      <c r="HN193" s="53"/>
      <c r="HO193" s="53"/>
      <c r="HP193" s="53"/>
      <c r="HQ193" s="53"/>
      <c r="HR193" s="53"/>
      <c r="HS193" s="53"/>
      <c r="HT193" s="53"/>
      <c r="HU193" s="53"/>
      <c r="HV193" s="53"/>
      <c r="HW193" s="53"/>
      <c r="HX193" s="53"/>
      <c r="HY193" s="53"/>
      <c r="HZ193" s="53"/>
      <c r="IA193" s="53"/>
      <c r="IB193" s="53"/>
      <c r="IC193" s="53"/>
      <c r="ID193" s="53"/>
      <c r="IE193" s="53"/>
      <c r="IF193" s="53"/>
      <c r="IG193" s="53"/>
      <c r="IH193" s="53"/>
      <c r="II193" s="53"/>
      <c r="IJ193" s="53"/>
      <c r="IK193" s="53"/>
      <c r="IL193" s="53"/>
      <c r="IM193" s="53"/>
      <c r="IN193" s="53"/>
      <c r="IO193" s="53"/>
      <c r="IP193" s="53"/>
      <c r="IQ193" s="53"/>
      <c r="IR193" s="53"/>
      <c r="IS193" s="53"/>
      <c r="IT193" s="53"/>
      <c r="IU193" s="53"/>
      <c r="IV193" s="53"/>
    </row>
    <row r="194" spans="1:256" s="55" customFormat="1" x14ac:dyDescent="0.2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  <c r="AI194" s="53"/>
      <c r="AJ194" s="53"/>
      <c r="AK194" s="53"/>
      <c r="AL194" s="53"/>
      <c r="AM194" s="53"/>
      <c r="AN194" s="53"/>
      <c r="AO194" s="53"/>
      <c r="AP194" s="53"/>
      <c r="AQ194" s="53"/>
      <c r="AR194" s="53"/>
      <c r="AS194" s="53"/>
      <c r="AT194" s="53"/>
      <c r="AU194" s="53"/>
      <c r="AV194" s="53"/>
      <c r="AW194" s="53"/>
      <c r="AX194" s="53"/>
      <c r="AY194" s="53"/>
      <c r="AZ194" s="53"/>
      <c r="BA194" s="53"/>
      <c r="BB194" s="53"/>
      <c r="BC194" s="53"/>
      <c r="BD194" s="53"/>
      <c r="BE194" s="53"/>
      <c r="BF194" s="53"/>
      <c r="BG194" s="53"/>
      <c r="BH194" s="53"/>
      <c r="BI194" s="53"/>
      <c r="BJ194" s="53"/>
      <c r="BK194" s="53"/>
      <c r="BL194" s="53"/>
      <c r="BM194" s="53"/>
      <c r="BN194" s="53"/>
      <c r="BO194" s="53"/>
      <c r="BP194" s="53"/>
      <c r="BQ194" s="53"/>
      <c r="BR194" s="53"/>
      <c r="BS194" s="53"/>
      <c r="BT194" s="53"/>
      <c r="BU194" s="53"/>
      <c r="BV194" s="53"/>
      <c r="BW194" s="53"/>
      <c r="BX194" s="53"/>
      <c r="BY194" s="53"/>
      <c r="BZ194" s="53"/>
      <c r="CA194" s="53"/>
      <c r="CB194" s="53"/>
      <c r="CC194" s="53"/>
      <c r="CD194" s="53"/>
      <c r="CE194" s="53"/>
      <c r="CF194" s="53"/>
      <c r="CG194" s="53"/>
      <c r="CH194" s="53"/>
      <c r="CI194" s="53"/>
      <c r="CJ194" s="53"/>
      <c r="CK194" s="53"/>
      <c r="CL194" s="53"/>
      <c r="CM194" s="53"/>
      <c r="CN194" s="53"/>
      <c r="CO194" s="53"/>
      <c r="CP194" s="53"/>
      <c r="CQ194" s="53"/>
      <c r="CR194" s="53"/>
      <c r="CS194" s="53"/>
      <c r="CT194" s="53"/>
      <c r="CU194" s="53"/>
      <c r="CV194" s="53"/>
      <c r="CW194" s="53"/>
      <c r="CX194" s="53"/>
      <c r="CY194" s="53"/>
      <c r="CZ194" s="53"/>
      <c r="DA194" s="53"/>
      <c r="DB194" s="53"/>
      <c r="DC194" s="53"/>
      <c r="DD194" s="53"/>
      <c r="DE194" s="53"/>
      <c r="DF194" s="53"/>
      <c r="DG194" s="53"/>
      <c r="DH194" s="53"/>
      <c r="DI194" s="53"/>
      <c r="DJ194" s="53"/>
      <c r="DK194" s="53"/>
      <c r="DL194" s="53"/>
      <c r="DM194" s="53"/>
      <c r="DN194" s="53"/>
      <c r="DO194" s="53"/>
      <c r="DP194" s="53"/>
      <c r="DQ194" s="53"/>
      <c r="DR194" s="53"/>
      <c r="DS194" s="53"/>
      <c r="DT194" s="53"/>
      <c r="DU194" s="53"/>
      <c r="DV194" s="53"/>
      <c r="DW194" s="53"/>
      <c r="DX194" s="53"/>
      <c r="DY194" s="53"/>
      <c r="DZ194" s="53"/>
      <c r="EA194" s="53"/>
      <c r="EB194" s="53"/>
      <c r="EC194" s="53"/>
      <c r="ED194" s="53"/>
      <c r="EE194" s="53"/>
      <c r="EF194" s="53"/>
      <c r="EG194" s="53"/>
      <c r="EH194" s="53"/>
      <c r="EI194" s="53"/>
      <c r="EJ194" s="53"/>
      <c r="EK194" s="53"/>
      <c r="EL194" s="53"/>
      <c r="EM194" s="53"/>
      <c r="EN194" s="53"/>
      <c r="EO194" s="53"/>
      <c r="EP194" s="53"/>
      <c r="EQ194" s="53"/>
      <c r="ER194" s="53"/>
      <c r="ES194" s="53"/>
      <c r="ET194" s="53"/>
      <c r="EU194" s="53"/>
      <c r="EV194" s="53"/>
      <c r="EW194" s="53"/>
      <c r="EX194" s="53"/>
      <c r="EY194" s="53"/>
      <c r="EZ194" s="53"/>
      <c r="FA194" s="53"/>
      <c r="FB194" s="53"/>
      <c r="FC194" s="53"/>
      <c r="FD194" s="53"/>
      <c r="FE194" s="53"/>
      <c r="FF194" s="53"/>
      <c r="FG194" s="53"/>
      <c r="FH194" s="53"/>
      <c r="FI194" s="53"/>
      <c r="FJ194" s="53"/>
      <c r="FK194" s="53"/>
      <c r="FL194" s="53"/>
      <c r="FM194" s="53"/>
      <c r="FN194" s="53"/>
      <c r="FO194" s="53"/>
      <c r="FP194" s="53"/>
      <c r="FQ194" s="53"/>
      <c r="FR194" s="53"/>
      <c r="FS194" s="53"/>
      <c r="FT194" s="53"/>
      <c r="FU194" s="53"/>
      <c r="FV194" s="53"/>
      <c r="FW194" s="53"/>
      <c r="FX194" s="53"/>
      <c r="FY194" s="53"/>
      <c r="FZ194" s="53"/>
      <c r="GA194" s="53"/>
      <c r="GB194" s="53"/>
      <c r="GC194" s="53"/>
      <c r="GD194" s="53"/>
      <c r="GE194" s="53"/>
      <c r="GF194" s="53"/>
      <c r="GG194" s="53"/>
      <c r="GH194" s="53"/>
      <c r="GI194" s="53"/>
      <c r="GJ194" s="53"/>
      <c r="GK194" s="53"/>
      <c r="GL194" s="53"/>
      <c r="GM194" s="53"/>
      <c r="GN194" s="53"/>
      <c r="GO194" s="53"/>
      <c r="GP194" s="53"/>
      <c r="GQ194" s="53"/>
      <c r="GR194" s="53"/>
      <c r="GS194" s="53"/>
      <c r="GT194" s="53"/>
      <c r="GU194" s="53"/>
      <c r="GV194" s="53"/>
      <c r="GW194" s="53"/>
      <c r="GX194" s="53"/>
      <c r="GY194" s="53"/>
      <c r="GZ194" s="53"/>
      <c r="HA194" s="53"/>
      <c r="HB194" s="53"/>
      <c r="HC194" s="53"/>
      <c r="HD194" s="53"/>
      <c r="HE194" s="53"/>
      <c r="HF194" s="53"/>
      <c r="HG194" s="53"/>
      <c r="HH194" s="53"/>
      <c r="HI194" s="53"/>
      <c r="HJ194" s="53"/>
      <c r="HK194" s="53"/>
      <c r="HL194" s="53"/>
      <c r="HM194" s="53"/>
      <c r="HN194" s="53"/>
      <c r="HO194" s="53"/>
      <c r="HP194" s="53"/>
      <c r="HQ194" s="53"/>
      <c r="HR194" s="53"/>
      <c r="HS194" s="53"/>
      <c r="HT194" s="53"/>
      <c r="HU194" s="53"/>
      <c r="HV194" s="53"/>
      <c r="HW194" s="53"/>
      <c r="HX194" s="53"/>
      <c r="HY194" s="53"/>
      <c r="HZ194" s="53"/>
      <c r="IA194" s="53"/>
      <c r="IB194" s="53"/>
      <c r="IC194" s="53"/>
      <c r="ID194" s="53"/>
      <c r="IE194" s="53"/>
      <c r="IF194" s="53"/>
      <c r="IG194" s="53"/>
      <c r="IH194" s="53"/>
      <c r="II194" s="53"/>
      <c r="IJ194" s="53"/>
      <c r="IK194" s="53"/>
      <c r="IL194" s="53"/>
      <c r="IM194" s="53"/>
      <c r="IN194" s="53"/>
      <c r="IO194" s="53"/>
      <c r="IP194" s="53"/>
      <c r="IQ194" s="53"/>
      <c r="IR194" s="53"/>
      <c r="IS194" s="53"/>
      <c r="IT194" s="53"/>
      <c r="IU194" s="53"/>
      <c r="IV194" s="53"/>
    </row>
    <row r="195" spans="1:256" s="55" customFormat="1" x14ac:dyDescent="0.2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  <c r="AI195" s="53"/>
      <c r="AJ195" s="53"/>
      <c r="AK195" s="53"/>
      <c r="AL195" s="53"/>
      <c r="AM195" s="53"/>
      <c r="AN195" s="53"/>
      <c r="AO195" s="53"/>
      <c r="AP195" s="53"/>
      <c r="AQ195" s="53"/>
      <c r="AR195" s="53"/>
      <c r="AS195" s="53"/>
      <c r="AT195" s="53"/>
      <c r="AU195" s="53"/>
      <c r="AV195" s="53"/>
      <c r="AW195" s="53"/>
      <c r="AX195" s="53"/>
      <c r="AY195" s="53"/>
      <c r="AZ195" s="53"/>
      <c r="BA195" s="53"/>
      <c r="BB195" s="53"/>
      <c r="BC195" s="53"/>
      <c r="BD195" s="53"/>
      <c r="BE195" s="53"/>
      <c r="BF195" s="53"/>
      <c r="BG195" s="53"/>
      <c r="BH195" s="53"/>
      <c r="BI195" s="53"/>
      <c r="BJ195" s="53"/>
      <c r="BK195" s="53"/>
      <c r="BL195" s="53"/>
      <c r="BM195" s="53"/>
      <c r="BN195" s="53"/>
      <c r="BO195" s="53"/>
      <c r="BP195" s="53"/>
      <c r="BQ195" s="53"/>
      <c r="BR195" s="53"/>
      <c r="BS195" s="53"/>
      <c r="BT195" s="53"/>
      <c r="BU195" s="53"/>
      <c r="BV195" s="53"/>
      <c r="BW195" s="53"/>
      <c r="BX195" s="53"/>
      <c r="BY195" s="53"/>
      <c r="BZ195" s="53"/>
      <c r="CA195" s="53"/>
      <c r="CB195" s="53"/>
      <c r="CC195" s="53"/>
      <c r="CD195" s="53"/>
      <c r="CE195" s="53"/>
      <c r="CF195" s="53"/>
      <c r="CG195" s="53"/>
      <c r="CH195" s="53"/>
      <c r="CI195" s="53"/>
      <c r="CJ195" s="53"/>
      <c r="CK195" s="53"/>
      <c r="CL195" s="53"/>
      <c r="CM195" s="53"/>
      <c r="CN195" s="53"/>
      <c r="CO195" s="53"/>
      <c r="CP195" s="53"/>
      <c r="CQ195" s="53"/>
      <c r="CR195" s="53"/>
      <c r="CS195" s="53"/>
      <c r="CT195" s="53"/>
      <c r="CU195" s="53"/>
      <c r="CV195" s="53"/>
      <c r="CW195" s="53"/>
      <c r="CX195" s="53"/>
      <c r="CY195" s="53"/>
      <c r="CZ195" s="53"/>
      <c r="DA195" s="53"/>
      <c r="DB195" s="53"/>
      <c r="DC195" s="53"/>
      <c r="DD195" s="53"/>
      <c r="DE195" s="53"/>
      <c r="DF195" s="53"/>
      <c r="DG195" s="53"/>
      <c r="DH195" s="53"/>
      <c r="DI195" s="53"/>
      <c r="DJ195" s="53"/>
      <c r="DK195" s="53"/>
      <c r="DL195" s="53"/>
      <c r="DM195" s="53"/>
      <c r="DN195" s="53"/>
      <c r="DO195" s="53"/>
      <c r="DP195" s="53"/>
      <c r="DQ195" s="53"/>
      <c r="DR195" s="53"/>
      <c r="DS195" s="53"/>
      <c r="DT195" s="53"/>
      <c r="DU195" s="53"/>
      <c r="DV195" s="53"/>
      <c r="DW195" s="53"/>
      <c r="DX195" s="53"/>
      <c r="DY195" s="53"/>
      <c r="DZ195" s="53"/>
      <c r="EA195" s="53"/>
      <c r="EB195" s="53"/>
      <c r="EC195" s="53"/>
      <c r="ED195" s="53"/>
      <c r="EE195" s="53"/>
      <c r="EF195" s="53"/>
      <c r="EG195" s="53"/>
      <c r="EH195" s="53"/>
      <c r="EI195" s="53"/>
      <c r="EJ195" s="53"/>
      <c r="EK195" s="53"/>
      <c r="EL195" s="53"/>
      <c r="EM195" s="53"/>
      <c r="EN195" s="53"/>
      <c r="EO195" s="53"/>
      <c r="EP195" s="53"/>
      <c r="EQ195" s="53"/>
      <c r="ER195" s="53"/>
      <c r="ES195" s="53"/>
      <c r="ET195" s="53"/>
      <c r="EU195" s="53"/>
      <c r="EV195" s="53"/>
      <c r="EW195" s="53"/>
      <c r="EX195" s="53"/>
      <c r="EY195" s="53"/>
      <c r="EZ195" s="53"/>
      <c r="FA195" s="53"/>
      <c r="FB195" s="53"/>
      <c r="FC195" s="53"/>
      <c r="FD195" s="53"/>
      <c r="FE195" s="53"/>
      <c r="FF195" s="53"/>
      <c r="FG195" s="53"/>
      <c r="FH195" s="53"/>
      <c r="FI195" s="53"/>
      <c r="FJ195" s="53"/>
      <c r="FK195" s="53"/>
      <c r="FL195" s="53"/>
      <c r="FM195" s="53"/>
      <c r="FN195" s="53"/>
      <c r="FO195" s="53"/>
      <c r="FP195" s="53"/>
      <c r="FQ195" s="53"/>
      <c r="FR195" s="53"/>
      <c r="FS195" s="53"/>
      <c r="FT195" s="53"/>
      <c r="FU195" s="53"/>
      <c r="FV195" s="53"/>
      <c r="FW195" s="53"/>
      <c r="FX195" s="53"/>
      <c r="FY195" s="53"/>
      <c r="FZ195" s="53"/>
      <c r="GA195" s="53"/>
      <c r="GB195" s="53"/>
      <c r="GC195" s="53"/>
      <c r="GD195" s="53"/>
      <c r="GE195" s="53"/>
      <c r="GF195" s="53"/>
      <c r="GG195" s="53"/>
      <c r="GH195" s="53"/>
      <c r="GI195" s="53"/>
      <c r="GJ195" s="53"/>
      <c r="GK195" s="53"/>
      <c r="GL195" s="53"/>
      <c r="GM195" s="53"/>
      <c r="GN195" s="53"/>
      <c r="GO195" s="53"/>
      <c r="GP195" s="53"/>
      <c r="GQ195" s="53"/>
      <c r="GR195" s="53"/>
      <c r="GS195" s="53"/>
      <c r="GT195" s="53"/>
      <c r="GU195" s="53"/>
      <c r="GV195" s="53"/>
      <c r="GW195" s="53"/>
      <c r="GX195" s="53"/>
      <c r="GY195" s="53"/>
      <c r="GZ195" s="53"/>
      <c r="HA195" s="53"/>
      <c r="HB195" s="53"/>
      <c r="HC195" s="53"/>
      <c r="HD195" s="53"/>
      <c r="HE195" s="53"/>
      <c r="HF195" s="53"/>
      <c r="HG195" s="53"/>
      <c r="HH195" s="53"/>
      <c r="HI195" s="53"/>
      <c r="HJ195" s="53"/>
      <c r="HK195" s="53"/>
      <c r="HL195" s="53"/>
      <c r="HM195" s="53"/>
      <c r="HN195" s="53"/>
      <c r="HO195" s="53"/>
      <c r="HP195" s="53"/>
      <c r="HQ195" s="53"/>
      <c r="HR195" s="53"/>
      <c r="HS195" s="53"/>
      <c r="HT195" s="53"/>
      <c r="HU195" s="53"/>
      <c r="HV195" s="53"/>
      <c r="HW195" s="53"/>
      <c r="HX195" s="53"/>
      <c r="HY195" s="53"/>
      <c r="HZ195" s="53"/>
      <c r="IA195" s="53"/>
      <c r="IB195" s="53"/>
      <c r="IC195" s="53"/>
      <c r="ID195" s="53"/>
      <c r="IE195" s="53"/>
      <c r="IF195" s="53"/>
      <c r="IG195" s="53"/>
      <c r="IH195" s="53"/>
      <c r="II195" s="53"/>
      <c r="IJ195" s="53"/>
      <c r="IK195" s="53"/>
      <c r="IL195" s="53"/>
      <c r="IM195" s="53"/>
      <c r="IN195" s="53"/>
      <c r="IO195" s="53"/>
      <c r="IP195" s="53"/>
      <c r="IQ195" s="53"/>
      <c r="IR195" s="53"/>
      <c r="IS195" s="53"/>
      <c r="IT195" s="53"/>
      <c r="IU195" s="53"/>
      <c r="IV195" s="53"/>
    </row>
    <row r="196" spans="1:256" s="55" customFormat="1" x14ac:dyDescent="0.2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  <c r="BE196" s="53"/>
      <c r="BF196" s="53"/>
      <c r="BG196" s="53"/>
      <c r="BH196" s="53"/>
      <c r="BI196" s="53"/>
      <c r="BJ196" s="53"/>
      <c r="BK196" s="53"/>
      <c r="BL196" s="53"/>
      <c r="BM196" s="53"/>
      <c r="BN196" s="53"/>
      <c r="BO196" s="53"/>
      <c r="BP196" s="53"/>
      <c r="BQ196" s="53"/>
      <c r="BR196" s="53"/>
      <c r="BS196" s="53"/>
      <c r="BT196" s="53"/>
      <c r="BU196" s="53"/>
      <c r="BV196" s="53"/>
      <c r="BW196" s="53"/>
      <c r="BX196" s="53"/>
      <c r="BY196" s="53"/>
      <c r="BZ196" s="53"/>
      <c r="CA196" s="53"/>
      <c r="CB196" s="53"/>
      <c r="CC196" s="53"/>
      <c r="CD196" s="53"/>
      <c r="CE196" s="53"/>
      <c r="CF196" s="53"/>
      <c r="CG196" s="53"/>
      <c r="CH196" s="53"/>
      <c r="CI196" s="53"/>
      <c r="CJ196" s="53"/>
      <c r="CK196" s="53"/>
      <c r="CL196" s="53"/>
      <c r="CM196" s="53"/>
      <c r="CN196" s="53"/>
      <c r="CO196" s="53"/>
      <c r="CP196" s="53"/>
      <c r="CQ196" s="53"/>
      <c r="CR196" s="53"/>
      <c r="CS196" s="53"/>
      <c r="CT196" s="53"/>
      <c r="CU196" s="53"/>
      <c r="CV196" s="53"/>
      <c r="CW196" s="53"/>
      <c r="CX196" s="53"/>
      <c r="CY196" s="53"/>
      <c r="CZ196" s="53"/>
      <c r="DA196" s="53"/>
      <c r="DB196" s="53"/>
      <c r="DC196" s="53"/>
      <c r="DD196" s="53"/>
      <c r="DE196" s="53"/>
      <c r="DF196" s="53"/>
      <c r="DG196" s="53"/>
      <c r="DH196" s="53"/>
      <c r="DI196" s="53"/>
      <c r="DJ196" s="53"/>
      <c r="DK196" s="53"/>
      <c r="DL196" s="53"/>
      <c r="DM196" s="53"/>
      <c r="DN196" s="53"/>
      <c r="DO196" s="53"/>
      <c r="DP196" s="53"/>
      <c r="DQ196" s="53"/>
      <c r="DR196" s="53"/>
      <c r="DS196" s="53"/>
      <c r="DT196" s="53"/>
      <c r="DU196" s="53"/>
      <c r="DV196" s="53"/>
      <c r="DW196" s="53"/>
      <c r="DX196" s="53"/>
      <c r="DY196" s="53"/>
      <c r="DZ196" s="53"/>
      <c r="EA196" s="53"/>
      <c r="EB196" s="53"/>
      <c r="EC196" s="53"/>
      <c r="ED196" s="53"/>
      <c r="EE196" s="53"/>
      <c r="EF196" s="53"/>
      <c r="EG196" s="53"/>
      <c r="EH196" s="53"/>
      <c r="EI196" s="53"/>
      <c r="EJ196" s="53"/>
      <c r="EK196" s="53"/>
      <c r="EL196" s="53"/>
      <c r="EM196" s="53"/>
      <c r="EN196" s="53"/>
      <c r="EO196" s="53"/>
      <c r="EP196" s="53"/>
      <c r="EQ196" s="53"/>
      <c r="ER196" s="53"/>
      <c r="ES196" s="53"/>
      <c r="ET196" s="53"/>
      <c r="EU196" s="53"/>
      <c r="EV196" s="53"/>
      <c r="EW196" s="53"/>
      <c r="EX196" s="53"/>
      <c r="EY196" s="53"/>
      <c r="EZ196" s="53"/>
      <c r="FA196" s="53"/>
      <c r="FB196" s="53"/>
      <c r="FC196" s="53"/>
      <c r="FD196" s="53"/>
      <c r="FE196" s="53"/>
      <c r="FF196" s="53"/>
      <c r="FG196" s="53"/>
      <c r="FH196" s="53"/>
      <c r="FI196" s="53"/>
      <c r="FJ196" s="53"/>
      <c r="FK196" s="53"/>
      <c r="FL196" s="53"/>
      <c r="FM196" s="53"/>
      <c r="FN196" s="53"/>
      <c r="FO196" s="53"/>
      <c r="FP196" s="53"/>
      <c r="FQ196" s="53"/>
      <c r="FR196" s="53"/>
      <c r="FS196" s="53"/>
      <c r="FT196" s="53"/>
      <c r="FU196" s="53"/>
      <c r="FV196" s="53"/>
      <c r="FW196" s="53"/>
      <c r="FX196" s="53"/>
      <c r="FY196" s="53"/>
      <c r="FZ196" s="53"/>
      <c r="GA196" s="53"/>
      <c r="GB196" s="53"/>
      <c r="GC196" s="53"/>
      <c r="GD196" s="53"/>
      <c r="GE196" s="53"/>
      <c r="GF196" s="53"/>
      <c r="GG196" s="53"/>
      <c r="GH196" s="53"/>
      <c r="GI196" s="53"/>
      <c r="GJ196" s="53"/>
      <c r="GK196" s="53"/>
      <c r="GL196" s="53"/>
      <c r="GM196" s="53"/>
      <c r="GN196" s="53"/>
      <c r="GO196" s="53"/>
      <c r="GP196" s="53"/>
      <c r="GQ196" s="53"/>
      <c r="GR196" s="53"/>
      <c r="GS196" s="53"/>
      <c r="GT196" s="53"/>
      <c r="GU196" s="53"/>
      <c r="GV196" s="53"/>
      <c r="GW196" s="53"/>
      <c r="GX196" s="53"/>
      <c r="GY196" s="53"/>
      <c r="GZ196" s="53"/>
      <c r="HA196" s="53"/>
      <c r="HB196" s="53"/>
      <c r="HC196" s="53"/>
      <c r="HD196" s="53"/>
      <c r="HE196" s="53"/>
      <c r="HF196" s="53"/>
      <c r="HG196" s="53"/>
      <c r="HH196" s="53"/>
      <c r="HI196" s="53"/>
      <c r="HJ196" s="53"/>
      <c r="HK196" s="53"/>
      <c r="HL196" s="53"/>
      <c r="HM196" s="53"/>
      <c r="HN196" s="53"/>
      <c r="HO196" s="53"/>
      <c r="HP196" s="53"/>
      <c r="HQ196" s="53"/>
      <c r="HR196" s="53"/>
      <c r="HS196" s="53"/>
      <c r="HT196" s="53"/>
      <c r="HU196" s="53"/>
      <c r="HV196" s="53"/>
      <c r="HW196" s="53"/>
      <c r="HX196" s="53"/>
      <c r="HY196" s="53"/>
      <c r="HZ196" s="53"/>
      <c r="IA196" s="53"/>
      <c r="IB196" s="53"/>
      <c r="IC196" s="53"/>
      <c r="ID196" s="53"/>
      <c r="IE196" s="53"/>
      <c r="IF196" s="53"/>
      <c r="IG196" s="53"/>
      <c r="IH196" s="53"/>
      <c r="II196" s="53"/>
      <c r="IJ196" s="53"/>
      <c r="IK196" s="53"/>
      <c r="IL196" s="53"/>
      <c r="IM196" s="53"/>
      <c r="IN196" s="53"/>
      <c r="IO196" s="53"/>
      <c r="IP196" s="53"/>
      <c r="IQ196" s="53"/>
      <c r="IR196" s="53"/>
      <c r="IS196" s="53"/>
      <c r="IT196" s="53"/>
      <c r="IU196" s="53"/>
      <c r="IV196" s="53"/>
    </row>
    <row r="197" spans="1:256" s="55" customFormat="1" x14ac:dyDescent="0.2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  <c r="AI197" s="53"/>
      <c r="AJ197" s="53"/>
      <c r="AK197" s="53"/>
      <c r="AL197" s="53"/>
      <c r="AM197" s="53"/>
      <c r="AN197" s="53"/>
      <c r="AO197" s="53"/>
      <c r="AP197" s="53"/>
      <c r="AQ197" s="53"/>
      <c r="AR197" s="53"/>
      <c r="AS197" s="53"/>
      <c r="AT197" s="53"/>
      <c r="AU197" s="53"/>
      <c r="AV197" s="53"/>
      <c r="AW197" s="53"/>
      <c r="AX197" s="53"/>
      <c r="AY197" s="53"/>
      <c r="AZ197" s="53"/>
      <c r="BA197" s="53"/>
      <c r="BB197" s="53"/>
      <c r="BC197" s="53"/>
      <c r="BD197" s="53"/>
      <c r="BE197" s="53"/>
      <c r="BF197" s="53"/>
      <c r="BG197" s="53"/>
      <c r="BH197" s="53"/>
      <c r="BI197" s="53"/>
      <c r="BJ197" s="53"/>
      <c r="BK197" s="53"/>
      <c r="BL197" s="53"/>
      <c r="BM197" s="53"/>
      <c r="BN197" s="53"/>
      <c r="BO197" s="53"/>
      <c r="BP197" s="53"/>
      <c r="BQ197" s="53"/>
      <c r="BR197" s="53"/>
      <c r="BS197" s="53"/>
      <c r="BT197" s="53"/>
      <c r="BU197" s="53"/>
      <c r="BV197" s="53"/>
      <c r="BW197" s="53"/>
      <c r="BX197" s="53"/>
      <c r="BY197" s="53"/>
      <c r="BZ197" s="53"/>
      <c r="CA197" s="53"/>
      <c r="CB197" s="53"/>
      <c r="CC197" s="53"/>
      <c r="CD197" s="53"/>
      <c r="CE197" s="53"/>
      <c r="CF197" s="53"/>
      <c r="CG197" s="53"/>
      <c r="CH197" s="53"/>
      <c r="CI197" s="53"/>
      <c r="CJ197" s="53"/>
      <c r="CK197" s="53"/>
      <c r="CL197" s="53"/>
      <c r="CM197" s="53"/>
      <c r="CN197" s="53"/>
      <c r="CO197" s="53"/>
      <c r="CP197" s="53"/>
      <c r="CQ197" s="53"/>
      <c r="CR197" s="53"/>
      <c r="CS197" s="53"/>
      <c r="CT197" s="53"/>
      <c r="CU197" s="53"/>
      <c r="CV197" s="53"/>
      <c r="CW197" s="53"/>
      <c r="CX197" s="53"/>
      <c r="CY197" s="53"/>
      <c r="CZ197" s="53"/>
      <c r="DA197" s="53"/>
      <c r="DB197" s="53"/>
      <c r="DC197" s="53"/>
      <c r="DD197" s="53"/>
      <c r="DE197" s="53"/>
      <c r="DF197" s="53"/>
      <c r="DG197" s="53"/>
      <c r="DH197" s="53"/>
      <c r="DI197" s="53"/>
      <c r="DJ197" s="53"/>
      <c r="DK197" s="53"/>
      <c r="DL197" s="53"/>
      <c r="DM197" s="53"/>
      <c r="DN197" s="53"/>
      <c r="DO197" s="53"/>
      <c r="DP197" s="53"/>
      <c r="DQ197" s="53"/>
      <c r="DR197" s="53"/>
      <c r="DS197" s="53"/>
      <c r="DT197" s="53"/>
      <c r="DU197" s="53"/>
      <c r="DV197" s="53"/>
      <c r="DW197" s="53"/>
      <c r="DX197" s="53"/>
      <c r="DY197" s="53"/>
      <c r="DZ197" s="53"/>
      <c r="EA197" s="53"/>
      <c r="EB197" s="53"/>
      <c r="EC197" s="53"/>
      <c r="ED197" s="53"/>
      <c r="EE197" s="53"/>
      <c r="EF197" s="53"/>
      <c r="EG197" s="53"/>
      <c r="EH197" s="53"/>
      <c r="EI197" s="53"/>
      <c r="EJ197" s="53"/>
      <c r="EK197" s="53"/>
      <c r="EL197" s="53"/>
      <c r="EM197" s="53"/>
      <c r="EN197" s="53"/>
      <c r="EO197" s="53"/>
      <c r="EP197" s="53"/>
      <c r="EQ197" s="53"/>
      <c r="ER197" s="53"/>
      <c r="ES197" s="53"/>
      <c r="ET197" s="53"/>
      <c r="EU197" s="53"/>
      <c r="EV197" s="53"/>
      <c r="EW197" s="53"/>
      <c r="EX197" s="53"/>
      <c r="EY197" s="53"/>
      <c r="EZ197" s="53"/>
      <c r="FA197" s="53"/>
      <c r="FB197" s="53"/>
      <c r="FC197" s="53"/>
      <c r="FD197" s="53"/>
      <c r="FE197" s="53"/>
      <c r="FF197" s="53"/>
      <c r="FG197" s="53"/>
      <c r="FH197" s="53"/>
      <c r="FI197" s="53"/>
      <c r="FJ197" s="53"/>
      <c r="FK197" s="53"/>
      <c r="FL197" s="53"/>
      <c r="FM197" s="53"/>
      <c r="FN197" s="53"/>
      <c r="FO197" s="53"/>
      <c r="FP197" s="53"/>
      <c r="FQ197" s="53"/>
      <c r="FR197" s="53"/>
      <c r="FS197" s="53"/>
      <c r="FT197" s="53"/>
      <c r="FU197" s="53"/>
      <c r="FV197" s="53"/>
      <c r="FW197" s="53"/>
      <c r="FX197" s="53"/>
      <c r="FY197" s="53"/>
      <c r="FZ197" s="53"/>
      <c r="GA197" s="53"/>
      <c r="GB197" s="53"/>
      <c r="GC197" s="53"/>
      <c r="GD197" s="53"/>
      <c r="GE197" s="53"/>
      <c r="GF197" s="53"/>
      <c r="GG197" s="53"/>
      <c r="GH197" s="53"/>
      <c r="GI197" s="53"/>
      <c r="GJ197" s="53"/>
      <c r="GK197" s="53"/>
      <c r="GL197" s="53"/>
      <c r="GM197" s="53"/>
      <c r="GN197" s="53"/>
      <c r="GO197" s="53"/>
      <c r="GP197" s="53"/>
      <c r="GQ197" s="53"/>
      <c r="GR197" s="53"/>
      <c r="GS197" s="53"/>
      <c r="GT197" s="53"/>
      <c r="GU197" s="53"/>
      <c r="GV197" s="53"/>
      <c r="GW197" s="53"/>
      <c r="GX197" s="53"/>
      <c r="GY197" s="53"/>
      <c r="GZ197" s="53"/>
      <c r="HA197" s="53"/>
      <c r="HB197" s="53"/>
      <c r="HC197" s="53"/>
      <c r="HD197" s="53"/>
      <c r="HE197" s="53"/>
      <c r="HF197" s="53"/>
      <c r="HG197" s="53"/>
      <c r="HH197" s="53"/>
      <c r="HI197" s="53"/>
      <c r="HJ197" s="53"/>
      <c r="HK197" s="53"/>
      <c r="HL197" s="53"/>
      <c r="HM197" s="53"/>
      <c r="HN197" s="53"/>
      <c r="HO197" s="53"/>
      <c r="HP197" s="53"/>
      <c r="HQ197" s="53"/>
      <c r="HR197" s="53"/>
      <c r="HS197" s="53"/>
      <c r="HT197" s="53"/>
      <c r="HU197" s="53"/>
      <c r="HV197" s="53"/>
      <c r="HW197" s="53"/>
      <c r="HX197" s="53"/>
      <c r="HY197" s="53"/>
      <c r="HZ197" s="53"/>
      <c r="IA197" s="53"/>
      <c r="IB197" s="53"/>
      <c r="IC197" s="53"/>
      <c r="ID197" s="53"/>
      <c r="IE197" s="53"/>
      <c r="IF197" s="53"/>
      <c r="IG197" s="53"/>
      <c r="IH197" s="53"/>
      <c r="II197" s="53"/>
      <c r="IJ197" s="53"/>
      <c r="IK197" s="53"/>
      <c r="IL197" s="53"/>
      <c r="IM197" s="53"/>
      <c r="IN197" s="53"/>
      <c r="IO197" s="53"/>
      <c r="IP197" s="53"/>
      <c r="IQ197" s="53"/>
      <c r="IR197" s="53"/>
      <c r="IS197" s="53"/>
      <c r="IT197" s="53"/>
      <c r="IU197" s="53"/>
      <c r="IV197" s="53"/>
    </row>
    <row r="198" spans="1:256" s="55" customFormat="1" x14ac:dyDescent="0.2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53"/>
      <c r="AO198" s="53"/>
      <c r="AP198" s="53"/>
      <c r="AQ198" s="53"/>
      <c r="AR198" s="53"/>
      <c r="AS198" s="53"/>
      <c r="AT198" s="53"/>
      <c r="AU198" s="53"/>
      <c r="AV198" s="53"/>
      <c r="AW198" s="53"/>
      <c r="AX198" s="53"/>
      <c r="AY198" s="53"/>
      <c r="AZ198" s="53"/>
      <c r="BA198" s="53"/>
      <c r="BB198" s="53"/>
      <c r="BC198" s="53"/>
      <c r="BD198" s="53"/>
      <c r="BE198" s="53"/>
      <c r="BF198" s="53"/>
      <c r="BG198" s="53"/>
      <c r="BH198" s="53"/>
      <c r="BI198" s="53"/>
      <c r="BJ198" s="53"/>
      <c r="BK198" s="53"/>
      <c r="BL198" s="53"/>
      <c r="BM198" s="53"/>
      <c r="BN198" s="53"/>
      <c r="BO198" s="53"/>
      <c r="BP198" s="53"/>
      <c r="BQ198" s="53"/>
      <c r="BR198" s="53"/>
      <c r="BS198" s="53"/>
      <c r="BT198" s="53"/>
      <c r="BU198" s="53"/>
      <c r="BV198" s="53"/>
      <c r="BW198" s="53"/>
      <c r="BX198" s="53"/>
      <c r="BY198" s="53"/>
      <c r="BZ198" s="53"/>
      <c r="CA198" s="53"/>
      <c r="CB198" s="53"/>
      <c r="CC198" s="53"/>
      <c r="CD198" s="53"/>
      <c r="CE198" s="53"/>
      <c r="CF198" s="53"/>
      <c r="CG198" s="53"/>
      <c r="CH198" s="53"/>
      <c r="CI198" s="53"/>
      <c r="CJ198" s="53"/>
      <c r="CK198" s="53"/>
      <c r="CL198" s="53"/>
      <c r="CM198" s="53"/>
      <c r="CN198" s="53"/>
      <c r="CO198" s="53"/>
      <c r="CP198" s="53"/>
      <c r="CQ198" s="53"/>
      <c r="CR198" s="53"/>
      <c r="CS198" s="53"/>
      <c r="CT198" s="53"/>
      <c r="CU198" s="53"/>
      <c r="CV198" s="53"/>
      <c r="CW198" s="53"/>
      <c r="CX198" s="53"/>
      <c r="CY198" s="53"/>
      <c r="CZ198" s="53"/>
      <c r="DA198" s="53"/>
      <c r="DB198" s="53"/>
      <c r="DC198" s="53"/>
      <c r="DD198" s="53"/>
      <c r="DE198" s="53"/>
      <c r="DF198" s="53"/>
      <c r="DG198" s="53"/>
      <c r="DH198" s="53"/>
      <c r="DI198" s="53"/>
      <c r="DJ198" s="53"/>
      <c r="DK198" s="53"/>
      <c r="DL198" s="53"/>
      <c r="DM198" s="53"/>
      <c r="DN198" s="53"/>
      <c r="DO198" s="53"/>
      <c r="DP198" s="53"/>
      <c r="DQ198" s="53"/>
      <c r="DR198" s="53"/>
      <c r="DS198" s="53"/>
      <c r="DT198" s="53"/>
      <c r="DU198" s="53"/>
      <c r="DV198" s="53"/>
      <c r="DW198" s="53"/>
      <c r="DX198" s="53"/>
      <c r="DY198" s="53"/>
      <c r="DZ198" s="53"/>
      <c r="EA198" s="53"/>
      <c r="EB198" s="53"/>
      <c r="EC198" s="53"/>
      <c r="ED198" s="53"/>
      <c r="EE198" s="53"/>
      <c r="EF198" s="53"/>
      <c r="EG198" s="53"/>
      <c r="EH198" s="53"/>
      <c r="EI198" s="53"/>
      <c r="EJ198" s="53"/>
      <c r="EK198" s="53"/>
      <c r="EL198" s="53"/>
      <c r="EM198" s="53"/>
      <c r="EN198" s="53"/>
      <c r="EO198" s="53"/>
      <c r="EP198" s="53"/>
      <c r="EQ198" s="53"/>
      <c r="ER198" s="53"/>
      <c r="ES198" s="53"/>
      <c r="ET198" s="53"/>
      <c r="EU198" s="53"/>
      <c r="EV198" s="53"/>
      <c r="EW198" s="53"/>
      <c r="EX198" s="53"/>
      <c r="EY198" s="53"/>
      <c r="EZ198" s="53"/>
      <c r="FA198" s="53"/>
      <c r="FB198" s="53"/>
      <c r="FC198" s="53"/>
      <c r="FD198" s="53"/>
      <c r="FE198" s="53"/>
      <c r="FF198" s="53"/>
      <c r="FG198" s="53"/>
      <c r="FH198" s="53"/>
      <c r="FI198" s="53"/>
      <c r="FJ198" s="53"/>
      <c r="FK198" s="53"/>
      <c r="FL198" s="53"/>
      <c r="FM198" s="53"/>
      <c r="FN198" s="53"/>
      <c r="FO198" s="53"/>
      <c r="FP198" s="53"/>
      <c r="FQ198" s="53"/>
      <c r="FR198" s="53"/>
      <c r="FS198" s="53"/>
      <c r="FT198" s="53"/>
      <c r="FU198" s="53"/>
      <c r="FV198" s="53"/>
      <c r="FW198" s="53"/>
      <c r="FX198" s="53"/>
      <c r="FY198" s="53"/>
      <c r="FZ198" s="53"/>
      <c r="GA198" s="53"/>
      <c r="GB198" s="53"/>
      <c r="GC198" s="53"/>
      <c r="GD198" s="53"/>
      <c r="GE198" s="53"/>
      <c r="GF198" s="53"/>
      <c r="GG198" s="53"/>
      <c r="GH198" s="53"/>
      <c r="GI198" s="53"/>
      <c r="GJ198" s="53"/>
      <c r="GK198" s="53"/>
      <c r="GL198" s="53"/>
      <c r="GM198" s="53"/>
      <c r="GN198" s="53"/>
      <c r="GO198" s="53"/>
      <c r="GP198" s="53"/>
      <c r="GQ198" s="53"/>
      <c r="GR198" s="53"/>
      <c r="GS198" s="53"/>
      <c r="GT198" s="53"/>
      <c r="GU198" s="53"/>
      <c r="GV198" s="53"/>
      <c r="GW198" s="53"/>
      <c r="GX198" s="53"/>
      <c r="GY198" s="53"/>
      <c r="GZ198" s="53"/>
      <c r="HA198" s="53"/>
      <c r="HB198" s="53"/>
      <c r="HC198" s="53"/>
      <c r="HD198" s="53"/>
      <c r="HE198" s="53"/>
      <c r="HF198" s="53"/>
      <c r="HG198" s="53"/>
      <c r="HH198" s="53"/>
      <c r="HI198" s="53"/>
      <c r="HJ198" s="53"/>
      <c r="HK198" s="53"/>
      <c r="HL198" s="53"/>
      <c r="HM198" s="53"/>
      <c r="HN198" s="53"/>
      <c r="HO198" s="53"/>
      <c r="HP198" s="53"/>
      <c r="HQ198" s="53"/>
      <c r="HR198" s="53"/>
      <c r="HS198" s="53"/>
      <c r="HT198" s="53"/>
      <c r="HU198" s="53"/>
      <c r="HV198" s="53"/>
      <c r="HW198" s="53"/>
      <c r="HX198" s="53"/>
      <c r="HY198" s="53"/>
      <c r="HZ198" s="53"/>
      <c r="IA198" s="53"/>
      <c r="IB198" s="53"/>
      <c r="IC198" s="53"/>
      <c r="ID198" s="53"/>
      <c r="IE198" s="53"/>
      <c r="IF198" s="53"/>
      <c r="IG198" s="53"/>
      <c r="IH198" s="53"/>
      <c r="II198" s="53"/>
      <c r="IJ198" s="53"/>
      <c r="IK198" s="53"/>
      <c r="IL198" s="53"/>
      <c r="IM198" s="53"/>
      <c r="IN198" s="53"/>
      <c r="IO198" s="53"/>
      <c r="IP198" s="53"/>
      <c r="IQ198" s="53"/>
      <c r="IR198" s="53"/>
      <c r="IS198" s="53"/>
      <c r="IT198" s="53"/>
      <c r="IU198" s="53"/>
      <c r="IV198" s="53"/>
    </row>
    <row r="199" spans="1:256" s="55" customFormat="1" x14ac:dyDescent="0.2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53"/>
      <c r="AK199" s="53"/>
      <c r="AL199" s="53"/>
      <c r="AM199" s="53"/>
      <c r="AN199" s="53"/>
      <c r="AO199" s="53"/>
      <c r="AP199" s="53"/>
      <c r="AQ199" s="53"/>
      <c r="AR199" s="53"/>
      <c r="AS199" s="53"/>
      <c r="AT199" s="53"/>
      <c r="AU199" s="53"/>
      <c r="AV199" s="53"/>
      <c r="AW199" s="53"/>
      <c r="AX199" s="53"/>
      <c r="AY199" s="53"/>
      <c r="AZ199" s="53"/>
      <c r="BA199" s="53"/>
      <c r="BB199" s="53"/>
      <c r="BC199" s="53"/>
      <c r="BD199" s="53"/>
      <c r="BE199" s="53"/>
      <c r="BF199" s="53"/>
      <c r="BG199" s="53"/>
      <c r="BH199" s="53"/>
      <c r="BI199" s="53"/>
      <c r="BJ199" s="53"/>
      <c r="BK199" s="53"/>
      <c r="BL199" s="53"/>
      <c r="BM199" s="53"/>
      <c r="BN199" s="53"/>
      <c r="BO199" s="53"/>
      <c r="BP199" s="53"/>
      <c r="BQ199" s="53"/>
      <c r="BR199" s="53"/>
      <c r="BS199" s="53"/>
      <c r="BT199" s="53"/>
      <c r="BU199" s="53"/>
      <c r="BV199" s="53"/>
      <c r="BW199" s="53"/>
      <c r="BX199" s="53"/>
      <c r="BY199" s="53"/>
      <c r="BZ199" s="53"/>
      <c r="CA199" s="53"/>
      <c r="CB199" s="53"/>
      <c r="CC199" s="53"/>
      <c r="CD199" s="53"/>
      <c r="CE199" s="53"/>
      <c r="CF199" s="53"/>
      <c r="CG199" s="53"/>
      <c r="CH199" s="53"/>
      <c r="CI199" s="53"/>
      <c r="CJ199" s="53"/>
      <c r="CK199" s="53"/>
      <c r="CL199" s="53"/>
      <c r="CM199" s="53"/>
      <c r="CN199" s="53"/>
      <c r="CO199" s="53"/>
      <c r="CP199" s="53"/>
      <c r="CQ199" s="53"/>
      <c r="CR199" s="53"/>
      <c r="CS199" s="53"/>
      <c r="CT199" s="53"/>
      <c r="CU199" s="53"/>
      <c r="CV199" s="53"/>
      <c r="CW199" s="53"/>
      <c r="CX199" s="53"/>
      <c r="CY199" s="53"/>
      <c r="CZ199" s="53"/>
      <c r="DA199" s="53"/>
      <c r="DB199" s="53"/>
      <c r="DC199" s="53"/>
      <c r="DD199" s="53"/>
      <c r="DE199" s="53"/>
      <c r="DF199" s="53"/>
      <c r="DG199" s="53"/>
      <c r="DH199" s="53"/>
      <c r="DI199" s="53"/>
      <c r="DJ199" s="53"/>
      <c r="DK199" s="53"/>
      <c r="DL199" s="53"/>
      <c r="DM199" s="53"/>
      <c r="DN199" s="53"/>
      <c r="DO199" s="53"/>
      <c r="DP199" s="53"/>
      <c r="DQ199" s="53"/>
      <c r="DR199" s="53"/>
      <c r="DS199" s="53"/>
      <c r="DT199" s="53"/>
      <c r="DU199" s="53"/>
      <c r="DV199" s="53"/>
      <c r="DW199" s="53"/>
      <c r="DX199" s="53"/>
      <c r="DY199" s="53"/>
      <c r="DZ199" s="53"/>
      <c r="EA199" s="53"/>
      <c r="EB199" s="53"/>
      <c r="EC199" s="53"/>
      <c r="ED199" s="53"/>
      <c r="EE199" s="53"/>
      <c r="EF199" s="53"/>
      <c r="EG199" s="53"/>
      <c r="EH199" s="53"/>
      <c r="EI199" s="53"/>
      <c r="EJ199" s="53"/>
      <c r="EK199" s="53"/>
      <c r="EL199" s="53"/>
      <c r="EM199" s="53"/>
      <c r="EN199" s="53"/>
      <c r="EO199" s="53"/>
      <c r="EP199" s="53"/>
      <c r="EQ199" s="53"/>
      <c r="ER199" s="53"/>
      <c r="ES199" s="53"/>
      <c r="ET199" s="53"/>
      <c r="EU199" s="53"/>
      <c r="EV199" s="53"/>
      <c r="EW199" s="53"/>
      <c r="EX199" s="53"/>
      <c r="EY199" s="53"/>
      <c r="EZ199" s="53"/>
      <c r="FA199" s="53"/>
      <c r="FB199" s="53"/>
      <c r="FC199" s="53"/>
      <c r="FD199" s="53"/>
      <c r="FE199" s="53"/>
      <c r="FF199" s="53"/>
      <c r="FG199" s="53"/>
      <c r="FH199" s="53"/>
      <c r="FI199" s="53"/>
      <c r="FJ199" s="53"/>
      <c r="FK199" s="53"/>
      <c r="FL199" s="53"/>
      <c r="FM199" s="53"/>
      <c r="FN199" s="53"/>
      <c r="FO199" s="53"/>
      <c r="FP199" s="53"/>
      <c r="FQ199" s="53"/>
      <c r="FR199" s="53"/>
      <c r="FS199" s="53"/>
      <c r="FT199" s="53"/>
      <c r="FU199" s="53"/>
      <c r="FV199" s="53"/>
      <c r="FW199" s="53"/>
      <c r="FX199" s="53"/>
      <c r="FY199" s="53"/>
      <c r="FZ199" s="53"/>
      <c r="GA199" s="53"/>
      <c r="GB199" s="53"/>
      <c r="GC199" s="53"/>
      <c r="GD199" s="53"/>
      <c r="GE199" s="53"/>
      <c r="GF199" s="53"/>
      <c r="GG199" s="53"/>
      <c r="GH199" s="53"/>
      <c r="GI199" s="53"/>
      <c r="GJ199" s="53"/>
      <c r="GK199" s="53"/>
      <c r="GL199" s="53"/>
      <c r="GM199" s="53"/>
      <c r="GN199" s="53"/>
      <c r="GO199" s="53"/>
      <c r="GP199" s="53"/>
      <c r="GQ199" s="53"/>
      <c r="GR199" s="53"/>
      <c r="GS199" s="53"/>
      <c r="GT199" s="53"/>
      <c r="GU199" s="53"/>
      <c r="GV199" s="53"/>
      <c r="GW199" s="53"/>
      <c r="GX199" s="53"/>
      <c r="GY199" s="53"/>
      <c r="GZ199" s="53"/>
      <c r="HA199" s="53"/>
      <c r="HB199" s="53"/>
      <c r="HC199" s="53"/>
      <c r="HD199" s="53"/>
      <c r="HE199" s="53"/>
      <c r="HF199" s="53"/>
      <c r="HG199" s="53"/>
      <c r="HH199" s="53"/>
      <c r="HI199" s="53"/>
      <c r="HJ199" s="53"/>
      <c r="HK199" s="53"/>
      <c r="HL199" s="53"/>
      <c r="HM199" s="53"/>
      <c r="HN199" s="53"/>
      <c r="HO199" s="53"/>
      <c r="HP199" s="53"/>
      <c r="HQ199" s="53"/>
      <c r="HR199" s="53"/>
      <c r="HS199" s="53"/>
      <c r="HT199" s="53"/>
      <c r="HU199" s="53"/>
      <c r="HV199" s="53"/>
      <c r="HW199" s="53"/>
      <c r="HX199" s="53"/>
      <c r="HY199" s="53"/>
      <c r="HZ199" s="53"/>
      <c r="IA199" s="53"/>
      <c r="IB199" s="53"/>
      <c r="IC199" s="53"/>
      <c r="ID199" s="53"/>
      <c r="IE199" s="53"/>
      <c r="IF199" s="53"/>
      <c r="IG199" s="53"/>
      <c r="IH199" s="53"/>
      <c r="II199" s="53"/>
      <c r="IJ199" s="53"/>
      <c r="IK199" s="53"/>
      <c r="IL199" s="53"/>
      <c r="IM199" s="53"/>
      <c r="IN199" s="53"/>
      <c r="IO199" s="53"/>
      <c r="IP199" s="53"/>
      <c r="IQ199" s="53"/>
      <c r="IR199" s="53"/>
      <c r="IS199" s="53"/>
      <c r="IT199" s="53"/>
      <c r="IU199" s="53"/>
      <c r="IV199" s="53"/>
    </row>
  </sheetData>
  <mergeCells count="14">
    <mergeCell ref="A27:A28"/>
    <mergeCell ref="B27:B28"/>
    <mergeCell ref="D27:D28"/>
    <mergeCell ref="B14:D14"/>
    <mergeCell ref="B23:D23"/>
    <mergeCell ref="A125:D125"/>
    <mergeCell ref="A156:D156"/>
    <mergeCell ref="A184:D184"/>
    <mergeCell ref="A34:D34"/>
    <mergeCell ref="B36:C37"/>
    <mergeCell ref="A40:L41"/>
    <mergeCell ref="A43:L44"/>
    <mergeCell ref="G71:I71"/>
    <mergeCell ref="A96:D96"/>
  </mergeCells>
  <pageMargins left="0.39370078740157483" right="0.39370078740157483" top="0.39370078740157483" bottom="0.78740157480314965" header="0" footer="0.11811023622047245"/>
  <pageSetup paperSize="9" scale="45" orientation="landscape" r:id="rId1"/>
  <headerFooter>
    <oddFooter>&amp;L______________________________
PREFEITURA MUNICIPAL DE IPUBI
CNPJ: 11.040.896/0001-59
MOISÉS MIRANDA SILVA - ENG. CIVIL 
RNP: 181261564-7 CREA: 53724 D/P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88636-0191-4096-8FE9-91702A3B4969}">
  <sheetPr>
    <tabColor theme="0"/>
    <pageSetUpPr fitToPage="1"/>
  </sheetPr>
  <dimension ref="A1:S60"/>
  <sheetViews>
    <sheetView view="pageBreakPreview" zoomScale="70" zoomScaleNormal="100" zoomScaleSheetLayoutView="70" workbookViewId="0">
      <selection activeCell="R45" sqref="R45"/>
    </sheetView>
  </sheetViews>
  <sheetFormatPr defaultRowHeight="15" x14ac:dyDescent="0.25"/>
  <cols>
    <col min="1" max="1" width="10.7109375" style="79" customWidth="1"/>
    <col min="2" max="2" width="85.7109375" style="109" customWidth="1"/>
    <col min="3" max="3" width="21.28515625" style="97" bestFit="1" customWidth="1"/>
    <col min="4" max="4" width="5.7109375" style="109" customWidth="1"/>
    <col min="5" max="5" width="15.7109375" style="79" customWidth="1"/>
    <col min="6" max="6" width="19.7109375" style="97" bestFit="1" customWidth="1"/>
    <col min="7" max="7" width="15.7109375" style="97" customWidth="1"/>
    <col min="8" max="8" width="19.7109375" style="97" bestFit="1" customWidth="1"/>
    <col min="9" max="9" width="15.7109375" style="97" customWidth="1"/>
    <col min="10" max="10" width="22.140625" style="97" bestFit="1" customWidth="1"/>
    <col min="11" max="11" width="15.7109375" style="97" customWidth="1"/>
    <col min="12" max="12" width="22.140625" style="97" bestFit="1" customWidth="1"/>
    <col min="13" max="13" width="15.7109375" style="97" customWidth="1"/>
    <col min="14" max="14" width="22.140625" style="97" bestFit="1" customWidth="1"/>
    <col min="15" max="16" width="9.140625" style="97"/>
    <col min="17" max="17" width="14.140625" style="97" bestFit="1" customWidth="1"/>
    <col min="18" max="18" width="9.140625" style="97"/>
    <col min="19" max="19" width="22.28515625" style="97" bestFit="1" customWidth="1"/>
    <col min="20" max="254" width="9.140625" style="97"/>
    <col min="255" max="255" width="10.7109375" style="97" customWidth="1"/>
    <col min="256" max="256" width="55.7109375" style="97" customWidth="1"/>
    <col min="257" max="257" width="21.28515625" style="97" bestFit="1" customWidth="1"/>
    <col min="258" max="258" width="5.7109375" style="97" customWidth="1"/>
    <col min="259" max="259" width="15.7109375" style="97" customWidth="1"/>
    <col min="260" max="260" width="19.7109375" style="97" bestFit="1" customWidth="1"/>
    <col min="261" max="261" width="15.7109375" style="97" customWidth="1"/>
    <col min="262" max="262" width="19.7109375" style="97" bestFit="1" customWidth="1"/>
    <col min="263" max="263" width="15.7109375" style="97" customWidth="1"/>
    <col min="264" max="264" width="19.7109375" style="97" bestFit="1" customWidth="1"/>
    <col min="265" max="265" width="15.7109375" style="97" customWidth="1"/>
    <col min="266" max="266" width="22.140625" style="97" bestFit="1" customWidth="1"/>
    <col min="267" max="267" width="15.7109375" style="97" customWidth="1"/>
    <col min="268" max="268" width="22.140625" style="97" bestFit="1" customWidth="1"/>
    <col min="269" max="269" width="15.7109375" style="97" customWidth="1"/>
    <col min="270" max="270" width="22.140625" style="97" bestFit="1" customWidth="1"/>
    <col min="271" max="272" width="9.140625" style="97"/>
    <col min="273" max="273" width="14.140625" style="97" bestFit="1" customWidth="1"/>
    <col min="274" max="274" width="9.140625" style="97"/>
    <col min="275" max="275" width="22.28515625" style="97" bestFit="1" customWidth="1"/>
    <col min="276" max="510" width="9.140625" style="97"/>
    <col min="511" max="511" width="10.7109375" style="97" customWidth="1"/>
    <col min="512" max="512" width="55.7109375" style="97" customWidth="1"/>
    <col min="513" max="513" width="21.28515625" style="97" bestFit="1" customWidth="1"/>
    <col min="514" max="514" width="5.7109375" style="97" customWidth="1"/>
    <col min="515" max="515" width="15.7109375" style="97" customWidth="1"/>
    <col min="516" max="516" width="19.7109375" style="97" bestFit="1" customWidth="1"/>
    <col min="517" max="517" width="15.7109375" style="97" customWidth="1"/>
    <col min="518" max="518" width="19.7109375" style="97" bestFit="1" customWidth="1"/>
    <col min="519" max="519" width="15.7109375" style="97" customWidth="1"/>
    <col min="520" max="520" width="19.7109375" style="97" bestFit="1" customWidth="1"/>
    <col min="521" max="521" width="15.7109375" style="97" customWidth="1"/>
    <col min="522" max="522" width="22.140625" style="97" bestFit="1" customWidth="1"/>
    <col min="523" max="523" width="15.7109375" style="97" customWidth="1"/>
    <col min="524" max="524" width="22.140625" style="97" bestFit="1" customWidth="1"/>
    <col min="525" max="525" width="15.7109375" style="97" customWidth="1"/>
    <col min="526" max="526" width="22.140625" style="97" bestFit="1" customWidth="1"/>
    <col min="527" max="528" width="9.140625" style="97"/>
    <col min="529" max="529" width="14.140625" style="97" bestFit="1" customWidth="1"/>
    <col min="530" max="530" width="9.140625" style="97"/>
    <col min="531" max="531" width="22.28515625" style="97" bestFit="1" customWidth="1"/>
    <col min="532" max="766" width="9.140625" style="97"/>
    <col min="767" max="767" width="10.7109375" style="97" customWidth="1"/>
    <col min="768" max="768" width="55.7109375" style="97" customWidth="1"/>
    <col min="769" max="769" width="21.28515625" style="97" bestFit="1" customWidth="1"/>
    <col min="770" max="770" width="5.7109375" style="97" customWidth="1"/>
    <col min="771" max="771" width="15.7109375" style="97" customWidth="1"/>
    <col min="772" max="772" width="19.7109375" style="97" bestFit="1" customWidth="1"/>
    <col min="773" max="773" width="15.7109375" style="97" customWidth="1"/>
    <col min="774" max="774" width="19.7109375" style="97" bestFit="1" customWidth="1"/>
    <col min="775" max="775" width="15.7109375" style="97" customWidth="1"/>
    <col min="776" max="776" width="19.7109375" style="97" bestFit="1" customWidth="1"/>
    <col min="777" max="777" width="15.7109375" style="97" customWidth="1"/>
    <col min="778" max="778" width="22.140625" style="97" bestFit="1" customWidth="1"/>
    <col min="779" max="779" width="15.7109375" style="97" customWidth="1"/>
    <col min="780" max="780" width="22.140625" style="97" bestFit="1" customWidth="1"/>
    <col min="781" max="781" width="15.7109375" style="97" customWidth="1"/>
    <col min="782" max="782" width="22.140625" style="97" bestFit="1" customWidth="1"/>
    <col min="783" max="784" width="9.140625" style="97"/>
    <col min="785" max="785" width="14.140625" style="97" bestFit="1" customWidth="1"/>
    <col min="786" max="786" width="9.140625" style="97"/>
    <col min="787" max="787" width="22.28515625" style="97" bestFit="1" customWidth="1"/>
    <col min="788" max="1022" width="9.140625" style="97"/>
    <col min="1023" max="1023" width="10.7109375" style="97" customWidth="1"/>
    <col min="1024" max="1024" width="55.7109375" style="97" customWidth="1"/>
    <col min="1025" max="1025" width="21.28515625" style="97" bestFit="1" customWidth="1"/>
    <col min="1026" max="1026" width="5.7109375" style="97" customWidth="1"/>
    <col min="1027" max="1027" width="15.7109375" style="97" customWidth="1"/>
    <col min="1028" max="1028" width="19.7109375" style="97" bestFit="1" customWidth="1"/>
    <col min="1029" max="1029" width="15.7109375" style="97" customWidth="1"/>
    <col min="1030" max="1030" width="19.7109375" style="97" bestFit="1" customWidth="1"/>
    <col min="1031" max="1031" width="15.7109375" style="97" customWidth="1"/>
    <col min="1032" max="1032" width="19.7109375" style="97" bestFit="1" customWidth="1"/>
    <col min="1033" max="1033" width="15.7109375" style="97" customWidth="1"/>
    <col min="1034" max="1034" width="22.140625" style="97" bestFit="1" customWidth="1"/>
    <col min="1035" max="1035" width="15.7109375" style="97" customWidth="1"/>
    <col min="1036" max="1036" width="22.140625" style="97" bestFit="1" customWidth="1"/>
    <col min="1037" max="1037" width="15.7109375" style="97" customWidth="1"/>
    <col min="1038" max="1038" width="22.140625" style="97" bestFit="1" customWidth="1"/>
    <col min="1039" max="1040" width="9.140625" style="97"/>
    <col min="1041" max="1041" width="14.140625" style="97" bestFit="1" customWidth="1"/>
    <col min="1042" max="1042" width="9.140625" style="97"/>
    <col min="1043" max="1043" width="22.28515625" style="97" bestFit="1" customWidth="1"/>
    <col min="1044" max="1278" width="9.140625" style="97"/>
    <col min="1279" max="1279" width="10.7109375" style="97" customWidth="1"/>
    <col min="1280" max="1280" width="55.7109375" style="97" customWidth="1"/>
    <col min="1281" max="1281" width="21.28515625" style="97" bestFit="1" customWidth="1"/>
    <col min="1282" max="1282" width="5.7109375" style="97" customWidth="1"/>
    <col min="1283" max="1283" width="15.7109375" style="97" customWidth="1"/>
    <col min="1284" max="1284" width="19.7109375" style="97" bestFit="1" customWidth="1"/>
    <col min="1285" max="1285" width="15.7109375" style="97" customWidth="1"/>
    <col min="1286" max="1286" width="19.7109375" style="97" bestFit="1" customWidth="1"/>
    <col min="1287" max="1287" width="15.7109375" style="97" customWidth="1"/>
    <col min="1288" max="1288" width="19.7109375" style="97" bestFit="1" customWidth="1"/>
    <col min="1289" max="1289" width="15.7109375" style="97" customWidth="1"/>
    <col min="1290" max="1290" width="22.140625" style="97" bestFit="1" customWidth="1"/>
    <col min="1291" max="1291" width="15.7109375" style="97" customWidth="1"/>
    <col min="1292" max="1292" width="22.140625" style="97" bestFit="1" customWidth="1"/>
    <col min="1293" max="1293" width="15.7109375" style="97" customWidth="1"/>
    <col min="1294" max="1294" width="22.140625" style="97" bestFit="1" customWidth="1"/>
    <col min="1295" max="1296" width="9.140625" style="97"/>
    <col min="1297" max="1297" width="14.140625" style="97" bestFit="1" customWidth="1"/>
    <col min="1298" max="1298" width="9.140625" style="97"/>
    <col min="1299" max="1299" width="22.28515625" style="97" bestFit="1" customWidth="1"/>
    <col min="1300" max="1534" width="9.140625" style="97"/>
    <col min="1535" max="1535" width="10.7109375" style="97" customWidth="1"/>
    <col min="1536" max="1536" width="55.7109375" style="97" customWidth="1"/>
    <col min="1537" max="1537" width="21.28515625" style="97" bestFit="1" customWidth="1"/>
    <col min="1538" max="1538" width="5.7109375" style="97" customWidth="1"/>
    <col min="1539" max="1539" width="15.7109375" style="97" customWidth="1"/>
    <col min="1540" max="1540" width="19.7109375" style="97" bestFit="1" customWidth="1"/>
    <col min="1541" max="1541" width="15.7109375" style="97" customWidth="1"/>
    <col min="1542" max="1542" width="19.7109375" style="97" bestFit="1" customWidth="1"/>
    <col min="1543" max="1543" width="15.7109375" style="97" customWidth="1"/>
    <col min="1544" max="1544" width="19.7109375" style="97" bestFit="1" customWidth="1"/>
    <col min="1545" max="1545" width="15.7109375" style="97" customWidth="1"/>
    <col min="1546" max="1546" width="22.140625" style="97" bestFit="1" customWidth="1"/>
    <col min="1547" max="1547" width="15.7109375" style="97" customWidth="1"/>
    <col min="1548" max="1548" width="22.140625" style="97" bestFit="1" customWidth="1"/>
    <col min="1549" max="1549" width="15.7109375" style="97" customWidth="1"/>
    <col min="1550" max="1550" width="22.140625" style="97" bestFit="1" customWidth="1"/>
    <col min="1551" max="1552" width="9.140625" style="97"/>
    <col min="1553" max="1553" width="14.140625" style="97" bestFit="1" customWidth="1"/>
    <col min="1554" max="1554" width="9.140625" style="97"/>
    <col min="1555" max="1555" width="22.28515625" style="97" bestFit="1" customWidth="1"/>
    <col min="1556" max="1790" width="9.140625" style="97"/>
    <col min="1791" max="1791" width="10.7109375" style="97" customWidth="1"/>
    <col min="1792" max="1792" width="55.7109375" style="97" customWidth="1"/>
    <col min="1793" max="1793" width="21.28515625" style="97" bestFit="1" customWidth="1"/>
    <col min="1794" max="1794" width="5.7109375" style="97" customWidth="1"/>
    <col min="1795" max="1795" width="15.7109375" style="97" customWidth="1"/>
    <col min="1796" max="1796" width="19.7109375" style="97" bestFit="1" customWidth="1"/>
    <col min="1797" max="1797" width="15.7109375" style="97" customWidth="1"/>
    <col min="1798" max="1798" width="19.7109375" style="97" bestFit="1" customWidth="1"/>
    <col min="1799" max="1799" width="15.7109375" style="97" customWidth="1"/>
    <col min="1800" max="1800" width="19.7109375" style="97" bestFit="1" customWidth="1"/>
    <col min="1801" max="1801" width="15.7109375" style="97" customWidth="1"/>
    <col min="1802" max="1802" width="22.140625" style="97" bestFit="1" customWidth="1"/>
    <col min="1803" max="1803" width="15.7109375" style="97" customWidth="1"/>
    <col min="1804" max="1804" width="22.140625" style="97" bestFit="1" customWidth="1"/>
    <col min="1805" max="1805" width="15.7109375" style="97" customWidth="1"/>
    <col min="1806" max="1806" width="22.140625" style="97" bestFit="1" customWidth="1"/>
    <col min="1807" max="1808" width="9.140625" style="97"/>
    <col min="1809" max="1809" width="14.140625" style="97" bestFit="1" customWidth="1"/>
    <col min="1810" max="1810" width="9.140625" style="97"/>
    <col min="1811" max="1811" width="22.28515625" style="97" bestFit="1" customWidth="1"/>
    <col min="1812" max="2046" width="9.140625" style="97"/>
    <col min="2047" max="2047" width="10.7109375" style="97" customWidth="1"/>
    <col min="2048" max="2048" width="55.7109375" style="97" customWidth="1"/>
    <col min="2049" max="2049" width="21.28515625" style="97" bestFit="1" customWidth="1"/>
    <col min="2050" max="2050" width="5.7109375" style="97" customWidth="1"/>
    <col min="2051" max="2051" width="15.7109375" style="97" customWidth="1"/>
    <col min="2052" max="2052" width="19.7109375" style="97" bestFit="1" customWidth="1"/>
    <col min="2053" max="2053" width="15.7109375" style="97" customWidth="1"/>
    <col min="2054" max="2054" width="19.7109375" style="97" bestFit="1" customWidth="1"/>
    <col min="2055" max="2055" width="15.7109375" style="97" customWidth="1"/>
    <col min="2056" max="2056" width="19.7109375" style="97" bestFit="1" customWidth="1"/>
    <col min="2057" max="2057" width="15.7109375" style="97" customWidth="1"/>
    <col min="2058" max="2058" width="22.140625" style="97" bestFit="1" customWidth="1"/>
    <col min="2059" max="2059" width="15.7109375" style="97" customWidth="1"/>
    <col min="2060" max="2060" width="22.140625" style="97" bestFit="1" customWidth="1"/>
    <col min="2061" max="2061" width="15.7109375" style="97" customWidth="1"/>
    <col min="2062" max="2062" width="22.140625" style="97" bestFit="1" customWidth="1"/>
    <col min="2063" max="2064" width="9.140625" style="97"/>
    <col min="2065" max="2065" width="14.140625" style="97" bestFit="1" customWidth="1"/>
    <col min="2066" max="2066" width="9.140625" style="97"/>
    <col min="2067" max="2067" width="22.28515625" style="97" bestFit="1" customWidth="1"/>
    <col min="2068" max="2302" width="9.140625" style="97"/>
    <col min="2303" max="2303" width="10.7109375" style="97" customWidth="1"/>
    <col min="2304" max="2304" width="55.7109375" style="97" customWidth="1"/>
    <col min="2305" max="2305" width="21.28515625" style="97" bestFit="1" customWidth="1"/>
    <col min="2306" max="2306" width="5.7109375" style="97" customWidth="1"/>
    <col min="2307" max="2307" width="15.7109375" style="97" customWidth="1"/>
    <col min="2308" max="2308" width="19.7109375" style="97" bestFit="1" customWidth="1"/>
    <col min="2309" max="2309" width="15.7109375" style="97" customWidth="1"/>
    <col min="2310" max="2310" width="19.7109375" style="97" bestFit="1" customWidth="1"/>
    <col min="2311" max="2311" width="15.7109375" style="97" customWidth="1"/>
    <col min="2312" max="2312" width="19.7109375" style="97" bestFit="1" customWidth="1"/>
    <col min="2313" max="2313" width="15.7109375" style="97" customWidth="1"/>
    <col min="2314" max="2314" width="22.140625" style="97" bestFit="1" customWidth="1"/>
    <col min="2315" max="2315" width="15.7109375" style="97" customWidth="1"/>
    <col min="2316" max="2316" width="22.140625" style="97" bestFit="1" customWidth="1"/>
    <col min="2317" max="2317" width="15.7109375" style="97" customWidth="1"/>
    <col min="2318" max="2318" width="22.140625" style="97" bestFit="1" customWidth="1"/>
    <col min="2319" max="2320" width="9.140625" style="97"/>
    <col min="2321" max="2321" width="14.140625" style="97" bestFit="1" customWidth="1"/>
    <col min="2322" max="2322" width="9.140625" style="97"/>
    <col min="2323" max="2323" width="22.28515625" style="97" bestFit="1" customWidth="1"/>
    <col min="2324" max="2558" width="9.140625" style="97"/>
    <col min="2559" max="2559" width="10.7109375" style="97" customWidth="1"/>
    <col min="2560" max="2560" width="55.7109375" style="97" customWidth="1"/>
    <col min="2561" max="2561" width="21.28515625" style="97" bestFit="1" customWidth="1"/>
    <col min="2562" max="2562" width="5.7109375" style="97" customWidth="1"/>
    <col min="2563" max="2563" width="15.7109375" style="97" customWidth="1"/>
    <col min="2564" max="2564" width="19.7109375" style="97" bestFit="1" customWidth="1"/>
    <col min="2565" max="2565" width="15.7109375" style="97" customWidth="1"/>
    <col min="2566" max="2566" width="19.7109375" style="97" bestFit="1" customWidth="1"/>
    <col min="2567" max="2567" width="15.7109375" style="97" customWidth="1"/>
    <col min="2568" max="2568" width="19.7109375" style="97" bestFit="1" customWidth="1"/>
    <col min="2569" max="2569" width="15.7109375" style="97" customWidth="1"/>
    <col min="2570" max="2570" width="22.140625" style="97" bestFit="1" customWidth="1"/>
    <col min="2571" max="2571" width="15.7109375" style="97" customWidth="1"/>
    <col min="2572" max="2572" width="22.140625" style="97" bestFit="1" customWidth="1"/>
    <col min="2573" max="2573" width="15.7109375" style="97" customWidth="1"/>
    <col min="2574" max="2574" width="22.140625" style="97" bestFit="1" customWidth="1"/>
    <col min="2575" max="2576" width="9.140625" style="97"/>
    <col min="2577" max="2577" width="14.140625" style="97" bestFit="1" customWidth="1"/>
    <col min="2578" max="2578" width="9.140625" style="97"/>
    <col min="2579" max="2579" width="22.28515625" style="97" bestFit="1" customWidth="1"/>
    <col min="2580" max="2814" width="9.140625" style="97"/>
    <col min="2815" max="2815" width="10.7109375" style="97" customWidth="1"/>
    <col min="2816" max="2816" width="55.7109375" style="97" customWidth="1"/>
    <col min="2817" max="2817" width="21.28515625" style="97" bestFit="1" customWidth="1"/>
    <col min="2818" max="2818" width="5.7109375" style="97" customWidth="1"/>
    <col min="2819" max="2819" width="15.7109375" style="97" customWidth="1"/>
    <col min="2820" max="2820" width="19.7109375" style="97" bestFit="1" customWidth="1"/>
    <col min="2821" max="2821" width="15.7109375" style="97" customWidth="1"/>
    <col min="2822" max="2822" width="19.7109375" style="97" bestFit="1" customWidth="1"/>
    <col min="2823" max="2823" width="15.7109375" style="97" customWidth="1"/>
    <col min="2824" max="2824" width="19.7109375" style="97" bestFit="1" customWidth="1"/>
    <col min="2825" max="2825" width="15.7109375" style="97" customWidth="1"/>
    <col min="2826" max="2826" width="22.140625" style="97" bestFit="1" customWidth="1"/>
    <col min="2827" max="2827" width="15.7109375" style="97" customWidth="1"/>
    <col min="2828" max="2828" width="22.140625" style="97" bestFit="1" customWidth="1"/>
    <col min="2829" max="2829" width="15.7109375" style="97" customWidth="1"/>
    <col min="2830" max="2830" width="22.140625" style="97" bestFit="1" customWidth="1"/>
    <col min="2831" max="2832" width="9.140625" style="97"/>
    <col min="2833" max="2833" width="14.140625" style="97" bestFit="1" customWidth="1"/>
    <col min="2834" max="2834" width="9.140625" style="97"/>
    <col min="2835" max="2835" width="22.28515625" style="97" bestFit="1" customWidth="1"/>
    <col min="2836" max="3070" width="9.140625" style="97"/>
    <col min="3071" max="3071" width="10.7109375" style="97" customWidth="1"/>
    <col min="3072" max="3072" width="55.7109375" style="97" customWidth="1"/>
    <col min="3073" max="3073" width="21.28515625" style="97" bestFit="1" customWidth="1"/>
    <col min="3074" max="3074" width="5.7109375" style="97" customWidth="1"/>
    <col min="3075" max="3075" width="15.7109375" style="97" customWidth="1"/>
    <col min="3076" max="3076" width="19.7109375" style="97" bestFit="1" customWidth="1"/>
    <col min="3077" max="3077" width="15.7109375" style="97" customWidth="1"/>
    <col min="3078" max="3078" width="19.7109375" style="97" bestFit="1" customWidth="1"/>
    <col min="3079" max="3079" width="15.7109375" style="97" customWidth="1"/>
    <col min="3080" max="3080" width="19.7109375" style="97" bestFit="1" customWidth="1"/>
    <col min="3081" max="3081" width="15.7109375" style="97" customWidth="1"/>
    <col min="3082" max="3082" width="22.140625" style="97" bestFit="1" customWidth="1"/>
    <col min="3083" max="3083" width="15.7109375" style="97" customWidth="1"/>
    <col min="3084" max="3084" width="22.140625" style="97" bestFit="1" customWidth="1"/>
    <col min="3085" max="3085" width="15.7109375" style="97" customWidth="1"/>
    <col min="3086" max="3086" width="22.140625" style="97" bestFit="1" customWidth="1"/>
    <col min="3087" max="3088" width="9.140625" style="97"/>
    <col min="3089" max="3089" width="14.140625" style="97" bestFit="1" customWidth="1"/>
    <col min="3090" max="3090" width="9.140625" style="97"/>
    <col min="3091" max="3091" width="22.28515625" style="97" bestFit="1" customWidth="1"/>
    <col min="3092" max="3326" width="9.140625" style="97"/>
    <col min="3327" max="3327" width="10.7109375" style="97" customWidth="1"/>
    <col min="3328" max="3328" width="55.7109375" style="97" customWidth="1"/>
    <col min="3329" max="3329" width="21.28515625" style="97" bestFit="1" customWidth="1"/>
    <col min="3330" max="3330" width="5.7109375" style="97" customWidth="1"/>
    <col min="3331" max="3331" width="15.7109375" style="97" customWidth="1"/>
    <col min="3332" max="3332" width="19.7109375" style="97" bestFit="1" customWidth="1"/>
    <col min="3333" max="3333" width="15.7109375" style="97" customWidth="1"/>
    <col min="3334" max="3334" width="19.7109375" style="97" bestFit="1" customWidth="1"/>
    <col min="3335" max="3335" width="15.7109375" style="97" customWidth="1"/>
    <col min="3336" max="3336" width="19.7109375" style="97" bestFit="1" customWidth="1"/>
    <col min="3337" max="3337" width="15.7109375" style="97" customWidth="1"/>
    <col min="3338" max="3338" width="22.140625" style="97" bestFit="1" customWidth="1"/>
    <col min="3339" max="3339" width="15.7109375" style="97" customWidth="1"/>
    <col min="3340" max="3340" width="22.140625" style="97" bestFit="1" customWidth="1"/>
    <col min="3341" max="3341" width="15.7109375" style="97" customWidth="1"/>
    <col min="3342" max="3342" width="22.140625" style="97" bestFit="1" customWidth="1"/>
    <col min="3343" max="3344" width="9.140625" style="97"/>
    <col min="3345" max="3345" width="14.140625" style="97" bestFit="1" customWidth="1"/>
    <col min="3346" max="3346" width="9.140625" style="97"/>
    <col min="3347" max="3347" width="22.28515625" style="97" bestFit="1" customWidth="1"/>
    <col min="3348" max="3582" width="9.140625" style="97"/>
    <col min="3583" max="3583" width="10.7109375" style="97" customWidth="1"/>
    <col min="3584" max="3584" width="55.7109375" style="97" customWidth="1"/>
    <col min="3585" max="3585" width="21.28515625" style="97" bestFit="1" customWidth="1"/>
    <col min="3586" max="3586" width="5.7109375" style="97" customWidth="1"/>
    <col min="3587" max="3587" width="15.7109375" style="97" customWidth="1"/>
    <col min="3588" max="3588" width="19.7109375" style="97" bestFit="1" customWidth="1"/>
    <col min="3589" max="3589" width="15.7109375" style="97" customWidth="1"/>
    <col min="3590" max="3590" width="19.7109375" style="97" bestFit="1" customWidth="1"/>
    <col min="3591" max="3591" width="15.7109375" style="97" customWidth="1"/>
    <col min="3592" max="3592" width="19.7109375" style="97" bestFit="1" customWidth="1"/>
    <col min="3593" max="3593" width="15.7109375" style="97" customWidth="1"/>
    <col min="3594" max="3594" width="22.140625" style="97" bestFit="1" customWidth="1"/>
    <col min="3595" max="3595" width="15.7109375" style="97" customWidth="1"/>
    <col min="3596" max="3596" width="22.140625" style="97" bestFit="1" customWidth="1"/>
    <col min="3597" max="3597" width="15.7109375" style="97" customWidth="1"/>
    <col min="3598" max="3598" width="22.140625" style="97" bestFit="1" customWidth="1"/>
    <col min="3599" max="3600" width="9.140625" style="97"/>
    <col min="3601" max="3601" width="14.140625" style="97" bestFit="1" customWidth="1"/>
    <col min="3602" max="3602" width="9.140625" style="97"/>
    <col min="3603" max="3603" width="22.28515625" style="97" bestFit="1" customWidth="1"/>
    <col min="3604" max="3838" width="9.140625" style="97"/>
    <col min="3839" max="3839" width="10.7109375" style="97" customWidth="1"/>
    <col min="3840" max="3840" width="55.7109375" style="97" customWidth="1"/>
    <col min="3841" max="3841" width="21.28515625" style="97" bestFit="1" customWidth="1"/>
    <col min="3842" max="3842" width="5.7109375" style="97" customWidth="1"/>
    <col min="3843" max="3843" width="15.7109375" style="97" customWidth="1"/>
    <col min="3844" max="3844" width="19.7109375" style="97" bestFit="1" customWidth="1"/>
    <col min="3845" max="3845" width="15.7109375" style="97" customWidth="1"/>
    <col min="3846" max="3846" width="19.7109375" style="97" bestFit="1" customWidth="1"/>
    <col min="3847" max="3847" width="15.7109375" style="97" customWidth="1"/>
    <col min="3848" max="3848" width="19.7109375" style="97" bestFit="1" customWidth="1"/>
    <col min="3849" max="3849" width="15.7109375" style="97" customWidth="1"/>
    <col min="3850" max="3850" width="22.140625" style="97" bestFit="1" customWidth="1"/>
    <col min="3851" max="3851" width="15.7109375" style="97" customWidth="1"/>
    <col min="3852" max="3852" width="22.140625" style="97" bestFit="1" customWidth="1"/>
    <col min="3853" max="3853" width="15.7109375" style="97" customWidth="1"/>
    <col min="3854" max="3854" width="22.140625" style="97" bestFit="1" customWidth="1"/>
    <col min="3855" max="3856" width="9.140625" style="97"/>
    <col min="3857" max="3857" width="14.140625" style="97" bestFit="1" customWidth="1"/>
    <col min="3858" max="3858" width="9.140625" style="97"/>
    <col min="3859" max="3859" width="22.28515625" style="97" bestFit="1" customWidth="1"/>
    <col min="3860" max="4094" width="9.140625" style="97"/>
    <col min="4095" max="4095" width="10.7109375" style="97" customWidth="1"/>
    <col min="4096" max="4096" width="55.7109375" style="97" customWidth="1"/>
    <col min="4097" max="4097" width="21.28515625" style="97" bestFit="1" customWidth="1"/>
    <col min="4098" max="4098" width="5.7109375" style="97" customWidth="1"/>
    <col min="4099" max="4099" width="15.7109375" style="97" customWidth="1"/>
    <col min="4100" max="4100" width="19.7109375" style="97" bestFit="1" customWidth="1"/>
    <col min="4101" max="4101" width="15.7109375" style="97" customWidth="1"/>
    <col min="4102" max="4102" width="19.7109375" style="97" bestFit="1" customWidth="1"/>
    <col min="4103" max="4103" width="15.7109375" style="97" customWidth="1"/>
    <col min="4104" max="4104" width="19.7109375" style="97" bestFit="1" customWidth="1"/>
    <col min="4105" max="4105" width="15.7109375" style="97" customWidth="1"/>
    <col min="4106" max="4106" width="22.140625" style="97" bestFit="1" customWidth="1"/>
    <col min="4107" max="4107" width="15.7109375" style="97" customWidth="1"/>
    <col min="4108" max="4108" width="22.140625" style="97" bestFit="1" customWidth="1"/>
    <col min="4109" max="4109" width="15.7109375" style="97" customWidth="1"/>
    <col min="4110" max="4110" width="22.140625" style="97" bestFit="1" customWidth="1"/>
    <col min="4111" max="4112" width="9.140625" style="97"/>
    <col min="4113" max="4113" width="14.140625" style="97" bestFit="1" customWidth="1"/>
    <col min="4114" max="4114" width="9.140625" style="97"/>
    <col min="4115" max="4115" width="22.28515625" style="97" bestFit="1" customWidth="1"/>
    <col min="4116" max="4350" width="9.140625" style="97"/>
    <col min="4351" max="4351" width="10.7109375" style="97" customWidth="1"/>
    <col min="4352" max="4352" width="55.7109375" style="97" customWidth="1"/>
    <col min="4353" max="4353" width="21.28515625" style="97" bestFit="1" customWidth="1"/>
    <col min="4354" max="4354" width="5.7109375" style="97" customWidth="1"/>
    <col min="4355" max="4355" width="15.7109375" style="97" customWidth="1"/>
    <col min="4356" max="4356" width="19.7109375" style="97" bestFit="1" customWidth="1"/>
    <col min="4357" max="4357" width="15.7109375" style="97" customWidth="1"/>
    <col min="4358" max="4358" width="19.7109375" style="97" bestFit="1" customWidth="1"/>
    <col min="4359" max="4359" width="15.7109375" style="97" customWidth="1"/>
    <col min="4360" max="4360" width="19.7109375" style="97" bestFit="1" customWidth="1"/>
    <col min="4361" max="4361" width="15.7109375" style="97" customWidth="1"/>
    <col min="4362" max="4362" width="22.140625" style="97" bestFit="1" customWidth="1"/>
    <col min="4363" max="4363" width="15.7109375" style="97" customWidth="1"/>
    <col min="4364" max="4364" width="22.140625" style="97" bestFit="1" customWidth="1"/>
    <col min="4365" max="4365" width="15.7109375" style="97" customWidth="1"/>
    <col min="4366" max="4366" width="22.140625" style="97" bestFit="1" customWidth="1"/>
    <col min="4367" max="4368" width="9.140625" style="97"/>
    <col min="4369" max="4369" width="14.140625" style="97" bestFit="1" customWidth="1"/>
    <col min="4370" max="4370" width="9.140625" style="97"/>
    <col min="4371" max="4371" width="22.28515625" style="97" bestFit="1" customWidth="1"/>
    <col min="4372" max="4606" width="9.140625" style="97"/>
    <col min="4607" max="4607" width="10.7109375" style="97" customWidth="1"/>
    <col min="4608" max="4608" width="55.7109375" style="97" customWidth="1"/>
    <col min="4609" max="4609" width="21.28515625" style="97" bestFit="1" customWidth="1"/>
    <col min="4610" max="4610" width="5.7109375" style="97" customWidth="1"/>
    <col min="4611" max="4611" width="15.7109375" style="97" customWidth="1"/>
    <col min="4612" max="4612" width="19.7109375" style="97" bestFit="1" customWidth="1"/>
    <col min="4613" max="4613" width="15.7109375" style="97" customWidth="1"/>
    <col min="4614" max="4614" width="19.7109375" style="97" bestFit="1" customWidth="1"/>
    <col min="4615" max="4615" width="15.7109375" style="97" customWidth="1"/>
    <col min="4616" max="4616" width="19.7109375" style="97" bestFit="1" customWidth="1"/>
    <col min="4617" max="4617" width="15.7109375" style="97" customWidth="1"/>
    <col min="4618" max="4618" width="22.140625" style="97" bestFit="1" customWidth="1"/>
    <col min="4619" max="4619" width="15.7109375" style="97" customWidth="1"/>
    <col min="4620" max="4620" width="22.140625" style="97" bestFit="1" customWidth="1"/>
    <col min="4621" max="4621" width="15.7109375" style="97" customWidth="1"/>
    <col min="4622" max="4622" width="22.140625" style="97" bestFit="1" customWidth="1"/>
    <col min="4623" max="4624" width="9.140625" style="97"/>
    <col min="4625" max="4625" width="14.140625" style="97" bestFit="1" customWidth="1"/>
    <col min="4626" max="4626" width="9.140625" style="97"/>
    <col min="4627" max="4627" width="22.28515625" style="97" bestFit="1" customWidth="1"/>
    <col min="4628" max="4862" width="9.140625" style="97"/>
    <col min="4863" max="4863" width="10.7109375" style="97" customWidth="1"/>
    <col min="4864" max="4864" width="55.7109375" style="97" customWidth="1"/>
    <col min="4865" max="4865" width="21.28515625" style="97" bestFit="1" customWidth="1"/>
    <col min="4866" max="4866" width="5.7109375" style="97" customWidth="1"/>
    <col min="4867" max="4867" width="15.7109375" style="97" customWidth="1"/>
    <col min="4868" max="4868" width="19.7109375" style="97" bestFit="1" customWidth="1"/>
    <col min="4869" max="4869" width="15.7109375" style="97" customWidth="1"/>
    <col min="4870" max="4870" width="19.7109375" style="97" bestFit="1" customWidth="1"/>
    <col min="4871" max="4871" width="15.7109375" style="97" customWidth="1"/>
    <col min="4872" max="4872" width="19.7109375" style="97" bestFit="1" customWidth="1"/>
    <col min="4873" max="4873" width="15.7109375" style="97" customWidth="1"/>
    <col min="4874" max="4874" width="22.140625" style="97" bestFit="1" customWidth="1"/>
    <col min="4875" max="4875" width="15.7109375" style="97" customWidth="1"/>
    <col min="4876" max="4876" width="22.140625" style="97" bestFit="1" customWidth="1"/>
    <col min="4877" max="4877" width="15.7109375" style="97" customWidth="1"/>
    <col min="4878" max="4878" width="22.140625" style="97" bestFit="1" customWidth="1"/>
    <col min="4879" max="4880" width="9.140625" style="97"/>
    <col min="4881" max="4881" width="14.140625" style="97" bestFit="1" customWidth="1"/>
    <col min="4882" max="4882" width="9.140625" style="97"/>
    <col min="4883" max="4883" width="22.28515625" style="97" bestFit="1" customWidth="1"/>
    <col min="4884" max="5118" width="9.140625" style="97"/>
    <col min="5119" max="5119" width="10.7109375" style="97" customWidth="1"/>
    <col min="5120" max="5120" width="55.7109375" style="97" customWidth="1"/>
    <col min="5121" max="5121" width="21.28515625" style="97" bestFit="1" customWidth="1"/>
    <col min="5122" max="5122" width="5.7109375" style="97" customWidth="1"/>
    <col min="5123" max="5123" width="15.7109375" style="97" customWidth="1"/>
    <col min="5124" max="5124" width="19.7109375" style="97" bestFit="1" customWidth="1"/>
    <col min="5125" max="5125" width="15.7109375" style="97" customWidth="1"/>
    <col min="5126" max="5126" width="19.7109375" style="97" bestFit="1" customWidth="1"/>
    <col min="5127" max="5127" width="15.7109375" style="97" customWidth="1"/>
    <col min="5128" max="5128" width="19.7109375" style="97" bestFit="1" customWidth="1"/>
    <col min="5129" max="5129" width="15.7109375" style="97" customWidth="1"/>
    <col min="5130" max="5130" width="22.140625" style="97" bestFit="1" customWidth="1"/>
    <col min="5131" max="5131" width="15.7109375" style="97" customWidth="1"/>
    <col min="5132" max="5132" width="22.140625" style="97" bestFit="1" customWidth="1"/>
    <col min="5133" max="5133" width="15.7109375" style="97" customWidth="1"/>
    <col min="5134" max="5134" width="22.140625" style="97" bestFit="1" customWidth="1"/>
    <col min="5135" max="5136" width="9.140625" style="97"/>
    <col min="5137" max="5137" width="14.140625" style="97" bestFit="1" customWidth="1"/>
    <col min="5138" max="5138" width="9.140625" style="97"/>
    <col min="5139" max="5139" width="22.28515625" style="97" bestFit="1" customWidth="1"/>
    <col min="5140" max="5374" width="9.140625" style="97"/>
    <col min="5375" max="5375" width="10.7109375" style="97" customWidth="1"/>
    <col min="5376" max="5376" width="55.7109375" style="97" customWidth="1"/>
    <col min="5377" max="5377" width="21.28515625" style="97" bestFit="1" customWidth="1"/>
    <col min="5378" max="5378" width="5.7109375" style="97" customWidth="1"/>
    <col min="5379" max="5379" width="15.7109375" style="97" customWidth="1"/>
    <col min="5380" max="5380" width="19.7109375" style="97" bestFit="1" customWidth="1"/>
    <col min="5381" max="5381" width="15.7109375" style="97" customWidth="1"/>
    <col min="5382" max="5382" width="19.7109375" style="97" bestFit="1" customWidth="1"/>
    <col min="5383" max="5383" width="15.7109375" style="97" customWidth="1"/>
    <col min="5384" max="5384" width="19.7109375" style="97" bestFit="1" customWidth="1"/>
    <col min="5385" max="5385" width="15.7109375" style="97" customWidth="1"/>
    <col min="5386" max="5386" width="22.140625" style="97" bestFit="1" customWidth="1"/>
    <col min="5387" max="5387" width="15.7109375" style="97" customWidth="1"/>
    <col min="5388" max="5388" width="22.140625" style="97" bestFit="1" customWidth="1"/>
    <col min="5389" max="5389" width="15.7109375" style="97" customWidth="1"/>
    <col min="5390" max="5390" width="22.140625" style="97" bestFit="1" customWidth="1"/>
    <col min="5391" max="5392" width="9.140625" style="97"/>
    <col min="5393" max="5393" width="14.140625" style="97" bestFit="1" customWidth="1"/>
    <col min="5394" max="5394" width="9.140625" style="97"/>
    <col min="5395" max="5395" width="22.28515625" style="97" bestFit="1" customWidth="1"/>
    <col min="5396" max="5630" width="9.140625" style="97"/>
    <col min="5631" max="5631" width="10.7109375" style="97" customWidth="1"/>
    <col min="5632" max="5632" width="55.7109375" style="97" customWidth="1"/>
    <col min="5633" max="5633" width="21.28515625" style="97" bestFit="1" customWidth="1"/>
    <col min="5634" max="5634" width="5.7109375" style="97" customWidth="1"/>
    <col min="5635" max="5635" width="15.7109375" style="97" customWidth="1"/>
    <col min="5636" max="5636" width="19.7109375" style="97" bestFit="1" customWidth="1"/>
    <col min="5637" max="5637" width="15.7109375" style="97" customWidth="1"/>
    <col min="5638" max="5638" width="19.7109375" style="97" bestFit="1" customWidth="1"/>
    <col min="5639" max="5639" width="15.7109375" style="97" customWidth="1"/>
    <col min="5640" max="5640" width="19.7109375" style="97" bestFit="1" customWidth="1"/>
    <col min="5641" max="5641" width="15.7109375" style="97" customWidth="1"/>
    <col min="5642" max="5642" width="22.140625" style="97" bestFit="1" customWidth="1"/>
    <col min="5643" max="5643" width="15.7109375" style="97" customWidth="1"/>
    <col min="5644" max="5644" width="22.140625" style="97" bestFit="1" customWidth="1"/>
    <col min="5645" max="5645" width="15.7109375" style="97" customWidth="1"/>
    <col min="5646" max="5646" width="22.140625" style="97" bestFit="1" customWidth="1"/>
    <col min="5647" max="5648" width="9.140625" style="97"/>
    <col min="5649" max="5649" width="14.140625" style="97" bestFit="1" customWidth="1"/>
    <col min="5650" max="5650" width="9.140625" style="97"/>
    <col min="5651" max="5651" width="22.28515625" style="97" bestFit="1" customWidth="1"/>
    <col min="5652" max="5886" width="9.140625" style="97"/>
    <col min="5887" max="5887" width="10.7109375" style="97" customWidth="1"/>
    <col min="5888" max="5888" width="55.7109375" style="97" customWidth="1"/>
    <col min="5889" max="5889" width="21.28515625" style="97" bestFit="1" customWidth="1"/>
    <col min="5890" max="5890" width="5.7109375" style="97" customWidth="1"/>
    <col min="5891" max="5891" width="15.7109375" style="97" customWidth="1"/>
    <col min="5892" max="5892" width="19.7109375" style="97" bestFit="1" customWidth="1"/>
    <col min="5893" max="5893" width="15.7109375" style="97" customWidth="1"/>
    <col min="5894" max="5894" width="19.7109375" style="97" bestFit="1" customWidth="1"/>
    <col min="5895" max="5895" width="15.7109375" style="97" customWidth="1"/>
    <col min="5896" max="5896" width="19.7109375" style="97" bestFit="1" customWidth="1"/>
    <col min="5897" max="5897" width="15.7109375" style="97" customWidth="1"/>
    <col min="5898" max="5898" width="22.140625" style="97" bestFit="1" customWidth="1"/>
    <col min="5899" max="5899" width="15.7109375" style="97" customWidth="1"/>
    <col min="5900" max="5900" width="22.140625" style="97" bestFit="1" customWidth="1"/>
    <col min="5901" max="5901" width="15.7109375" style="97" customWidth="1"/>
    <col min="5902" max="5902" width="22.140625" style="97" bestFit="1" customWidth="1"/>
    <col min="5903" max="5904" width="9.140625" style="97"/>
    <col min="5905" max="5905" width="14.140625" style="97" bestFit="1" customWidth="1"/>
    <col min="5906" max="5906" width="9.140625" style="97"/>
    <col min="5907" max="5907" width="22.28515625" style="97" bestFit="1" customWidth="1"/>
    <col min="5908" max="6142" width="9.140625" style="97"/>
    <col min="6143" max="6143" width="10.7109375" style="97" customWidth="1"/>
    <col min="6144" max="6144" width="55.7109375" style="97" customWidth="1"/>
    <col min="6145" max="6145" width="21.28515625" style="97" bestFit="1" customWidth="1"/>
    <col min="6146" max="6146" width="5.7109375" style="97" customWidth="1"/>
    <col min="6147" max="6147" width="15.7109375" style="97" customWidth="1"/>
    <col min="6148" max="6148" width="19.7109375" style="97" bestFit="1" customWidth="1"/>
    <col min="6149" max="6149" width="15.7109375" style="97" customWidth="1"/>
    <col min="6150" max="6150" width="19.7109375" style="97" bestFit="1" customWidth="1"/>
    <col min="6151" max="6151" width="15.7109375" style="97" customWidth="1"/>
    <col min="6152" max="6152" width="19.7109375" style="97" bestFit="1" customWidth="1"/>
    <col min="6153" max="6153" width="15.7109375" style="97" customWidth="1"/>
    <col min="6154" max="6154" width="22.140625" style="97" bestFit="1" customWidth="1"/>
    <col min="6155" max="6155" width="15.7109375" style="97" customWidth="1"/>
    <col min="6156" max="6156" width="22.140625" style="97" bestFit="1" customWidth="1"/>
    <col min="6157" max="6157" width="15.7109375" style="97" customWidth="1"/>
    <col min="6158" max="6158" width="22.140625" style="97" bestFit="1" customWidth="1"/>
    <col min="6159" max="6160" width="9.140625" style="97"/>
    <col min="6161" max="6161" width="14.140625" style="97" bestFit="1" customWidth="1"/>
    <col min="6162" max="6162" width="9.140625" style="97"/>
    <col min="6163" max="6163" width="22.28515625" style="97" bestFit="1" customWidth="1"/>
    <col min="6164" max="6398" width="9.140625" style="97"/>
    <col min="6399" max="6399" width="10.7109375" style="97" customWidth="1"/>
    <col min="6400" max="6400" width="55.7109375" style="97" customWidth="1"/>
    <col min="6401" max="6401" width="21.28515625" style="97" bestFit="1" customWidth="1"/>
    <col min="6402" max="6402" width="5.7109375" style="97" customWidth="1"/>
    <col min="6403" max="6403" width="15.7109375" style="97" customWidth="1"/>
    <col min="6404" max="6404" width="19.7109375" style="97" bestFit="1" customWidth="1"/>
    <col min="6405" max="6405" width="15.7109375" style="97" customWidth="1"/>
    <col min="6406" max="6406" width="19.7109375" style="97" bestFit="1" customWidth="1"/>
    <col min="6407" max="6407" width="15.7109375" style="97" customWidth="1"/>
    <col min="6408" max="6408" width="19.7109375" style="97" bestFit="1" customWidth="1"/>
    <col min="6409" max="6409" width="15.7109375" style="97" customWidth="1"/>
    <col min="6410" max="6410" width="22.140625" style="97" bestFit="1" customWidth="1"/>
    <col min="6411" max="6411" width="15.7109375" style="97" customWidth="1"/>
    <col min="6412" max="6412" width="22.140625" style="97" bestFit="1" customWidth="1"/>
    <col min="6413" max="6413" width="15.7109375" style="97" customWidth="1"/>
    <col min="6414" max="6414" width="22.140625" style="97" bestFit="1" customWidth="1"/>
    <col min="6415" max="6416" width="9.140625" style="97"/>
    <col min="6417" max="6417" width="14.140625" style="97" bestFit="1" customWidth="1"/>
    <col min="6418" max="6418" width="9.140625" style="97"/>
    <col min="6419" max="6419" width="22.28515625" style="97" bestFit="1" customWidth="1"/>
    <col min="6420" max="6654" width="9.140625" style="97"/>
    <col min="6655" max="6655" width="10.7109375" style="97" customWidth="1"/>
    <col min="6656" max="6656" width="55.7109375" style="97" customWidth="1"/>
    <col min="6657" max="6657" width="21.28515625" style="97" bestFit="1" customWidth="1"/>
    <col min="6658" max="6658" width="5.7109375" style="97" customWidth="1"/>
    <col min="6659" max="6659" width="15.7109375" style="97" customWidth="1"/>
    <col min="6660" max="6660" width="19.7109375" style="97" bestFit="1" customWidth="1"/>
    <col min="6661" max="6661" width="15.7109375" style="97" customWidth="1"/>
    <col min="6662" max="6662" width="19.7109375" style="97" bestFit="1" customWidth="1"/>
    <col min="6663" max="6663" width="15.7109375" style="97" customWidth="1"/>
    <col min="6664" max="6664" width="19.7109375" style="97" bestFit="1" customWidth="1"/>
    <col min="6665" max="6665" width="15.7109375" style="97" customWidth="1"/>
    <col min="6666" max="6666" width="22.140625" style="97" bestFit="1" customWidth="1"/>
    <col min="6667" max="6667" width="15.7109375" style="97" customWidth="1"/>
    <col min="6668" max="6668" width="22.140625" style="97" bestFit="1" customWidth="1"/>
    <col min="6669" max="6669" width="15.7109375" style="97" customWidth="1"/>
    <col min="6670" max="6670" width="22.140625" style="97" bestFit="1" customWidth="1"/>
    <col min="6671" max="6672" width="9.140625" style="97"/>
    <col min="6673" max="6673" width="14.140625" style="97" bestFit="1" customWidth="1"/>
    <col min="6674" max="6674" width="9.140625" style="97"/>
    <col min="6675" max="6675" width="22.28515625" style="97" bestFit="1" customWidth="1"/>
    <col min="6676" max="6910" width="9.140625" style="97"/>
    <col min="6911" max="6911" width="10.7109375" style="97" customWidth="1"/>
    <col min="6912" max="6912" width="55.7109375" style="97" customWidth="1"/>
    <col min="6913" max="6913" width="21.28515625" style="97" bestFit="1" customWidth="1"/>
    <col min="6914" max="6914" width="5.7109375" style="97" customWidth="1"/>
    <col min="6915" max="6915" width="15.7109375" style="97" customWidth="1"/>
    <col min="6916" max="6916" width="19.7109375" style="97" bestFit="1" customWidth="1"/>
    <col min="6917" max="6917" width="15.7109375" style="97" customWidth="1"/>
    <col min="6918" max="6918" width="19.7109375" style="97" bestFit="1" customWidth="1"/>
    <col min="6919" max="6919" width="15.7109375" style="97" customWidth="1"/>
    <col min="6920" max="6920" width="19.7109375" style="97" bestFit="1" customWidth="1"/>
    <col min="6921" max="6921" width="15.7109375" style="97" customWidth="1"/>
    <col min="6922" max="6922" width="22.140625" style="97" bestFit="1" customWidth="1"/>
    <col min="6923" max="6923" width="15.7109375" style="97" customWidth="1"/>
    <col min="6924" max="6924" width="22.140625" style="97" bestFit="1" customWidth="1"/>
    <col min="6925" max="6925" width="15.7109375" style="97" customWidth="1"/>
    <col min="6926" max="6926" width="22.140625" style="97" bestFit="1" customWidth="1"/>
    <col min="6927" max="6928" width="9.140625" style="97"/>
    <col min="6929" max="6929" width="14.140625" style="97" bestFit="1" customWidth="1"/>
    <col min="6930" max="6930" width="9.140625" style="97"/>
    <col min="6931" max="6931" width="22.28515625" style="97" bestFit="1" customWidth="1"/>
    <col min="6932" max="7166" width="9.140625" style="97"/>
    <col min="7167" max="7167" width="10.7109375" style="97" customWidth="1"/>
    <col min="7168" max="7168" width="55.7109375" style="97" customWidth="1"/>
    <col min="7169" max="7169" width="21.28515625" style="97" bestFit="1" customWidth="1"/>
    <col min="7170" max="7170" width="5.7109375" style="97" customWidth="1"/>
    <col min="7171" max="7171" width="15.7109375" style="97" customWidth="1"/>
    <col min="7172" max="7172" width="19.7109375" style="97" bestFit="1" customWidth="1"/>
    <col min="7173" max="7173" width="15.7109375" style="97" customWidth="1"/>
    <col min="7174" max="7174" width="19.7109375" style="97" bestFit="1" customWidth="1"/>
    <col min="7175" max="7175" width="15.7109375" style="97" customWidth="1"/>
    <col min="7176" max="7176" width="19.7109375" style="97" bestFit="1" customWidth="1"/>
    <col min="7177" max="7177" width="15.7109375" style="97" customWidth="1"/>
    <col min="7178" max="7178" width="22.140625" style="97" bestFit="1" customWidth="1"/>
    <col min="7179" max="7179" width="15.7109375" style="97" customWidth="1"/>
    <col min="7180" max="7180" width="22.140625" style="97" bestFit="1" customWidth="1"/>
    <col min="7181" max="7181" width="15.7109375" style="97" customWidth="1"/>
    <col min="7182" max="7182" width="22.140625" style="97" bestFit="1" customWidth="1"/>
    <col min="7183" max="7184" width="9.140625" style="97"/>
    <col min="7185" max="7185" width="14.140625" style="97" bestFit="1" customWidth="1"/>
    <col min="7186" max="7186" width="9.140625" style="97"/>
    <col min="7187" max="7187" width="22.28515625" style="97" bestFit="1" customWidth="1"/>
    <col min="7188" max="7422" width="9.140625" style="97"/>
    <col min="7423" max="7423" width="10.7109375" style="97" customWidth="1"/>
    <col min="7424" max="7424" width="55.7109375" style="97" customWidth="1"/>
    <col min="7425" max="7425" width="21.28515625" style="97" bestFit="1" customWidth="1"/>
    <col min="7426" max="7426" width="5.7109375" style="97" customWidth="1"/>
    <col min="7427" max="7427" width="15.7109375" style="97" customWidth="1"/>
    <col min="7428" max="7428" width="19.7109375" style="97" bestFit="1" customWidth="1"/>
    <col min="7429" max="7429" width="15.7109375" style="97" customWidth="1"/>
    <col min="7430" max="7430" width="19.7109375" style="97" bestFit="1" customWidth="1"/>
    <col min="7431" max="7431" width="15.7109375" style="97" customWidth="1"/>
    <col min="7432" max="7432" width="19.7109375" style="97" bestFit="1" customWidth="1"/>
    <col min="7433" max="7433" width="15.7109375" style="97" customWidth="1"/>
    <col min="7434" max="7434" width="22.140625" style="97" bestFit="1" customWidth="1"/>
    <col min="7435" max="7435" width="15.7109375" style="97" customWidth="1"/>
    <col min="7436" max="7436" width="22.140625" style="97" bestFit="1" customWidth="1"/>
    <col min="7437" max="7437" width="15.7109375" style="97" customWidth="1"/>
    <col min="7438" max="7438" width="22.140625" style="97" bestFit="1" customWidth="1"/>
    <col min="7439" max="7440" width="9.140625" style="97"/>
    <col min="7441" max="7441" width="14.140625" style="97" bestFit="1" customWidth="1"/>
    <col min="7442" max="7442" width="9.140625" style="97"/>
    <col min="7443" max="7443" width="22.28515625" style="97" bestFit="1" customWidth="1"/>
    <col min="7444" max="7678" width="9.140625" style="97"/>
    <col min="7679" max="7679" width="10.7109375" style="97" customWidth="1"/>
    <col min="7680" max="7680" width="55.7109375" style="97" customWidth="1"/>
    <col min="7681" max="7681" width="21.28515625" style="97" bestFit="1" customWidth="1"/>
    <col min="7682" max="7682" width="5.7109375" style="97" customWidth="1"/>
    <col min="7683" max="7683" width="15.7109375" style="97" customWidth="1"/>
    <col min="7684" max="7684" width="19.7109375" style="97" bestFit="1" customWidth="1"/>
    <col min="7685" max="7685" width="15.7109375" style="97" customWidth="1"/>
    <col min="7686" max="7686" width="19.7109375" style="97" bestFit="1" customWidth="1"/>
    <col min="7687" max="7687" width="15.7109375" style="97" customWidth="1"/>
    <col min="7688" max="7688" width="19.7109375" style="97" bestFit="1" customWidth="1"/>
    <col min="7689" max="7689" width="15.7109375" style="97" customWidth="1"/>
    <col min="7690" max="7690" width="22.140625" style="97" bestFit="1" customWidth="1"/>
    <col min="7691" max="7691" width="15.7109375" style="97" customWidth="1"/>
    <col min="7692" max="7692" width="22.140625" style="97" bestFit="1" customWidth="1"/>
    <col min="7693" max="7693" width="15.7109375" style="97" customWidth="1"/>
    <col min="7694" max="7694" width="22.140625" style="97" bestFit="1" customWidth="1"/>
    <col min="7695" max="7696" width="9.140625" style="97"/>
    <col min="7697" max="7697" width="14.140625" style="97" bestFit="1" customWidth="1"/>
    <col min="7698" max="7698" width="9.140625" style="97"/>
    <col min="7699" max="7699" width="22.28515625" style="97" bestFit="1" customWidth="1"/>
    <col min="7700" max="7934" width="9.140625" style="97"/>
    <col min="7935" max="7935" width="10.7109375" style="97" customWidth="1"/>
    <col min="7936" max="7936" width="55.7109375" style="97" customWidth="1"/>
    <col min="7937" max="7937" width="21.28515625" style="97" bestFit="1" customWidth="1"/>
    <col min="7938" max="7938" width="5.7109375" style="97" customWidth="1"/>
    <col min="7939" max="7939" width="15.7109375" style="97" customWidth="1"/>
    <col min="7940" max="7940" width="19.7109375" style="97" bestFit="1" customWidth="1"/>
    <col min="7941" max="7941" width="15.7109375" style="97" customWidth="1"/>
    <col min="7942" max="7942" width="19.7109375" style="97" bestFit="1" customWidth="1"/>
    <col min="7943" max="7943" width="15.7109375" style="97" customWidth="1"/>
    <col min="7944" max="7944" width="19.7109375" style="97" bestFit="1" customWidth="1"/>
    <col min="7945" max="7945" width="15.7109375" style="97" customWidth="1"/>
    <col min="7946" max="7946" width="22.140625" style="97" bestFit="1" customWidth="1"/>
    <col min="7947" max="7947" width="15.7109375" style="97" customWidth="1"/>
    <col min="7948" max="7948" width="22.140625" style="97" bestFit="1" customWidth="1"/>
    <col min="7949" max="7949" width="15.7109375" style="97" customWidth="1"/>
    <col min="7950" max="7950" width="22.140625" style="97" bestFit="1" customWidth="1"/>
    <col min="7951" max="7952" width="9.140625" style="97"/>
    <col min="7953" max="7953" width="14.140625" style="97" bestFit="1" customWidth="1"/>
    <col min="7954" max="7954" width="9.140625" style="97"/>
    <col min="7955" max="7955" width="22.28515625" style="97" bestFit="1" customWidth="1"/>
    <col min="7956" max="8190" width="9.140625" style="97"/>
    <col min="8191" max="8191" width="10.7109375" style="97" customWidth="1"/>
    <col min="8192" max="8192" width="55.7109375" style="97" customWidth="1"/>
    <col min="8193" max="8193" width="21.28515625" style="97" bestFit="1" customWidth="1"/>
    <col min="8194" max="8194" width="5.7109375" style="97" customWidth="1"/>
    <col min="8195" max="8195" width="15.7109375" style="97" customWidth="1"/>
    <col min="8196" max="8196" width="19.7109375" style="97" bestFit="1" customWidth="1"/>
    <col min="8197" max="8197" width="15.7109375" style="97" customWidth="1"/>
    <col min="8198" max="8198" width="19.7109375" style="97" bestFit="1" customWidth="1"/>
    <col min="8199" max="8199" width="15.7109375" style="97" customWidth="1"/>
    <col min="8200" max="8200" width="19.7109375" style="97" bestFit="1" customWidth="1"/>
    <col min="8201" max="8201" width="15.7109375" style="97" customWidth="1"/>
    <col min="8202" max="8202" width="22.140625" style="97" bestFit="1" customWidth="1"/>
    <col min="8203" max="8203" width="15.7109375" style="97" customWidth="1"/>
    <col min="8204" max="8204" width="22.140625" style="97" bestFit="1" customWidth="1"/>
    <col min="8205" max="8205" width="15.7109375" style="97" customWidth="1"/>
    <col min="8206" max="8206" width="22.140625" style="97" bestFit="1" customWidth="1"/>
    <col min="8207" max="8208" width="9.140625" style="97"/>
    <col min="8209" max="8209" width="14.140625" style="97" bestFit="1" customWidth="1"/>
    <col min="8210" max="8210" width="9.140625" style="97"/>
    <col min="8211" max="8211" width="22.28515625" style="97" bestFit="1" customWidth="1"/>
    <col min="8212" max="8446" width="9.140625" style="97"/>
    <col min="8447" max="8447" width="10.7109375" style="97" customWidth="1"/>
    <col min="8448" max="8448" width="55.7109375" style="97" customWidth="1"/>
    <col min="8449" max="8449" width="21.28515625" style="97" bestFit="1" customWidth="1"/>
    <col min="8450" max="8450" width="5.7109375" style="97" customWidth="1"/>
    <col min="8451" max="8451" width="15.7109375" style="97" customWidth="1"/>
    <col min="8452" max="8452" width="19.7109375" style="97" bestFit="1" customWidth="1"/>
    <col min="8453" max="8453" width="15.7109375" style="97" customWidth="1"/>
    <col min="8454" max="8454" width="19.7109375" style="97" bestFit="1" customWidth="1"/>
    <col min="8455" max="8455" width="15.7109375" style="97" customWidth="1"/>
    <col min="8456" max="8456" width="19.7109375" style="97" bestFit="1" customWidth="1"/>
    <col min="8457" max="8457" width="15.7109375" style="97" customWidth="1"/>
    <col min="8458" max="8458" width="22.140625" style="97" bestFit="1" customWidth="1"/>
    <col min="8459" max="8459" width="15.7109375" style="97" customWidth="1"/>
    <col min="8460" max="8460" width="22.140625" style="97" bestFit="1" customWidth="1"/>
    <col min="8461" max="8461" width="15.7109375" style="97" customWidth="1"/>
    <col min="8462" max="8462" width="22.140625" style="97" bestFit="1" customWidth="1"/>
    <col min="8463" max="8464" width="9.140625" style="97"/>
    <col min="8465" max="8465" width="14.140625" style="97" bestFit="1" customWidth="1"/>
    <col min="8466" max="8466" width="9.140625" style="97"/>
    <col min="8467" max="8467" width="22.28515625" style="97" bestFit="1" customWidth="1"/>
    <col min="8468" max="8702" width="9.140625" style="97"/>
    <col min="8703" max="8703" width="10.7109375" style="97" customWidth="1"/>
    <col min="8704" max="8704" width="55.7109375" style="97" customWidth="1"/>
    <col min="8705" max="8705" width="21.28515625" style="97" bestFit="1" customWidth="1"/>
    <col min="8706" max="8706" width="5.7109375" style="97" customWidth="1"/>
    <col min="8707" max="8707" width="15.7109375" style="97" customWidth="1"/>
    <col min="8708" max="8708" width="19.7109375" style="97" bestFit="1" customWidth="1"/>
    <col min="8709" max="8709" width="15.7109375" style="97" customWidth="1"/>
    <col min="8710" max="8710" width="19.7109375" style="97" bestFit="1" customWidth="1"/>
    <col min="8711" max="8711" width="15.7109375" style="97" customWidth="1"/>
    <col min="8712" max="8712" width="19.7109375" style="97" bestFit="1" customWidth="1"/>
    <col min="8713" max="8713" width="15.7109375" style="97" customWidth="1"/>
    <col min="8714" max="8714" width="22.140625" style="97" bestFit="1" customWidth="1"/>
    <col min="8715" max="8715" width="15.7109375" style="97" customWidth="1"/>
    <col min="8716" max="8716" width="22.140625" style="97" bestFit="1" customWidth="1"/>
    <col min="8717" max="8717" width="15.7109375" style="97" customWidth="1"/>
    <col min="8718" max="8718" width="22.140625" style="97" bestFit="1" customWidth="1"/>
    <col min="8719" max="8720" width="9.140625" style="97"/>
    <col min="8721" max="8721" width="14.140625" style="97" bestFit="1" customWidth="1"/>
    <col min="8722" max="8722" width="9.140625" style="97"/>
    <col min="8723" max="8723" width="22.28515625" style="97" bestFit="1" customWidth="1"/>
    <col min="8724" max="8958" width="9.140625" style="97"/>
    <col min="8959" max="8959" width="10.7109375" style="97" customWidth="1"/>
    <col min="8960" max="8960" width="55.7109375" style="97" customWidth="1"/>
    <col min="8961" max="8961" width="21.28515625" style="97" bestFit="1" customWidth="1"/>
    <col min="8962" max="8962" width="5.7109375" style="97" customWidth="1"/>
    <col min="8963" max="8963" width="15.7109375" style="97" customWidth="1"/>
    <col min="8964" max="8964" width="19.7109375" style="97" bestFit="1" customWidth="1"/>
    <col min="8965" max="8965" width="15.7109375" style="97" customWidth="1"/>
    <col min="8966" max="8966" width="19.7109375" style="97" bestFit="1" customWidth="1"/>
    <col min="8967" max="8967" width="15.7109375" style="97" customWidth="1"/>
    <col min="8968" max="8968" width="19.7109375" style="97" bestFit="1" customWidth="1"/>
    <col min="8969" max="8969" width="15.7109375" style="97" customWidth="1"/>
    <col min="8970" max="8970" width="22.140625" style="97" bestFit="1" customWidth="1"/>
    <col min="8971" max="8971" width="15.7109375" style="97" customWidth="1"/>
    <col min="8972" max="8972" width="22.140625" style="97" bestFit="1" customWidth="1"/>
    <col min="8973" max="8973" width="15.7109375" style="97" customWidth="1"/>
    <col min="8974" max="8974" width="22.140625" style="97" bestFit="1" customWidth="1"/>
    <col min="8975" max="8976" width="9.140625" style="97"/>
    <col min="8977" max="8977" width="14.140625" style="97" bestFit="1" customWidth="1"/>
    <col min="8978" max="8978" width="9.140625" style="97"/>
    <col min="8979" max="8979" width="22.28515625" style="97" bestFit="1" customWidth="1"/>
    <col min="8980" max="9214" width="9.140625" style="97"/>
    <col min="9215" max="9215" width="10.7109375" style="97" customWidth="1"/>
    <col min="9216" max="9216" width="55.7109375" style="97" customWidth="1"/>
    <col min="9217" max="9217" width="21.28515625" style="97" bestFit="1" customWidth="1"/>
    <col min="9218" max="9218" width="5.7109375" style="97" customWidth="1"/>
    <col min="9219" max="9219" width="15.7109375" style="97" customWidth="1"/>
    <col min="9220" max="9220" width="19.7109375" style="97" bestFit="1" customWidth="1"/>
    <col min="9221" max="9221" width="15.7109375" style="97" customWidth="1"/>
    <col min="9222" max="9222" width="19.7109375" style="97" bestFit="1" customWidth="1"/>
    <col min="9223" max="9223" width="15.7109375" style="97" customWidth="1"/>
    <col min="9224" max="9224" width="19.7109375" style="97" bestFit="1" customWidth="1"/>
    <col min="9225" max="9225" width="15.7109375" style="97" customWidth="1"/>
    <col min="9226" max="9226" width="22.140625" style="97" bestFit="1" customWidth="1"/>
    <col min="9227" max="9227" width="15.7109375" style="97" customWidth="1"/>
    <col min="9228" max="9228" width="22.140625" style="97" bestFit="1" customWidth="1"/>
    <col min="9229" max="9229" width="15.7109375" style="97" customWidth="1"/>
    <col min="9230" max="9230" width="22.140625" style="97" bestFit="1" customWidth="1"/>
    <col min="9231" max="9232" width="9.140625" style="97"/>
    <col min="9233" max="9233" width="14.140625" style="97" bestFit="1" customWidth="1"/>
    <col min="9234" max="9234" width="9.140625" style="97"/>
    <col min="9235" max="9235" width="22.28515625" style="97" bestFit="1" customWidth="1"/>
    <col min="9236" max="9470" width="9.140625" style="97"/>
    <col min="9471" max="9471" width="10.7109375" style="97" customWidth="1"/>
    <col min="9472" max="9472" width="55.7109375" style="97" customWidth="1"/>
    <col min="9473" max="9473" width="21.28515625" style="97" bestFit="1" customWidth="1"/>
    <col min="9474" max="9474" width="5.7109375" style="97" customWidth="1"/>
    <col min="9475" max="9475" width="15.7109375" style="97" customWidth="1"/>
    <col min="9476" max="9476" width="19.7109375" style="97" bestFit="1" customWidth="1"/>
    <col min="9477" max="9477" width="15.7109375" style="97" customWidth="1"/>
    <col min="9478" max="9478" width="19.7109375" style="97" bestFit="1" customWidth="1"/>
    <col min="9479" max="9479" width="15.7109375" style="97" customWidth="1"/>
    <col min="9480" max="9480" width="19.7109375" style="97" bestFit="1" customWidth="1"/>
    <col min="9481" max="9481" width="15.7109375" style="97" customWidth="1"/>
    <col min="9482" max="9482" width="22.140625" style="97" bestFit="1" customWidth="1"/>
    <col min="9483" max="9483" width="15.7109375" style="97" customWidth="1"/>
    <col min="9484" max="9484" width="22.140625" style="97" bestFit="1" customWidth="1"/>
    <col min="9485" max="9485" width="15.7109375" style="97" customWidth="1"/>
    <col min="9486" max="9486" width="22.140625" style="97" bestFit="1" customWidth="1"/>
    <col min="9487" max="9488" width="9.140625" style="97"/>
    <col min="9489" max="9489" width="14.140625" style="97" bestFit="1" customWidth="1"/>
    <col min="9490" max="9490" width="9.140625" style="97"/>
    <col min="9491" max="9491" width="22.28515625" style="97" bestFit="1" customWidth="1"/>
    <col min="9492" max="9726" width="9.140625" style="97"/>
    <col min="9727" max="9727" width="10.7109375" style="97" customWidth="1"/>
    <col min="9728" max="9728" width="55.7109375" style="97" customWidth="1"/>
    <col min="9729" max="9729" width="21.28515625" style="97" bestFit="1" customWidth="1"/>
    <col min="9730" max="9730" width="5.7109375" style="97" customWidth="1"/>
    <col min="9731" max="9731" width="15.7109375" style="97" customWidth="1"/>
    <col min="9732" max="9732" width="19.7109375" style="97" bestFit="1" customWidth="1"/>
    <col min="9733" max="9733" width="15.7109375" style="97" customWidth="1"/>
    <col min="9734" max="9734" width="19.7109375" style="97" bestFit="1" customWidth="1"/>
    <col min="9735" max="9735" width="15.7109375" style="97" customWidth="1"/>
    <col min="9736" max="9736" width="19.7109375" style="97" bestFit="1" customWidth="1"/>
    <col min="9737" max="9737" width="15.7109375" style="97" customWidth="1"/>
    <col min="9738" max="9738" width="22.140625" style="97" bestFit="1" customWidth="1"/>
    <col min="9739" max="9739" width="15.7109375" style="97" customWidth="1"/>
    <col min="9740" max="9740" width="22.140625" style="97" bestFit="1" customWidth="1"/>
    <col min="9741" max="9741" width="15.7109375" style="97" customWidth="1"/>
    <col min="9742" max="9742" width="22.140625" style="97" bestFit="1" customWidth="1"/>
    <col min="9743" max="9744" width="9.140625" style="97"/>
    <col min="9745" max="9745" width="14.140625" style="97" bestFit="1" customWidth="1"/>
    <col min="9746" max="9746" width="9.140625" style="97"/>
    <col min="9747" max="9747" width="22.28515625" style="97" bestFit="1" customWidth="1"/>
    <col min="9748" max="9982" width="9.140625" style="97"/>
    <col min="9983" max="9983" width="10.7109375" style="97" customWidth="1"/>
    <col min="9984" max="9984" width="55.7109375" style="97" customWidth="1"/>
    <col min="9985" max="9985" width="21.28515625" style="97" bestFit="1" customWidth="1"/>
    <col min="9986" max="9986" width="5.7109375" style="97" customWidth="1"/>
    <col min="9987" max="9987" width="15.7109375" style="97" customWidth="1"/>
    <col min="9988" max="9988" width="19.7109375" style="97" bestFit="1" customWidth="1"/>
    <col min="9989" max="9989" width="15.7109375" style="97" customWidth="1"/>
    <col min="9990" max="9990" width="19.7109375" style="97" bestFit="1" customWidth="1"/>
    <col min="9991" max="9991" width="15.7109375" style="97" customWidth="1"/>
    <col min="9992" max="9992" width="19.7109375" style="97" bestFit="1" customWidth="1"/>
    <col min="9993" max="9993" width="15.7109375" style="97" customWidth="1"/>
    <col min="9994" max="9994" width="22.140625" style="97" bestFit="1" customWidth="1"/>
    <col min="9995" max="9995" width="15.7109375" style="97" customWidth="1"/>
    <col min="9996" max="9996" width="22.140625" style="97" bestFit="1" customWidth="1"/>
    <col min="9997" max="9997" width="15.7109375" style="97" customWidth="1"/>
    <col min="9998" max="9998" width="22.140625" style="97" bestFit="1" customWidth="1"/>
    <col min="9999" max="10000" width="9.140625" style="97"/>
    <col min="10001" max="10001" width="14.140625" style="97" bestFit="1" customWidth="1"/>
    <col min="10002" max="10002" width="9.140625" style="97"/>
    <col min="10003" max="10003" width="22.28515625" style="97" bestFit="1" customWidth="1"/>
    <col min="10004" max="10238" width="9.140625" style="97"/>
    <col min="10239" max="10239" width="10.7109375" style="97" customWidth="1"/>
    <col min="10240" max="10240" width="55.7109375" style="97" customWidth="1"/>
    <col min="10241" max="10241" width="21.28515625" style="97" bestFit="1" customWidth="1"/>
    <col min="10242" max="10242" width="5.7109375" style="97" customWidth="1"/>
    <col min="10243" max="10243" width="15.7109375" style="97" customWidth="1"/>
    <col min="10244" max="10244" width="19.7109375" style="97" bestFit="1" customWidth="1"/>
    <col min="10245" max="10245" width="15.7109375" style="97" customWidth="1"/>
    <col min="10246" max="10246" width="19.7109375" style="97" bestFit="1" customWidth="1"/>
    <col min="10247" max="10247" width="15.7109375" style="97" customWidth="1"/>
    <col min="10248" max="10248" width="19.7109375" style="97" bestFit="1" customWidth="1"/>
    <col min="10249" max="10249" width="15.7109375" style="97" customWidth="1"/>
    <col min="10250" max="10250" width="22.140625" style="97" bestFit="1" customWidth="1"/>
    <col min="10251" max="10251" width="15.7109375" style="97" customWidth="1"/>
    <col min="10252" max="10252" width="22.140625" style="97" bestFit="1" customWidth="1"/>
    <col min="10253" max="10253" width="15.7109375" style="97" customWidth="1"/>
    <col min="10254" max="10254" width="22.140625" style="97" bestFit="1" customWidth="1"/>
    <col min="10255" max="10256" width="9.140625" style="97"/>
    <col min="10257" max="10257" width="14.140625" style="97" bestFit="1" customWidth="1"/>
    <col min="10258" max="10258" width="9.140625" style="97"/>
    <col min="10259" max="10259" width="22.28515625" style="97" bestFit="1" customWidth="1"/>
    <col min="10260" max="10494" width="9.140625" style="97"/>
    <col min="10495" max="10495" width="10.7109375" style="97" customWidth="1"/>
    <col min="10496" max="10496" width="55.7109375" style="97" customWidth="1"/>
    <col min="10497" max="10497" width="21.28515625" style="97" bestFit="1" customWidth="1"/>
    <col min="10498" max="10498" width="5.7109375" style="97" customWidth="1"/>
    <col min="10499" max="10499" width="15.7109375" style="97" customWidth="1"/>
    <col min="10500" max="10500" width="19.7109375" style="97" bestFit="1" customWidth="1"/>
    <col min="10501" max="10501" width="15.7109375" style="97" customWidth="1"/>
    <col min="10502" max="10502" width="19.7109375" style="97" bestFit="1" customWidth="1"/>
    <col min="10503" max="10503" width="15.7109375" style="97" customWidth="1"/>
    <col min="10504" max="10504" width="19.7109375" style="97" bestFit="1" customWidth="1"/>
    <col min="10505" max="10505" width="15.7109375" style="97" customWidth="1"/>
    <col min="10506" max="10506" width="22.140625" style="97" bestFit="1" customWidth="1"/>
    <col min="10507" max="10507" width="15.7109375" style="97" customWidth="1"/>
    <col min="10508" max="10508" width="22.140625" style="97" bestFit="1" customWidth="1"/>
    <col min="10509" max="10509" width="15.7109375" style="97" customWidth="1"/>
    <col min="10510" max="10510" width="22.140625" style="97" bestFit="1" customWidth="1"/>
    <col min="10511" max="10512" width="9.140625" style="97"/>
    <col min="10513" max="10513" width="14.140625" style="97" bestFit="1" customWidth="1"/>
    <col min="10514" max="10514" width="9.140625" style="97"/>
    <col min="10515" max="10515" width="22.28515625" style="97" bestFit="1" customWidth="1"/>
    <col min="10516" max="10750" width="9.140625" style="97"/>
    <col min="10751" max="10751" width="10.7109375" style="97" customWidth="1"/>
    <col min="10752" max="10752" width="55.7109375" style="97" customWidth="1"/>
    <col min="10753" max="10753" width="21.28515625" style="97" bestFit="1" customWidth="1"/>
    <col min="10754" max="10754" width="5.7109375" style="97" customWidth="1"/>
    <col min="10755" max="10755" width="15.7109375" style="97" customWidth="1"/>
    <col min="10756" max="10756" width="19.7109375" style="97" bestFit="1" customWidth="1"/>
    <col min="10757" max="10757" width="15.7109375" style="97" customWidth="1"/>
    <col min="10758" max="10758" width="19.7109375" style="97" bestFit="1" customWidth="1"/>
    <col min="10759" max="10759" width="15.7109375" style="97" customWidth="1"/>
    <col min="10760" max="10760" width="19.7109375" style="97" bestFit="1" customWidth="1"/>
    <col min="10761" max="10761" width="15.7109375" style="97" customWidth="1"/>
    <col min="10762" max="10762" width="22.140625" style="97" bestFit="1" customWidth="1"/>
    <col min="10763" max="10763" width="15.7109375" style="97" customWidth="1"/>
    <col min="10764" max="10764" width="22.140625" style="97" bestFit="1" customWidth="1"/>
    <col min="10765" max="10765" width="15.7109375" style="97" customWidth="1"/>
    <col min="10766" max="10766" width="22.140625" style="97" bestFit="1" customWidth="1"/>
    <col min="10767" max="10768" width="9.140625" style="97"/>
    <col min="10769" max="10769" width="14.140625" style="97" bestFit="1" customWidth="1"/>
    <col min="10770" max="10770" width="9.140625" style="97"/>
    <col min="10771" max="10771" width="22.28515625" style="97" bestFit="1" customWidth="1"/>
    <col min="10772" max="11006" width="9.140625" style="97"/>
    <col min="11007" max="11007" width="10.7109375" style="97" customWidth="1"/>
    <col min="11008" max="11008" width="55.7109375" style="97" customWidth="1"/>
    <col min="11009" max="11009" width="21.28515625" style="97" bestFit="1" customWidth="1"/>
    <col min="11010" max="11010" width="5.7109375" style="97" customWidth="1"/>
    <col min="11011" max="11011" width="15.7109375" style="97" customWidth="1"/>
    <col min="11012" max="11012" width="19.7109375" style="97" bestFit="1" customWidth="1"/>
    <col min="11013" max="11013" width="15.7109375" style="97" customWidth="1"/>
    <col min="11014" max="11014" width="19.7109375" style="97" bestFit="1" customWidth="1"/>
    <col min="11015" max="11015" width="15.7109375" style="97" customWidth="1"/>
    <col min="11016" max="11016" width="19.7109375" style="97" bestFit="1" customWidth="1"/>
    <col min="11017" max="11017" width="15.7109375" style="97" customWidth="1"/>
    <col min="11018" max="11018" width="22.140625" style="97" bestFit="1" customWidth="1"/>
    <col min="11019" max="11019" width="15.7109375" style="97" customWidth="1"/>
    <col min="11020" max="11020" width="22.140625" style="97" bestFit="1" customWidth="1"/>
    <col min="11021" max="11021" width="15.7109375" style="97" customWidth="1"/>
    <col min="11022" max="11022" width="22.140625" style="97" bestFit="1" customWidth="1"/>
    <col min="11023" max="11024" width="9.140625" style="97"/>
    <col min="11025" max="11025" width="14.140625" style="97" bestFit="1" customWidth="1"/>
    <col min="11026" max="11026" width="9.140625" style="97"/>
    <col min="11027" max="11027" width="22.28515625" style="97" bestFit="1" customWidth="1"/>
    <col min="11028" max="11262" width="9.140625" style="97"/>
    <col min="11263" max="11263" width="10.7109375" style="97" customWidth="1"/>
    <col min="11264" max="11264" width="55.7109375" style="97" customWidth="1"/>
    <col min="11265" max="11265" width="21.28515625" style="97" bestFit="1" customWidth="1"/>
    <col min="11266" max="11266" width="5.7109375" style="97" customWidth="1"/>
    <col min="11267" max="11267" width="15.7109375" style="97" customWidth="1"/>
    <col min="11268" max="11268" width="19.7109375" style="97" bestFit="1" customWidth="1"/>
    <col min="11269" max="11269" width="15.7109375" style="97" customWidth="1"/>
    <col min="11270" max="11270" width="19.7109375" style="97" bestFit="1" customWidth="1"/>
    <col min="11271" max="11271" width="15.7109375" style="97" customWidth="1"/>
    <col min="11272" max="11272" width="19.7109375" style="97" bestFit="1" customWidth="1"/>
    <col min="11273" max="11273" width="15.7109375" style="97" customWidth="1"/>
    <col min="11274" max="11274" width="22.140625" style="97" bestFit="1" customWidth="1"/>
    <col min="11275" max="11275" width="15.7109375" style="97" customWidth="1"/>
    <col min="11276" max="11276" width="22.140625" style="97" bestFit="1" customWidth="1"/>
    <col min="11277" max="11277" width="15.7109375" style="97" customWidth="1"/>
    <col min="11278" max="11278" width="22.140625" style="97" bestFit="1" customWidth="1"/>
    <col min="11279" max="11280" width="9.140625" style="97"/>
    <col min="11281" max="11281" width="14.140625" style="97" bestFit="1" customWidth="1"/>
    <col min="11282" max="11282" width="9.140625" style="97"/>
    <col min="11283" max="11283" width="22.28515625" style="97" bestFit="1" customWidth="1"/>
    <col min="11284" max="11518" width="9.140625" style="97"/>
    <col min="11519" max="11519" width="10.7109375" style="97" customWidth="1"/>
    <col min="11520" max="11520" width="55.7109375" style="97" customWidth="1"/>
    <col min="11521" max="11521" width="21.28515625" style="97" bestFit="1" customWidth="1"/>
    <col min="11522" max="11522" width="5.7109375" style="97" customWidth="1"/>
    <col min="11523" max="11523" width="15.7109375" style="97" customWidth="1"/>
    <col min="11524" max="11524" width="19.7109375" style="97" bestFit="1" customWidth="1"/>
    <col min="11525" max="11525" width="15.7109375" style="97" customWidth="1"/>
    <col min="11526" max="11526" width="19.7109375" style="97" bestFit="1" customWidth="1"/>
    <col min="11527" max="11527" width="15.7109375" style="97" customWidth="1"/>
    <col min="11528" max="11528" width="19.7109375" style="97" bestFit="1" customWidth="1"/>
    <col min="11529" max="11529" width="15.7109375" style="97" customWidth="1"/>
    <col min="11530" max="11530" width="22.140625" style="97" bestFit="1" customWidth="1"/>
    <col min="11531" max="11531" width="15.7109375" style="97" customWidth="1"/>
    <col min="11532" max="11532" width="22.140625" style="97" bestFit="1" customWidth="1"/>
    <col min="11533" max="11533" width="15.7109375" style="97" customWidth="1"/>
    <col min="11534" max="11534" width="22.140625" style="97" bestFit="1" customWidth="1"/>
    <col min="11535" max="11536" width="9.140625" style="97"/>
    <col min="11537" max="11537" width="14.140625" style="97" bestFit="1" customWidth="1"/>
    <col min="11538" max="11538" width="9.140625" style="97"/>
    <col min="11539" max="11539" width="22.28515625" style="97" bestFit="1" customWidth="1"/>
    <col min="11540" max="11774" width="9.140625" style="97"/>
    <col min="11775" max="11775" width="10.7109375" style="97" customWidth="1"/>
    <col min="11776" max="11776" width="55.7109375" style="97" customWidth="1"/>
    <col min="11777" max="11777" width="21.28515625" style="97" bestFit="1" customWidth="1"/>
    <col min="11778" max="11778" width="5.7109375" style="97" customWidth="1"/>
    <col min="11779" max="11779" width="15.7109375" style="97" customWidth="1"/>
    <col min="11780" max="11780" width="19.7109375" style="97" bestFit="1" customWidth="1"/>
    <col min="11781" max="11781" width="15.7109375" style="97" customWidth="1"/>
    <col min="11782" max="11782" width="19.7109375" style="97" bestFit="1" customWidth="1"/>
    <col min="11783" max="11783" width="15.7109375" style="97" customWidth="1"/>
    <col min="11784" max="11784" width="19.7109375" style="97" bestFit="1" customWidth="1"/>
    <col min="11785" max="11785" width="15.7109375" style="97" customWidth="1"/>
    <col min="11786" max="11786" width="22.140625" style="97" bestFit="1" customWidth="1"/>
    <col min="11787" max="11787" width="15.7109375" style="97" customWidth="1"/>
    <col min="11788" max="11788" width="22.140625" style="97" bestFit="1" customWidth="1"/>
    <col min="11789" max="11789" width="15.7109375" style="97" customWidth="1"/>
    <col min="11790" max="11790" width="22.140625" style="97" bestFit="1" customWidth="1"/>
    <col min="11791" max="11792" width="9.140625" style="97"/>
    <col min="11793" max="11793" width="14.140625" style="97" bestFit="1" customWidth="1"/>
    <col min="11794" max="11794" width="9.140625" style="97"/>
    <col min="11795" max="11795" width="22.28515625" style="97" bestFit="1" customWidth="1"/>
    <col min="11796" max="12030" width="9.140625" style="97"/>
    <col min="12031" max="12031" width="10.7109375" style="97" customWidth="1"/>
    <col min="12032" max="12032" width="55.7109375" style="97" customWidth="1"/>
    <col min="12033" max="12033" width="21.28515625" style="97" bestFit="1" customWidth="1"/>
    <col min="12034" max="12034" width="5.7109375" style="97" customWidth="1"/>
    <col min="12035" max="12035" width="15.7109375" style="97" customWidth="1"/>
    <col min="12036" max="12036" width="19.7109375" style="97" bestFit="1" customWidth="1"/>
    <col min="12037" max="12037" width="15.7109375" style="97" customWidth="1"/>
    <col min="12038" max="12038" width="19.7109375" style="97" bestFit="1" customWidth="1"/>
    <col min="12039" max="12039" width="15.7109375" style="97" customWidth="1"/>
    <col min="12040" max="12040" width="19.7109375" style="97" bestFit="1" customWidth="1"/>
    <col min="12041" max="12041" width="15.7109375" style="97" customWidth="1"/>
    <col min="12042" max="12042" width="22.140625" style="97" bestFit="1" customWidth="1"/>
    <col min="12043" max="12043" width="15.7109375" style="97" customWidth="1"/>
    <col min="12044" max="12044" width="22.140625" style="97" bestFit="1" customWidth="1"/>
    <col min="12045" max="12045" width="15.7109375" style="97" customWidth="1"/>
    <col min="12046" max="12046" width="22.140625" style="97" bestFit="1" customWidth="1"/>
    <col min="12047" max="12048" width="9.140625" style="97"/>
    <col min="12049" max="12049" width="14.140625" style="97" bestFit="1" customWidth="1"/>
    <col min="12050" max="12050" width="9.140625" style="97"/>
    <col min="12051" max="12051" width="22.28515625" style="97" bestFit="1" customWidth="1"/>
    <col min="12052" max="12286" width="9.140625" style="97"/>
    <col min="12287" max="12287" width="10.7109375" style="97" customWidth="1"/>
    <col min="12288" max="12288" width="55.7109375" style="97" customWidth="1"/>
    <col min="12289" max="12289" width="21.28515625" style="97" bestFit="1" customWidth="1"/>
    <col min="12290" max="12290" width="5.7109375" style="97" customWidth="1"/>
    <col min="12291" max="12291" width="15.7109375" style="97" customWidth="1"/>
    <col min="12292" max="12292" width="19.7109375" style="97" bestFit="1" customWidth="1"/>
    <col min="12293" max="12293" width="15.7109375" style="97" customWidth="1"/>
    <col min="12294" max="12294" width="19.7109375" style="97" bestFit="1" customWidth="1"/>
    <col min="12295" max="12295" width="15.7109375" style="97" customWidth="1"/>
    <col min="12296" max="12296" width="19.7109375" style="97" bestFit="1" customWidth="1"/>
    <col min="12297" max="12297" width="15.7109375" style="97" customWidth="1"/>
    <col min="12298" max="12298" width="22.140625" style="97" bestFit="1" customWidth="1"/>
    <col min="12299" max="12299" width="15.7109375" style="97" customWidth="1"/>
    <col min="12300" max="12300" width="22.140625" style="97" bestFit="1" customWidth="1"/>
    <col min="12301" max="12301" width="15.7109375" style="97" customWidth="1"/>
    <col min="12302" max="12302" width="22.140625" style="97" bestFit="1" customWidth="1"/>
    <col min="12303" max="12304" width="9.140625" style="97"/>
    <col min="12305" max="12305" width="14.140625" style="97" bestFit="1" customWidth="1"/>
    <col min="12306" max="12306" width="9.140625" style="97"/>
    <col min="12307" max="12307" width="22.28515625" style="97" bestFit="1" customWidth="1"/>
    <col min="12308" max="12542" width="9.140625" style="97"/>
    <col min="12543" max="12543" width="10.7109375" style="97" customWidth="1"/>
    <col min="12544" max="12544" width="55.7109375" style="97" customWidth="1"/>
    <col min="12545" max="12545" width="21.28515625" style="97" bestFit="1" customWidth="1"/>
    <col min="12546" max="12546" width="5.7109375" style="97" customWidth="1"/>
    <col min="12547" max="12547" width="15.7109375" style="97" customWidth="1"/>
    <col min="12548" max="12548" width="19.7109375" style="97" bestFit="1" customWidth="1"/>
    <col min="12549" max="12549" width="15.7109375" style="97" customWidth="1"/>
    <col min="12550" max="12550" width="19.7109375" style="97" bestFit="1" customWidth="1"/>
    <col min="12551" max="12551" width="15.7109375" style="97" customWidth="1"/>
    <col min="12552" max="12552" width="19.7109375" style="97" bestFit="1" customWidth="1"/>
    <col min="12553" max="12553" width="15.7109375" style="97" customWidth="1"/>
    <col min="12554" max="12554" width="22.140625" style="97" bestFit="1" customWidth="1"/>
    <col min="12555" max="12555" width="15.7109375" style="97" customWidth="1"/>
    <col min="12556" max="12556" width="22.140625" style="97" bestFit="1" customWidth="1"/>
    <col min="12557" max="12557" width="15.7109375" style="97" customWidth="1"/>
    <col min="12558" max="12558" width="22.140625" style="97" bestFit="1" customWidth="1"/>
    <col min="12559" max="12560" width="9.140625" style="97"/>
    <col min="12561" max="12561" width="14.140625" style="97" bestFit="1" customWidth="1"/>
    <col min="12562" max="12562" width="9.140625" style="97"/>
    <col min="12563" max="12563" width="22.28515625" style="97" bestFit="1" customWidth="1"/>
    <col min="12564" max="12798" width="9.140625" style="97"/>
    <col min="12799" max="12799" width="10.7109375" style="97" customWidth="1"/>
    <col min="12800" max="12800" width="55.7109375" style="97" customWidth="1"/>
    <col min="12801" max="12801" width="21.28515625" style="97" bestFit="1" customWidth="1"/>
    <col min="12802" max="12802" width="5.7109375" style="97" customWidth="1"/>
    <col min="12803" max="12803" width="15.7109375" style="97" customWidth="1"/>
    <col min="12804" max="12804" width="19.7109375" style="97" bestFit="1" customWidth="1"/>
    <col min="12805" max="12805" width="15.7109375" style="97" customWidth="1"/>
    <col min="12806" max="12806" width="19.7109375" style="97" bestFit="1" customWidth="1"/>
    <col min="12807" max="12807" width="15.7109375" style="97" customWidth="1"/>
    <col min="12808" max="12808" width="19.7109375" style="97" bestFit="1" customWidth="1"/>
    <col min="12809" max="12809" width="15.7109375" style="97" customWidth="1"/>
    <col min="12810" max="12810" width="22.140625" style="97" bestFit="1" customWidth="1"/>
    <col min="12811" max="12811" width="15.7109375" style="97" customWidth="1"/>
    <col min="12812" max="12812" width="22.140625" style="97" bestFit="1" customWidth="1"/>
    <col min="12813" max="12813" width="15.7109375" style="97" customWidth="1"/>
    <col min="12814" max="12814" width="22.140625" style="97" bestFit="1" customWidth="1"/>
    <col min="12815" max="12816" width="9.140625" style="97"/>
    <col min="12817" max="12817" width="14.140625" style="97" bestFit="1" customWidth="1"/>
    <col min="12818" max="12818" width="9.140625" style="97"/>
    <col min="12819" max="12819" width="22.28515625" style="97" bestFit="1" customWidth="1"/>
    <col min="12820" max="13054" width="9.140625" style="97"/>
    <col min="13055" max="13055" width="10.7109375" style="97" customWidth="1"/>
    <col min="13056" max="13056" width="55.7109375" style="97" customWidth="1"/>
    <col min="13057" max="13057" width="21.28515625" style="97" bestFit="1" customWidth="1"/>
    <col min="13058" max="13058" width="5.7109375" style="97" customWidth="1"/>
    <col min="13059" max="13059" width="15.7109375" style="97" customWidth="1"/>
    <col min="13060" max="13060" width="19.7109375" style="97" bestFit="1" customWidth="1"/>
    <col min="13061" max="13061" width="15.7109375" style="97" customWidth="1"/>
    <col min="13062" max="13062" width="19.7109375" style="97" bestFit="1" customWidth="1"/>
    <col min="13063" max="13063" width="15.7109375" style="97" customWidth="1"/>
    <col min="13064" max="13064" width="19.7109375" style="97" bestFit="1" customWidth="1"/>
    <col min="13065" max="13065" width="15.7109375" style="97" customWidth="1"/>
    <col min="13066" max="13066" width="22.140625" style="97" bestFit="1" customWidth="1"/>
    <col min="13067" max="13067" width="15.7109375" style="97" customWidth="1"/>
    <col min="13068" max="13068" width="22.140625" style="97" bestFit="1" customWidth="1"/>
    <col min="13069" max="13069" width="15.7109375" style="97" customWidth="1"/>
    <col min="13070" max="13070" width="22.140625" style="97" bestFit="1" customWidth="1"/>
    <col min="13071" max="13072" width="9.140625" style="97"/>
    <col min="13073" max="13073" width="14.140625" style="97" bestFit="1" customWidth="1"/>
    <col min="13074" max="13074" width="9.140625" style="97"/>
    <col min="13075" max="13075" width="22.28515625" style="97" bestFit="1" customWidth="1"/>
    <col min="13076" max="13310" width="9.140625" style="97"/>
    <col min="13311" max="13311" width="10.7109375" style="97" customWidth="1"/>
    <col min="13312" max="13312" width="55.7109375" style="97" customWidth="1"/>
    <col min="13313" max="13313" width="21.28515625" style="97" bestFit="1" customWidth="1"/>
    <col min="13314" max="13314" width="5.7109375" style="97" customWidth="1"/>
    <col min="13315" max="13315" width="15.7109375" style="97" customWidth="1"/>
    <col min="13316" max="13316" width="19.7109375" style="97" bestFit="1" customWidth="1"/>
    <col min="13317" max="13317" width="15.7109375" style="97" customWidth="1"/>
    <col min="13318" max="13318" width="19.7109375" style="97" bestFit="1" customWidth="1"/>
    <col min="13319" max="13319" width="15.7109375" style="97" customWidth="1"/>
    <col min="13320" max="13320" width="19.7109375" style="97" bestFit="1" customWidth="1"/>
    <col min="13321" max="13321" width="15.7109375" style="97" customWidth="1"/>
    <col min="13322" max="13322" width="22.140625" style="97" bestFit="1" customWidth="1"/>
    <col min="13323" max="13323" width="15.7109375" style="97" customWidth="1"/>
    <col min="13324" max="13324" width="22.140625" style="97" bestFit="1" customWidth="1"/>
    <col min="13325" max="13325" width="15.7109375" style="97" customWidth="1"/>
    <col min="13326" max="13326" width="22.140625" style="97" bestFit="1" customWidth="1"/>
    <col min="13327" max="13328" width="9.140625" style="97"/>
    <col min="13329" max="13329" width="14.140625" style="97" bestFit="1" customWidth="1"/>
    <col min="13330" max="13330" width="9.140625" style="97"/>
    <col min="13331" max="13331" width="22.28515625" style="97" bestFit="1" customWidth="1"/>
    <col min="13332" max="13566" width="9.140625" style="97"/>
    <col min="13567" max="13567" width="10.7109375" style="97" customWidth="1"/>
    <col min="13568" max="13568" width="55.7109375" style="97" customWidth="1"/>
    <col min="13569" max="13569" width="21.28515625" style="97" bestFit="1" customWidth="1"/>
    <col min="13570" max="13570" width="5.7109375" style="97" customWidth="1"/>
    <col min="13571" max="13571" width="15.7109375" style="97" customWidth="1"/>
    <col min="13572" max="13572" width="19.7109375" style="97" bestFit="1" customWidth="1"/>
    <col min="13573" max="13573" width="15.7109375" style="97" customWidth="1"/>
    <col min="13574" max="13574" width="19.7109375" style="97" bestFit="1" customWidth="1"/>
    <col min="13575" max="13575" width="15.7109375" style="97" customWidth="1"/>
    <col min="13576" max="13576" width="19.7109375" style="97" bestFit="1" customWidth="1"/>
    <col min="13577" max="13577" width="15.7109375" style="97" customWidth="1"/>
    <col min="13578" max="13578" width="22.140625" style="97" bestFit="1" customWidth="1"/>
    <col min="13579" max="13579" width="15.7109375" style="97" customWidth="1"/>
    <col min="13580" max="13580" width="22.140625" style="97" bestFit="1" customWidth="1"/>
    <col min="13581" max="13581" width="15.7109375" style="97" customWidth="1"/>
    <col min="13582" max="13582" width="22.140625" style="97" bestFit="1" customWidth="1"/>
    <col min="13583" max="13584" width="9.140625" style="97"/>
    <col min="13585" max="13585" width="14.140625" style="97" bestFit="1" customWidth="1"/>
    <col min="13586" max="13586" width="9.140625" style="97"/>
    <col min="13587" max="13587" width="22.28515625" style="97" bestFit="1" customWidth="1"/>
    <col min="13588" max="13822" width="9.140625" style="97"/>
    <col min="13823" max="13823" width="10.7109375" style="97" customWidth="1"/>
    <col min="13824" max="13824" width="55.7109375" style="97" customWidth="1"/>
    <col min="13825" max="13825" width="21.28515625" style="97" bestFit="1" customWidth="1"/>
    <col min="13826" max="13826" width="5.7109375" style="97" customWidth="1"/>
    <col min="13827" max="13827" width="15.7109375" style="97" customWidth="1"/>
    <col min="13828" max="13828" width="19.7109375" style="97" bestFit="1" customWidth="1"/>
    <col min="13829" max="13829" width="15.7109375" style="97" customWidth="1"/>
    <col min="13830" max="13830" width="19.7109375" style="97" bestFit="1" customWidth="1"/>
    <col min="13831" max="13831" width="15.7109375" style="97" customWidth="1"/>
    <col min="13832" max="13832" width="19.7109375" style="97" bestFit="1" customWidth="1"/>
    <col min="13833" max="13833" width="15.7109375" style="97" customWidth="1"/>
    <col min="13834" max="13834" width="22.140625" style="97" bestFit="1" customWidth="1"/>
    <col min="13835" max="13835" width="15.7109375" style="97" customWidth="1"/>
    <col min="13836" max="13836" width="22.140625" style="97" bestFit="1" customWidth="1"/>
    <col min="13837" max="13837" width="15.7109375" style="97" customWidth="1"/>
    <col min="13838" max="13838" width="22.140625" style="97" bestFit="1" customWidth="1"/>
    <col min="13839" max="13840" width="9.140625" style="97"/>
    <col min="13841" max="13841" width="14.140625" style="97" bestFit="1" customWidth="1"/>
    <col min="13842" max="13842" width="9.140625" style="97"/>
    <col min="13843" max="13843" width="22.28515625" style="97" bestFit="1" customWidth="1"/>
    <col min="13844" max="14078" width="9.140625" style="97"/>
    <col min="14079" max="14079" width="10.7109375" style="97" customWidth="1"/>
    <col min="14080" max="14080" width="55.7109375" style="97" customWidth="1"/>
    <col min="14081" max="14081" width="21.28515625" style="97" bestFit="1" customWidth="1"/>
    <col min="14082" max="14082" width="5.7109375" style="97" customWidth="1"/>
    <col min="14083" max="14083" width="15.7109375" style="97" customWidth="1"/>
    <col min="14084" max="14084" width="19.7109375" style="97" bestFit="1" customWidth="1"/>
    <col min="14085" max="14085" width="15.7109375" style="97" customWidth="1"/>
    <col min="14086" max="14086" width="19.7109375" style="97" bestFit="1" customWidth="1"/>
    <col min="14087" max="14087" width="15.7109375" style="97" customWidth="1"/>
    <col min="14088" max="14088" width="19.7109375" style="97" bestFit="1" customWidth="1"/>
    <col min="14089" max="14089" width="15.7109375" style="97" customWidth="1"/>
    <col min="14090" max="14090" width="22.140625" style="97" bestFit="1" customWidth="1"/>
    <col min="14091" max="14091" width="15.7109375" style="97" customWidth="1"/>
    <col min="14092" max="14092" width="22.140625" style="97" bestFit="1" customWidth="1"/>
    <col min="14093" max="14093" width="15.7109375" style="97" customWidth="1"/>
    <col min="14094" max="14094" width="22.140625" style="97" bestFit="1" customWidth="1"/>
    <col min="14095" max="14096" width="9.140625" style="97"/>
    <col min="14097" max="14097" width="14.140625" style="97" bestFit="1" customWidth="1"/>
    <col min="14098" max="14098" width="9.140625" style="97"/>
    <col min="14099" max="14099" width="22.28515625" style="97" bestFit="1" customWidth="1"/>
    <col min="14100" max="14334" width="9.140625" style="97"/>
    <col min="14335" max="14335" width="10.7109375" style="97" customWidth="1"/>
    <col min="14336" max="14336" width="55.7109375" style="97" customWidth="1"/>
    <col min="14337" max="14337" width="21.28515625" style="97" bestFit="1" customWidth="1"/>
    <col min="14338" max="14338" width="5.7109375" style="97" customWidth="1"/>
    <col min="14339" max="14339" width="15.7109375" style="97" customWidth="1"/>
    <col min="14340" max="14340" width="19.7109375" style="97" bestFit="1" customWidth="1"/>
    <col min="14341" max="14341" width="15.7109375" style="97" customWidth="1"/>
    <col min="14342" max="14342" width="19.7109375" style="97" bestFit="1" customWidth="1"/>
    <col min="14343" max="14343" width="15.7109375" style="97" customWidth="1"/>
    <col min="14344" max="14344" width="19.7109375" style="97" bestFit="1" customWidth="1"/>
    <col min="14345" max="14345" width="15.7109375" style="97" customWidth="1"/>
    <col min="14346" max="14346" width="22.140625" style="97" bestFit="1" customWidth="1"/>
    <col min="14347" max="14347" width="15.7109375" style="97" customWidth="1"/>
    <col min="14348" max="14348" width="22.140625" style="97" bestFit="1" customWidth="1"/>
    <col min="14349" max="14349" width="15.7109375" style="97" customWidth="1"/>
    <col min="14350" max="14350" width="22.140625" style="97" bestFit="1" customWidth="1"/>
    <col min="14351" max="14352" width="9.140625" style="97"/>
    <col min="14353" max="14353" width="14.140625" style="97" bestFit="1" customWidth="1"/>
    <col min="14354" max="14354" width="9.140625" style="97"/>
    <col min="14355" max="14355" width="22.28515625" style="97" bestFit="1" customWidth="1"/>
    <col min="14356" max="14590" width="9.140625" style="97"/>
    <col min="14591" max="14591" width="10.7109375" style="97" customWidth="1"/>
    <col min="14592" max="14592" width="55.7109375" style="97" customWidth="1"/>
    <col min="14593" max="14593" width="21.28515625" style="97" bestFit="1" customWidth="1"/>
    <col min="14594" max="14594" width="5.7109375" style="97" customWidth="1"/>
    <col min="14595" max="14595" width="15.7109375" style="97" customWidth="1"/>
    <col min="14596" max="14596" width="19.7109375" style="97" bestFit="1" customWidth="1"/>
    <col min="14597" max="14597" width="15.7109375" style="97" customWidth="1"/>
    <col min="14598" max="14598" width="19.7109375" style="97" bestFit="1" customWidth="1"/>
    <col min="14599" max="14599" width="15.7109375" style="97" customWidth="1"/>
    <col min="14600" max="14600" width="19.7109375" style="97" bestFit="1" customWidth="1"/>
    <col min="14601" max="14601" width="15.7109375" style="97" customWidth="1"/>
    <col min="14602" max="14602" width="22.140625" style="97" bestFit="1" customWidth="1"/>
    <col min="14603" max="14603" width="15.7109375" style="97" customWidth="1"/>
    <col min="14604" max="14604" width="22.140625" style="97" bestFit="1" customWidth="1"/>
    <col min="14605" max="14605" width="15.7109375" style="97" customWidth="1"/>
    <col min="14606" max="14606" width="22.140625" style="97" bestFit="1" customWidth="1"/>
    <col min="14607" max="14608" width="9.140625" style="97"/>
    <col min="14609" max="14609" width="14.140625" style="97" bestFit="1" customWidth="1"/>
    <col min="14610" max="14610" width="9.140625" style="97"/>
    <col min="14611" max="14611" width="22.28515625" style="97" bestFit="1" customWidth="1"/>
    <col min="14612" max="14846" width="9.140625" style="97"/>
    <col min="14847" max="14847" width="10.7109375" style="97" customWidth="1"/>
    <col min="14848" max="14848" width="55.7109375" style="97" customWidth="1"/>
    <col min="14849" max="14849" width="21.28515625" style="97" bestFit="1" customWidth="1"/>
    <col min="14850" max="14850" width="5.7109375" style="97" customWidth="1"/>
    <col min="14851" max="14851" width="15.7109375" style="97" customWidth="1"/>
    <col min="14852" max="14852" width="19.7109375" style="97" bestFit="1" customWidth="1"/>
    <col min="14853" max="14853" width="15.7109375" style="97" customWidth="1"/>
    <col min="14854" max="14854" width="19.7109375" style="97" bestFit="1" customWidth="1"/>
    <col min="14855" max="14855" width="15.7109375" style="97" customWidth="1"/>
    <col min="14856" max="14856" width="19.7109375" style="97" bestFit="1" customWidth="1"/>
    <col min="14857" max="14857" width="15.7109375" style="97" customWidth="1"/>
    <col min="14858" max="14858" width="22.140625" style="97" bestFit="1" customWidth="1"/>
    <col min="14859" max="14859" width="15.7109375" style="97" customWidth="1"/>
    <col min="14860" max="14860" width="22.140625" style="97" bestFit="1" customWidth="1"/>
    <col min="14861" max="14861" width="15.7109375" style="97" customWidth="1"/>
    <col min="14862" max="14862" width="22.140625" style="97" bestFit="1" customWidth="1"/>
    <col min="14863" max="14864" width="9.140625" style="97"/>
    <col min="14865" max="14865" width="14.140625" style="97" bestFit="1" customWidth="1"/>
    <col min="14866" max="14866" width="9.140625" style="97"/>
    <col min="14867" max="14867" width="22.28515625" style="97" bestFit="1" customWidth="1"/>
    <col min="14868" max="15102" width="9.140625" style="97"/>
    <col min="15103" max="15103" width="10.7109375" style="97" customWidth="1"/>
    <col min="15104" max="15104" width="55.7109375" style="97" customWidth="1"/>
    <col min="15105" max="15105" width="21.28515625" style="97" bestFit="1" customWidth="1"/>
    <col min="15106" max="15106" width="5.7109375" style="97" customWidth="1"/>
    <col min="15107" max="15107" width="15.7109375" style="97" customWidth="1"/>
    <col min="15108" max="15108" width="19.7109375" style="97" bestFit="1" customWidth="1"/>
    <col min="15109" max="15109" width="15.7109375" style="97" customWidth="1"/>
    <col min="15110" max="15110" width="19.7109375" style="97" bestFit="1" customWidth="1"/>
    <col min="15111" max="15111" width="15.7109375" style="97" customWidth="1"/>
    <col min="15112" max="15112" width="19.7109375" style="97" bestFit="1" customWidth="1"/>
    <col min="15113" max="15113" width="15.7109375" style="97" customWidth="1"/>
    <col min="15114" max="15114" width="22.140625" style="97" bestFit="1" customWidth="1"/>
    <col min="15115" max="15115" width="15.7109375" style="97" customWidth="1"/>
    <col min="15116" max="15116" width="22.140625" style="97" bestFit="1" customWidth="1"/>
    <col min="15117" max="15117" width="15.7109375" style="97" customWidth="1"/>
    <col min="15118" max="15118" width="22.140625" style="97" bestFit="1" customWidth="1"/>
    <col min="15119" max="15120" width="9.140625" style="97"/>
    <col min="15121" max="15121" width="14.140625" style="97" bestFit="1" customWidth="1"/>
    <col min="15122" max="15122" width="9.140625" style="97"/>
    <col min="15123" max="15123" width="22.28515625" style="97" bestFit="1" customWidth="1"/>
    <col min="15124" max="15358" width="9.140625" style="97"/>
    <col min="15359" max="15359" width="10.7109375" style="97" customWidth="1"/>
    <col min="15360" max="15360" width="55.7109375" style="97" customWidth="1"/>
    <col min="15361" max="15361" width="21.28515625" style="97" bestFit="1" customWidth="1"/>
    <col min="15362" max="15362" width="5.7109375" style="97" customWidth="1"/>
    <col min="15363" max="15363" width="15.7109375" style="97" customWidth="1"/>
    <col min="15364" max="15364" width="19.7109375" style="97" bestFit="1" customWidth="1"/>
    <col min="15365" max="15365" width="15.7109375" style="97" customWidth="1"/>
    <col min="15366" max="15366" width="19.7109375" style="97" bestFit="1" customWidth="1"/>
    <col min="15367" max="15367" width="15.7109375" style="97" customWidth="1"/>
    <col min="15368" max="15368" width="19.7109375" style="97" bestFit="1" customWidth="1"/>
    <col min="15369" max="15369" width="15.7109375" style="97" customWidth="1"/>
    <col min="15370" max="15370" width="22.140625" style="97" bestFit="1" customWidth="1"/>
    <col min="15371" max="15371" width="15.7109375" style="97" customWidth="1"/>
    <col min="15372" max="15372" width="22.140625" style="97" bestFit="1" customWidth="1"/>
    <col min="15373" max="15373" width="15.7109375" style="97" customWidth="1"/>
    <col min="15374" max="15374" width="22.140625" style="97" bestFit="1" customWidth="1"/>
    <col min="15375" max="15376" width="9.140625" style="97"/>
    <col min="15377" max="15377" width="14.140625" style="97" bestFit="1" customWidth="1"/>
    <col min="15378" max="15378" width="9.140625" style="97"/>
    <col min="15379" max="15379" width="22.28515625" style="97" bestFit="1" customWidth="1"/>
    <col min="15380" max="15614" width="9.140625" style="97"/>
    <col min="15615" max="15615" width="10.7109375" style="97" customWidth="1"/>
    <col min="15616" max="15616" width="55.7109375" style="97" customWidth="1"/>
    <col min="15617" max="15617" width="21.28515625" style="97" bestFit="1" customWidth="1"/>
    <col min="15618" max="15618" width="5.7109375" style="97" customWidth="1"/>
    <col min="15619" max="15619" width="15.7109375" style="97" customWidth="1"/>
    <col min="15620" max="15620" width="19.7109375" style="97" bestFit="1" customWidth="1"/>
    <col min="15621" max="15621" width="15.7109375" style="97" customWidth="1"/>
    <col min="15622" max="15622" width="19.7109375" style="97" bestFit="1" customWidth="1"/>
    <col min="15623" max="15623" width="15.7109375" style="97" customWidth="1"/>
    <col min="15624" max="15624" width="19.7109375" style="97" bestFit="1" customWidth="1"/>
    <col min="15625" max="15625" width="15.7109375" style="97" customWidth="1"/>
    <col min="15626" max="15626" width="22.140625" style="97" bestFit="1" customWidth="1"/>
    <col min="15627" max="15627" width="15.7109375" style="97" customWidth="1"/>
    <col min="15628" max="15628" width="22.140625" style="97" bestFit="1" customWidth="1"/>
    <col min="15629" max="15629" width="15.7109375" style="97" customWidth="1"/>
    <col min="15630" max="15630" width="22.140625" style="97" bestFit="1" customWidth="1"/>
    <col min="15631" max="15632" width="9.140625" style="97"/>
    <col min="15633" max="15633" width="14.140625" style="97" bestFit="1" customWidth="1"/>
    <col min="15634" max="15634" width="9.140625" style="97"/>
    <col min="15635" max="15635" width="22.28515625" style="97" bestFit="1" customWidth="1"/>
    <col min="15636" max="15870" width="9.140625" style="97"/>
    <col min="15871" max="15871" width="10.7109375" style="97" customWidth="1"/>
    <col min="15872" max="15872" width="55.7109375" style="97" customWidth="1"/>
    <col min="15873" max="15873" width="21.28515625" style="97" bestFit="1" customWidth="1"/>
    <col min="15874" max="15874" width="5.7109375" style="97" customWidth="1"/>
    <col min="15875" max="15875" width="15.7109375" style="97" customWidth="1"/>
    <col min="15876" max="15876" width="19.7109375" style="97" bestFit="1" customWidth="1"/>
    <col min="15877" max="15877" width="15.7109375" style="97" customWidth="1"/>
    <col min="15878" max="15878" width="19.7109375" style="97" bestFit="1" customWidth="1"/>
    <col min="15879" max="15879" width="15.7109375" style="97" customWidth="1"/>
    <col min="15880" max="15880" width="19.7109375" style="97" bestFit="1" customWidth="1"/>
    <col min="15881" max="15881" width="15.7109375" style="97" customWidth="1"/>
    <col min="15882" max="15882" width="22.140625" style="97" bestFit="1" customWidth="1"/>
    <col min="15883" max="15883" width="15.7109375" style="97" customWidth="1"/>
    <col min="15884" max="15884" width="22.140625" style="97" bestFit="1" customWidth="1"/>
    <col min="15885" max="15885" width="15.7109375" style="97" customWidth="1"/>
    <col min="15886" max="15886" width="22.140625" style="97" bestFit="1" customWidth="1"/>
    <col min="15887" max="15888" width="9.140625" style="97"/>
    <col min="15889" max="15889" width="14.140625" style="97" bestFit="1" customWidth="1"/>
    <col min="15890" max="15890" width="9.140625" style="97"/>
    <col min="15891" max="15891" width="22.28515625" style="97" bestFit="1" customWidth="1"/>
    <col min="15892" max="16126" width="9.140625" style="97"/>
    <col min="16127" max="16127" width="10.7109375" style="97" customWidth="1"/>
    <col min="16128" max="16128" width="55.7109375" style="97" customWidth="1"/>
    <col min="16129" max="16129" width="21.28515625" style="97" bestFit="1" customWidth="1"/>
    <col min="16130" max="16130" width="5.7109375" style="97" customWidth="1"/>
    <col min="16131" max="16131" width="15.7109375" style="97" customWidth="1"/>
    <col min="16132" max="16132" width="19.7109375" style="97" bestFit="1" customWidth="1"/>
    <col min="16133" max="16133" width="15.7109375" style="97" customWidth="1"/>
    <col min="16134" max="16134" width="19.7109375" style="97" bestFit="1" customWidth="1"/>
    <col min="16135" max="16135" width="15.7109375" style="97" customWidth="1"/>
    <col min="16136" max="16136" width="19.7109375" style="97" bestFit="1" customWidth="1"/>
    <col min="16137" max="16137" width="15.7109375" style="97" customWidth="1"/>
    <col min="16138" max="16138" width="22.140625" style="97" bestFit="1" customWidth="1"/>
    <col min="16139" max="16139" width="15.7109375" style="97" customWidth="1"/>
    <col min="16140" max="16140" width="22.140625" style="97" bestFit="1" customWidth="1"/>
    <col min="16141" max="16141" width="15.7109375" style="97" customWidth="1"/>
    <col min="16142" max="16142" width="22.140625" style="97" bestFit="1" customWidth="1"/>
    <col min="16143" max="16144" width="9.140625" style="97"/>
    <col min="16145" max="16145" width="14.140625" style="97" bestFit="1" customWidth="1"/>
    <col min="16146" max="16146" width="9.140625" style="97"/>
    <col min="16147" max="16147" width="22.28515625" style="97" bestFit="1" customWidth="1"/>
    <col min="16148" max="16384" width="9.140625" style="97"/>
  </cols>
  <sheetData>
    <row r="1" spans="1:14" s="116" customFormat="1" ht="15" customHeight="1" x14ac:dyDescent="0.25">
      <c r="A1" s="183" t="s">
        <v>582</v>
      </c>
      <c r="B1" s="46"/>
      <c r="C1" s="47"/>
      <c r="D1" s="47"/>
      <c r="E1" s="47"/>
      <c r="F1" s="46"/>
      <c r="G1" s="48"/>
      <c r="H1" s="46"/>
      <c r="I1" s="114"/>
      <c r="J1" s="114"/>
      <c r="K1" s="114"/>
      <c r="L1" s="114"/>
      <c r="M1" s="114"/>
      <c r="N1" s="115"/>
    </row>
    <row r="2" spans="1:14" s="116" customFormat="1" ht="15" customHeight="1" x14ac:dyDescent="0.25">
      <c r="A2" s="184" t="s">
        <v>1882</v>
      </c>
      <c r="B2" s="17"/>
      <c r="C2" s="16"/>
      <c r="D2" s="16"/>
      <c r="E2" s="16"/>
      <c r="F2" s="17"/>
      <c r="G2" s="18"/>
      <c r="H2" s="17"/>
      <c r="N2" s="117"/>
    </row>
    <row r="3" spans="1:14" s="116" customFormat="1" ht="15" customHeight="1" x14ac:dyDescent="0.25">
      <c r="A3" s="184" t="s">
        <v>612</v>
      </c>
      <c r="B3" s="17"/>
      <c r="C3" s="16"/>
      <c r="D3" s="16"/>
      <c r="E3" s="16"/>
      <c r="F3" s="17"/>
      <c r="G3" s="18"/>
      <c r="H3" s="17"/>
      <c r="N3" s="117"/>
    </row>
    <row r="4" spans="1:14" s="116" customFormat="1" ht="15" customHeight="1" x14ac:dyDescent="0.25">
      <c r="A4" s="184" t="s">
        <v>611</v>
      </c>
      <c r="B4" s="118"/>
      <c r="C4" s="16"/>
      <c r="D4" s="16"/>
      <c r="E4" s="16"/>
      <c r="F4" s="19"/>
      <c r="G4" s="10"/>
      <c r="N4" s="117"/>
    </row>
    <row r="5" spans="1:14" s="116" customFormat="1" ht="15" customHeight="1" x14ac:dyDescent="0.25">
      <c r="A5" s="184" t="s">
        <v>1884</v>
      </c>
      <c r="B5" s="118"/>
      <c r="C5" s="16"/>
      <c r="D5" s="16"/>
      <c r="E5" s="16"/>
      <c r="F5" s="19"/>
      <c r="G5" s="10"/>
      <c r="H5" s="44"/>
      <c r="I5" s="119"/>
      <c r="N5" s="117"/>
    </row>
    <row r="6" spans="1:14" s="116" customFormat="1" ht="15" customHeight="1" x14ac:dyDescent="0.25">
      <c r="A6" s="184" t="s">
        <v>1873</v>
      </c>
      <c r="B6" s="118"/>
      <c r="C6" s="16"/>
      <c r="D6" s="16"/>
      <c r="E6" s="16"/>
      <c r="F6" s="19"/>
      <c r="G6" s="10"/>
      <c r="H6" s="44"/>
      <c r="N6" s="117"/>
    </row>
    <row r="7" spans="1:14" s="116" customFormat="1" ht="15" customHeight="1" x14ac:dyDescent="0.25">
      <c r="A7" s="184" t="s">
        <v>1874</v>
      </c>
      <c r="B7" s="118"/>
      <c r="C7" s="16"/>
      <c r="D7" s="16"/>
      <c r="E7" s="16"/>
      <c r="F7" s="19"/>
      <c r="I7" s="9"/>
      <c r="J7" s="19"/>
      <c r="K7" s="9"/>
      <c r="M7" s="9"/>
      <c r="N7" s="117"/>
    </row>
    <row r="8" spans="1:14" s="116" customFormat="1" ht="15" customHeight="1" x14ac:dyDescent="0.25">
      <c r="A8" s="185" t="s">
        <v>1875</v>
      </c>
      <c r="B8" s="49"/>
      <c r="C8" s="50"/>
      <c r="D8" s="50"/>
      <c r="E8" s="50"/>
      <c r="F8" s="50"/>
      <c r="G8" s="121"/>
      <c r="H8" s="121"/>
      <c r="I8" s="121"/>
      <c r="J8" s="121"/>
      <c r="K8" s="121"/>
      <c r="L8" s="121"/>
      <c r="M8" s="121"/>
      <c r="N8" s="122"/>
    </row>
    <row r="9" spans="1:14" s="116" customFormat="1" ht="15" customHeight="1" x14ac:dyDescent="0.25">
      <c r="A9" s="43"/>
      <c r="B9" s="45"/>
      <c r="C9" s="17"/>
      <c r="D9" s="17"/>
      <c r="E9" s="17"/>
      <c r="F9" s="17"/>
    </row>
    <row r="10" spans="1:14" s="79" customFormat="1" ht="13.9" customHeight="1" x14ac:dyDescent="0.25">
      <c r="A10" s="84"/>
      <c r="B10" s="113" t="s">
        <v>646</v>
      </c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</row>
    <row r="11" spans="1:14" s="79" customFormat="1" ht="13.5" customHeight="1" x14ac:dyDescent="0.25">
      <c r="A11" s="85"/>
      <c r="E11" s="86"/>
      <c r="F11" s="86"/>
      <c r="G11" s="87"/>
      <c r="I11" s="87"/>
      <c r="K11" s="87"/>
      <c r="M11" s="87"/>
    </row>
    <row r="12" spans="1:14" s="79" customFormat="1" ht="13.5" customHeight="1" x14ac:dyDescent="0.25">
      <c r="A12" s="271" t="s">
        <v>1</v>
      </c>
      <c r="B12" s="271" t="s">
        <v>679</v>
      </c>
      <c r="C12" s="272" t="s">
        <v>647</v>
      </c>
      <c r="D12" s="273"/>
      <c r="E12" s="274" t="s">
        <v>648</v>
      </c>
      <c r="F12" s="275"/>
      <c r="G12" s="270" t="s">
        <v>649</v>
      </c>
      <c r="H12" s="271"/>
      <c r="I12" s="270" t="s">
        <v>650</v>
      </c>
      <c r="J12" s="271"/>
      <c r="K12" s="270" t="s">
        <v>651</v>
      </c>
      <c r="L12" s="271"/>
      <c r="M12" s="270" t="s">
        <v>652</v>
      </c>
      <c r="N12" s="271"/>
    </row>
    <row r="13" spans="1:14" s="79" customFormat="1" ht="15.75" x14ac:dyDescent="0.25">
      <c r="A13" s="271"/>
      <c r="B13" s="271"/>
      <c r="C13" s="272"/>
      <c r="D13" s="273"/>
      <c r="E13" s="88" t="s">
        <v>654</v>
      </c>
      <c r="F13" s="89" t="s">
        <v>655</v>
      </c>
      <c r="G13" s="88" t="s">
        <v>654</v>
      </c>
      <c r="H13" s="89" t="s">
        <v>655</v>
      </c>
      <c r="I13" s="88" t="s">
        <v>654</v>
      </c>
      <c r="J13" s="89" t="s">
        <v>655</v>
      </c>
      <c r="K13" s="88" t="s">
        <v>654</v>
      </c>
      <c r="L13" s="89" t="s">
        <v>655</v>
      </c>
      <c r="M13" s="88" t="s">
        <v>654</v>
      </c>
      <c r="N13" s="89" t="s">
        <v>655</v>
      </c>
    </row>
    <row r="14" spans="1:14" s="79" customFormat="1" ht="15.75" x14ac:dyDescent="0.25">
      <c r="A14" s="90"/>
      <c r="B14" s="91"/>
      <c r="C14" s="91"/>
      <c r="D14" s="90"/>
      <c r="E14" s="90"/>
      <c r="F14" s="90"/>
      <c r="G14" s="90"/>
      <c r="I14" s="90"/>
      <c r="K14" s="90"/>
      <c r="M14" s="90"/>
    </row>
    <row r="15" spans="1:14" s="79" customFormat="1" ht="15.75" x14ac:dyDescent="0.25">
      <c r="A15" s="178" t="s">
        <v>587</v>
      </c>
      <c r="B15" s="152" t="s">
        <v>5</v>
      </c>
      <c r="C15" s="179">
        <f>PO!J14</f>
        <v>552289.74971146462</v>
      </c>
      <c r="D15" s="90"/>
      <c r="E15" s="181">
        <f>F15/C15</f>
        <v>0.23471637970417517</v>
      </c>
      <c r="F15" s="182">
        <f>46962.811+82668.6396</f>
        <v>129631.4506</v>
      </c>
      <c r="G15" s="181">
        <f>H15/$C$15</f>
        <v>8.5032921622273452E-2</v>
      </c>
      <c r="H15" s="182">
        <v>46962.810999999994</v>
      </c>
      <c r="I15" s="181">
        <f>J15/$C$15</f>
        <v>8.5032921622273452E-2</v>
      </c>
      <c r="J15" s="182">
        <v>46962.810999999994</v>
      </c>
      <c r="K15" s="181">
        <f>L15/$C$15</f>
        <v>8.5032921622273452E-2</v>
      </c>
      <c r="L15" s="182">
        <v>46962.810999999994</v>
      </c>
      <c r="M15" s="181">
        <f>N15/$C$15</f>
        <v>8.5032921622273452E-2</v>
      </c>
      <c r="N15" s="182">
        <v>46962.810999999994</v>
      </c>
    </row>
    <row r="16" spans="1:14" ht="15.75" x14ac:dyDescent="0.25">
      <c r="A16" s="178" t="s">
        <v>588</v>
      </c>
      <c r="B16" s="155" t="s">
        <v>39</v>
      </c>
      <c r="C16" s="180">
        <f>PO!J24</f>
        <v>83717.682736585542</v>
      </c>
      <c r="D16" s="94"/>
      <c r="E16" s="181">
        <v>1</v>
      </c>
      <c r="F16" s="182">
        <f>C16*E16</f>
        <v>83717.682736585542</v>
      </c>
      <c r="G16" s="181"/>
      <c r="H16" s="182"/>
      <c r="I16" s="181"/>
      <c r="J16" s="182"/>
      <c r="K16" s="181"/>
      <c r="L16" s="182"/>
      <c r="M16" s="181"/>
      <c r="N16" s="182"/>
    </row>
    <row r="17" spans="1:14" ht="15.75" x14ac:dyDescent="0.25">
      <c r="A17" s="178" t="s">
        <v>589</v>
      </c>
      <c r="B17" s="152" t="s">
        <v>50</v>
      </c>
      <c r="C17" s="180">
        <f>PO!J32</f>
        <v>131905.87708473048</v>
      </c>
      <c r="D17" s="94"/>
      <c r="E17" s="181"/>
      <c r="F17" s="182"/>
      <c r="G17" s="181">
        <v>1</v>
      </c>
      <c r="H17" s="182">
        <f>C17*G17</f>
        <v>131905.87708473048</v>
      </c>
      <c r="I17" s="181"/>
      <c r="J17" s="182"/>
      <c r="K17" s="181"/>
      <c r="L17" s="182"/>
      <c r="M17" s="181"/>
      <c r="N17" s="182"/>
    </row>
    <row r="18" spans="1:14" ht="15.75" x14ac:dyDescent="0.25">
      <c r="A18" s="178" t="s">
        <v>590</v>
      </c>
      <c r="B18" s="152" t="s">
        <v>72</v>
      </c>
      <c r="C18" s="180">
        <f>PO!J53</f>
        <v>927648.26070334855</v>
      </c>
      <c r="D18" s="94"/>
      <c r="E18" s="181"/>
      <c r="F18" s="182"/>
      <c r="G18" s="181"/>
      <c r="H18" s="182"/>
      <c r="I18" s="181">
        <f>1/3</f>
        <v>0.33333333333333331</v>
      </c>
      <c r="J18" s="182">
        <f>C18*I18</f>
        <v>309216.08690111618</v>
      </c>
      <c r="K18" s="181">
        <v>0.33333333333333331</v>
      </c>
      <c r="L18" s="182">
        <f>C18*K18</f>
        <v>309216.08690111618</v>
      </c>
      <c r="M18" s="181">
        <v>0.33333333333333331</v>
      </c>
      <c r="N18" s="182">
        <f t="shared" ref="N18:N27" si="0">C18*M18</f>
        <v>309216.08690111618</v>
      </c>
    </row>
    <row r="19" spans="1:14" ht="15.75" x14ac:dyDescent="0.25">
      <c r="A19" s="178" t="s">
        <v>591</v>
      </c>
      <c r="B19" s="155" t="s">
        <v>107</v>
      </c>
      <c r="C19" s="180">
        <f>PO!J99</f>
        <v>149315.64842798482</v>
      </c>
      <c r="D19" s="94"/>
      <c r="E19" s="181"/>
      <c r="F19" s="182"/>
      <c r="G19" s="181"/>
      <c r="H19" s="182"/>
      <c r="I19" s="181">
        <v>0.28169867371110274</v>
      </c>
      <c r="J19" s="182">
        <f>C19*I19</f>
        <v>42062.020126476629</v>
      </c>
      <c r="K19" s="181">
        <v>0.28169867371110274</v>
      </c>
      <c r="L19" s="182">
        <f>C19*K19</f>
        <v>42062.020126476629</v>
      </c>
      <c r="M19" s="181">
        <v>0.28169867371110274</v>
      </c>
      <c r="N19" s="182">
        <f t="shared" si="0"/>
        <v>42062.020126476629</v>
      </c>
    </row>
    <row r="20" spans="1:14" ht="15.75" x14ac:dyDescent="0.25">
      <c r="A20" s="178" t="s">
        <v>594</v>
      </c>
      <c r="B20" s="155" t="s">
        <v>142</v>
      </c>
      <c r="C20" s="180">
        <f>PO!J176</f>
        <v>77198.359364475968</v>
      </c>
      <c r="D20" s="94"/>
      <c r="E20" s="181"/>
      <c r="F20" s="182"/>
      <c r="G20" s="181"/>
      <c r="H20" s="182"/>
      <c r="I20" s="181"/>
      <c r="J20" s="182"/>
      <c r="K20" s="181"/>
      <c r="L20" s="182"/>
      <c r="M20" s="181">
        <v>1</v>
      </c>
      <c r="N20" s="182">
        <f t="shared" si="0"/>
        <v>77198.359364475968</v>
      </c>
    </row>
    <row r="21" spans="1:14" ht="15.75" x14ac:dyDescent="0.25">
      <c r="A21" s="178" t="s">
        <v>598</v>
      </c>
      <c r="B21" s="155" t="s">
        <v>206</v>
      </c>
      <c r="C21" s="180">
        <f>PO!J250</f>
        <v>139393.8332800926</v>
      </c>
      <c r="D21" s="94"/>
      <c r="E21" s="181"/>
      <c r="F21" s="182"/>
      <c r="G21" s="181"/>
      <c r="H21" s="182"/>
      <c r="I21" s="181"/>
      <c r="J21" s="182"/>
      <c r="K21" s="181"/>
      <c r="L21" s="182"/>
      <c r="M21" s="181">
        <v>1</v>
      </c>
      <c r="N21" s="182">
        <f t="shared" si="0"/>
        <v>139393.8332800926</v>
      </c>
    </row>
    <row r="22" spans="1:14" ht="15.75" x14ac:dyDescent="0.25">
      <c r="A22" s="178" t="s">
        <v>599</v>
      </c>
      <c r="B22" s="155" t="s">
        <v>244</v>
      </c>
      <c r="C22" s="180">
        <f>PO!J304</f>
        <v>40292.279323377355</v>
      </c>
      <c r="D22" s="94"/>
      <c r="E22" s="181"/>
      <c r="F22" s="182"/>
      <c r="G22" s="181"/>
      <c r="H22" s="182"/>
      <c r="I22" s="181"/>
      <c r="J22" s="182"/>
      <c r="K22" s="181"/>
      <c r="L22" s="182"/>
      <c r="M22" s="181">
        <v>1</v>
      </c>
      <c r="N22" s="182">
        <f t="shared" si="0"/>
        <v>40292.279323377355</v>
      </c>
    </row>
    <row r="23" spans="1:14" ht="15.75" x14ac:dyDescent="0.25">
      <c r="A23" s="178" t="s">
        <v>600</v>
      </c>
      <c r="B23" s="155" t="s">
        <v>260</v>
      </c>
      <c r="C23" s="180">
        <f>PO!J324</f>
        <v>91909.854106509956</v>
      </c>
      <c r="D23" s="94"/>
      <c r="E23" s="181"/>
      <c r="F23" s="182"/>
      <c r="G23" s="181"/>
      <c r="H23" s="182"/>
      <c r="I23" s="181"/>
      <c r="J23" s="182"/>
      <c r="K23" s="181"/>
      <c r="L23" s="182"/>
      <c r="M23" s="181">
        <v>1</v>
      </c>
      <c r="N23" s="182">
        <f t="shared" si="0"/>
        <v>91909.854106509956</v>
      </c>
    </row>
    <row r="24" spans="1:14" ht="15.75" x14ac:dyDescent="0.25">
      <c r="A24" s="178" t="s">
        <v>602</v>
      </c>
      <c r="B24" s="155" t="s">
        <v>386</v>
      </c>
      <c r="C24" s="180">
        <f>PO!J408</f>
        <v>4672.4807795551915</v>
      </c>
      <c r="D24" s="94"/>
      <c r="E24" s="181"/>
      <c r="F24" s="182"/>
      <c r="G24" s="181"/>
      <c r="H24" s="182"/>
      <c r="I24" s="181"/>
      <c r="J24" s="182"/>
      <c r="K24" s="181"/>
      <c r="L24" s="182"/>
      <c r="M24" s="181">
        <v>1</v>
      </c>
      <c r="N24" s="182">
        <f t="shared" si="0"/>
        <v>4672.4807795551915</v>
      </c>
    </row>
    <row r="25" spans="1:14" ht="15.75" x14ac:dyDescent="0.25">
      <c r="A25" s="178" t="s">
        <v>603</v>
      </c>
      <c r="B25" s="155" t="s">
        <v>410</v>
      </c>
      <c r="C25" s="180">
        <f>PO!J421</f>
        <v>72729.609002779413</v>
      </c>
      <c r="D25" s="94"/>
      <c r="E25" s="181"/>
      <c r="F25" s="182"/>
      <c r="G25" s="181"/>
      <c r="H25" s="182"/>
      <c r="I25" s="181"/>
      <c r="J25" s="182"/>
      <c r="K25" s="181"/>
      <c r="L25" s="182"/>
      <c r="M25" s="181">
        <v>1</v>
      </c>
      <c r="N25" s="182">
        <f t="shared" si="0"/>
        <v>72729.609002779413</v>
      </c>
    </row>
    <row r="26" spans="1:14" ht="15.75" x14ac:dyDescent="0.25">
      <c r="A26" s="178" t="s">
        <v>604</v>
      </c>
      <c r="B26" s="155" t="s">
        <v>434</v>
      </c>
      <c r="C26" s="180">
        <f>PO!J483</f>
        <v>323648.09798541106</v>
      </c>
      <c r="D26" s="94"/>
      <c r="E26" s="181"/>
      <c r="F26" s="182"/>
      <c r="G26" s="181"/>
      <c r="H26" s="182"/>
      <c r="I26" s="181"/>
      <c r="J26" s="182"/>
      <c r="K26" s="181"/>
      <c r="L26" s="182"/>
      <c r="M26" s="181">
        <v>0.5</v>
      </c>
      <c r="N26" s="182">
        <f t="shared" si="0"/>
        <v>161824.04899270553</v>
      </c>
    </row>
    <row r="27" spans="1:14" ht="15.75" x14ac:dyDescent="0.25">
      <c r="A27" s="178" t="s">
        <v>606</v>
      </c>
      <c r="B27" s="155" t="s">
        <v>492</v>
      </c>
      <c r="C27" s="180">
        <f>PO!J609</f>
        <v>72746.464189151651</v>
      </c>
      <c r="D27" s="94"/>
      <c r="E27" s="181"/>
      <c r="F27" s="182"/>
      <c r="G27" s="181"/>
      <c r="H27" s="182"/>
      <c r="I27" s="181"/>
      <c r="J27" s="182"/>
      <c r="K27" s="181"/>
      <c r="L27" s="182"/>
      <c r="M27" s="181">
        <v>1</v>
      </c>
      <c r="N27" s="182">
        <f t="shared" si="0"/>
        <v>72746.464189151651</v>
      </c>
    </row>
    <row r="28" spans="1:14" ht="15.75" x14ac:dyDescent="0.25">
      <c r="A28" s="178" t="s">
        <v>610</v>
      </c>
      <c r="B28" s="152" t="s">
        <v>1103</v>
      </c>
      <c r="C28" s="180">
        <f>PO!J674</f>
        <v>188932.14171648026</v>
      </c>
      <c r="D28" s="94"/>
      <c r="E28" s="181"/>
      <c r="F28" s="182"/>
      <c r="G28" s="181">
        <v>1</v>
      </c>
      <c r="H28" s="182">
        <f>C28*G28</f>
        <v>188932.14171648026</v>
      </c>
      <c r="I28" s="181"/>
      <c r="J28" s="182"/>
      <c r="K28" s="181"/>
      <c r="L28" s="182"/>
      <c r="M28" s="181"/>
      <c r="N28" s="182"/>
    </row>
    <row r="29" spans="1:14" ht="15.75" x14ac:dyDescent="0.25">
      <c r="A29" s="90"/>
      <c r="B29" s="142"/>
      <c r="C29" s="95"/>
      <c r="D29" s="94"/>
      <c r="E29" s="92"/>
      <c r="F29" s="93"/>
      <c r="G29" s="92"/>
      <c r="H29" s="96"/>
      <c r="I29" s="92"/>
      <c r="J29" s="96"/>
      <c r="K29" s="92"/>
      <c r="L29" s="96"/>
      <c r="M29" s="92"/>
      <c r="N29" s="96"/>
    </row>
    <row r="30" spans="1:14" ht="15.75" x14ac:dyDescent="0.25">
      <c r="A30" s="90"/>
      <c r="B30" s="142"/>
      <c r="C30" s="95"/>
      <c r="D30" s="94"/>
      <c r="E30" s="92"/>
      <c r="F30" s="93"/>
      <c r="G30" s="92"/>
      <c r="H30" s="96"/>
      <c r="I30" s="92"/>
      <c r="J30" s="96"/>
      <c r="K30" s="92"/>
      <c r="L30" s="96"/>
      <c r="M30" s="92"/>
      <c r="N30" s="96"/>
    </row>
    <row r="31" spans="1:14" ht="15.75" x14ac:dyDescent="0.25">
      <c r="A31" s="90"/>
      <c r="B31" s="143" t="s">
        <v>678</v>
      </c>
      <c r="D31" s="94"/>
      <c r="E31" s="110">
        <f>F31/$C$52</f>
        <v>3.8255177363339221E-2</v>
      </c>
      <c r="F31" s="111">
        <f>SUM(F15:F28)</f>
        <v>213349.13333658554</v>
      </c>
      <c r="G31" s="110">
        <f>H31/$C$52</f>
        <v>6.5949581132026355E-2</v>
      </c>
      <c r="H31" s="111">
        <f>SUM(H15:H28)</f>
        <v>367800.82980121073</v>
      </c>
      <c r="I31" s="110">
        <f>J31/$C$52</f>
        <v>7.1407728328803613E-2</v>
      </c>
      <c r="J31" s="111">
        <f>SUM(J15:J28)</f>
        <v>398240.91802759282</v>
      </c>
      <c r="K31" s="110">
        <f>L31/$C$52</f>
        <v>7.1407728328803613E-2</v>
      </c>
      <c r="L31" s="111">
        <f>SUM(L15:L28)</f>
        <v>398240.91802759282</v>
      </c>
      <c r="M31" s="110">
        <f>N31/$C$52</f>
        <v>0.18988843490999019</v>
      </c>
      <c r="N31" s="111">
        <f>SUM(N15:N28)</f>
        <v>1059007.8470662404</v>
      </c>
    </row>
    <row r="32" spans="1:14" ht="15.75" x14ac:dyDescent="0.25">
      <c r="A32" s="90"/>
      <c r="B32" s="143"/>
      <c r="C32" s="95"/>
      <c r="D32" s="94"/>
      <c r="E32" s="92"/>
      <c r="F32" s="93"/>
      <c r="G32" s="92"/>
      <c r="H32" s="96"/>
      <c r="I32" s="92"/>
      <c r="J32" s="96"/>
      <c r="K32" s="92"/>
      <c r="L32" s="96"/>
      <c r="M32" s="92"/>
      <c r="N32" s="96"/>
    </row>
    <row r="33" spans="1:14" s="79" customFormat="1" ht="13.5" customHeight="1" x14ac:dyDescent="0.25">
      <c r="A33" s="271" t="s">
        <v>1</v>
      </c>
      <c r="B33" s="271" t="s">
        <v>679</v>
      </c>
      <c r="C33" s="272" t="s">
        <v>647</v>
      </c>
      <c r="D33" s="273"/>
      <c r="E33" s="270" t="s">
        <v>653</v>
      </c>
      <c r="F33" s="270"/>
      <c r="G33" s="270" t="s">
        <v>674</v>
      </c>
      <c r="H33" s="270"/>
      <c r="I33" s="270" t="s">
        <v>675</v>
      </c>
      <c r="J33" s="270"/>
      <c r="K33" s="270" t="s">
        <v>676</v>
      </c>
      <c r="L33" s="270"/>
      <c r="M33" s="270" t="s">
        <v>677</v>
      </c>
      <c r="N33" s="270"/>
    </row>
    <row r="34" spans="1:14" s="79" customFormat="1" ht="15.75" x14ac:dyDescent="0.25">
      <c r="A34" s="271"/>
      <c r="B34" s="271"/>
      <c r="C34" s="272"/>
      <c r="D34" s="273"/>
      <c r="E34" s="88" t="s">
        <v>654</v>
      </c>
      <c r="F34" s="89" t="s">
        <v>655</v>
      </c>
      <c r="G34" s="88" t="s">
        <v>654</v>
      </c>
      <c r="H34" s="89" t="s">
        <v>655</v>
      </c>
      <c r="I34" s="88" t="s">
        <v>654</v>
      </c>
      <c r="J34" s="89" t="s">
        <v>655</v>
      </c>
      <c r="K34" s="88" t="s">
        <v>654</v>
      </c>
      <c r="L34" s="89" t="s">
        <v>655</v>
      </c>
      <c r="M34" s="88" t="s">
        <v>654</v>
      </c>
      <c r="N34" s="89" t="s">
        <v>655</v>
      </c>
    </row>
    <row r="35" spans="1:14" s="79" customFormat="1" ht="15.75" x14ac:dyDescent="0.25">
      <c r="A35" s="90"/>
      <c r="B35" s="91"/>
      <c r="C35" s="91"/>
      <c r="D35" s="90"/>
      <c r="E35" s="90"/>
      <c r="F35" s="90"/>
      <c r="G35" s="90"/>
      <c r="I35" s="90"/>
      <c r="K35" s="90"/>
      <c r="M35" s="90"/>
    </row>
    <row r="36" spans="1:14" s="79" customFormat="1" ht="15.75" x14ac:dyDescent="0.25">
      <c r="A36" s="178" t="s">
        <v>587</v>
      </c>
      <c r="B36" s="152" t="s">
        <v>5</v>
      </c>
      <c r="C36" s="179">
        <f>PO!J14</f>
        <v>552289.74971146462</v>
      </c>
      <c r="D36" s="90"/>
      <c r="E36" s="181">
        <f>F36/$C$15</f>
        <v>8.5032921622273452E-2</v>
      </c>
      <c r="F36" s="182">
        <v>46962.810999999994</v>
      </c>
      <c r="G36" s="181">
        <f>H36/$C$15</f>
        <v>8.5032921622273452E-2</v>
      </c>
      <c r="H36" s="182">
        <v>46962.810999999994</v>
      </c>
      <c r="I36" s="181">
        <f>J36/$C$15</f>
        <v>8.5032921622273452E-2</v>
      </c>
      <c r="J36" s="182">
        <v>46962.810999999994</v>
      </c>
      <c r="K36" s="181">
        <f>L36/$C$15</f>
        <v>8.5032921622273452E-2</v>
      </c>
      <c r="L36" s="182">
        <v>46962.810999999994</v>
      </c>
      <c r="M36" s="181">
        <f>N36/$C$15</f>
        <v>8.5032921622273452E-2</v>
      </c>
      <c r="N36" s="182">
        <v>46962.810999999994</v>
      </c>
    </row>
    <row r="37" spans="1:14" ht="15.75" x14ac:dyDescent="0.25">
      <c r="A37" s="178" t="s">
        <v>591</v>
      </c>
      <c r="B37" s="155" t="s">
        <v>107</v>
      </c>
      <c r="C37" s="180">
        <f>PO!J99</f>
        <v>149315.64842798482</v>
      </c>
      <c r="D37" s="94"/>
      <c r="E37" s="181"/>
      <c r="F37" s="182"/>
      <c r="G37" s="181"/>
      <c r="H37" s="182"/>
      <c r="I37" s="181"/>
      <c r="J37" s="182"/>
      <c r="K37" s="181"/>
      <c r="L37" s="182"/>
      <c r="M37" s="181">
        <v>0.15490397886669183</v>
      </c>
      <c r="N37" s="182">
        <f>C37*M37</f>
        <v>23129.588048554946</v>
      </c>
    </row>
    <row r="38" spans="1:14" ht="15.75" x14ac:dyDescent="0.25">
      <c r="A38" s="178" t="s">
        <v>592</v>
      </c>
      <c r="B38" s="155" t="s">
        <v>123</v>
      </c>
      <c r="C38" s="180">
        <f>PO!J113</f>
        <v>477471.94837507082</v>
      </c>
      <c r="D38" s="94"/>
      <c r="E38" s="181"/>
      <c r="F38" s="182"/>
      <c r="G38" s="181"/>
      <c r="H38" s="182"/>
      <c r="I38" s="181">
        <v>1</v>
      </c>
      <c r="J38" s="182">
        <f>C38*I38</f>
        <v>477471.94837507082</v>
      </c>
      <c r="K38" s="181"/>
      <c r="L38" s="182"/>
      <c r="M38" s="181"/>
      <c r="N38" s="182"/>
    </row>
    <row r="39" spans="1:14" ht="15.75" x14ac:dyDescent="0.25">
      <c r="A39" s="178" t="s">
        <v>593</v>
      </c>
      <c r="B39" s="155" t="s">
        <v>137</v>
      </c>
      <c r="C39" s="180">
        <f>PO!J169</f>
        <v>723485.03453027247</v>
      </c>
      <c r="D39" s="94"/>
      <c r="E39" s="181">
        <v>0.5</v>
      </c>
      <c r="F39" s="182">
        <f>C39*E39</f>
        <v>361742.51726513624</v>
      </c>
      <c r="G39" s="181">
        <v>0.5</v>
      </c>
      <c r="H39" s="182">
        <f>C39*G39</f>
        <v>361742.51726513624</v>
      </c>
      <c r="I39" s="181"/>
      <c r="J39" s="182"/>
      <c r="K39" s="181"/>
      <c r="L39" s="182"/>
      <c r="M39" s="181"/>
      <c r="N39" s="182"/>
    </row>
    <row r="40" spans="1:14" ht="15.75" x14ac:dyDescent="0.25">
      <c r="A40" s="178" t="s">
        <v>595</v>
      </c>
      <c r="B40" s="152" t="s">
        <v>161</v>
      </c>
      <c r="C40" s="180">
        <f>PO!J183</f>
        <v>523786.77066690393</v>
      </c>
      <c r="D40" s="94"/>
      <c r="E40" s="181">
        <v>0.5</v>
      </c>
      <c r="F40" s="182">
        <f>C40*E40</f>
        <v>261893.38533345197</v>
      </c>
      <c r="G40" s="181">
        <v>0.5</v>
      </c>
      <c r="H40" s="182">
        <f>C40*G40</f>
        <v>261893.38533345197</v>
      </c>
      <c r="I40" s="181"/>
      <c r="J40" s="182"/>
      <c r="K40" s="181"/>
      <c r="L40" s="182"/>
      <c r="M40" s="181"/>
      <c r="N40" s="182"/>
    </row>
    <row r="41" spans="1:14" ht="15.75" x14ac:dyDescent="0.25">
      <c r="A41" s="178" t="s">
        <v>596</v>
      </c>
      <c r="B41" s="155" t="s">
        <v>178</v>
      </c>
      <c r="C41" s="180">
        <f>PO!J199</f>
        <v>410038.5476465344</v>
      </c>
      <c r="D41" s="94"/>
      <c r="E41" s="181">
        <v>0.5</v>
      </c>
      <c r="F41" s="182">
        <f>C41*E41</f>
        <v>205019.2738232672</v>
      </c>
      <c r="G41" s="181">
        <v>0.5</v>
      </c>
      <c r="H41" s="182">
        <f>C41*G41</f>
        <v>205019.2738232672</v>
      </c>
      <c r="I41" s="181"/>
      <c r="J41" s="182"/>
      <c r="K41" s="181"/>
      <c r="L41" s="182"/>
      <c r="M41" s="181"/>
      <c r="N41" s="182"/>
    </row>
    <row r="42" spans="1:14" ht="15.75" x14ac:dyDescent="0.25">
      <c r="A42" s="178" t="s">
        <v>597</v>
      </c>
      <c r="B42" s="155" t="s">
        <v>198</v>
      </c>
      <c r="C42" s="180">
        <f>PO!J222</f>
        <v>184284.91871680028</v>
      </c>
      <c r="D42" s="94"/>
      <c r="E42" s="181"/>
      <c r="F42" s="182"/>
      <c r="G42" s="181"/>
      <c r="H42" s="182"/>
      <c r="I42" s="181"/>
      <c r="J42" s="182"/>
      <c r="K42" s="181">
        <v>1</v>
      </c>
      <c r="L42" s="182">
        <f>C42*K42</f>
        <v>184284.91871680028</v>
      </c>
      <c r="M42" s="181"/>
      <c r="N42" s="182"/>
    </row>
    <row r="43" spans="1:14" ht="15.75" x14ac:dyDescent="0.25">
      <c r="A43" s="178" t="s">
        <v>601</v>
      </c>
      <c r="B43" s="155" t="s">
        <v>310</v>
      </c>
      <c r="C43" s="180">
        <f>PO!J371</f>
        <v>110664.74840126623</v>
      </c>
      <c r="D43" s="94"/>
      <c r="E43" s="181"/>
      <c r="F43" s="182"/>
      <c r="G43" s="181"/>
      <c r="H43" s="182"/>
      <c r="I43" s="181"/>
      <c r="J43" s="182"/>
      <c r="K43" s="181">
        <v>1</v>
      </c>
      <c r="L43" s="182">
        <f>C43*K43</f>
        <v>110664.74840126623</v>
      </c>
      <c r="M43" s="181"/>
      <c r="N43" s="182"/>
    </row>
    <row r="44" spans="1:14" ht="15.75" x14ac:dyDescent="0.25">
      <c r="A44" s="178" t="s">
        <v>604</v>
      </c>
      <c r="B44" s="155" t="s">
        <v>434</v>
      </c>
      <c r="C44" s="180">
        <f>PO!J483</f>
        <v>323648.09798541106</v>
      </c>
      <c r="D44" s="94"/>
      <c r="E44" s="181"/>
      <c r="F44" s="182"/>
      <c r="G44" s="181"/>
      <c r="H44" s="182"/>
      <c r="I44" s="181"/>
      <c r="J44" s="182"/>
      <c r="K44" s="181">
        <v>0.5</v>
      </c>
      <c r="L44" s="182">
        <f>C44*K44</f>
        <v>161824.04899270553</v>
      </c>
      <c r="M44" s="181"/>
      <c r="N44" s="182"/>
    </row>
    <row r="45" spans="1:14" ht="15.75" x14ac:dyDescent="0.25">
      <c r="A45" s="178" t="s">
        <v>605</v>
      </c>
      <c r="B45" s="155" t="s">
        <v>485</v>
      </c>
      <c r="C45" s="180">
        <f>PO!J597</f>
        <v>21187.390464558797</v>
      </c>
      <c r="D45" s="94"/>
      <c r="E45" s="181"/>
      <c r="F45" s="182"/>
      <c r="G45" s="181"/>
      <c r="H45" s="182"/>
      <c r="I45" s="181"/>
      <c r="J45" s="182"/>
      <c r="K45" s="181"/>
      <c r="L45" s="182"/>
      <c r="M45" s="181">
        <v>1</v>
      </c>
      <c r="N45" s="182">
        <f>C45*M45</f>
        <v>21187.390464558797</v>
      </c>
    </row>
    <row r="46" spans="1:14" ht="15.75" x14ac:dyDescent="0.25">
      <c r="A46" s="178" t="s">
        <v>607</v>
      </c>
      <c r="B46" s="155" t="s">
        <v>513</v>
      </c>
      <c r="C46" s="180">
        <f>PO!J648</f>
        <v>14246.702432953298</v>
      </c>
      <c r="D46" s="94"/>
      <c r="E46" s="181"/>
      <c r="F46" s="182"/>
      <c r="G46" s="181"/>
      <c r="H46" s="182"/>
      <c r="I46" s="181"/>
      <c r="J46" s="182"/>
      <c r="K46" s="181"/>
      <c r="L46" s="182"/>
      <c r="M46" s="181">
        <v>1</v>
      </c>
      <c r="N46" s="182">
        <f>C46*M46</f>
        <v>14246.702432953298</v>
      </c>
    </row>
    <row r="47" spans="1:14" ht="15.75" x14ac:dyDescent="0.25">
      <c r="A47" s="178" t="s">
        <v>608</v>
      </c>
      <c r="B47" s="152" t="s">
        <v>520</v>
      </c>
      <c r="C47" s="180">
        <f>PO!J652</f>
        <v>35711.887376660248</v>
      </c>
      <c r="D47" s="94"/>
      <c r="E47" s="181"/>
      <c r="F47" s="182"/>
      <c r="G47" s="181">
        <v>1</v>
      </c>
      <c r="H47" s="182">
        <f>C47*G47</f>
        <v>35711.887376660248</v>
      </c>
      <c r="I47" s="181"/>
      <c r="J47" s="182"/>
      <c r="K47" s="181"/>
      <c r="L47" s="182"/>
      <c r="M47" s="181"/>
      <c r="N47" s="182"/>
    </row>
    <row r="48" spans="1:14" ht="15.75" x14ac:dyDescent="0.25">
      <c r="A48" s="178" t="s">
        <v>609</v>
      </c>
      <c r="B48" s="155" t="s">
        <v>544</v>
      </c>
      <c r="C48" s="180">
        <f>PO!J660</f>
        <v>213636.09451105687</v>
      </c>
      <c r="D48" s="94"/>
      <c r="E48" s="181"/>
      <c r="F48" s="182"/>
      <c r="G48" s="181"/>
      <c r="H48" s="182"/>
      <c r="I48" s="181"/>
      <c r="J48" s="182"/>
      <c r="K48" s="181"/>
      <c r="L48" s="182"/>
      <c r="M48" s="181">
        <v>1</v>
      </c>
      <c r="N48" s="182">
        <f>C48*M48</f>
        <v>213636.09451105687</v>
      </c>
    </row>
    <row r="49" spans="1:19" ht="15.75" x14ac:dyDescent="0.25">
      <c r="A49" s="178" t="s">
        <v>766</v>
      </c>
      <c r="B49" s="155" t="s">
        <v>575</v>
      </c>
      <c r="C49" s="180">
        <f>PO!J718</f>
        <v>6085.8584659758271</v>
      </c>
      <c r="D49" s="94"/>
      <c r="E49" s="181"/>
      <c r="F49" s="182"/>
      <c r="G49" s="181"/>
      <c r="H49" s="182"/>
      <c r="I49" s="181"/>
      <c r="J49" s="182"/>
      <c r="K49" s="181"/>
      <c r="L49" s="182"/>
      <c r="M49" s="181">
        <v>1</v>
      </c>
      <c r="N49" s="182">
        <f>C49*M49</f>
        <v>6085.8584659758271</v>
      </c>
    </row>
    <row r="50" spans="1:19" ht="15.75" x14ac:dyDescent="0.25">
      <c r="A50" s="90"/>
      <c r="B50" s="142"/>
      <c r="C50" s="95"/>
      <c r="D50" s="94"/>
      <c r="E50" s="92"/>
      <c r="F50" s="93"/>
      <c r="G50" s="92"/>
      <c r="H50" s="96"/>
      <c r="I50" s="92"/>
      <c r="J50" s="96"/>
      <c r="K50" s="92"/>
      <c r="L50" s="96"/>
      <c r="M50" s="92"/>
      <c r="N50" s="96"/>
    </row>
    <row r="51" spans="1:19" s="79" customFormat="1" ht="15" customHeight="1" x14ac:dyDescent="0.25">
      <c r="A51" s="101"/>
      <c r="B51" s="143" t="s">
        <v>678</v>
      </c>
      <c r="C51" s="99"/>
      <c r="D51" s="101"/>
      <c r="E51" s="110">
        <f>F51/$C$52</f>
        <v>0.15700519091637241</v>
      </c>
      <c r="F51" s="111">
        <f>SUM(F36:F49)</f>
        <v>875617.98742185545</v>
      </c>
      <c r="G51" s="110">
        <f>H51/$C$52</f>
        <v>0.16340861315769192</v>
      </c>
      <c r="H51" s="111">
        <f>SUM(H36:H49)</f>
        <v>911329.8747985157</v>
      </c>
      <c r="I51" s="110">
        <f>J51/$C$52</f>
        <v>9.4035276458060618E-2</v>
      </c>
      <c r="J51" s="111">
        <f>SUM(J36:J49)</f>
        <v>524434.7593750708</v>
      </c>
      <c r="K51" s="110">
        <f>L51/$C$52</f>
        <v>9.032392064425869E-2</v>
      </c>
      <c r="L51" s="111">
        <f>SUM(L36:L49)</f>
        <v>503736.52711077203</v>
      </c>
      <c r="M51" s="110">
        <f>N51/$C$52</f>
        <v>5.8319603895713577E-2</v>
      </c>
      <c r="N51" s="111">
        <f>SUM(N36:N49)</f>
        <v>325248.44492309977</v>
      </c>
    </row>
    <row r="52" spans="1:19" ht="15.75" x14ac:dyDescent="0.25">
      <c r="A52" s="94"/>
      <c r="B52" s="144" t="s">
        <v>656</v>
      </c>
      <c r="C52" s="145">
        <f>SUM(C15,C16,C17,C18,C38,C39,C20,C40,C41,C42,C21,C22,C23,C43,C24,C25,C44,C45,C27,C46,C47,C48,C28,C49,C37)</f>
        <v>5577000.2400000039</v>
      </c>
      <c r="D52" s="100"/>
      <c r="E52" s="94"/>
      <c r="F52" s="93"/>
      <c r="G52" s="99"/>
      <c r="H52" s="96"/>
      <c r="I52" s="99"/>
      <c r="J52" s="96"/>
      <c r="K52" s="99"/>
      <c r="L52" s="96"/>
      <c r="M52" s="99"/>
      <c r="N52" s="96"/>
      <c r="S52" s="98"/>
    </row>
    <row r="53" spans="1:19" s="79" customFormat="1" ht="15" customHeight="1" x14ac:dyDescent="0.25">
      <c r="A53" s="101"/>
      <c r="B53" s="101"/>
      <c r="C53" s="101"/>
      <c r="D53" s="101"/>
      <c r="E53" s="101"/>
      <c r="F53" s="101"/>
      <c r="G53" s="101"/>
      <c r="H53" s="102"/>
      <c r="I53" s="101"/>
      <c r="J53" s="102"/>
      <c r="K53" s="101"/>
      <c r="L53" s="102"/>
      <c r="M53" s="101"/>
      <c r="N53" s="102"/>
    </row>
    <row r="54" spans="1:19" s="79" customFormat="1" ht="15" customHeight="1" x14ac:dyDescent="0.25">
      <c r="A54" s="104" t="str">
        <f>PO!A722</f>
        <v>VALOR TOTAL POR EXTENSO: CINCO MILHÕES, QUINHENTOS E SETENTA E SETE MIL E VINTE E QUATRO CENTAVOS</v>
      </c>
      <c r="B54" s="105"/>
      <c r="C54" s="105"/>
      <c r="D54" s="105"/>
      <c r="E54" s="105"/>
      <c r="F54" s="105"/>
      <c r="G54" s="105"/>
      <c r="H54" s="102"/>
      <c r="I54" s="105"/>
      <c r="J54" s="102"/>
      <c r="K54" s="105"/>
      <c r="L54" s="102"/>
      <c r="M54" s="105"/>
      <c r="N54" s="102"/>
    </row>
    <row r="55" spans="1:19" s="79" customFormat="1" ht="12.75" customHeight="1" x14ac:dyDescent="0.25">
      <c r="A55" s="97"/>
      <c r="B55" s="97"/>
      <c r="C55" s="106"/>
      <c r="D55" s="107"/>
      <c r="E55" s="108" t="s">
        <v>673</v>
      </c>
      <c r="F55" s="108"/>
      <c r="G55" s="108"/>
      <c r="H55" s="108"/>
      <c r="I55" s="108"/>
      <c r="J55" s="108"/>
      <c r="K55" s="108"/>
      <c r="L55" s="108"/>
      <c r="M55" s="108"/>
      <c r="N55" s="108"/>
    </row>
    <row r="56" spans="1:19" s="79" customFormat="1" x14ac:dyDescent="0.25">
      <c r="A56" s="97"/>
      <c r="B56" s="97"/>
      <c r="C56" s="147"/>
      <c r="D56" s="107"/>
      <c r="E56" s="108"/>
      <c r="F56" s="108"/>
      <c r="G56" s="108"/>
      <c r="H56" s="108"/>
      <c r="I56" s="108"/>
      <c r="J56" s="108"/>
      <c r="K56" s="108"/>
      <c r="L56" s="108"/>
      <c r="M56" s="108"/>
      <c r="N56" s="108"/>
    </row>
    <row r="57" spans="1:19" s="79" customFormat="1" ht="12.75" customHeight="1" x14ac:dyDescent="0.25">
      <c r="A57" s="97"/>
      <c r="B57" s="97"/>
      <c r="C57" s="106"/>
      <c r="D57" s="107"/>
      <c r="E57" s="108"/>
      <c r="F57" s="108"/>
      <c r="G57" s="108"/>
      <c r="H57" s="103"/>
      <c r="I57" s="108"/>
      <c r="J57" s="103"/>
      <c r="K57" s="108"/>
      <c r="L57" s="103"/>
      <c r="M57" s="108"/>
      <c r="N57" s="103"/>
    </row>
    <row r="58" spans="1:19" x14ac:dyDescent="0.25">
      <c r="C58" s="98"/>
    </row>
    <row r="59" spans="1:19" x14ac:dyDescent="0.25">
      <c r="C59" s="98"/>
    </row>
    <row r="60" spans="1:19" x14ac:dyDescent="0.25">
      <c r="C60" s="98"/>
    </row>
  </sheetData>
  <mergeCells count="18">
    <mergeCell ref="M12:N12"/>
    <mergeCell ref="G12:H12"/>
    <mergeCell ref="I12:J12"/>
    <mergeCell ref="K12:L12"/>
    <mergeCell ref="A12:A13"/>
    <mergeCell ref="B12:B13"/>
    <mergeCell ref="C12:C13"/>
    <mergeCell ref="D12:D13"/>
    <mergeCell ref="E12:F12"/>
    <mergeCell ref="M33:N33"/>
    <mergeCell ref="A33:A34"/>
    <mergeCell ref="B33:B34"/>
    <mergeCell ref="C33:C34"/>
    <mergeCell ref="D33:D34"/>
    <mergeCell ref="E33:F33"/>
    <mergeCell ref="G33:H33"/>
    <mergeCell ref="I33:J33"/>
    <mergeCell ref="K33:L33"/>
  </mergeCells>
  <phoneticPr fontId="12" type="noConversion"/>
  <pageMargins left="0.39370078740157483" right="0.39370078740157483" top="0.39370078740157483" bottom="0.78740157480314965" header="0" footer="0.11811023622047245"/>
  <pageSetup paperSize="9" scale="45" fitToHeight="0" orientation="landscape" horizontalDpi="300" verticalDpi="300" r:id="rId1"/>
  <headerFooter alignWithMargins="0">
    <oddFooter>&amp;L______________________________
PREFEITURA MUNICIPAL DE IPUBI
CNPJ: 11.040.896/0001-59
MOISÉS MIRANDA SILVA - ENG. CIVIL 
RNP: 181261564-7 CREA: 53724 D/P&amp;R&amp;P</oddFooter>
  </headerFooter>
  <ignoredErrors>
    <ignoredError sqref="F31:G31 H31:J31 F51:H51 I51:J51 K31:M31 K51:M51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C16C7-60F6-4BB9-995F-79C2FCC33F8E}">
  <sheetPr>
    <tabColor theme="0"/>
    <pageSetUpPr fitToPage="1"/>
  </sheetPr>
  <dimension ref="A1:M31"/>
  <sheetViews>
    <sheetView view="pageBreakPreview" zoomScale="80" zoomScaleNormal="100" zoomScaleSheetLayoutView="80" workbookViewId="0">
      <selection activeCell="G36" sqref="G36"/>
    </sheetView>
  </sheetViews>
  <sheetFormatPr defaultRowHeight="15" x14ac:dyDescent="0.25"/>
  <cols>
    <col min="1" max="3" width="10.7109375" style="79" customWidth="1"/>
    <col min="4" max="4" width="30.7109375" style="109" customWidth="1"/>
    <col min="5" max="5" width="19.7109375" style="97" bestFit="1" customWidth="1"/>
    <col min="6" max="6" width="15.7109375" style="109" customWidth="1"/>
    <col min="7" max="7" width="54.7109375" style="79" customWidth="1"/>
    <col min="8" max="8" width="26.5703125" style="97" customWidth="1"/>
    <col min="9" max="9" width="16.42578125" style="97" bestFit="1" customWidth="1"/>
    <col min="10" max="11" width="15.7109375" style="97" customWidth="1"/>
    <col min="12" max="13" width="16.42578125" style="97" bestFit="1" customWidth="1"/>
    <col min="14" max="14" width="14.7109375" style="97" bestFit="1" customWidth="1"/>
    <col min="15" max="255" width="9.140625" style="97"/>
    <col min="256" max="258" width="10.7109375" style="97" customWidth="1"/>
    <col min="259" max="259" width="30.7109375" style="97" customWidth="1"/>
    <col min="260" max="260" width="16.42578125" style="97" bestFit="1" customWidth="1"/>
    <col min="261" max="261" width="15.7109375" style="97" customWidth="1"/>
    <col min="262" max="262" width="16.42578125" style="97" bestFit="1" customWidth="1"/>
    <col min="263" max="263" width="15.7109375" style="97" customWidth="1"/>
    <col min="264" max="264" width="16.42578125" style="97" bestFit="1" customWidth="1"/>
    <col min="265" max="267" width="15.7109375" style="97" customWidth="1"/>
    <col min="268" max="269" width="16.42578125" style="97" bestFit="1" customWidth="1"/>
    <col min="270" max="270" width="14.7109375" style="97" bestFit="1" customWidth="1"/>
    <col min="271" max="511" width="9.140625" style="97"/>
    <col min="512" max="514" width="10.7109375" style="97" customWidth="1"/>
    <col min="515" max="515" width="30.7109375" style="97" customWidth="1"/>
    <col min="516" max="516" width="16.42578125" style="97" bestFit="1" customWidth="1"/>
    <col min="517" max="517" width="15.7109375" style="97" customWidth="1"/>
    <col min="518" max="518" width="16.42578125" style="97" bestFit="1" customWidth="1"/>
    <col min="519" max="519" width="15.7109375" style="97" customWidth="1"/>
    <col min="520" max="520" width="16.42578125" style="97" bestFit="1" customWidth="1"/>
    <col min="521" max="523" width="15.7109375" style="97" customWidth="1"/>
    <col min="524" max="525" width="16.42578125" style="97" bestFit="1" customWidth="1"/>
    <col min="526" max="526" width="14.7109375" style="97" bestFit="1" customWidth="1"/>
    <col min="527" max="767" width="9.140625" style="97"/>
    <col min="768" max="770" width="10.7109375" style="97" customWidth="1"/>
    <col min="771" max="771" width="30.7109375" style="97" customWidth="1"/>
    <col min="772" max="772" width="16.42578125" style="97" bestFit="1" customWidth="1"/>
    <col min="773" max="773" width="15.7109375" style="97" customWidth="1"/>
    <col min="774" max="774" width="16.42578125" style="97" bestFit="1" customWidth="1"/>
    <col min="775" max="775" width="15.7109375" style="97" customWidth="1"/>
    <col min="776" max="776" width="16.42578125" style="97" bestFit="1" customWidth="1"/>
    <col min="777" max="779" width="15.7109375" style="97" customWidth="1"/>
    <col min="780" max="781" width="16.42578125" style="97" bestFit="1" customWidth="1"/>
    <col min="782" max="782" width="14.7109375" style="97" bestFit="1" customWidth="1"/>
    <col min="783" max="1023" width="9.140625" style="97"/>
    <col min="1024" max="1026" width="10.7109375" style="97" customWidth="1"/>
    <col min="1027" max="1027" width="30.7109375" style="97" customWidth="1"/>
    <col min="1028" max="1028" width="16.42578125" style="97" bestFit="1" customWidth="1"/>
    <col min="1029" max="1029" width="15.7109375" style="97" customWidth="1"/>
    <col min="1030" max="1030" width="16.42578125" style="97" bestFit="1" customWidth="1"/>
    <col min="1031" max="1031" width="15.7109375" style="97" customWidth="1"/>
    <col min="1032" max="1032" width="16.42578125" style="97" bestFit="1" customWidth="1"/>
    <col min="1033" max="1035" width="15.7109375" style="97" customWidth="1"/>
    <col min="1036" max="1037" width="16.42578125" style="97" bestFit="1" customWidth="1"/>
    <col min="1038" max="1038" width="14.7109375" style="97" bestFit="1" customWidth="1"/>
    <col min="1039" max="1279" width="9.140625" style="97"/>
    <col min="1280" max="1282" width="10.7109375" style="97" customWidth="1"/>
    <col min="1283" max="1283" width="30.7109375" style="97" customWidth="1"/>
    <col min="1284" max="1284" width="16.42578125" style="97" bestFit="1" customWidth="1"/>
    <col min="1285" max="1285" width="15.7109375" style="97" customWidth="1"/>
    <col min="1286" max="1286" width="16.42578125" style="97" bestFit="1" customWidth="1"/>
    <col min="1287" max="1287" width="15.7109375" style="97" customWidth="1"/>
    <col min="1288" max="1288" width="16.42578125" style="97" bestFit="1" customWidth="1"/>
    <col min="1289" max="1291" width="15.7109375" style="97" customWidth="1"/>
    <col min="1292" max="1293" width="16.42578125" style="97" bestFit="1" customWidth="1"/>
    <col min="1294" max="1294" width="14.7109375" style="97" bestFit="1" customWidth="1"/>
    <col min="1295" max="1535" width="9.140625" style="97"/>
    <col min="1536" max="1538" width="10.7109375" style="97" customWidth="1"/>
    <col min="1539" max="1539" width="30.7109375" style="97" customWidth="1"/>
    <col min="1540" max="1540" width="16.42578125" style="97" bestFit="1" customWidth="1"/>
    <col min="1541" max="1541" width="15.7109375" style="97" customWidth="1"/>
    <col min="1542" max="1542" width="16.42578125" style="97" bestFit="1" customWidth="1"/>
    <col min="1543" max="1543" width="15.7109375" style="97" customWidth="1"/>
    <col min="1544" max="1544" width="16.42578125" style="97" bestFit="1" customWidth="1"/>
    <col min="1545" max="1547" width="15.7109375" style="97" customWidth="1"/>
    <col min="1548" max="1549" width="16.42578125" style="97" bestFit="1" customWidth="1"/>
    <col min="1550" max="1550" width="14.7109375" style="97" bestFit="1" customWidth="1"/>
    <col min="1551" max="1791" width="9.140625" style="97"/>
    <col min="1792" max="1794" width="10.7109375" style="97" customWidth="1"/>
    <col min="1795" max="1795" width="30.7109375" style="97" customWidth="1"/>
    <col min="1796" max="1796" width="16.42578125" style="97" bestFit="1" customWidth="1"/>
    <col min="1797" max="1797" width="15.7109375" style="97" customWidth="1"/>
    <col min="1798" max="1798" width="16.42578125" style="97" bestFit="1" customWidth="1"/>
    <col min="1799" max="1799" width="15.7109375" style="97" customWidth="1"/>
    <col min="1800" max="1800" width="16.42578125" style="97" bestFit="1" customWidth="1"/>
    <col min="1801" max="1803" width="15.7109375" style="97" customWidth="1"/>
    <col min="1804" max="1805" width="16.42578125" style="97" bestFit="1" customWidth="1"/>
    <col min="1806" max="1806" width="14.7109375" style="97" bestFit="1" customWidth="1"/>
    <col min="1807" max="2047" width="9.140625" style="97"/>
    <col min="2048" max="2050" width="10.7109375" style="97" customWidth="1"/>
    <col min="2051" max="2051" width="30.7109375" style="97" customWidth="1"/>
    <col min="2052" max="2052" width="16.42578125" style="97" bestFit="1" customWidth="1"/>
    <col min="2053" max="2053" width="15.7109375" style="97" customWidth="1"/>
    <col min="2054" max="2054" width="16.42578125" style="97" bestFit="1" customWidth="1"/>
    <col min="2055" max="2055" width="15.7109375" style="97" customWidth="1"/>
    <col min="2056" max="2056" width="16.42578125" style="97" bestFit="1" customWidth="1"/>
    <col min="2057" max="2059" width="15.7109375" style="97" customWidth="1"/>
    <col min="2060" max="2061" width="16.42578125" style="97" bestFit="1" customWidth="1"/>
    <col min="2062" max="2062" width="14.7109375" style="97" bestFit="1" customWidth="1"/>
    <col min="2063" max="2303" width="9.140625" style="97"/>
    <col min="2304" max="2306" width="10.7109375" style="97" customWidth="1"/>
    <col min="2307" max="2307" width="30.7109375" style="97" customWidth="1"/>
    <col min="2308" max="2308" width="16.42578125" style="97" bestFit="1" customWidth="1"/>
    <col min="2309" max="2309" width="15.7109375" style="97" customWidth="1"/>
    <col min="2310" max="2310" width="16.42578125" style="97" bestFit="1" customWidth="1"/>
    <col min="2311" max="2311" width="15.7109375" style="97" customWidth="1"/>
    <col min="2312" max="2312" width="16.42578125" style="97" bestFit="1" customWidth="1"/>
    <col min="2313" max="2315" width="15.7109375" style="97" customWidth="1"/>
    <col min="2316" max="2317" width="16.42578125" style="97" bestFit="1" customWidth="1"/>
    <col min="2318" max="2318" width="14.7109375" style="97" bestFit="1" customWidth="1"/>
    <col min="2319" max="2559" width="9.140625" style="97"/>
    <col min="2560" max="2562" width="10.7109375" style="97" customWidth="1"/>
    <col min="2563" max="2563" width="30.7109375" style="97" customWidth="1"/>
    <col min="2564" max="2564" width="16.42578125" style="97" bestFit="1" customWidth="1"/>
    <col min="2565" max="2565" width="15.7109375" style="97" customWidth="1"/>
    <col min="2566" max="2566" width="16.42578125" style="97" bestFit="1" customWidth="1"/>
    <col min="2567" max="2567" width="15.7109375" style="97" customWidth="1"/>
    <col min="2568" max="2568" width="16.42578125" style="97" bestFit="1" customWidth="1"/>
    <col min="2569" max="2571" width="15.7109375" style="97" customWidth="1"/>
    <col min="2572" max="2573" width="16.42578125" style="97" bestFit="1" customWidth="1"/>
    <col min="2574" max="2574" width="14.7109375" style="97" bestFit="1" customWidth="1"/>
    <col min="2575" max="2815" width="9.140625" style="97"/>
    <col min="2816" max="2818" width="10.7109375" style="97" customWidth="1"/>
    <col min="2819" max="2819" width="30.7109375" style="97" customWidth="1"/>
    <col min="2820" max="2820" width="16.42578125" style="97" bestFit="1" customWidth="1"/>
    <col min="2821" max="2821" width="15.7109375" style="97" customWidth="1"/>
    <col min="2822" max="2822" width="16.42578125" style="97" bestFit="1" customWidth="1"/>
    <col min="2823" max="2823" width="15.7109375" style="97" customWidth="1"/>
    <col min="2824" max="2824" width="16.42578125" style="97" bestFit="1" customWidth="1"/>
    <col min="2825" max="2827" width="15.7109375" style="97" customWidth="1"/>
    <col min="2828" max="2829" width="16.42578125" style="97" bestFit="1" customWidth="1"/>
    <col min="2830" max="2830" width="14.7109375" style="97" bestFit="1" customWidth="1"/>
    <col min="2831" max="3071" width="9.140625" style="97"/>
    <col min="3072" max="3074" width="10.7109375" style="97" customWidth="1"/>
    <col min="3075" max="3075" width="30.7109375" style="97" customWidth="1"/>
    <col min="3076" max="3076" width="16.42578125" style="97" bestFit="1" customWidth="1"/>
    <col min="3077" max="3077" width="15.7109375" style="97" customWidth="1"/>
    <col min="3078" max="3078" width="16.42578125" style="97" bestFit="1" customWidth="1"/>
    <col min="3079" max="3079" width="15.7109375" style="97" customWidth="1"/>
    <col min="3080" max="3080" width="16.42578125" style="97" bestFit="1" customWidth="1"/>
    <col min="3081" max="3083" width="15.7109375" style="97" customWidth="1"/>
    <col min="3084" max="3085" width="16.42578125" style="97" bestFit="1" customWidth="1"/>
    <col min="3086" max="3086" width="14.7109375" style="97" bestFit="1" customWidth="1"/>
    <col min="3087" max="3327" width="9.140625" style="97"/>
    <col min="3328" max="3330" width="10.7109375" style="97" customWidth="1"/>
    <col min="3331" max="3331" width="30.7109375" style="97" customWidth="1"/>
    <col min="3332" max="3332" width="16.42578125" style="97" bestFit="1" customWidth="1"/>
    <col min="3333" max="3333" width="15.7109375" style="97" customWidth="1"/>
    <col min="3334" max="3334" width="16.42578125" style="97" bestFit="1" customWidth="1"/>
    <col min="3335" max="3335" width="15.7109375" style="97" customWidth="1"/>
    <col min="3336" max="3336" width="16.42578125" style="97" bestFit="1" customWidth="1"/>
    <col min="3337" max="3339" width="15.7109375" style="97" customWidth="1"/>
    <col min="3340" max="3341" width="16.42578125" style="97" bestFit="1" customWidth="1"/>
    <col min="3342" max="3342" width="14.7109375" style="97" bestFit="1" customWidth="1"/>
    <col min="3343" max="3583" width="9.140625" style="97"/>
    <col min="3584" max="3586" width="10.7109375" style="97" customWidth="1"/>
    <col min="3587" max="3587" width="30.7109375" style="97" customWidth="1"/>
    <col min="3588" max="3588" width="16.42578125" style="97" bestFit="1" customWidth="1"/>
    <col min="3589" max="3589" width="15.7109375" style="97" customWidth="1"/>
    <col min="3590" max="3590" width="16.42578125" style="97" bestFit="1" customWidth="1"/>
    <col min="3591" max="3591" width="15.7109375" style="97" customWidth="1"/>
    <col min="3592" max="3592" width="16.42578125" style="97" bestFit="1" customWidth="1"/>
    <col min="3593" max="3595" width="15.7109375" style="97" customWidth="1"/>
    <col min="3596" max="3597" width="16.42578125" style="97" bestFit="1" customWidth="1"/>
    <col min="3598" max="3598" width="14.7109375" style="97" bestFit="1" customWidth="1"/>
    <col min="3599" max="3839" width="9.140625" style="97"/>
    <col min="3840" max="3842" width="10.7109375" style="97" customWidth="1"/>
    <col min="3843" max="3843" width="30.7109375" style="97" customWidth="1"/>
    <col min="3844" max="3844" width="16.42578125" style="97" bestFit="1" customWidth="1"/>
    <col min="3845" max="3845" width="15.7109375" style="97" customWidth="1"/>
    <col min="3846" max="3846" width="16.42578125" style="97" bestFit="1" customWidth="1"/>
    <col min="3847" max="3847" width="15.7109375" style="97" customWidth="1"/>
    <col min="3848" max="3848" width="16.42578125" style="97" bestFit="1" customWidth="1"/>
    <col min="3849" max="3851" width="15.7109375" style="97" customWidth="1"/>
    <col min="3852" max="3853" width="16.42578125" style="97" bestFit="1" customWidth="1"/>
    <col min="3854" max="3854" width="14.7109375" style="97" bestFit="1" customWidth="1"/>
    <col min="3855" max="4095" width="9.140625" style="97"/>
    <col min="4096" max="4098" width="10.7109375" style="97" customWidth="1"/>
    <col min="4099" max="4099" width="30.7109375" style="97" customWidth="1"/>
    <col min="4100" max="4100" width="16.42578125" style="97" bestFit="1" customWidth="1"/>
    <col min="4101" max="4101" width="15.7109375" style="97" customWidth="1"/>
    <col min="4102" max="4102" width="16.42578125" style="97" bestFit="1" customWidth="1"/>
    <col min="4103" max="4103" width="15.7109375" style="97" customWidth="1"/>
    <col min="4104" max="4104" width="16.42578125" style="97" bestFit="1" customWidth="1"/>
    <col min="4105" max="4107" width="15.7109375" style="97" customWidth="1"/>
    <col min="4108" max="4109" width="16.42578125" style="97" bestFit="1" customWidth="1"/>
    <col min="4110" max="4110" width="14.7109375" style="97" bestFit="1" customWidth="1"/>
    <col min="4111" max="4351" width="9.140625" style="97"/>
    <col min="4352" max="4354" width="10.7109375" style="97" customWidth="1"/>
    <col min="4355" max="4355" width="30.7109375" style="97" customWidth="1"/>
    <col min="4356" max="4356" width="16.42578125" style="97" bestFit="1" customWidth="1"/>
    <col min="4357" max="4357" width="15.7109375" style="97" customWidth="1"/>
    <col min="4358" max="4358" width="16.42578125" style="97" bestFit="1" customWidth="1"/>
    <col min="4359" max="4359" width="15.7109375" style="97" customWidth="1"/>
    <col min="4360" max="4360" width="16.42578125" style="97" bestFit="1" customWidth="1"/>
    <col min="4361" max="4363" width="15.7109375" style="97" customWidth="1"/>
    <col min="4364" max="4365" width="16.42578125" style="97" bestFit="1" customWidth="1"/>
    <col min="4366" max="4366" width="14.7109375" style="97" bestFit="1" customWidth="1"/>
    <col min="4367" max="4607" width="9.140625" style="97"/>
    <col min="4608" max="4610" width="10.7109375" style="97" customWidth="1"/>
    <col min="4611" max="4611" width="30.7109375" style="97" customWidth="1"/>
    <col min="4612" max="4612" width="16.42578125" style="97" bestFit="1" customWidth="1"/>
    <col min="4613" max="4613" width="15.7109375" style="97" customWidth="1"/>
    <col min="4614" max="4614" width="16.42578125" style="97" bestFit="1" customWidth="1"/>
    <col min="4615" max="4615" width="15.7109375" style="97" customWidth="1"/>
    <col min="4616" max="4616" width="16.42578125" style="97" bestFit="1" customWidth="1"/>
    <col min="4617" max="4619" width="15.7109375" style="97" customWidth="1"/>
    <col min="4620" max="4621" width="16.42578125" style="97" bestFit="1" customWidth="1"/>
    <col min="4622" max="4622" width="14.7109375" style="97" bestFit="1" customWidth="1"/>
    <col min="4623" max="4863" width="9.140625" style="97"/>
    <col min="4864" max="4866" width="10.7109375" style="97" customWidth="1"/>
    <col min="4867" max="4867" width="30.7109375" style="97" customWidth="1"/>
    <col min="4868" max="4868" width="16.42578125" style="97" bestFit="1" customWidth="1"/>
    <col min="4869" max="4869" width="15.7109375" style="97" customWidth="1"/>
    <col min="4870" max="4870" width="16.42578125" style="97" bestFit="1" customWidth="1"/>
    <col min="4871" max="4871" width="15.7109375" style="97" customWidth="1"/>
    <col min="4872" max="4872" width="16.42578125" style="97" bestFit="1" customWidth="1"/>
    <col min="4873" max="4875" width="15.7109375" style="97" customWidth="1"/>
    <col min="4876" max="4877" width="16.42578125" style="97" bestFit="1" customWidth="1"/>
    <col min="4878" max="4878" width="14.7109375" style="97" bestFit="1" customWidth="1"/>
    <col min="4879" max="5119" width="9.140625" style="97"/>
    <col min="5120" max="5122" width="10.7109375" style="97" customWidth="1"/>
    <col min="5123" max="5123" width="30.7109375" style="97" customWidth="1"/>
    <col min="5124" max="5124" width="16.42578125" style="97" bestFit="1" customWidth="1"/>
    <col min="5125" max="5125" width="15.7109375" style="97" customWidth="1"/>
    <col min="5126" max="5126" width="16.42578125" style="97" bestFit="1" customWidth="1"/>
    <col min="5127" max="5127" width="15.7109375" style="97" customWidth="1"/>
    <col min="5128" max="5128" width="16.42578125" style="97" bestFit="1" customWidth="1"/>
    <col min="5129" max="5131" width="15.7109375" style="97" customWidth="1"/>
    <col min="5132" max="5133" width="16.42578125" style="97" bestFit="1" customWidth="1"/>
    <col min="5134" max="5134" width="14.7109375" style="97" bestFit="1" customWidth="1"/>
    <col min="5135" max="5375" width="9.140625" style="97"/>
    <col min="5376" max="5378" width="10.7109375" style="97" customWidth="1"/>
    <col min="5379" max="5379" width="30.7109375" style="97" customWidth="1"/>
    <col min="5380" max="5380" width="16.42578125" style="97" bestFit="1" customWidth="1"/>
    <col min="5381" max="5381" width="15.7109375" style="97" customWidth="1"/>
    <col min="5382" max="5382" width="16.42578125" style="97" bestFit="1" customWidth="1"/>
    <col min="5383" max="5383" width="15.7109375" style="97" customWidth="1"/>
    <col min="5384" max="5384" width="16.42578125" style="97" bestFit="1" customWidth="1"/>
    <col min="5385" max="5387" width="15.7109375" style="97" customWidth="1"/>
    <col min="5388" max="5389" width="16.42578125" style="97" bestFit="1" customWidth="1"/>
    <col min="5390" max="5390" width="14.7109375" style="97" bestFit="1" customWidth="1"/>
    <col min="5391" max="5631" width="9.140625" style="97"/>
    <col min="5632" max="5634" width="10.7109375" style="97" customWidth="1"/>
    <col min="5635" max="5635" width="30.7109375" style="97" customWidth="1"/>
    <col min="5636" max="5636" width="16.42578125" style="97" bestFit="1" customWidth="1"/>
    <col min="5637" max="5637" width="15.7109375" style="97" customWidth="1"/>
    <col min="5638" max="5638" width="16.42578125" style="97" bestFit="1" customWidth="1"/>
    <col min="5639" max="5639" width="15.7109375" style="97" customWidth="1"/>
    <col min="5640" max="5640" width="16.42578125" style="97" bestFit="1" customWidth="1"/>
    <col min="5641" max="5643" width="15.7109375" style="97" customWidth="1"/>
    <col min="5644" max="5645" width="16.42578125" style="97" bestFit="1" customWidth="1"/>
    <col min="5646" max="5646" width="14.7109375" style="97" bestFit="1" customWidth="1"/>
    <col min="5647" max="5887" width="9.140625" style="97"/>
    <col min="5888" max="5890" width="10.7109375" style="97" customWidth="1"/>
    <col min="5891" max="5891" width="30.7109375" style="97" customWidth="1"/>
    <col min="5892" max="5892" width="16.42578125" style="97" bestFit="1" customWidth="1"/>
    <col min="5893" max="5893" width="15.7109375" style="97" customWidth="1"/>
    <col min="5894" max="5894" width="16.42578125" style="97" bestFit="1" customWidth="1"/>
    <col min="5895" max="5895" width="15.7109375" style="97" customWidth="1"/>
    <col min="5896" max="5896" width="16.42578125" style="97" bestFit="1" customWidth="1"/>
    <col min="5897" max="5899" width="15.7109375" style="97" customWidth="1"/>
    <col min="5900" max="5901" width="16.42578125" style="97" bestFit="1" customWidth="1"/>
    <col min="5902" max="5902" width="14.7109375" style="97" bestFit="1" customWidth="1"/>
    <col min="5903" max="6143" width="9.140625" style="97"/>
    <col min="6144" max="6146" width="10.7109375" style="97" customWidth="1"/>
    <col min="6147" max="6147" width="30.7109375" style="97" customWidth="1"/>
    <col min="6148" max="6148" width="16.42578125" style="97" bestFit="1" customWidth="1"/>
    <col min="6149" max="6149" width="15.7109375" style="97" customWidth="1"/>
    <col min="6150" max="6150" width="16.42578125" style="97" bestFit="1" customWidth="1"/>
    <col min="6151" max="6151" width="15.7109375" style="97" customWidth="1"/>
    <col min="6152" max="6152" width="16.42578125" style="97" bestFit="1" customWidth="1"/>
    <col min="6153" max="6155" width="15.7109375" style="97" customWidth="1"/>
    <col min="6156" max="6157" width="16.42578125" style="97" bestFit="1" customWidth="1"/>
    <col min="6158" max="6158" width="14.7109375" style="97" bestFit="1" customWidth="1"/>
    <col min="6159" max="6399" width="9.140625" style="97"/>
    <col min="6400" max="6402" width="10.7109375" style="97" customWidth="1"/>
    <col min="6403" max="6403" width="30.7109375" style="97" customWidth="1"/>
    <col min="6404" max="6404" width="16.42578125" style="97" bestFit="1" customWidth="1"/>
    <col min="6405" max="6405" width="15.7109375" style="97" customWidth="1"/>
    <col min="6406" max="6406" width="16.42578125" style="97" bestFit="1" customWidth="1"/>
    <col min="6407" max="6407" width="15.7109375" style="97" customWidth="1"/>
    <col min="6408" max="6408" width="16.42578125" style="97" bestFit="1" customWidth="1"/>
    <col min="6409" max="6411" width="15.7109375" style="97" customWidth="1"/>
    <col min="6412" max="6413" width="16.42578125" style="97" bestFit="1" customWidth="1"/>
    <col min="6414" max="6414" width="14.7109375" style="97" bestFit="1" customWidth="1"/>
    <col min="6415" max="6655" width="9.140625" style="97"/>
    <col min="6656" max="6658" width="10.7109375" style="97" customWidth="1"/>
    <col min="6659" max="6659" width="30.7109375" style="97" customWidth="1"/>
    <col min="6660" max="6660" width="16.42578125" style="97" bestFit="1" customWidth="1"/>
    <col min="6661" max="6661" width="15.7109375" style="97" customWidth="1"/>
    <col min="6662" max="6662" width="16.42578125" style="97" bestFit="1" customWidth="1"/>
    <col min="6663" max="6663" width="15.7109375" style="97" customWidth="1"/>
    <col min="6664" max="6664" width="16.42578125" style="97" bestFit="1" customWidth="1"/>
    <col min="6665" max="6667" width="15.7109375" style="97" customWidth="1"/>
    <col min="6668" max="6669" width="16.42578125" style="97" bestFit="1" customWidth="1"/>
    <col min="6670" max="6670" width="14.7109375" style="97" bestFit="1" customWidth="1"/>
    <col min="6671" max="6911" width="9.140625" style="97"/>
    <col min="6912" max="6914" width="10.7109375" style="97" customWidth="1"/>
    <col min="6915" max="6915" width="30.7109375" style="97" customWidth="1"/>
    <col min="6916" max="6916" width="16.42578125" style="97" bestFit="1" customWidth="1"/>
    <col min="6917" max="6917" width="15.7109375" style="97" customWidth="1"/>
    <col min="6918" max="6918" width="16.42578125" style="97" bestFit="1" customWidth="1"/>
    <col min="6919" max="6919" width="15.7109375" style="97" customWidth="1"/>
    <col min="6920" max="6920" width="16.42578125" style="97" bestFit="1" customWidth="1"/>
    <col min="6921" max="6923" width="15.7109375" style="97" customWidth="1"/>
    <col min="6924" max="6925" width="16.42578125" style="97" bestFit="1" customWidth="1"/>
    <col min="6926" max="6926" width="14.7109375" style="97" bestFit="1" customWidth="1"/>
    <col min="6927" max="7167" width="9.140625" style="97"/>
    <col min="7168" max="7170" width="10.7109375" style="97" customWidth="1"/>
    <col min="7171" max="7171" width="30.7109375" style="97" customWidth="1"/>
    <col min="7172" max="7172" width="16.42578125" style="97" bestFit="1" customWidth="1"/>
    <col min="7173" max="7173" width="15.7109375" style="97" customWidth="1"/>
    <col min="7174" max="7174" width="16.42578125" style="97" bestFit="1" customWidth="1"/>
    <col min="7175" max="7175" width="15.7109375" style="97" customWidth="1"/>
    <col min="7176" max="7176" width="16.42578125" style="97" bestFit="1" customWidth="1"/>
    <col min="7177" max="7179" width="15.7109375" style="97" customWidth="1"/>
    <col min="7180" max="7181" width="16.42578125" style="97" bestFit="1" customWidth="1"/>
    <col min="7182" max="7182" width="14.7109375" style="97" bestFit="1" customWidth="1"/>
    <col min="7183" max="7423" width="9.140625" style="97"/>
    <col min="7424" max="7426" width="10.7109375" style="97" customWidth="1"/>
    <col min="7427" max="7427" width="30.7109375" style="97" customWidth="1"/>
    <col min="7428" max="7428" width="16.42578125" style="97" bestFit="1" customWidth="1"/>
    <col min="7429" max="7429" width="15.7109375" style="97" customWidth="1"/>
    <col min="7430" max="7430" width="16.42578125" style="97" bestFit="1" customWidth="1"/>
    <col min="7431" max="7431" width="15.7109375" style="97" customWidth="1"/>
    <col min="7432" max="7432" width="16.42578125" style="97" bestFit="1" customWidth="1"/>
    <col min="7433" max="7435" width="15.7109375" style="97" customWidth="1"/>
    <col min="7436" max="7437" width="16.42578125" style="97" bestFit="1" customWidth="1"/>
    <col min="7438" max="7438" width="14.7109375" style="97" bestFit="1" customWidth="1"/>
    <col min="7439" max="7679" width="9.140625" style="97"/>
    <col min="7680" max="7682" width="10.7109375" style="97" customWidth="1"/>
    <col min="7683" max="7683" width="30.7109375" style="97" customWidth="1"/>
    <col min="7684" max="7684" width="16.42578125" style="97" bestFit="1" customWidth="1"/>
    <col min="7685" max="7685" width="15.7109375" style="97" customWidth="1"/>
    <col min="7686" max="7686" width="16.42578125" style="97" bestFit="1" customWidth="1"/>
    <col min="7687" max="7687" width="15.7109375" style="97" customWidth="1"/>
    <col min="7688" max="7688" width="16.42578125" style="97" bestFit="1" customWidth="1"/>
    <col min="7689" max="7691" width="15.7109375" style="97" customWidth="1"/>
    <col min="7692" max="7693" width="16.42578125" style="97" bestFit="1" customWidth="1"/>
    <col min="7694" max="7694" width="14.7109375" style="97" bestFit="1" customWidth="1"/>
    <col min="7695" max="7935" width="9.140625" style="97"/>
    <col min="7936" max="7938" width="10.7109375" style="97" customWidth="1"/>
    <col min="7939" max="7939" width="30.7109375" style="97" customWidth="1"/>
    <col min="7940" max="7940" width="16.42578125" style="97" bestFit="1" customWidth="1"/>
    <col min="7941" max="7941" width="15.7109375" style="97" customWidth="1"/>
    <col min="7942" max="7942" width="16.42578125" style="97" bestFit="1" customWidth="1"/>
    <col min="7943" max="7943" width="15.7109375" style="97" customWidth="1"/>
    <col min="7944" max="7944" width="16.42578125" style="97" bestFit="1" customWidth="1"/>
    <col min="7945" max="7947" width="15.7109375" style="97" customWidth="1"/>
    <col min="7948" max="7949" width="16.42578125" style="97" bestFit="1" customWidth="1"/>
    <col min="7950" max="7950" width="14.7109375" style="97" bestFit="1" customWidth="1"/>
    <col min="7951" max="8191" width="9.140625" style="97"/>
    <col min="8192" max="8194" width="10.7109375" style="97" customWidth="1"/>
    <col min="8195" max="8195" width="30.7109375" style="97" customWidth="1"/>
    <col min="8196" max="8196" width="16.42578125" style="97" bestFit="1" customWidth="1"/>
    <col min="8197" max="8197" width="15.7109375" style="97" customWidth="1"/>
    <col min="8198" max="8198" width="16.42578125" style="97" bestFit="1" customWidth="1"/>
    <col min="8199" max="8199" width="15.7109375" style="97" customWidth="1"/>
    <col min="8200" max="8200" width="16.42578125" style="97" bestFit="1" customWidth="1"/>
    <col min="8201" max="8203" width="15.7109375" style="97" customWidth="1"/>
    <col min="8204" max="8205" width="16.42578125" style="97" bestFit="1" customWidth="1"/>
    <col min="8206" max="8206" width="14.7109375" style="97" bestFit="1" customWidth="1"/>
    <col min="8207" max="8447" width="9.140625" style="97"/>
    <col min="8448" max="8450" width="10.7109375" style="97" customWidth="1"/>
    <col min="8451" max="8451" width="30.7109375" style="97" customWidth="1"/>
    <col min="8452" max="8452" width="16.42578125" style="97" bestFit="1" customWidth="1"/>
    <col min="8453" max="8453" width="15.7109375" style="97" customWidth="1"/>
    <col min="8454" max="8454" width="16.42578125" style="97" bestFit="1" customWidth="1"/>
    <col min="8455" max="8455" width="15.7109375" style="97" customWidth="1"/>
    <col min="8456" max="8456" width="16.42578125" style="97" bestFit="1" customWidth="1"/>
    <col min="8457" max="8459" width="15.7109375" style="97" customWidth="1"/>
    <col min="8460" max="8461" width="16.42578125" style="97" bestFit="1" customWidth="1"/>
    <col min="8462" max="8462" width="14.7109375" style="97" bestFit="1" customWidth="1"/>
    <col min="8463" max="8703" width="9.140625" style="97"/>
    <col min="8704" max="8706" width="10.7109375" style="97" customWidth="1"/>
    <col min="8707" max="8707" width="30.7109375" style="97" customWidth="1"/>
    <col min="8708" max="8708" width="16.42578125" style="97" bestFit="1" customWidth="1"/>
    <col min="8709" max="8709" width="15.7109375" style="97" customWidth="1"/>
    <col min="8710" max="8710" width="16.42578125" style="97" bestFit="1" customWidth="1"/>
    <col min="8711" max="8711" width="15.7109375" style="97" customWidth="1"/>
    <col min="8712" max="8712" width="16.42578125" style="97" bestFit="1" customWidth="1"/>
    <col min="8713" max="8715" width="15.7109375" style="97" customWidth="1"/>
    <col min="8716" max="8717" width="16.42578125" style="97" bestFit="1" customWidth="1"/>
    <col min="8718" max="8718" width="14.7109375" style="97" bestFit="1" customWidth="1"/>
    <col min="8719" max="8959" width="9.140625" style="97"/>
    <col min="8960" max="8962" width="10.7109375" style="97" customWidth="1"/>
    <col min="8963" max="8963" width="30.7109375" style="97" customWidth="1"/>
    <col min="8964" max="8964" width="16.42578125" style="97" bestFit="1" customWidth="1"/>
    <col min="8965" max="8965" width="15.7109375" style="97" customWidth="1"/>
    <col min="8966" max="8966" width="16.42578125" style="97" bestFit="1" customWidth="1"/>
    <col min="8967" max="8967" width="15.7109375" style="97" customWidth="1"/>
    <col min="8968" max="8968" width="16.42578125" style="97" bestFit="1" customWidth="1"/>
    <col min="8969" max="8971" width="15.7109375" style="97" customWidth="1"/>
    <col min="8972" max="8973" width="16.42578125" style="97" bestFit="1" customWidth="1"/>
    <col min="8974" max="8974" width="14.7109375" style="97" bestFit="1" customWidth="1"/>
    <col min="8975" max="9215" width="9.140625" style="97"/>
    <col min="9216" max="9218" width="10.7109375" style="97" customWidth="1"/>
    <col min="9219" max="9219" width="30.7109375" style="97" customWidth="1"/>
    <col min="9220" max="9220" width="16.42578125" style="97" bestFit="1" customWidth="1"/>
    <col min="9221" max="9221" width="15.7109375" style="97" customWidth="1"/>
    <col min="9222" max="9222" width="16.42578125" style="97" bestFit="1" customWidth="1"/>
    <col min="9223" max="9223" width="15.7109375" style="97" customWidth="1"/>
    <col min="9224" max="9224" width="16.42578125" style="97" bestFit="1" customWidth="1"/>
    <col min="9225" max="9227" width="15.7109375" style="97" customWidth="1"/>
    <col min="9228" max="9229" width="16.42578125" style="97" bestFit="1" customWidth="1"/>
    <col min="9230" max="9230" width="14.7109375" style="97" bestFit="1" customWidth="1"/>
    <col min="9231" max="9471" width="9.140625" style="97"/>
    <col min="9472" max="9474" width="10.7109375" style="97" customWidth="1"/>
    <col min="9475" max="9475" width="30.7109375" style="97" customWidth="1"/>
    <col min="9476" max="9476" width="16.42578125" style="97" bestFit="1" customWidth="1"/>
    <col min="9477" max="9477" width="15.7109375" style="97" customWidth="1"/>
    <col min="9478" max="9478" width="16.42578125" style="97" bestFit="1" customWidth="1"/>
    <col min="9479" max="9479" width="15.7109375" style="97" customWidth="1"/>
    <col min="9480" max="9480" width="16.42578125" style="97" bestFit="1" customWidth="1"/>
    <col min="9481" max="9483" width="15.7109375" style="97" customWidth="1"/>
    <col min="9484" max="9485" width="16.42578125" style="97" bestFit="1" customWidth="1"/>
    <col min="9486" max="9486" width="14.7109375" style="97" bestFit="1" customWidth="1"/>
    <col min="9487" max="9727" width="9.140625" style="97"/>
    <col min="9728" max="9730" width="10.7109375" style="97" customWidth="1"/>
    <col min="9731" max="9731" width="30.7109375" style="97" customWidth="1"/>
    <col min="9732" max="9732" width="16.42578125" style="97" bestFit="1" customWidth="1"/>
    <col min="9733" max="9733" width="15.7109375" style="97" customWidth="1"/>
    <col min="9734" max="9734" width="16.42578125" style="97" bestFit="1" customWidth="1"/>
    <col min="9735" max="9735" width="15.7109375" style="97" customWidth="1"/>
    <col min="9736" max="9736" width="16.42578125" style="97" bestFit="1" customWidth="1"/>
    <col min="9737" max="9739" width="15.7109375" style="97" customWidth="1"/>
    <col min="9740" max="9741" width="16.42578125" style="97" bestFit="1" customWidth="1"/>
    <col min="9742" max="9742" width="14.7109375" style="97" bestFit="1" customWidth="1"/>
    <col min="9743" max="9983" width="9.140625" style="97"/>
    <col min="9984" max="9986" width="10.7109375" style="97" customWidth="1"/>
    <col min="9987" max="9987" width="30.7109375" style="97" customWidth="1"/>
    <col min="9988" max="9988" width="16.42578125" style="97" bestFit="1" customWidth="1"/>
    <col min="9989" max="9989" width="15.7109375" style="97" customWidth="1"/>
    <col min="9990" max="9990" width="16.42578125" style="97" bestFit="1" customWidth="1"/>
    <col min="9991" max="9991" width="15.7109375" style="97" customWidth="1"/>
    <col min="9992" max="9992" width="16.42578125" style="97" bestFit="1" customWidth="1"/>
    <col min="9993" max="9995" width="15.7109375" style="97" customWidth="1"/>
    <col min="9996" max="9997" width="16.42578125" style="97" bestFit="1" customWidth="1"/>
    <col min="9998" max="9998" width="14.7109375" style="97" bestFit="1" customWidth="1"/>
    <col min="9999" max="10239" width="9.140625" style="97"/>
    <col min="10240" max="10242" width="10.7109375" style="97" customWidth="1"/>
    <col min="10243" max="10243" width="30.7109375" style="97" customWidth="1"/>
    <col min="10244" max="10244" width="16.42578125" style="97" bestFit="1" customWidth="1"/>
    <col min="10245" max="10245" width="15.7109375" style="97" customWidth="1"/>
    <col min="10246" max="10246" width="16.42578125" style="97" bestFit="1" customWidth="1"/>
    <col min="10247" max="10247" width="15.7109375" style="97" customWidth="1"/>
    <col min="10248" max="10248" width="16.42578125" style="97" bestFit="1" customWidth="1"/>
    <col min="10249" max="10251" width="15.7109375" style="97" customWidth="1"/>
    <col min="10252" max="10253" width="16.42578125" style="97" bestFit="1" customWidth="1"/>
    <col min="10254" max="10254" width="14.7109375" style="97" bestFit="1" customWidth="1"/>
    <col min="10255" max="10495" width="9.140625" style="97"/>
    <col min="10496" max="10498" width="10.7109375" style="97" customWidth="1"/>
    <col min="10499" max="10499" width="30.7109375" style="97" customWidth="1"/>
    <col min="10500" max="10500" width="16.42578125" style="97" bestFit="1" customWidth="1"/>
    <col min="10501" max="10501" width="15.7109375" style="97" customWidth="1"/>
    <col min="10502" max="10502" width="16.42578125" style="97" bestFit="1" customWidth="1"/>
    <col min="10503" max="10503" width="15.7109375" style="97" customWidth="1"/>
    <col min="10504" max="10504" width="16.42578125" style="97" bestFit="1" customWidth="1"/>
    <col min="10505" max="10507" width="15.7109375" style="97" customWidth="1"/>
    <col min="10508" max="10509" width="16.42578125" style="97" bestFit="1" customWidth="1"/>
    <col min="10510" max="10510" width="14.7109375" style="97" bestFit="1" customWidth="1"/>
    <col min="10511" max="10751" width="9.140625" style="97"/>
    <col min="10752" max="10754" width="10.7109375" style="97" customWidth="1"/>
    <col min="10755" max="10755" width="30.7109375" style="97" customWidth="1"/>
    <col min="10756" max="10756" width="16.42578125" style="97" bestFit="1" customWidth="1"/>
    <col min="10757" max="10757" width="15.7109375" style="97" customWidth="1"/>
    <col min="10758" max="10758" width="16.42578125" style="97" bestFit="1" customWidth="1"/>
    <col min="10759" max="10759" width="15.7109375" style="97" customWidth="1"/>
    <col min="10760" max="10760" width="16.42578125" style="97" bestFit="1" customWidth="1"/>
    <col min="10761" max="10763" width="15.7109375" style="97" customWidth="1"/>
    <col min="10764" max="10765" width="16.42578125" style="97" bestFit="1" customWidth="1"/>
    <col min="10766" max="10766" width="14.7109375" style="97" bestFit="1" customWidth="1"/>
    <col min="10767" max="11007" width="9.140625" style="97"/>
    <col min="11008" max="11010" width="10.7109375" style="97" customWidth="1"/>
    <col min="11011" max="11011" width="30.7109375" style="97" customWidth="1"/>
    <col min="11012" max="11012" width="16.42578125" style="97" bestFit="1" customWidth="1"/>
    <col min="11013" max="11013" width="15.7109375" style="97" customWidth="1"/>
    <col min="11014" max="11014" width="16.42578125" style="97" bestFit="1" customWidth="1"/>
    <col min="11015" max="11015" width="15.7109375" style="97" customWidth="1"/>
    <col min="11016" max="11016" width="16.42578125" style="97" bestFit="1" customWidth="1"/>
    <col min="11017" max="11019" width="15.7109375" style="97" customWidth="1"/>
    <col min="11020" max="11021" width="16.42578125" style="97" bestFit="1" customWidth="1"/>
    <col min="11022" max="11022" width="14.7109375" style="97" bestFit="1" customWidth="1"/>
    <col min="11023" max="11263" width="9.140625" style="97"/>
    <col min="11264" max="11266" width="10.7109375" style="97" customWidth="1"/>
    <col min="11267" max="11267" width="30.7109375" style="97" customWidth="1"/>
    <col min="11268" max="11268" width="16.42578125" style="97" bestFit="1" customWidth="1"/>
    <col min="11269" max="11269" width="15.7109375" style="97" customWidth="1"/>
    <col min="11270" max="11270" width="16.42578125" style="97" bestFit="1" customWidth="1"/>
    <col min="11271" max="11271" width="15.7109375" style="97" customWidth="1"/>
    <col min="11272" max="11272" width="16.42578125" style="97" bestFit="1" customWidth="1"/>
    <col min="11273" max="11275" width="15.7109375" style="97" customWidth="1"/>
    <col min="11276" max="11277" width="16.42578125" style="97" bestFit="1" customWidth="1"/>
    <col min="11278" max="11278" width="14.7109375" style="97" bestFit="1" customWidth="1"/>
    <col min="11279" max="11519" width="9.140625" style="97"/>
    <col min="11520" max="11522" width="10.7109375" style="97" customWidth="1"/>
    <col min="11523" max="11523" width="30.7109375" style="97" customWidth="1"/>
    <col min="11524" max="11524" width="16.42578125" style="97" bestFit="1" customWidth="1"/>
    <col min="11525" max="11525" width="15.7109375" style="97" customWidth="1"/>
    <col min="11526" max="11526" width="16.42578125" style="97" bestFit="1" customWidth="1"/>
    <col min="11527" max="11527" width="15.7109375" style="97" customWidth="1"/>
    <col min="11528" max="11528" width="16.42578125" style="97" bestFit="1" customWidth="1"/>
    <col min="11529" max="11531" width="15.7109375" style="97" customWidth="1"/>
    <col min="11532" max="11533" width="16.42578125" style="97" bestFit="1" customWidth="1"/>
    <col min="11534" max="11534" width="14.7109375" style="97" bestFit="1" customWidth="1"/>
    <col min="11535" max="11775" width="9.140625" style="97"/>
    <col min="11776" max="11778" width="10.7109375" style="97" customWidth="1"/>
    <col min="11779" max="11779" width="30.7109375" style="97" customWidth="1"/>
    <col min="11780" max="11780" width="16.42578125" style="97" bestFit="1" customWidth="1"/>
    <col min="11781" max="11781" width="15.7109375" style="97" customWidth="1"/>
    <col min="11782" max="11782" width="16.42578125" style="97" bestFit="1" customWidth="1"/>
    <col min="11783" max="11783" width="15.7109375" style="97" customWidth="1"/>
    <col min="11784" max="11784" width="16.42578125" style="97" bestFit="1" customWidth="1"/>
    <col min="11785" max="11787" width="15.7109375" style="97" customWidth="1"/>
    <col min="11788" max="11789" width="16.42578125" style="97" bestFit="1" customWidth="1"/>
    <col min="11790" max="11790" width="14.7109375" style="97" bestFit="1" customWidth="1"/>
    <col min="11791" max="12031" width="9.140625" style="97"/>
    <col min="12032" max="12034" width="10.7109375" style="97" customWidth="1"/>
    <col min="12035" max="12035" width="30.7109375" style="97" customWidth="1"/>
    <col min="12036" max="12036" width="16.42578125" style="97" bestFit="1" customWidth="1"/>
    <col min="12037" max="12037" width="15.7109375" style="97" customWidth="1"/>
    <col min="12038" max="12038" width="16.42578125" style="97" bestFit="1" customWidth="1"/>
    <col min="12039" max="12039" width="15.7109375" style="97" customWidth="1"/>
    <col min="12040" max="12040" width="16.42578125" style="97" bestFit="1" customWidth="1"/>
    <col min="12041" max="12043" width="15.7109375" style="97" customWidth="1"/>
    <col min="12044" max="12045" width="16.42578125" style="97" bestFit="1" customWidth="1"/>
    <col min="12046" max="12046" width="14.7109375" style="97" bestFit="1" customWidth="1"/>
    <col min="12047" max="12287" width="9.140625" style="97"/>
    <col min="12288" max="12290" width="10.7109375" style="97" customWidth="1"/>
    <col min="12291" max="12291" width="30.7109375" style="97" customWidth="1"/>
    <col min="12292" max="12292" width="16.42578125" style="97" bestFit="1" customWidth="1"/>
    <col min="12293" max="12293" width="15.7109375" style="97" customWidth="1"/>
    <col min="12294" max="12294" width="16.42578125" style="97" bestFit="1" customWidth="1"/>
    <col min="12295" max="12295" width="15.7109375" style="97" customWidth="1"/>
    <col min="12296" max="12296" width="16.42578125" style="97" bestFit="1" customWidth="1"/>
    <col min="12297" max="12299" width="15.7109375" style="97" customWidth="1"/>
    <col min="12300" max="12301" width="16.42578125" style="97" bestFit="1" customWidth="1"/>
    <col min="12302" max="12302" width="14.7109375" style="97" bestFit="1" customWidth="1"/>
    <col min="12303" max="12543" width="9.140625" style="97"/>
    <col min="12544" max="12546" width="10.7109375" style="97" customWidth="1"/>
    <col min="12547" max="12547" width="30.7109375" style="97" customWidth="1"/>
    <col min="12548" max="12548" width="16.42578125" style="97" bestFit="1" customWidth="1"/>
    <col min="12549" max="12549" width="15.7109375" style="97" customWidth="1"/>
    <col min="12550" max="12550" width="16.42578125" style="97" bestFit="1" customWidth="1"/>
    <col min="12551" max="12551" width="15.7109375" style="97" customWidth="1"/>
    <col min="12552" max="12552" width="16.42578125" style="97" bestFit="1" customWidth="1"/>
    <col min="12553" max="12555" width="15.7109375" style="97" customWidth="1"/>
    <col min="12556" max="12557" width="16.42578125" style="97" bestFit="1" customWidth="1"/>
    <col min="12558" max="12558" width="14.7109375" style="97" bestFit="1" customWidth="1"/>
    <col min="12559" max="12799" width="9.140625" style="97"/>
    <col min="12800" max="12802" width="10.7109375" style="97" customWidth="1"/>
    <col min="12803" max="12803" width="30.7109375" style="97" customWidth="1"/>
    <col min="12804" max="12804" width="16.42578125" style="97" bestFit="1" customWidth="1"/>
    <col min="12805" max="12805" width="15.7109375" style="97" customWidth="1"/>
    <col min="12806" max="12806" width="16.42578125" style="97" bestFit="1" customWidth="1"/>
    <col min="12807" max="12807" width="15.7109375" style="97" customWidth="1"/>
    <col min="12808" max="12808" width="16.42578125" style="97" bestFit="1" customWidth="1"/>
    <col min="12809" max="12811" width="15.7109375" style="97" customWidth="1"/>
    <col min="12812" max="12813" width="16.42578125" style="97" bestFit="1" customWidth="1"/>
    <col min="12814" max="12814" width="14.7109375" style="97" bestFit="1" customWidth="1"/>
    <col min="12815" max="13055" width="9.140625" style="97"/>
    <col min="13056" max="13058" width="10.7109375" style="97" customWidth="1"/>
    <col min="13059" max="13059" width="30.7109375" style="97" customWidth="1"/>
    <col min="13060" max="13060" width="16.42578125" style="97" bestFit="1" customWidth="1"/>
    <col min="13061" max="13061" width="15.7109375" style="97" customWidth="1"/>
    <col min="13062" max="13062" width="16.42578125" style="97" bestFit="1" customWidth="1"/>
    <col min="13063" max="13063" width="15.7109375" style="97" customWidth="1"/>
    <col min="13064" max="13064" width="16.42578125" style="97" bestFit="1" customWidth="1"/>
    <col min="13065" max="13067" width="15.7109375" style="97" customWidth="1"/>
    <col min="13068" max="13069" width="16.42578125" style="97" bestFit="1" customWidth="1"/>
    <col min="13070" max="13070" width="14.7109375" style="97" bestFit="1" customWidth="1"/>
    <col min="13071" max="13311" width="9.140625" style="97"/>
    <col min="13312" max="13314" width="10.7109375" style="97" customWidth="1"/>
    <col min="13315" max="13315" width="30.7109375" style="97" customWidth="1"/>
    <col min="13316" max="13316" width="16.42578125" style="97" bestFit="1" customWidth="1"/>
    <col min="13317" max="13317" width="15.7109375" style="97" customWidth="1"/>
    <col min="13318" max="13318" width="16.42578125" style="97" bestFit="1" customWidth="1"/>
    <col min="13319" max="13319" width="15.7109375" style="97" customWidth="1"/>
    <col min="13320" max="13320" width="16.42578125" style="97" bestFit="1" customWidth="1"/>
    <col min="13321" max="13323" width="15.7109375" style="97" customWidth="1"/>
    <col min="13324" max="13325" width="16.42578125" style="97" bestFit="1" customWidth="1"/>
    <col min="13326" max="13326" width="14.7109375" style="97" bestFit="1" customWidth="1"/>
    <col min="13327" max="13567" width="9.140625" style="97"/>
    <col min="13568" max="13570" width="10.7109375" style="97" customWidth="1"/>
    <col min="13571" max="13571" width="30.7109375" style="97" customWidth="1"/>
    <col min="13572" max="13572" width="16.42578125" style="97" bestFit="1" customWidth="1"/>
    <col min="13573" max="13573" width="15.7109375" style="97" customWidth="1"/>
    <col min="13574" max="13574" width="16.42578125" style="97" bestFit="1" customWidth="1"/>
    <col min="13575" max="13575" width="15.7109375" style="97" customWidth="1"/>
    <col min="13576" max="13576" width="16.42578125" style="97" bestFit="1" customWidth="1"/>
    <col min="13577" max="13579" width="15.7109375" style="97" customWidth="1"/>
    <col min="13580" max="13581" width="16.42578125" style="97" bestFit="1" customWidth="1"/>
    <col min="13582" max="13582" width="14.7109375" style="97" bestFit="1" customWidth="1"/>
    <col min="13583" max="13823" width="9.140625" style="97"/>
    <col min="13824" max="13826" width="10.7109375" style="97" customWidth="1"/>
    <col min="13827" max="13827" width="30.7109375" style="97" customWidth="1"/>
    <col min="13828" max="13828" width="16.42578125" style="97" bestFit="1" customWidth="1"/>
    <col min="13829" max="13829" width="15.7109375" style="97" customWidth="1"/>
    <col min="13830" max="13830" width="16.42578125" style="97" bestFit="1" customWidth="1"/>
    <col min="13831" max="13831" width="15.7109375" style="97" customWidth="1"/>
    <col min="13832" max="13832" width="16.42578125" style="97" bestFit="1" customWidth="1"/>
    <col min="13833" max="13835" width="15.7109375" style="97" customWidth="1"/>
    <col min="13836" max="13837" width="16.42578125" style="97" bestFit="1" customWidth="1"/>
    <col min="13838" max="13838" width="14.7109375" style="97" bestFit="1" customWidth="1"/>
    <col min="13839" max="14079" width="9.140625" style="97"/>
    <col min="14080" max="14082" width="10.7109375" style="97" customWidth="1"/>
    <col min="14083" max="14083" width="30.7109375" style="97" customWidth="1"/>
    <col min="14084" max="14084" width="16.42578125" style="97" bestFit="1" customWidth="1"/>
    <col min="14085" max="14085" width="15.7109375" style="97" customWidth="1"/>
    <col min="14086" max="14086" width="16.42578125" style="97" bestFit="1" customWidth="1"/>
    <col min="14087" max="14087" width="15.7109375" style="97" customWidth="1"/>
    <col min="14088" max="14088" width="16.42578125" style="97" bestFit="1" customWidth="1"/>
    <col min="14089" max="14091" width="15.7109375" style="97" customWidth="1"/>
    <col min="14092" max="14093" width="16.42578125" style="97" bestFit="1" customWidth="1"/>
    <col min="14094" max="14094" width="14.7109375" style="97" bestFit="1" customWidth="1"/>
    <col min="14095" max="14335" width="9.140625" style="97"/>
    <col min="14336" max="14338" width="10.7109375" style="97" customWidth="1"/>
    <col min="14339" max="14339" width="30.7109375" style="97" customWidth="1"/>
    <col min="14340" max="14340" width="16.42578125" style="97" bestFit="1" customWidth="1"/>
    <col min="14341" max="14341" width="15.7109375" style="97" customWidth="1"/>
    <col min="14342" max="14342" width="16.42578125" style="97" bestFit="1" customWidth="1"/>
    <col min="14343" max="14343" width="15.7109375" style="97" customWidth="1"/>
    <col min="14344" max="14344" width="16.42578125" style="97" bestFit="1" customWidth="1"/>
    <col min="14345" max="14347" width="15.7109375" style="97" customWidth="1"/>
    <col min="14348" max="14349" width="16.42578125" style="97" bestFit="1" customWidth="1"/>
    <col min="14350" max="14350" width="14.7109375" style="97" bestFit="1" customWidth="1"/>
    <col min="14351" max="14591" width="9.140625" style="97"/>
    <col min="14592" max="14594" width="10.7109375" style="97" customWidth="1"/>
    <col min="14595" max="14595" width="30.7109375" style="97" customWidth="1"/>
    <col min="14596" max="14596" width="16.42578125" style="97" bestFit="1" customWidth="1"/>
    <col min="14597" max="14597" width="15.7109375" style="97" customWidth="1"/>
    <col min="14598" max="14598" width="16.42578125" style="97" bestFit="1" customWidth="1"/>
    <col min="14599" max="14599" width="15.7109375" style="97" customWidth="1"/>
    <col min="14600" max="14600" width="16.42578125" style="97" bestFit="1" customWidth="1"/>
    <col min="14601" max="14603" width="15.7109375" style="97" customWidth="1"/>
    <col min="14604" max="14605" width="16.42578125" style="97" bestFit="1" customWidth="1"/>
    <col min="14606" max="14606" width="14.7109375" style="97" bestFit="1" customWidth="1"/>
    <col min="14607" max="14847" width="9.140625" style="97"/>
    <col min="14848" max="14850" width="10.7109375" style="97" customWidth="1"/>
    <col min="14851" max="14851" width="30.7109375" style="97" customWidth="1"/>
    <col min="14852" max="14852" width="16.42578125" style="97" bestFit="1" customWidth="1"/>
    <col min="14853" max="14853" width="15.7109375" style="97" customWidth="1"/>
    <col min="14854" max="14854" width="16.42578125" style="97" bestFit="1" customWidth="1"/>
    <col min="14855" max="14855" width="15.7109375" style="97" customWidth="1"/>
    <col min="14856" max="14856" width="16.42578125" style="97" bestFit="1" customWidth="1"/>
    <col min="14857" max="14859" width="15.7109375" style="97" customWidth="1"/>
    <col min="14860" max="14861" width="16.42578125" style="97" bestFit="1" customWidth="1"/>
    <col min="14862" max="14862" width="14.7109375" style="97" bestFit="1" customWidth="1"/>
    <col min="14863" max="15103" width="9.140625" style="97"/>
    <col min="15104" max="15106" width="10.7109375" style="97" customWidth="1"/>
    <col min="15107" max="15107" width="30.7109375" style="97" customWidth="1"/>
    <col min="15108" max="15108" width="16.42578125" style="97" bestFit="1" customWidth="1"/>
    <col min="15109" max="15109" width="15.7109375" style="97" customWidth="1"/>
    <col min="15110" max="15110" width="16.42578125" style="97" bestFit="1" customWidth="1"/>
    <col min="15111" max="15111" width="15.7109375" style="97" customWidth="1"/>
    <col min="15112" max="15112" width="16.42578125" style="97" bestFit="1" customWidth="1"/>
    <col min="15113" max="15115" width="15.7109375" style="97" customWidth="1"/>
    <col min="15116" max="15117" width="16.42578125" style="97" bestFit="1" customWidth="1"/>
    <col min="15118" max="15118" width="14.7109375" style="97" bestFit="1" customWidth="1"/>
    <col min="15119" max="15359" width="9.140625" style="97"/>
    <col min="15360" max="15362" width="10.7109375" style="97" customWidth="1"/>
    <col min="15363" max="15363" width="30.7109375" style="97" customWidth="1"/>
    <col min="15364" max="15364" width="16.42578125" style="97" bestFit="1" customWidth="1"/>
    <col min="15365" max="15365" width="15.7109375" style="97" customWidth="1"/>
    <col min="15366" max="15366" width="16.42578125" style="97" bestFit="1" customWidth="1"/>
    <col min="15367" max="15367" width="15.7109375" style="97" customWidth="1"/>
    <col min="15368" max="15368" width="16.42578125" style="97" bestFit="1" customWidth="1"/>
    <col min="15369" max="15371" width="15.7109375" style="97" customWidth="1"/>
    <col min="15372" max="15373" width="16.42578125" style="97" bestFit="1" customWidth="1"/>
    <col min="15374" max="15374" width="14.7109375" style="97" bestFit="1" customWidth="1"/>
    <col min="15375" max="15615" width="9.140625" style="97"/>
    <col min="15616" max="15618" width="10.7109375" style="97" customWidth="1"/>
    <col min="15619" max="15619" width="30.7109375" style="97" customWidth="1"/>
    <col min="15620" max="15620" width="16.42578125" style="97" bestFit="1" customWidth="1"/>
    <col min="15621" max="15621" width="15.7109375" style="97" customWidth="1"/>
    <col min="15622" max="15622" width="16.42578125" style="97" bestFit="1" customWidth="1"/>
    <col min="15623" max="15623" width="15.7109375" style="97" customWidth="1"/>
    <col min="15624" max="15624" width="16.42578125" style="97" bestFit="1" customWidth="1"/>
    <col min="15625" max="15627" width="15.7109375" style="97" customWidth="1"/>
    <col min="15628" max="15629" width="16.42578125" style="97" bestFit="1" customWidth="1"/>
    <col min="15630" max="15630" width="14.7109375" style="97" bestFit="1" customWidth="1"/>
    <col min="15631" max="15871" width="9.140625" style="97"/>
    <col min="15872" max="15874" width="10.7109375" style="97" customWidth="1"/>
    <col min="15875" max="15875" width="30.7109375" style="97" customWidth="1"/>
    <col min="15876" max="15876" width="16.42578125" style="97" bestFit="1" customWidth="1"/>
    <col min="15877" max="15877" width="15.7109375" style="97" customWidth="1"/>
    <col min="15878" max="15878" width="16.42578125" style="97" bestFit="1" customWidth="1"/>
    <col min="15879" max="15879" width="15.7109375" style="97" customWidth="1"/>
    <col min="15880" max="15880" width="16.42578125" style="97" bestFit="1" customWidth="1"/>
    <col min="15881" max="15883" width="15.7109375" style="97" customWidth="1"/>
    <col min="15884" max="15885" width="16.42578125" style="97" bestFit="1" customWidth="1"/>
    <col min="15886" max="15886" width="14.7109375" style="97" bestFit="1" customWidth="1"/>
    <col min="15887" max="16127" width="9.140625" style="97"/>
    <col min="16128" max="16130" width="10.7109375" style="97" customWidth="1"/>
    <col min="16131" max="16131" width="30.7109375" style="97" customWidth="1"/>
    <col min="16132" max="16132" width="16.42578125" style="97" bestFit="1" customWidth="1"/>
    <col min="16133" max="16133" width="15.7109375" style="97" customWidth="1"/>
    <col min="16134" max="16134" width="16.42578125" style="97" bestFit="1" customWidth="1"/>
    <col min="16135" max="16135" width="15.7109375" style="97" customWidth="1"/>
    <col min="16136" max="16136" width="16.42578125" style="97" bestFit="1" customWidth="1"/>
    <col min="16137" max="16139" width="15.7109375" style="97" customWidth="1"/>
    <col min="16140" max="16141" width="16.42578125" style="97" bestFit="1" customWidth="1"/>
    <col min="16142" max="16142" width="14.7109375" style="97" bestFit="1" customWidth="1"/>
    <col min="16143" max="16383" width="9.140625" style="97"/>
    <col min="16384" max="16384" width="9.140625" style="97" customWidth="1"/>
  </cols>
  <sheetData>
    <row r="1" spans="1:13" s="116" customFormat="1" ht="15" customHeight="1" x14ac:dyDescent="0.25">
      <c r="A1" s="183" t="s">
        <v>582</v>
      </c>
      <c r="B1" s="46"/>
      <c r="C1" s="47"/>
      <c r="D1" s="47"/>
      <c r="E1" s="47"/>
      <c r="F1" s="46"/>
      <c r="G1" s="48"/>
      <c r="H1" s="46"/>
      <c r="I1" s="114"/>
      <c r="J1" s="114"/>
      <c r="K1" s="114"/>
    </row>
    <row r="2" spans="1:13" s="116" customFormat="1" ht="15" customHeight="1" x14ac:dyDescent="0.25">
      <c r="A2" s="184" t="s">
        <v>1882</v>
      </c>
      <c r="B2" s="17"/>
      <c r="C2" s="16"/>
      <c r="D2" s="16"/>
      <c r="E2" s="16"/>
      <c r="F2" s="17"/>
      <c r="G2" s="18"/>
      <c r="H2" s="17"/>
    </row>
    <row r="3" spans="1:13" s="116" customFormat="1" ht="15" customHeight="1" x14ac:dyDescent="0.25">
      <c r="A3" s="184" t="s">
        <v>612</v>
      </c>
      <c r="B3" s="17"/>
      <c r="C3" s="16"/>
      <c r="D3" s="16"/>
      <c r="E3" s="16"/>
      <c r="F3" s="17"/>
      <c r="G3" s="18"/>
      <c r="H3" s="17"/>
    </row>
    <row r="4" spans="1:13" s="116" customFormat="1" ht="15" customHeight="1" x14ac:dyDescent="0.25">
      <c r="A4" s="184" t="s">
        <v>611</v>
      </c>
      <c r="B4" s="118"/>
      <c r="C4" s="16"/>
      <c r="D4" s="16"/>
      <c r="E4" s="16"/>
      <c r="F4" s="19"/>
      <c r="G4" s="10"/>
    </row>
    <row r="5" spans="1:13" s="116" customFormat="1" ht="15" customHeight="1" x14ac:dyDescent="0.25">
      <c r="A5" s="184" t="s">
        <v>1884</v>
      </c>
      <c r="B5" s="118"/>
      <c r="C5" s="16"/>
      <c r="D5" s="16"/>
      <c r="E5" s="16"/>
      <c r="F5" s="19"/>
      <c r="G5" s="10"/>
      <c r="H5" s="44"/>
      <c r="I5" s="119"/>
    </row>
    <row r="6" spans="1:13" s="116" customFormat="1" ht="15" customHeight="1" x14ac:dyDescent="0.25">
      <c r="A6" s="184" t="s">
        <v>1873</v>
      </c>
      <c r="B6" s="118"/>
      <c r="C6" s="16"/>
      <c r="D6" s="16"/>
      <c r="E6" s="16"/>
      <c r="F6" s="19"/>
      <c r="G6" s="10"/>
      <c r="H6" s="44"/>
    </row>
    <row r="7" spans="1:13" s="116" customFormat="1" ht="15" customHeight="1" x14ac:dyDescent="0.25">
      <c r="A7" s="184" t="s">
        <v>1874</v>
      </c>
      <c r="B7" s="118"/>
      <c r="C7" s="16"/>
      <c r="D7" s="16"/>
      <c r="E7" s="16"/>
      <c r="F7" s="19"/>
      <c r="I7" s="9"/>
      <c r="J7" s="19"/>
      <c r="K7" s="9"/>
    </row>
    <row r="8" spans="1:13" s="116" customFormat="1" ht="15" customHeight="1" x14ac:dyDescent="0.25">
      <c r="A8" s="185" t="s">
        <v>1875</v>
      </c>
      <c r="B8" s="49"/>
      <c r="C8" s="50"/>
      <c r="D8" s="50"/>
      <c r="E8" s="50"/>
      <c r="F8" s="50"/>
      <c r="G8" s="121"/>
      <c r="H8" s="121"/>
      <c r="I8" s="121"/>
      <c r="J8" s="121"/>
      <c r="K8" s="121"/>
    </row>
    <row r="9" spans="1:13" s="79" customFormat="1" ht="15.75" x14ac:dyDescent="0.25">
      <c r="A9" s="186"/>
      <c r="B9" s="113"/>
      <c r="C9" s="113"/>
      <c r="D9" s="113"/>
      <c r="E9" s="113"/>
      <c r="F9" s="113"/>
      <c r="G9" s="113"/>
      <c r="H9" s="113"/>
      <c r="I9" s="113"/>
      <c r="J9" s="113"/>
      <c r="K9" s="113"/>
    </row>
    <row r="10" spans="1:13" s="79" customFormat="1" ht="13.9" customHeight="1" x14ac:dyDescent="0.25">
      <c r="A10" s="84"/>
      <c r="B10" s="84"/>
      <c r="C10" s="84" t="s">
        <v>657</v>
      </c>
      <c r="D10" s="84"/>
      <c r="E10" s="84"/>
      <c r="F10" s="84"/>
      <c r="G10" s="84"/>
      <c r="H10" s="84"/>
      <c r="I10" s="84"/>
      <c r="J10" s="84"/>
      <c r="K10" s="84"/>
    </row>
    <row r="11" spans="1:13" s="79" customFormat="1" ht="13.5" customHeight="1" x14ac:dyDescent="0.25">
      <c r="A11" s="85"/>
      <c r="B11" s="85"/>
      <c r="C11" s="85"/>
      <c r="E11" s="277"/>
      <c r="F11" s="277"/>
      <c r="G11" s="273"/>
      <c r="H11" s="273"/>
      <c r="K11" s="87"/>
    </row>
    <row r="12" spans="1:13" s="79" customFormat="1" ht="13.5" customHeight="1" x14ac:dyDescent="0.25">
      <c r="A12" s="88" t="s">
        <v>1</v>
      </c>
      <c r="B12" s="278" t="s">
        <v>658</v>
      </c>
      <c r="C12" s="279"/>
      <c r="D12" s="280"/>
      <c r="E12" s="89" t="s">
        <v>659</v>
      </c>
      <c r="F12" s="88" t="s">
        <v>654</v>
      </c>
      <c r="I12" s="273"/>
      <c r="J12" s="273"/>
      <c r="K12" s="90"/>
    </row>
    <row r="13" spans="1:13" s="79" customFormat="1" ht="15.75" x14ac:dyDescent="0.25">
      <c r="A13" s="90"/>
      <c r="B13" s="187"/>
      <c r="C13" s="187"/>
      <c r="D13" s="91"/>
      <c r="E13" s="91"/>
      <c r="F13" s="90"/>
      <c r="G13" s="90"/>
      <c r="H13" s="90"/>
      <c r="I13" s="90"/>
      <c r="K13" s="90"/>
    </row>
    <row r="14" spans="1:13" s="79" customFormat="1" ht="15.75" x14ac:dyDescent="0.25">
      <c r="A14" s="90"/>
      <c r="B14" s="187"/>
      <c r="C14" s="187"/>
      <c r="D14" s="91"/>
      <c r="E14" s="91"/>
      <c r="F14" s="90"/>
      <c r="G14" s="90"/>
      <c r="H14" s="90"/>
      <c r="I14" s="90"/>
      <c r="K14" s="90"/>
    </row>
    <row r="15" spans="1:13" s="79" customFormat="1" ht="15.75" x14ac:dyDescent="0.25">
      <c r="A15" s="178" t="s">
        <v>587</v>
      </c>
      <c r="B15" s="188" t="s">
        <v>660</v>
      </c>
      <c r="C15" s="189"/>
      <c r="D15" s="190"/>
      <c r="E15" s="146">
        <v>5314128.09</v>
      </c>
      <c r="F15" s="181">
        <f>E15/E19</f>
        <v>0.95286495630489687</v>
      </c>
      <c r="G15" s="191"/>
      <c r="H15" s="93"/>
      <c r="I15" s="92"/>
      <c r="J15" s="191"/>
      <c r="K15" s="92"/>
      <c r="L15" s="103"/>
      <c r="M15" s="103"/>
    </row>
    <row r="16" spans="1:13" s="79" customFormat="1" ht="15.75" x14ac:dyDescent="0.25">
      <c r="A16" s="94"/>
      <c r="B16" s="192"/>
      <c r="C16" s="192"/>
      <c r="D16" s="193"/>
      <c r="E16" s="194"/>
      <c r="F16" s="94"/>
      <c r="G16" s="92"/>
      <c r="H16" s="93"/>
      <c r="I16" s="92"/>
      <c r="J16" s="191"/>
      <c r="K16" s="92"/>
    </row>
    <row r="17" spans="1:13" ht="15.75" x14ac:dyDescent="0.25">
      <c r="A17" s="178" t="s">
        <v>588</v>
      </c>
      <c r="B17" s="195" t="s">
        <v>661</v>
      </c>
      <c r="C17" s="196"/>
      <c r="D17" s="196"/>
      <c r="E17" s="180">
        <f>E19-E15</f>
        <v>262872.15000000037</v>
      </c>
      <c r="F17" s="181">
        <f>E17/E19</f>
        <v>4.7135043695103081E-2</v>
      </c>
      <c r="G17" s="93"/>
      <c r="H17" s="197"/>
      <c r="I17" s="92"/>
      <c r="J17" s="198"/>
      <c r="K17" s="92"/>
      <c r="L17" s="98"/>
      <c r="M17" s="103"/>
    </row>
    <row r="18" spans="1:13" ht="15.75" x14ac:dyDescent="0.25">
      <c r="A18" s="192"/>
      <c r="B18" s="199"/>
      <c r="C18" s="192"/>
      <c r="D18" s="192"/>
      <c r="E18" s="200"/>
      <c r="F18" s="192"/>
      <c r="G18" s="201"/>
      <c r="H18" s="202"/>
      <c r="I18" s="92"/>
      <c r="J18" s="198"/>
      <c r="K18" s="92"/>
      <c r="M18" s="98"/>
    </row>
    <row r="19" spans="1:13" s="84" customFormat="1" ht="15.75" x14ac:dyDescent="0.25">
      <c r="A19" s="90"/>
      <c r="B19" s="203"/>
      <c r="C19" s="276" t="s">
        <v>662</v>
      </c>
      <c r="D19" s="276"/>
      <c r="E19" s="204">
        <f>PO!J722</f>
        <v>5577000.2400000002</v>
      </c>
      <c r="F19" s="181">
        <f>F17+F15</f>
        <v>1</v>
      </c>
      <c r="G19" s="205"/>
      <c r="H19" s="93"/>
      <c r="I19" s="206"/>
      <c r="J19" s="198"/>
      <c r="K19" s="92"/>
    </row>
    <row r="20" spans="1:13" x14ac:dyDescent="0.25">
      <c r="A20" s="94"/>
      <c r="B20" s="94"/>
      <c r="C20" s="94"/>
      <c r="D20" s="192"/>
      <c r="E20" s="200"/>
      <c r="F20" s="207"/>
      <c r="G20" s="208"/>
      <c r="H20" s="200"/>
      <c r="I20" s="200"/>
      <c r="K20" s="200"/>
    </row>
    <row r="21" spans="1:13" ht="15.75" x14ac:dyDescent="0.25">
      <c r="A21" s="94"/>
      <c r="B21" s="208"/>
      <c r="C21" s="200"/>
      <c r="D21" s="209"/>
      <c r="E21" s="210"/>
      <c r="F21" s="100"/>
      <c r="H21" s="211"/>
      <c r="J21" s="198"/>
    </row>
    <row r="22" spans="1:13" s="79" customFormat="1" ht="15" customHeight="1" x14ac:dyDescent="0.25">
      <c r="A22" s="212" t="s">
        <v>1876</v>
      </c>
      <c r="B22" s="212"/>
      <c r="C22" s="212"/>
      <c r="D22" s="212"/>
      <c r="E22" s="212"/>
      <c r="F22" s="101"/>
      <c r="G22" s="101"/>
      <c r="H22" s="211"/>
      <c r="I22" s="101"/>
      <c r="J22" s="198"/>
      <c r="K22" s="101"/>
    </row>
    <row r="23" spans="1:13" s="79" customFormat="1" ht="15" customHeight="1" x14ac:dyDescent="0.25">
      <c r="A23" s="112"/>
      <c r="B23" s="213"/>
      <c r="C23" s="213"/>
      <c r="D23" s="214"/>
      <c r="E23" s="213"/>
      <c r="F23" s="101"/>
      <c r="G23" s="202"/>
      <c r="H23" s="101"/>
      <c r="I23" s="202"/>
      <c r="J23" s="102"/>
      <c r="K23" s="202"/>
      <c r="M23" s="103"/>
    </row>
    <row r="24" spans="1:13" s="79" customFormat="1" ht="15" customHeight="1" x14ac:dyDescent="0.25">
      <c r="A24" s="215" t="s">
        <v>1891</v>
      </c>
      <c r="B24" s="215"/>
      <c r="C24" s="215"/>
      <c r="D24" s="215"/>
      <c r="E24" s="215"/>
      <c r="F24" s="101"/>
      <c r="G24" s="101"/>
      <c r="H24" s="101"/>
      <c r="I24" s="101"/>
      <c r="J24" s="102"/>
      <c r="K24" s="101"/>
    </row>
    <row r="25" spans="1:13" s="79" customFormat="1" ht="15" customHeight="1" x14ac:dyDescent="0.25">
      <c r="A25" s="112"/>
      <c r="B25" s="213"/>
      <c r="C25" s="213"/>
      <c r="D25" s="214"/>
      <c r="E25" s="213"/>
      <c r="F25" s="101"/>
      <c r="G25" s="101"/>
      <c r="H25" s="101"/>
      <c r="I25" s="101"/>
      <c r="J25" s="102"/>
      <c r="K25" s="101"/>
    </row>
    <row r="26" spans="1:13" s="79" customFormat="1" ht="15" customHeight="1" x14ac:dyDescent="0.25">
      <c r="A26" s="215" t="str">
        <f>PO!A722</f>
        <v>VALOR TOTAL POR EXTENSO: CINCO MILHÕES, QUINHENTOS E SETENTA E SETE MIL E VINTE E QUATRO CENTAVOS</v>
      </c>
      <c r="B26" s="215"/>
      <c r="C26" s="215"/>
      <c r="D26" s="215"/>
      <c r="E26" s="215"/>
      <c r="F26" s="105"/>
      <c r="G26" s="105"/>
      <c r="H26" s="105"/>
      <c r="I26" s="105"/>
      <c r="J26" s="102"/>
      <c r="K26" s="105"/>
    </row>
    <row r="27" spans="1:13" s="79" customFormat="1" x14ac:dyDescent="0.25">
      <c r="A27" s="216"/>
      <c r="B27" s="217"/>
      <c r="C27" s="217"/>
      <c r="D27" s="217"/>
      <c r="E27" s="217"/>
      <c r="F27" s="217"/>
      <c r="G27" s="217"/>
      <c r="H27" s="217"/>
      <c r="I27" s="217"/>
      <c r="J27" s="217"/>
      <c r="K27" s="217"/>
    </row>
    <row r="28" spans="1:13" s="79" customFormat="1" ht="12.75" customHeight="1" x14ac:dyDescent="0.25">
      <c r="A28" s="97"/>
      <c r="B28" s="97"/>
      <c r="C28" s="97"/>
      <c r="D28" s="97"/>
      <c r="E28" s="106"/>
      <c r="G28" s="218"/>
      <c r="H28" s="218"/>
      <c r="K28" s="94"/>
    </row>
    <row r="29" spans="1:13" s="79" customFormat="1" ht="12.75" customHeight="1" x14ac:dyDescent="0.25">
      <c r="A29" s="97"/>
      <c r="B29" s="97"/>
      <c r="C29" s="97"/>
      <c r="D29" s="97"/>
      <c r="E29" s="106"/>
      <c r="F29" s="107"/>
      <c r="G29" s="108"/>
      <c r="H29" s="108"/>
      <c r="K29" s="108"/>
    </row>
    <row r="30" spans="1:13" s="79" customFormat="1" x14ac:dyDescent="0.25">
      <c r="A30" s="97"/>
      <c r="B30" s="97"/>
      <c r="C30" s="97"/>
      <c r="D30" s="97"/>
      <c r="E30" s="106"/>
      <c r="F30" s="107"/>
      <c r="G30" s="108"/>
      <c r="H30" s="108"/>
      <c r="K30" s="108"/>
    </row>
    <row r="31" spans="1:13" s="79" customFormat="1" ht="12.75" customHeight="1" x14ac:dyDescent="0.25">
      <c r="A31" s="97"/>
      <c r="B31" s="97"/>
      <c r="C31" s="97"/>
      <c r="D31" s="97"/>
      <c r="E31" s="106"/>
      <c r="F31" s="107"/>
      <c r="G31" s="108"/>
      <c r="H31" s="108"/>
      <c r="K31" s="108"/>
    </row>
  </sheetData>
  <mergeCells count="5">
    <mergeCell ref="C19:D19"/>
    <mergeCell ref="E11:F11"/>
    <mergeCell ref="G11:H11"/>
    <mergeCell ref="B12:D12"/>
    <mergeCell ref="I12:J12"/>
  </mergeCells>
  <pageMargins left="0.39370078740157483" right="0.39370078740157483" top="0.39370078740157483" bottom="0.78740157480314965" header="0" footer="0.11811023622047245"/>
  <pageSetup scale="57" fitToHeight="0" orientation="landscape" horizontalDpi="300" verticalDpi="300" r:id="rId1"/>
  <headerFooter alignWithMargins="0">
    <oddFooter>&amp;L&amp;8______________________________
PREFEITURA MUNICIPAL DE IPUBI
CNPJ: 11.040.896/0001-59
MOISÉS MIRANDA SILVA - ENG. CIVIL 
RNP: 181261564-7 CREA: 53724 D/P&amp;R&amp;P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BBDC5-FE45-44CC-9093-F86F9F8A45D5}">
  <sheetPr>
    <pageSetUpPr fitToPage="1"/>
  </sheetPr>
  <dimension ref="A1:J726"/>
  <sheetViews>
    <sheetView showGridLines="0" view="pageBreakPreview" zoomScale="70" zoomScaleNormal="100" zoomScaleSheetLayoutView="70" workbookViewId="0">
      <selection activeCell="G22" sqref="G22"/>
    </sheetView>
  </sheetViews>
  <sheetFormatPr defaultColWidth="8.85546875" defaultRowHeight="15" x14ac:dyDescent="0.2"/>
  <cols>
    <col min="1" max="1" width="10.7109375" style="3" customWidth="1"/>
    <col min="2" max="2" width="110.7109375" style="12" customWidth="1"/>
    <col min="3" max="3" width="20.7109375" style="12" customWidth="1"/>
    <col min="4" max="4" width="16.28515625" style="12" bestFit="1" customWidth="1"/>
    <col min="5" max="6" width="16.42578125" style="12" bestFit="1" customWidth="1"/>
    <col min="7" max="7" width="18.42578125" style="12" bestFit="1" customWidth="1"/>
    <col min="8" max="8" width="14.140625" style="12" bestFit="1" customWidth="1"/>
    <col min="9" max="10" width="14.42578125" style="12" bestFit="1" customWidth="1"/>
    <col min="11" max="16384" width="8.85546875" style="12"/>
  </cols>
  <sheetData>
    <row r="1" spans="1:8" s="1" customFormat="1" ht="15.75" x14ac:dyDescent="0.25">
      <c r="A1" s="28" t="s">
        <v>582</v>
      </c>
      <c r="B1" s="6"/>
      <c r="C1" s="8"/>
    </row>
    <row r="2" spans="1:8" s="1" customFormat="1" ht="15.75" x14ac:dyDescent="0.25">
      <c r="A2" s="4" t="s">
        <v>1882</v>
      </c>
      <c r="B2" s="16"/>
      <c r="C2" s="29"/>
    </row>
    <row r="3" spans="1:8" s="1" customFormat="1" ht="15.75" x14ac:dyDescent="0.25">
      <c r="A3" s="4" t="s">
        <v>612</v>
      </c>
      <c r="B3" s="16"/>
      <c r="C3" s="29"/>
    </row>
    <row r="4" spans="1:8" s="1" customFormat="1" ht="15.75" x14ac:dyDescent="0.25">
      <c r="A4" s="4" t="s">
        <v>611</v>
      </c>
      <c r="B4" s="16"/>
      <c r="C4" s="30"/>
    </row>
    <row r="5" spans="1:8" s="1" customFormat="1" ht="15.75" x14ac:dyDescent="0.25">
      <c r="A5" s="4" t="s">
        <v>1884</v>
      </c>
      <c r="B5" s="16"/>
      <c r="C5" s="11"/>
    </row>
    <row r="6" spans="1:8" s="1" customFormat="1" ht="15.75" x14ac:dyDescent="0.25">
      <c r="A6" s="4" t="s">
        <v>1873</v>
      </c>
      <c r="B6" s="16"/>
      <c r="C6" s="11"/>
    </row>
    <row r="7" spans="1:8" s="1" customFormat="1" ht="15.75" x14ac:dyDescent="0.25">
      <c r="A7" s="4" t="s">
        <v>1874</v>
      </c>
      <c r="B7" s="16"/>
      <c r="C7" s="30"/>
    </row>
    <row r="8" spans="1:8" s="1" customFormat="1" ht="16.5" thickBot="1" x14ac:dyDescent="0.3">
      <c r="A8" s="31" t="s">
        <v>1875</v>
      </c>
      <c r="B8" s="33"/>
      <c r="C8" s="2"/>
    </row>
    <row r="9" spans="1:8" ht="15.75" x14ac:dyDescent="0.2">
      <c r="A9" s="14"/>
      <c r="B9" s="13"/>
      <c r="C9" s="15"/>
      <c r="D9" s="164">
        <v>0.2</v>
      </c>
      <c r="E9" s="164">
        <v>0.3</v>
      </c>
      <c r="F9" s="164">
        <v>0.5</v>
      </c>
    </row>
    <row r="10" spans="1:8" ht="15.75" x14ac:dyDescent="0.2">
      <c r="A10" s="14"/>
      <c r="B10" s="42" t="s">
        <v>671</v>
      </c>
      <c r="C10" s="15"/>
      <c r="D10" s="27">
        <f>C725*0.2</f>
        <v>1057549.3889199998</v>
      </c>
      <c r="E10" s="27">
        <f>0.3*C725</f>
        <v>1586324.0833799997</v>
      </c>
      <c r="F10" s="27">
        <f>0.5*C725</f>
        <v>2643873.4722999996</v>
      </c>
    </row>
    <row r="11" spans="1:8" ht="15.75" x14ac:dyDescent="0.2">
      <c r="A11" s="14"/>
      <c r="B11" s="13"/>
      <c r="C11" s="15"/>
    </row>
    <row r="12" spans="1:8" ht="30" x14ac:dyDescent="0.2">
      <c r="A12" s="21" t="s">
        <v>1</v>
      </c>
      <c r="B12" s="21" t="s">
        <v>3</v>
      </c>
      <c r="C12" s="21" t="s">
        <v>583</v>
      </c>
      <c r="D12" s="169" t="s">
        <v>1881</v>
      </c>
      <c r="E12" s="170" t="s">
        <v>1877</v>
      </c>
      <c r="F12" s="171" t="s">
        <v>1878</v>
      </c>
      <c r="G12" s="171" t="s">
        <v>1879</v>
      </c>
      <c r="H12" s="171" t="s">
        <v>1883</v>
      </c>
    </row>
    <row r="13" spans="1:8" ht="15.75" x14ac:dyDescent="0.2">
      <c r="A13" s="20"/>
      <c r="B13" s="20"/>
      <c r="C13" s="20"/>
    </row>
    <row r="14" spans="1:8" ht="15.75" x14ac:dyDescent="0.2">
      <c r="A14" s="156" t="s">
        <v>587</v>
      </c>
      <c r="B14" s="157" t="s">
        <v>5</v>
      </c>
      <c r="C14" s="158"/>
    </row>
    <row r="15" spans="1:8" x14ac:dyDescent="0.2">
      <c r="A15" s="154" t="s">
        <v>26</v>
      </c>
      <c r="B15" s="151" t="s">
        <v>767</v>
      </c>
      <c r="C15" s="150">
        <v>438711.61</v>
      </c>
      <c r="G15" s="27"/>
    </row>
    <row r="16" spans="1:8" x14ac:dyDescent="0.2">
      <c r="A16" s="154"/>
      <c r="B16" s="151"/>
      <c r="C16" s="150"/>
      <c r="D16" s="172">
        <f>E16</f>
        <v>526064.82000000007</v>
      </c>
      <c r="E16" s="172">
        <f>F16</f>
        <v>526064.82000000007</v>
      </c>
      <c r="F16" s="172">
        <v>526064.82000000007</v>
      </c>
      <c r="G16" s="172">
        <f>F16/(1+PO!J10)</f>
        <v>422944.9823527814</v>
      </c>
      <c r="H16" s="27">
        <f>D16-C15</f>
        <v>87353.210000000079</v>
      </c>
    </row>
    <row r="17" spans="1:10" ht="60" x14ac:dyDescent="0.2">
      <c r="A17" s="154" t="s">
        <v>682</v>
      </c>
      <c r="B17" s="151" t="s">
        <v>139</v>
      </c>
      <c r="C17" s="150">
        <v>351921.02</v>
      </c>
      <c r="D17" s="173"/>
      <c r="E17" s="24"/>
      <c r="F17" s="177"/>
      <c r="G17" s="177"/>
    </row>
    <row r="18" spans="1:10" x14ac:dyDescent="0.2">
      <c r="A18" s="165"/>
      <c r="B18" s="166" t="s">
        <v>1880</v>
      </c>
      <c r="C18" s="167"/>
      <c r="D18" s="168">
        <f>PO!G170*T.ABC!F18</f>
        <v>641235.82853213407</v>
      </c>
      <c r="E18" s="168">
        <f>D18*0.5</f>
        <v>320617.91426606703</v>
      </c>
      <c r="F18" s="174">
        <f>G18*(1+PO!J10)</f>
        <v>444.99927532988806</v>
      </c>
      <c r="G18" s="175">
        <v>357.77</v>
      </c>
      <c r="H18" s="27">
        <f>D18-C17</f>
        <v>289314.80853213405</v>
      </c>
      <c r="I18" s="27">
        <v>265706.4045</v>
      </c>
      <c r="J18" s="27">
        <f>I18+C17</f>
        <v>617627.42449999996</v>
      </c>
    </row>
    <row r="19" spans="1:10" ht="45" x14ac:dyDescent="0.2">
      <c r="A19" s="154" t="s">
        <v>1464</v>
      </c>
      <c r="B19" s="151" t="s">
        <v>100</v>
      </c>
      <c r="C19" s="150">
        <v>322151.7</v>
      </c>
      <c r="D19" s="176"/>
      <c r="E19" s="176"/>
      <c r="F19" s="176"/>
      <c r="G19" s="176"/>
    </row>
    <row r="20" spans="1:10" x14ac:dyDescent="0.2">
      <c r="A20" s="154"/>
      <c r="B20" s="166" t="s">
        <v>1880</v>
      </c>
      <c r="C20" s="150"/>
      <c r="D20" s="168">
        <f>F20*PO!G87</f>
        <v>372869.85323404474</v>
      </c>
      <c r="E20" s="168">
        <f>D20*0.5</f>
        <v>186434.92661702237</v>
      </c>
      <c r="F20" s="174">
        <v>19.618782442394735</v>
      </c>
      <c r="G20" s="175">
        <f>F20/(1+PO!J10)</f>
        <v>15.773085898201096</v>
      </c>
      <c r="H20" s="27">
        <f>D20-C19</f>
        <v>50718.15323404473</v>
      </c>
    </row>
    <row r="21" spans="1:10" ht="45" x14ac:dyDescent="0.2">
      <c r="A21" s="154" t="s">
        <v>1528</v>
      </c>
      <c r="B21" s="151" t="s">
        <v>844</v>
      </c>
      <c r="C21" s="150">
        <v>123082.72580000001</v>
      </c>
      <c r="D21" s="27"/>
      <c r="E21" s="27"/>
      <c r="F21" s="27"/>
    </row>
    <row r="22" spans="1:10" ht="45" x14ac:dyDescent="0.2">
      <c r="A22" s="154" t="s">
        <v>1442</v>
      </c>
      <c r="B22" s="151" t="s">
        <v>75</v>
      </c>
      <c r="C22" s="150">
        <v>114557.15699999999</v>
      </c>
      <c r="E22" s="27"/>
      <c r="F22" s="27"/>
    </row>
    <row r="23" spans="1:10" ht="45" x14ac:dyDescent="0.2">
      <c r="A23" s="154" t="s">
        <v>1538</v>
      </c>
      <c r="B23" s="151" t="s">
        <v>177</v>
      </c>
      <c r="C23" s="150">
        <v>107274.38160000001</v>
      </c>
      <c r="E23" s="27"/>
      <c r="F23" s="27"/>
    </row>
    <row r="24" spans="1:10" ht="30" x14ac:dyDescent="0.2">
      <c r="A24" s="154" t="s">
        <v>1468</v>
      </c>
      <c r="B24" s="151" t="s">
        <v>106</v>
      </c>
      <c r="C24" s="150">
        <v>92311.249799999991</v>
      </c>
      <c r="E24" s="27"/>
      <c r="F24" s="27"/>
    </row>
    <row r="25" spans="1:10" ht="30" x14ac:dyDescent="0.2">
      <c r="A25" s="154" t="s">
        <v>1450</v>
      </c>
      <c r="B25" s="151" t="s">
        <v>777</v>
      </c>
      <c r="C25" s="150">
        <v>79833.348000000013</v>
      </c>
      <c r="E25" s="27"/>
      <c r="F25" s="27"/>
    </row>
    <row r="26" spans="1:10" ht="45" x14ac:dyDescent="0.2">
      <c r="A26" s="154" t="s">
        <v>1527</v>
      </c>
      <c r="B26" s="151" t="s">
        <v>843</v>
      </c>
      <c r="C26" s="150">
        <v>75190.406800000012</v>
      </c>
    </row>
    <row r="27" spans="1:10" ht="45" x14ac:dyDescent="0.2">
      <c r="A27" s="154" t="s">
        <v>1529</v>
      </c>
      <c r="B27" s="149" t="s">
        <v>845</v>
      </c>
      <c r="C27" s="150">
        <v>68893.938799999989</v>
      </c>
    </row>
    <row r="28" spans="1:10" x14ac:dyDescent="0.2">
      <c r="A28" s="154" t="s">
        <v>1541</v>
      </c>
      <c r="B28" s="149" t="s">
        <v>856</v>
      </c>
      <c r="C28" s="150">
        <v>68672.118900000001</v>
      </c>
    </row>
    <row r="29" spans="1:10" x14ac:dyDescent="0.2">
      <c r="A29" s="154" t="s">
        <v>711</v>
      </c>
      <c r="B29" s="151" t="s">
        <v>181</v>
      </c>
      <c r="C29" s="150">
        <v>68229.213199999998</v>
      </c>
    </row>
    <row r="30" spans="1:10" x14ac:dyDescent="0.2">
      <c r="A30" s="154" t="s">
        <v>1516</v>
      </c>
      <c r="B30" s="151" t="s">
        <v>827</v>
      </c>
      <c r="C30" s="150">
        <v>63764.857499999998</v>
      </c>
    </row>
    <row r="31" spans="1:10" ht="30" x14ac:dyDescent="0.2">
      <c r="A31" s="154" t="s">
        <v>548</v>
      </c>
      <c r="B31" s="151" t="s">
        <v>550</v>
      </c>
      <c r="C31" s="150">
        <v>63493.002899999999</v>
      </c>
    </row>
    <row r="32" spans="1:10" ht="45" x14ac:dyDescent="0.2">
      <c r="A32" s="154" t="s">
        <v>1474</v>
      </c>
      <c r="B32" s="149" t="s">
        <v>113</v>
      </c>
      <c r="C32" s="150">
        <v>60733.9326</v>
      </c>
    </row>
    <row r="33" spans="1:3" ht="30" x14ac:dyDescent="0.2">
      <c r="A33" s="154" t="s">
        <v>1530</v>
      </c>
      <c r="B33" s="151" t="s">
        <v>171</v>
      </c>
      <c r="C33" s="150">
        <v>60206.399099999995</v>
      </c>
    </row>
    <row r="34" spans="1:3" ht="30" x14ac:dyDescent="0.2">
      <c r="A34" s="154" t="s">
        <v>1517</v>
      </c>
      <c r="B34" s="151" t="s">
        <v>828</v>
      </c>
      <c r="C34" s="150">
        <v>59943.836799999997</v>
      </c>
    </row>
    <row r="35" spans="1:3" x14ac:dyDescent="0.2">
      <c r="A35" s="154" t="s">
        <v>143</v>
      </c>
      <c r="B35" s="149" t="s">
        <v>145</v>
      </c>
      <c r="C35" s="150">
        <v>57695.192999999999</v>
      </c>
    </row>
    <row r="36" spans="1:3" ht="45" x14ac:dyDescent="0.2">
      <c r="A36" s="154" t="s">
        <v>1490</v>
      </c>
      <c r="B36" s="151" t="s">
        <v>800</v>
      </c>
      <c r="C36" s="150">
        <v>55219.428</v>
      </c>
    </row>
    <row r="37" spans="1:3" x14ac:dyDescent="0.2">
      <c r="A37" s="154" t="s">
        <v>11</v>
      </c>
      <c r="B37" s="151" t="s">
        <v>13</v>
      </c>
      <c r="C37" s="150">
        <v>54709.512000000002</v>
      </c>
    </row>
    <row r="38" spans="1:3" ht="45" x14ac:dyDescent="0.2">
      <c r="A38" s="154" t="s">
        <v>695</v>
      </c>
      <c r="B38" s="151" t="s">
        <v>771</v>
      </c>
      <c r="C38" s="150">
        <v>54509.328000000009</v>
      </c>
    </row>
    <row r="39" spans="1:3" ht="45" x14ac:dyDescent="0.2">
      <c r="A39" s="154" t="s">
        <v>1475</v>
      </c>
      <c r="B39" s="151" t="s">
        <v>115</v>
      </c>
      <c r="C39" s="150">
        <v>54002.64</v>
      </c>
    </row>
    <row r="40" spans="1:3" ht="30" x14ac:dyDescent="0.2">
      <c r="A40" s="154" t="s">
        <v>713</v>
      </c>
      <c r="B40" s="149" t="s">
        <v>199</v>
      </c>
      <c r="C40" s="150">
        <v>53673.542000000001</v>
      </c>
    </row>
    <row r="41" spans="1:3" ht="45" x14ac:dyDescent="0.2">
      <c r="A41" s="154" t="s">
        <v>689</v>
      </c>
      <c r="B41" s="149" t="s">
        <v>768</v>
      </c>
      <c r="C41" s="150">
        <v>49572.899999999994</v>
      </c>
    </row>
    <row r="42" spans="1:3" ht="30" x14ac:dyDescent="0.2">
      <c r="A42" s="154" t="s">
        <v>554</v>
      </c>
      <c r="B42" s="151" t="s">
        <v>553</v>
      </c>
      <c r="C42" s="150">
        <v>47426.643000000004</v>
      </c>
    </row>
    <row r="43" spans="1:3" ht="30" x14ac:dyDescent="0.2">
      <c r="A43" s="154" t="s">
        <v>1444</v>
      </c>
      <c r="B43" s="149" t="s">
        <v>89</v>
      </c>
      <c r="C43" s="150">
        <v>47346.439999999995</v>
      </c>
    </row>
    <row r="44" spans="1:3" ht="45" x14ac:dyDescent="0.2">
      <c r="A44" s="154" t="s">
        <v>712</v>
      </c>
      <c r="B44" s="151" t="s">
        <v>183</v>
      </c>
      <c r="C44" s="150">
        <v>46875.783899999995</v>
      </c>
    </row>
    <row r="45" spans="1:3" x14ac:dyDescent="0.2">
      <c r="A45" s="154" t="s">
        <v>1613</v>
      </c>
      <c r="B45" s="151" t="s">
        <v>910</v>
      </c>
      <c r="C45" s="150">
        <v>44763.23</v>
      </c>
    </row>
    <row r="46" spans="1:3" ht="30" x14ac:dyDescent="0.2">
      <c r="A46" s="154" t="s">
        <v>1540</v>
      </c>
      <c r="B46" s="149" t="s">
        <v>851</v>
      </c>
      <c r="C46" s="150">
        <v>43065</v>
      </c>
    </row>
    <row r="47" spans="1:3" ht="45" x14ac:dyDescent="0.2">
      <c r="A47" s="154" t="s">
        <v>698</v>
      </c>
      <c r="B47" s="151" t="s">
        <v>75</v>
      </c>
      <c r="C47" s="150">
        <v>41488.711800000005</v>
      </c>
    </row>
    <row r="48" spans="1:3" ht="30" x14ac:dyDescent="0.2">
      <c r="A48" s="154" t="s">
        <v>1537</v>
      </c>
      <c r="B48" s="149" t="s">
        <v>175</v>
      </c>
      <c r="C48" s="150">
        <v>41243.694800000005</v>
      </c>
    </row>
    <row r="49" spans="1:3" ht="30" x14ac:dyDescent="0.2">
      <c r="A49" s="154" t="s">
        <v>1807</v>
      </c>
      <c r="B49" s="151" t="s">
        <v>1073</v>
      </c>
      <c r="C49" s="150">
        <v>41097</v>
      </c>
    </row>
    <row r="50" spans="1:3" x14ac:dyDescent="0.2">
      <c r="A50" s="154" t="s">
        <v>1545</v>
      </c>
      <c r="B50" s="151" t="s">
        <v>854</v>
      </c>
      <c r="C50" s="150">
        <v>35903.809200000003</v>
      </c>
    </row>
    <row r="51" spans="1:3" ht="30" x14ac:dyDescent="0.2">
      <c r="A51" s="154" t="s">
        <v>714</v>
      </c>
      <c r="B51" s="151" t="s">
        <v>863</v>
      </c>
      <c r="C51" s="150">
        <v>35062.261200000001</v>
      </c>
    </row>
    <row r="52" spans="1:3" ht="45" x14ac:dyDescent="0.2">
      <c r="A52" s="154" t="s">
        <v>1572</v>
      </c>
      <c r="B52" s="151" t="s">
        <v>205</v>
      </c>
      <c r="C52" s="150">
        <v>33716.304000000004</v>
      </c>
    </row>
    <row r="53" spans="1:3" ht="45" x14ac:dyDescent="0.2">
      <c r="A53" s="154" t="s">
        <v>1741</v>
      </c>
      <c r="B53" s="151" t="s">
        <v>467</v>
      </c>
      <c r="C53" s="150">
        <v>33227.712</v>
      </c>
    </row>
    <row r="54" spans="1:3" ht="30" x14ac:dyDescent="0.2">
      <c r="A54" s="154" t="s">
        <v>1449</v>
      </c>
      <c r="B54" s="151" t="s">
        <v>87</v>
      </c>
      <c r="C54" s="150">
        <v>32624.62</v>
      </c>
    </row>
    <row r="55" spans="1:3" ht="30" x14ac:dyDescent="0.2">
      <c r="A55" s="154" t="s">
        <v>1472</v>
      </c>
      <c r="B55" s="151" t="s">
        <v>106</v>
      </c>
      <c r="C55" s="150">
        <v>32447.098199999997</v>
      </c>
    </row>
    <row r="56" spans="1:3" ht="30" x14ac:dyDescent="0.2">
      <c r="A56" s="154" t="s">
        <v>1518</v>
      </c>
      <c r="B56" s="149" t="s">
        <v>829</v>
      </c>
      <c r="C56" s="150">
        <v>29562.5196</v>
      </c>
    </row>
    <row r="57" spans="1:3" x14ac:dyDescent="0.2">
      <c r="A57" s="154" t="s">
        <v>557</v>
      </c>
      <c r="B57" s="151" t="s">
        <v>556</v>
      </c>
      <c r="C57" s="150">
        <v>28668.4552</v>
      </c>
    </row>
    <row r="58" spans="1:3" ht="30" x14ac:dyDescent="0.2">
      <c r="A58" s="154" t="s">
        <v>684</v>
      </c>
      <c r="B58" s="151" t="s">
        <v>839</v>
      </c>
      <c r="C58" s="150">
        <v>28387.801999999996</v>
      </c>
    </row>
    <row r="59" spans="1:3" ht="30" x14ac:dyDescent="0.2">
      <c r="A59" s="154" t="s">
        <v>1784</v>
      </c>
      <c r="B59" s="149" t="s">
        <v>1049</v>
      </c>
      <c r="C59" s="150">
        <v>27834.84</v>
      </c>
    </row>
    <row r="60" spans="1:3" x14ac:dyDescent="0.2">
      <c r="A60" s="154" t="s">
        <v>1496</v>
      </c>
      <c r="B60" s="151" t="s">
        <v>830</v>
      </c>
      <c r="C60" s="150">
        <v>26806.532800000001</v>
      </c>
    </row>
    <row r="61" spans="1:3" ht="30" x14ac:dyDescent="0.2">
      <c r="A61" s="154" t="s">
        <v>1549</v>
      </c>
      <c r="B61" s="149" t="s">
        <v>190</v>
      </c>
      <c r="C61" s="150">
        <v>26420.111400000002</v>
      </c>
    </row>
    <row r="62" spans="1:3" ht="45" x14ac:dyDescent="0.2">
      <c r="A62" s="154" t="s">
        <v>1863</v>
      </c>
      <c r="B62" s="151" t="s">
        <v>113</v>
      </c>
      <c r="C62" s="150">
        <v>25783.493999999999</v>
      </c>
    </row>
    <row r="63" spans="1:3" ht="30" x14ac:dyDescent="0.2">
      <c r="A63" s="154" t="s">
        <v>1573</v>
      </c>
      <c r="B63" s="151" t="s">
        <v>883</v>
      </c>
      <c r="C63" s="150">
        <v>25065.216000000004</v>
      </c>
    </row>
    <row r="64" spans="1:3" ht="30" x14ac:dyDescent="0.2">
      <c r="A64" s="154" t="s">
        <v>699</v>
      </c>
      <c r="B64" s="151" t="s">
        <v>79</v>
      </c>
      <c r="C64" s="150">
        <v>24145.885399999999</v>
      </c>
    </row>
    <row r="65" spans="1:3" ht="45" x14ac:dyDescent="0.2">
      <c r="A65" s="154" t="s">
        <v>707</v>
      </c>
      <c r="B65" s="151" t="s">
        <v>793</v>
      </c>
      <c r="C65" s="150">
        <v>23416.799999999999</v>
      </c>
    </row>
    <row r="66" spans="1:3" ht="30" x14ac:dyDescent="0.2">
      <c r="A66" s="154" t="s">
        <v>558</v>
      </c>
      <c r="B66" s="151" t="s">
        <v>1099</v>
      </c>
      <c r="C66" s="150">
        <v>23287.439999999999</v>
      </c>
    </row>
    <row r="67" spans="1:3" ht="30" x14ac:dyDescent="0.2">
      <c r="A67" s="154" t="s">
        <v>1748</v>
      </c>
      <c r="B67" s="151" t="s">
        <v>425</v>
      </c>
      <c r="C67" s="150">
        <v>22819.439999999999</v>
      </c>
    </row>
    <row r="68" spans="1:3" ht="45" x14ac:dyDescent="0.2">
      <c r="A68" s="154" t="s">
        <v>704</v>
      </c>
      <c r="B68" s="151" t="s">
        <v>125</v>
      </c>
      <c r="C68" s="150">
        <v>22149.13</v>
      </c>
    </row>
    <row r="69" spans="1:3" ht="30" x14ac:dyDescent="0.2">
      <c r="A69" s="154" t="s">
        <v>702</v>
      </c>
      <c r="B69" s="151" t="s">
        <v>775</v>
      </c>
      <c r="C69" s="150">
        <v>21899.788800000002</v>
      </c>
    </row>
    <row r="70" spans="1:3" ht="45" x14ac:dyDescent="0.2">
      <c r="A70" s="154" t="s">
        <v>694</v>
      </c>
      <c r="B70" s="151" t="s">
        <v>769</v>
      </c>
      <c r="C70" s="150">
        <v>21562.371200000001</v>
      </c>
    </row>
    <row r="71" spans="1:3" ht="30" x14ac:dyDescent="0.2">
      <c r="A71" s="154" t="s">
        <v>1793</v>
      </c>
      <c r="B71" s="151" t="s">
        <v>1058</v>
      </c>
      <c r="C71" s="150">
        <v>21105.667000000001</v>
      </c>
    </row>
    <row r="72" spans="1:3" ht="30" x14ac:dyDescent="0.2">
      <c r="A72" s="154" t="s">
        <v>1435</v>
      </c>
      <c r="B72" s="151" t="s">
        <v>55</v>
      </c>
      <c r="C72" s="150">
        <v>20746.954600000001</v>
      </c>
    </row>
    <row r="73" spans="1:3" ht="30" x14ac:dyDescent="0.2">
      <c r="A73" s="154" t="s">
        <v>686</v>
      </c>
      <c r="B73" s="151" t="s">
        <v>840</v>
      </c>
      <c r="C73" s="150">
        <v>20630.051000000003</v>
      </c>
    </row>
    <row r="74" spans="1:3" ht="30" x14ac:dyDescent="0.2">
      <c r="A74" s="154" t="s">
        <v>22</v>
      </c>
      <c r="B74" s="151" t="s">
        <v>24</v>
      </c>
      <c r="C74" s="150">
        <v>19966.939999999999</v>
      </c>
    </row>
    <row r="75" spans="1:3" ht="30" x14ac:dyDescent="0.2">
      <c r="A75" s="154" t="s">
        <v>1749</v>
      </c>
      <c r="B75" s="151" t="s">
        <v>1028</v>
      </c>
      <c r="C75" s="150">
        <v>19094.294999999998</v>
      </c>
    </row>
    <row r="76" spans="1:3" x14ac:dyDescent="0.2">
      <c r="A76" s="154" t="s">
        <v>526</v>
      </c>
      <c r="B76" s="151" t="s">
        <v>533</v>
      </c>
      <c r="C76" s="150">
        <v>18720.900000000001</v>
      </c>
    </row>
    <row r="77" spans="1:3" ht="45" x14ac:dyDescent="0.2">
      <c r="A77" s="154" t="s">
        <v>1508</v>
      </c>
      <c r="B77" s="151" t="s">
        <v>818</v>
      </c>
      <c r="C77" s="150">
        <v>18266.975999999999</v>
      </c>
    </row>
    <row r="78" spans="1:3" ht="30" x14ac:dyDescent="0.2">
      <c r="A78" s="154" t="s">
        <v>1466</v>
      </c>
      <c r="B78" s="151" t="s">
        <v>104</v>
      </c>
      <c r="C78" s="150">
        <v>18231.430799999998</v>
      </c>
    </row>
    <row r="79" spans="1:3" x14ac:dyDescent="0.2">
      <c r="A79" s="154" t="s">
        <v>1555</v>
      </c>
      <c r="B79" s="149" t="s">
        <v>197</v>
      </c>
      <c r="C79" s="150">
        <v>18082.761999999999</v>
      </c>
    </row>
    <row r="80" spans="1:3" x14ac:dyDescent="0.2">
      <c r="A80" s="154" t="s">
        <v>1547</v>
      </c>
      <c r="B80" s="151" t="s">
        <v>858</v>
      </c>
      <c r="C80" s="150">
        <v>17277.588899999999</v>
      </c>
    </row>
    <row r="81" spans="1:3" ht="30" x14ac:dyDescent="0.2">
      <c r="A81" s="154" t="s">
        <v>1542</v>
      </c>
      <c r="B81" s="151" t="s">
        <v>185</v>
      </c>
      <c r="C81" s="150">
        <v>16892.798999999999</v>
      </c>
    </row>
    <row r="82" spans="1:3" ht="45" x14ac:dyDescent="0.2">
      <c r="A82" s="154" t="s">
        <v>1867</v>
      </c>
      <c r="B82" s="151" t="s">
        <v>167</v>
      </c>
      <c r="C82" s="150">
        <v>16814.316000000003</v>
      </c>
    </row>
    <row r="83" spans="1:3" ht="45" x14ac:dyDescent="0.2">
      <c r="A83" s="154" t="s">
        <v>1868</v>
      </c>
      <c r="B83" s="151" t="s">
        <v>169</v>
      </c>
      <c r="C83" s="150">
        <v>16814.316000000003</v>
      </c>
    </row>
    <row r="84" spans="1:3" ht="30" x14ac:dyDescent="0.2">
      <c r="A84" s="154" t="s">
        <v>1434</v>
      </c>
      <c r="B84" s="151" t="s">
        <v>71</v>
      </c>
      <c r="C84" s="150">
        <v>16537.025600000001</v>
      </c>
    </row>
    <row r="85" spans="1:3" x14ac:dyDescent="0.2">
      <c r="A85" s="154" t="s">
        <v>1436</v>
      </c>
      <c r="B85" s="149" t="s">
        <v>62</v>
      </c>
      <c r="C85" s="150">
        <v>16456.904399999999</v>
      </c>
    </row>
    <row r="86" spans="1:3" ht="30" x14ac:dyDescent="0.2">
      <c r="A86" s="154" t="s">
        <v>701</v>
      </c>
      <c r="B86" s="151" t="s">
        <v>87</v>
      </c>
      <c r="C86" s="150">
        <v>16445.871999999999</v>
      </c>
    </row>
    <row r="87" spans="1:3" ht="30" x14ac:dyDescent="0.2">
      <c r="A87" s="154" t="s">
        <v>1480</v>
      </c>
      <c r="B87" s="151" t="s">
        <v>121</v>
      </c>
      <c r="C87" s="150">
        <v>16366.953599999999</v>
      </c>
    </row>
    <row r="88" spans="1:3" ht="30" x14ac:dyDescent="0.2">
      <c r="A88" s="154" t="s">
        <v>685</v>
      </c>
      <c r="B88" s="149" t="s">
        <v>141</v>
      </c>
      <c r="C88" s="150">
        <v>16331.7572</v>
      </c>
    </row>
    <row r="89" spans="1:3" x14ac:dyDescent="0.2">
      <c r="A89" s="154" t="s">
        <v>1548</v>
      </c>
      <c r="B89" s="151" t="s">
        <v>187</v>
      </c>
      <c r="C89" s="150">
        <v>15785.200200000001</v>
      </c>
    </row>
    <row r="90" spans="1:3" ht="30" x14ac:dyDescent="0.2">
      <c r="A90" s="154" t="s">
        <v>1525</v>
      </c>
      <c r="B90" s="149" t="s">
        <v>837</v>
      </c>
      <c r="C90" s="150">
        <v>14458.995200000001</v>
      </c>
    </row>
    <row r="91" spans="1:3" ht="30" x14ac:dyDescent="0.2">
      <c r="A91" s="154" t="s">
        <v>1557</v>
      </c>
      <c r="B91" s="151" t="s">
        <v>867</v>
      </c>
      <c r="C91" s="150">
        <v>14370.508800000001</v>
      </c>
    </row>
    <row r="92" spans="1:3" ht="30" x14ac:dyDescent="0.2">
      <c r="A92" s="154" t="s">
        <v>1806</v>
      </c>
      <c r="B92" s="151" t="s">
        <v>1072</v>
      </c>
      <c r="C92" s="150">
        <v>14288.800000000001</v>
      </c>
    </row>
    <row r="93" spans="1:3" ht="30" x14ac:dyDescent="0.2">
      <c r="A93" s="154" t="s">
        <v>1785</v>
      </c>
      <c r="B93" s="151" t="s">
        <v>470</v>
      </c>
      <c r="C93" s="150">
        <v>14260.779</v>
      </c>
    </row>
    <row r="94" spans="1:3" ht="30" x14ac:dyDescent="0.2">
      <c r="A94" s="154" t="s">
        <v>1745</v>
      </c>
      <c r="B94" s="151" t="s">
        <v>421</v>
      </c>
      <c r="C94" s="150">
        <v>14036.475</v>
      </c>
    </row>
    <row r="95" spans="1:3" x14ac:dyDescent="0.2">
      <c r="A95" s="154" t="s">
        <v>1614</v>
      </c>
      <c r="B95" s="151" t="s">
        <v>239</v>
      </c>
      <c r="C95" s="150">
        <v>13897.14</v>
      </c>
    </row>
    <row r="96" spans="1:3" ht="30" x14ac:dyDescent="0.2">
      <c r="A96" s="154" t="s">
        <v>1833</v>
      </c>
      <c r="B96" s="151" t="s">
        <v>474</v>
      </c>
      <c r="C96" s="150">
        <v>13858.583999999999</v>
      </c>
    </row>
    <row r="97" spans="1:3" x14ac:dyDescent="0.2">
      <c r="A97" s="154" t="s">
        <v>687</v>
      </c>
      <c r="B97" s="151" t="s">
        <v>841</v>
      </c>
      <c r="C97" s="150">
        <v>13658.328</v>
      </c>
    </row>
    <row r="98" spans="1:3" ht="30" x14ac:dyDescent="0.2">
      <c r="A98" s="154" t="s">
        <v>1659</v>
      </c>
      <c r="B98" s="151" t="s">
        <v>300</v>
      </c>
      <c r="C98" s="150">
        <v>13137.85</v>
      </c>
    </row>
    <row r="99" spans="1:3" ht="30" x14ac:dyDescent="0.2">
      <c r="A99" s="154" t="s">
        <v>560</v>
      </c>
      <c r="B99" s="149" t="s">
        <v>564</v>
      </c>
      <c r="C99" s="150">
        <v>12927.95</v>
      </c>
    </row>
    <row r="100" spans="1:3" ht="30" x14ac:dyDescent="0.2">
      <c r="A100" s="154" t="s">
        <v>34</v>
      </c>
      <c r="B100" s="151" t="s">
        <v>38</v>
      </c>
      <c r="C100" s="150">
        <v>12749.1</v>
      </c>
    </row>
    <row r="101" spans="1:3" x14ac:dyDescent="0.2">
      <c r="A101" s="154" t="s">
        <v>763</v>
      </c>
      <c r="B101" s="151" t="s">
        <v>60</v>
      </c>
      <c r="C101" s="150">
        <v>12518.845199999998</v>
      </c>
    </row>
    <row r="102" spans="1:3" ht="30" x14ac:dyDescent="0.2">
      <c r="A102" s="154" t="s">
        <v>1558</v>
      </c>
      <c r="B102" s="151" t="s">
        <v>868</v>
      </c>
      <c r="C102" s="150">
        <v>12400.793599999999</v>
      </c>
    </row>
    <row r="103" spans="1:3" ht="30" x14ac:dyDescent="0.2">
      <c r="A103" s="154" t="s">
        <v>761</v>
      </c>
      <c r="B103" s="151" t="s">
        <v>71</v>
      </c>
      <c r="C103" s="150">
        <v>12012.130800000001</v>
      </c>
    </row>
    <row r="104" spans="1:3" x14ac:dyDescent="0.2">
      <c r="A104" s="154" t="s">
        <v>314</v>
      </c>
      <c r="B104" s="151" t="s">
        <v>937</v>
      </c>
      <c r="C104" s="150">
        <v>11857.68</v>
      </c>
    </row>
    <row r="105" spans="1:3" ht="30" x14ac:dyDescent="0.2">
      <c r="A105" s="154" t="s">
        <v>1512</v>
      </c>
      <c r="B105" s="149" t="s">
        <v>822</v>
      </c>
      <c r="C105" s="150">
        <v>11791.626199999999</v>
      </c>
    </row>
    <row r="106" spans="1:3" ht="30" x14ac:dyDescent="0.2">
      <c r="A106" s="154" t="s">
        <v>1619</v>
      </c>
      <c r="B106" s="151" t="s">
        <v>252</v>
      </c>
      <c r="C106" s="150">
        <v>11611.091999999999</v>
      </c>
    </row>
    <row r="107" spans="1:3" ht="30" x14ac:dyDescent="0.2">
      <c r="A107" s="154" t="s">
        <v>1531</v>
      </c>
      <c r="B107" s="151" t="s">
        <v>846</v>
      </c>
      <c r="C107" s="150">
        <v>11559.0892</v>
      </c>
    </row>
    <row r="108" spans="1:3" ht="30" x14ac:dyDescent="0.2">
      <c r="A108" s="154" t="s">
        <v>1446</v>
      </c>
      <c r="B108" s="151" t="s">
        <v>81</v>
      </c>
      <c r="C108" s="150">
        <v>11454.548000000001</v>
      </c>
    </row>
    <row r="109" spans="1:3" ht="30" x14ac:dyDescent="0.2">
      <c r="A109" s="154" t="s">
        <v>1668</v>
      </c>
      <c r="B109" s="151" t="s">
        <v>265</v>
      </c>
      <c r="C109" s="150">
        <v>11417.902000000002</v>
      </c>
    </row>
    <row r="110" spans="1:3" x14ac:dyDescent="0.2">
      <c r="A110" s="154" t="s">
        <v>758</v>
      </c>
      <c r="B110" s="149" t="s">
        <v>519</v>
      </c>
      <c r="C110" s="150">
        <v>11232.9</v>
      </c>
    </row>
    <row r="111" spans="1:3" ht="45" x14ac:dyDescent="0.2">
      <c r="A111" s="154" t="s">
        <v>1695</v>
      </c>
      <c r="B111" s="151" t="s">
        <v>417</v>
      </c>
      <c r="C111" s="150">
        <v>11217.882</v>
      </c>
    </row>
    <row r="112" spans="1:3" ht="30" x14ac:dyDescent="0.2">
      <c r="A112" s="154" t="s">
        <v>1560</v>
      </c>
      <c r="B112" s="151" t="s">
        <v>870</v>
      </c>
      <c r="C112" s="150">
        <v>11212.416799999999</v>
      </c>
    </row>
    <row r="113" spans="1:3" ht="30" x14ac:dyDescent="0.2">
      <c r="A113" s="154" t="s">
        <v>718</v>
      </c>
      <c r="B113" s="151" t="s">
        <v>209</v>
      </c>
      <c r="C113" s="150">
        <v>11193.123000000001</v>
      </c>
    </row>
    <row r="114" spans="1:3" ht="45" x14ac:dyDescent="0.2">
      <c r="A114" s="154" t="s">
        <v>1854</v>
      </c>
      <c r="B114" s="151" t="s">
        <v>75</v>
      </c>
      <c r="C114" s="150">
        <v>11172.249899999999</v>
      </c>
    </row>
    <row r="115" spans="1:3" ht="30" x14ac:dyDescent="0.2">
      <c r="A115" s="154" t="s">
        <v>1843</v>
      </c>
      <c r="B115" s="151" t="s">
        <v>500</v>
      </c>
      <c r="C115" s="150">
        <v>11115.305</v>
      </c>
    </row>
    <row r="116" spans="1:3" ht="30" x14ac:dyDescent="0.2">
      <c r="A116" s="154" t="s">
        <v>368</v>
      </c>
      <c r="B116" s="151" t="s">
        <v>316</v>
      </c>
      <c r="C116" s="150">
        <v>10958.400000000001</v>
      </c>
    </row>
    <row r="117" spans="1:3" ht="45" x14ac:dyDescent="0.2">
      <c r="A117" s="154" t="s">
        <v>710</v>
      </c>
      <c r="B117" s="151" t="s">
        <v>163</v>
      </c>
      <c r="C117" s="150">
        <v>10526.154200000001</v>
      </c>
    </row>
    <row r="118" spans="1:3" ht="30" x14ac:dyDescent="0.2">
      <c r="A118" s="154" t="s">
        <v>1656</v>
      </c>
      <c r="B118" s="149" t="s">
        <v>259</v>
      </c>
      <c r="C118" s="150">
        <v>10516.88</v>
      </c>
    </row>
    <row r="119" spans="1:3" ht="30" x14ac:dyDescent="0.2">
      <c r="A119" s="154" t="s">
        <v>1513</v>
      </c>
      <c r="B119" s="151" t="s">
        <v>823</v>
      </c>
      <c r="C119" s="150">
        <v>10461.430999999999</v>
      </c>
    </row>
    <row r="120" spans="1:3" ht="45" x14ac:dyDescent="0.2">
      <c r="A120" s="154" t="s">
        <v>1519</v>
      </c>
      <c r="B120" s="149" t="s">
        <v>831</v>
      </c>
      <c r="C120" s="150">
        <v>10422.796999999999</v>
      </c>
    </row>
    <row r="121" spans="1:3" ht="30" x14ac:dyDescent="0.2">
      <c r="A121" s="154" t="s">
        <v>1633</v>
      </c>
      <c r="B121" s="151" t="s">
        <v>269</v>
      </c>
      <c r="C121" s="150">
        <v>10331.057999999999</v>
      </c>
    </row>
    <row r="122" spans="1:3" ht="45" x14ac:dyDescent="0.2">
      <c r="A122" s="154" t="s">
        <v>1504</v>
      </c>
      <c r="B122" s="151" t="s">
        <v>813</v>
      </c>
      <c r="C122" s="150">
        <v>10275.173999999999</v>
      </c>
    </row>
    <row r="123" spans="1:3" x14ac:dyDescent="0.2">
      <c r="A123" s="154" t="s">
        <v>1544</v>
      </c>
      <c r="B123" s="151" t="s">
        <v>853</v>
      </c>
      <c r="C123" s="150">
        <v>10264.471</v>
      </c>
    </row>
    <row r="124" spans="1:3" ht="30" x14ac:dyDescent="0.2">
      <c r="A124" s="154" t="s">
        <v>29</v>
      </c>
      <c r="B124" s="151" t="s">
        <v>36</v>
      </c>
      <c r="C124" s="150">
        <v>10199.299999999999</v>
      </c>
    </row>
    <row r="125" spans="1:3" x14ac:dyDescent="0.2">
      <c r="A125" s="154" t="s">
        <v>1552</v>
      </c>
      <c r="B125" s="151" t="s">
        <v>860</v>
      </c>
      <c r="C125" s="150">
        <v>10100.0808</v>
      </c>
    </row>
    <row r="126" spans="1:3" x14ac:dyDescent="0.2">
      <c r="A126" s="154" t="s">
        <v>569</v>
      </c>
      <c r="B126" s="151" t="s">
        <v>574</v>
      </c>
      <c r="C126" s="150">
        <v>10073.11</v>
      </c>
    </row>
    <row r="127" spans="1:3" ht="30" x14ac:dyDescent="0.2">
      <c r="A127" s="160">
        <v>18100</v>
      </c>
      <c r="B127" s="151" t="s">
        <v>1077</v>
      </c>
      <c r="C127" s="150">
        <v>10063.120000000001</v>
      </c>
    </row>
    <row r="128" spans="1:3" ht="30" x14ac:dyDescent="0.2">
      <c r="A128" s="154" t="s">
        <v>1526</v>
      </c>
      <c r="B128" s="151" t="s">
        <v>842</v>
      </c>
      <c r="C128" s="150">
        <v>10027.032799999999</v>
      </c>
    </row>
    <row r="129" spans="1:3" ht="30" x14ac:dyDescent="0.2">
      <c r="A129" s="154" t="s">
        <v>708</v>
      </c>
      <c r="B129" s="151" t="s">
        <v>794</v>
      </c>
      <c r="C129" s="150">
        <v>9682.7199999999993</v>
      </c>
    </row>
    <row r="130" spans="1:3" x14ac:dyDescent="0.2">
      <c r="A130" s="154" t="s">
        <v>149</v>
      </c>
      <c r="B130" s="151" t="s">
        <v>151</v>
      </c>
      <c r="C130" s="150">
        <v>9526.8608999999997</v>
      </c>
    </row>
    <row r="131" spans="1:3" x14ac:dyDescent="0.2">
      <c r="A131" s="154" t="s">
        <v>1455</v>
      </c>
      <c r="B131" s="151" t="s">
        <v>781</v>
      </c>
      <c r="C131" s="150">
        <v>9478.5750000000007</v>
      </c>
    </row>
    <row r="132" spans="1:3" ht="30" x14ac:dyDescent="0.2">
      <c r="A132" s="154" t="s">
        <v>1661</v>
      </c>
      <c r="B132" s="151" t="s">
        <v>304</v>
      </c>
      <c r="C132" s="150">
        <v>9474.35</v>
      </c>
    </row>
    <row r="133" spans="1:3" x14ac:dyDescent="0.2">
      <c r="A133" s="154" t="s">
        <v>1539</v>
      </c>
      <c r="B133" s="151" t="s">
        <v>855</v>
      </c>
      <c r="C133" s="150">
        <v>9418.9781000000003</v>
      </c>
    </row>
    <row r="134" spans="1:3" ht="30" x14ac:dyDescent="0.2">
      <c r="A134" s="154" t="s">
        <v>1855</v>
      </c>
      <c r="B134" s="151" t="s">
        <v>89</v>
      </c>
      <c r="C134" s="150">
        <v>9311.9079999999994</v>
      </c>
    </row>
    <row r="135" spans="1:3" ht="30" x14ac:dyDescent="0.2">
      <c r="A135" s="154" t="s">
        <v>1561</v>
      </c>
      <c r="B135" s="151" t="s">
        <v>871</v>
      </c>
      <c r="C135" s="150">
        <v>9169.4151999999995</v>
      </c>
    </row>
    <row r="136" spans="1:3" ht="45" x14ac:dyDescent="0.2">
      <c r="A136" s="154" t="s">
        <v>1509</v>
      </c>
      <c r="B136" s="151" t="s">
        <v>819</v>
      </c>
      <c r="C136" s="150">
        <v>9133.4879999999994</v>
      </c>
    </row>
    <row r="137" spans="1:3" x14ac:dyDescent="0.2">
      <c r="A137" s="154" t="s">
        <v>1869</v>
      </c>
      <c r="B137" s="151" t="s">
        <v>841</v>
      </c>
      <c r="C137" s="150">
        <v>9110.6790000000001</v>
      </c>
    </row>
    <row r="138" spans="1:3" ht="30" x14ac:dyDescent="0.2">
      <c r="A138" s="154" t="s">
        <v>703</v>
      </c>
      <c r="B138" s="151" t="s">
        <v>53</v>
      </c>
      <c r="C138" s="150">
        <v>9108.7899999999991</v>
      </c>
    </row>
    <row r="139" spans="1:3" x14ac:dyDescent="0.2">
      <c r="A139" s="154" t="s">
        <v>1722</v>
      </c>
      <c r="B139" s="151" t="s">
        <v>433</v>
      </c>
      <c r="C139" s="150">
        <v>9076.7999999999993</v>
      </c>
    </row>
    <row r="140" spans="1:3" ht="30" x14ac:dyDescent="0.2">
      <c r="A140" s="154" t="s">
        <v>1860</v>
      </c>
      <c r="B140" s="151" t="s">
        <v>777</v>
      </c>
      <c r="C140" s="150">
        <v>8903.9223000000002</v>
      </c>
    </row>
    <row r="141" spans="1:3" ht="30" x14ac:dyDescent="0.2">
      <c r="A141" s="154" t="s">
        <v>1445</v>
      </c>
      <c r="B141" s="151" t="s">
        <v>79</v>
      </c>
      <c r="C141" s="150">
        <v>8875.139000000001</v>
      </c>
    </row>
    <row r="142" spans="1:3" x14ac:dyDescent="0.2">
      <c r="A142" s="154" t="s">
        <v>1535</v>
      </c>
      <c r="B142" s="149" t="s">
        <v>173</v>
      </c>
      <c r="C142" s="150">
        <v>8843.5499999999993</v>
      </c>
    </row>
    <row r="143" spans="1:3" x14ac:dyDescent="0.2">
      <c r="A143" s="154" t="s">
        <v>716</v>
      </c>
      <c r="B143" s="151" t="s">
        <v>865</v>
      </c>
      <c r="C143" s="150">
        <v>8751.1275999999998</v>
      </c>
    </row>
    <row r="144" spans="1:3" x14ac:dyDescent="0.2">
      <c r="A144" s="154" t="s">
        <v>379</v>
      </c>
      <c r="B144" s="151" t="s">
        <v>136</v>
      </c>
      <c r="C144" s="150">
        <v>8735.4409999999989</v>
      </c>
    </row>
    <row r="145" spans="1:3" ht="30" x14ac:dyDescent="0.2">
      <c r="A145" s="154" t="s">
        <v>762</v>
      </c>
      <c r="B145" s="151" t="s">
        <v>55</v>
      </c>
      <c r="C145" s="150">
        <v>8707.4722000000002</v>
      </c>
    </row>
    <row r="146" spans="1:3" ht="30" x14ac:dyDescent="0.2">
      <c r="A146" s="154" t="s">
        <v>1751</v>
      </c>
      <c r="B146" s="151" t="s">
        <v>457</v>
      </c>
      <c r="C146" s="150">
        <v>8677.3190000000013</v>
      </c>
    </row>
    <row r="147" spans="1:3" x14ac:dyDescent="0.2">
      <c r="A147" s="154" t="s">
        <v>529</v>
      </c>
      <c r="B147" s="149" t="s">
        <v>1097</v>
      </c>
      <c r="C147" s="150">
        <v>8383.2000000000007</v>
      </c>
    </row>
    <row r="148" spans="1:3" ht="30" x14ac:dyDescent="0.2">
      <c r="A148" s="154" t="s">
        <v>1746</v>
      </c>
      <c r="B148" s="151" t="s">
        <v>459</v>
      </c>
      <c r="C148" s="150">
        <v>8279.0400000000009</v>
      </c>
    </row>
    <row r="149" spans="1:3" ht="30" x14ac:dyDescent="0.2">
      <c r="A149" s="154" t="s">
        <v>1631</v>
      </c>
      <c r="B149" s="151" t="s">
        <v>259</v>
      </c>
      <c r="C149" s="150">
        <v>8042.32</v>
      </c>
    </row>
    <row r="150" spans="1:3" x14ac:dyDescent="0.2">
      <c r="A150" s="154" t="s">
        <v>1681</v>
      </c>
      <c r="B150" s="151" t="s">
        <v>958</v>
      </c>
      <c r="C150" s="150">
        <v>8018.12</v>
      </c>
    </row>
    <row r="151" spans="1:3" ht="30" x14ac:dyDescent="0.2">
      <c r="A151" s="154" t="s">
        <v>30</v>
      </c>
      <c r="B151" s="151" t="s">
        <v>32</v>
      </c>
      <c r="C151" s="150">
        <v>7968.0999999999995</v>
      </c>
    </row>
    <row r="152" spans="1:3" ht="45" x14ac:dyDescent="0.2">
      <c r="A152" s="154" t="s">
        <v>1812</v>
      </c>
      <c r="B152" s="151" t="s">
        <v>488</v>
      </c>
      <c r="C152" s="150">
        <v>7746.549</v>
      </c>
    </row>
    <row r="153" spans="1:3" ht="30" x14ac:dyDescent="0.2">
      <c r="A153" s="154" t="s">
        <v>1660</v>
      </c>
      <c r="B153" s="151" t="s">
        <v>302</v>
      </c>
      <c r="C153" s="150">
        <v>7646.45</v>
      </c>
    </row>
    <row r="154" spans="1:3" ht="30" x14ac:dyDescent="0.2">
      <c r="A154" s="154" t="s">
        <v>1550</v>
      </c>
      <c r="B154" s="149" t="s">
        <v>192</v>
      </c>
      <c r="C154" s="150">
        <v>7594.44</v>
      </c>
    </row>
    <row r="155" spans="1:3" ht="45" x14ac:dyDescent="0.2">
      <c r="A155" s="154" t="s">
        <v>1520</v>
      </c>
      <c r="B155" s="151" t="s">
        <v>832</v>
      </c>
      <c r="C155" s="150">
        <v>7580.2159999999985</v>
      </c>
    </row>
    <row r="156" spans="1:3" x14ac:dyDescent="0.2">
      <c r="A156" s="154" t="s">
        <v>1511</v>
      </c>
      <c r="B156" s="151" t="s">
        <v>134</v>
      </c>
      <c r="C156" s="150">
        <v>7573.4031999999997</v>
      </c>
    </row>
    <row r="157" spans="1:3" ht="45" x14ac:dyDescent="0.2">
      <c r="A157" s="154" t="s">
        <v>1848</v>
      </c>
      <c r="B157" s="149" t="s">
        <v>75</v>
      </c>
      <c r="C157" s="150">
        <v>7153.7456000000002</v>
      </c>
    </row>
    <row r="158" spans="1:3" ht="45" x14ac:dyDescent="0.2">
      <c r="A158" s="154" t="s">
        <v>1813</v>
      </c>
      <c r="B158" s="151" t="s">
        <v>1079</v>
      </c>
      <c r="C158" s="150">
        <v>6901.38</v>
      </c>
    </row>
    <row r="159" spans="1:3" ht="45" x14ac:dyDescent="0.2">
      <c r="A159" s="154" t="s">
        <v>1507</v>
      </c>
      <c r="B159" s="151" t="s">
        <v>817</v>
      </c>
      <c r="C159" s="150">
        <v>6850.1159999999991</v>
      </c>
    </row>
    <row r="160" spans="1:3" ht="30" x14ac:dyDescent="0.2">
      <c r="A160" s="154" t="s">
        <v>1728</v>
      </c>
      <c r="B160" s="151" t="s">
        <v>1013</v>
      </c>
      <c r="C160" s="150">
        <v>6717.42</v>
      </c>
    </row>
    <row r="161" spans="1:3" x14ac:dyDescent="0.2">
      <c r="A161" s="154" t="s">
        <v>1844</v>
      </c>
      <c r="B161" s="151" t="s">
        <v>62</v>
      </c>
      <c r="C161" s="150">
        <v>6644.8818000000001</v>
      </c>
    </row>
    <row r="162" spans="1:3" ht="30" x14ac:dyDescent="0.2">
      <c r="A162" s="154" t="s">
        <v>1587</v>
      </c>
      <c r="B162" s="151" t="s">
        <v>892</v>
      </c>
      <c r="C162" s="150">
        <v>6542.5499999999993</v>
      </c>
    </row>
    <row r="163" spans="1:3" ht="30" x14ac:dyDescent="0.2">
      <c r="A163" s="154" t="s">
        <v>1515</v>
      </c>
      <c r="B163" s="151" t="s">
        <v>826</v>
      </c>
      <c r="C163" s="150">
        <v>6529.5194999999994</v>
      </c>
    </row>
    <row r="164" spans="1:3" ht="30" x14ac:dyDescent="0.2">
      <c r="A164" s="154" t="s">
        <v>1470</v>
      </c>
      <c r="B164" s="149" t="s">
        <v>104</v>
      </c>
      <c r="C164" s="150">
        <v>6407.4042000000009</v>
      </c>
    </row>
    <row r="165" spans="1:3" x14ac:dyDescent="0.2">
      <c r="A165" s="154" t="s">
        <v>746</v>
      </c>
      <c r="B165" s="151" t="s">
        <v>1081</v>
      </c>
      <c r="C165" s="150">
        <v>6406.16</v>
      </c>
    </row>
    <row r="166" spans="1:3" ht="30" x14ac:dyDescent="0.2">
      <c r="A166" s="154" t="s">
        <v>1835</v>
      </c>
      <c r="B166" s="151" t="s">
        <v>1090</v>
      </c>
      <c r="C166" s="150">
        <v>6328.2159999999994</v>
      </c>
    </row>
    <row r="167" spans="1:3" ht="30" x14ac:dyDescent="0.2">
      <c r="A167" s="154" t="s">
        <v>725</v>
      </c>
      <c r="B167" s="149" t="s">
        <v>265</v>
      </c>
      <c r="C167" s="150">
        <v>6095.8239999999996</v>
      </c>
    </row>
    <row r="168" spans="1:3" ht="45" x14ac:dyDescent="0.2">
      <c r="A168" s="154" t="s">
        <v>1502</v>
      </c>
      <c r="B168" s="151" t="s">
        <v>811</v>
      </c>
      <c r="C168" s="150">
        <v>5996.5697999999993</v>
      </c>
    </row>
    <row r="169" spans="1:3" x14ac:dyDescent="0.2">
      <c r="A169" s="154" t="s">
        <v>748</v>
      </c>
      <c r="B169" s="151" t="s">
        <v>1083</v>
      </c>
      <c r="C169" s="150">
        <v>5964.03</v>
      </c>
    </row>
    <row r="170" spans="1:3" x14ac:dyDescent="0.2">
      <c r="A170" s="154" t="s">
        <v>572</v>
      </c>
      <c r="B170" s="151" t="s">
        <v>571</v>
      </c>
      <c r="C170" s="150">
        <v>5898.61</v>
      </c>
    </row>
    <row r="171" spans="1:3" ht="45" x14ac:dyDescent="0.2">
      <c r="A171" s="154" t="s">
        <v>729</v>
      </c>
      <c r="B171" s="151" t="s">
        <v>955</v>
      </c>
      <c r="C171" s="150">
        <v>5846.78</v>
      </c>
    </row>
    <row r="172" spans="1:3" ht="30" x14ac:dyDescent="0.2">
      <c r="A172" s="154" t="s">
        <v>690</v>
      </c>
      <c r="B172" s="151" t="s">
        <v>42</v>
      </c>
      <c r="C172" s="150">
        <v>5795.2927999999993</v>
      </c>
    </row>
    <row r="173" spans="1:3" x14ac:dyDescent="0.2">
      <c r="A173" s="154" t="s">
        <v>561</v>
      </c>
      <c r="B173" s="151" t="s">
        <v>1101</v>
      </c>
      <c r="C173" s="150">
        <v>5718.2875999999997</v>
      </c>
    </row>
    <row r="174" spans="1:3" x14ac:dyDescent="0.2">
      <c r="A174" s="154" t="s">
        <v>1861</v>
      </c>
      <c r="B174" s="149" t="s">
        <v>145</v>
      </c>
      <c r="C174" s="150">
        <v>5681.2239</v>
      </c>
    </row>
    <row r="175" spans="1:3" ht="30" x14ac:dyDescent="0.2">
      <c r="A175" s="154" t="s">
        <v>1460</v>
      </c>
      <c r="B175" s="151" t="s">
        <v>783</v>
      </c>
      <c r="C175" s="150">
        <v>5636.5640000000003</v>
      </c>
    </row>
    <row r="176" spans="1:3" ht="30" x14ac:dyDescent="0.2">
      <c r="A176" s="154" t="s">
        <v>722</v>
      </c>
      <c r="B176" s="149" t="s">
        <v>247</v>
      </c>
      <c r="C176" s="150">
        <v>5556.8959999999997</v>
      </c>
    </row>
    <row r="177" spans="1:3" ht="30" x14ac:dyDescent="0.2">
      <c r="A177" s="154" t="s">
        <v>358</v>
      </c>
      <c r="B177" s="151" t="s">
        <v>381</v>
      </c>
      <c r="C177" s="150">
        <v>5480.4</v>
      </c>
    </row>
    <row r="178" spans="1:3" ht="30" x14ac:dyDescent="0.2">
      <c r="A178" s="154" t="s">
        <v>1551</v>
      </c>
      <c r="B178" s="151" t="s">
        <v>859</v>
      </c>
      <c r="C178" s="150">
        <v>5472.1799999999994</v>
      </c>
    </row>
    <row r="179" spans="1:3" ht="30" x14ac:dyDescent="0.2">
      <c r="A179" s="154" t="s">
        <v>1870</v>
      </c>
      <c r="B179" s="151" t="s">
        <v>202</v>
      </c>
      <c r="C179" s="150">
        <v>5408.616</v>
      </c>
    </row>
    <row r="180" spans="1:3" ht="30" x14ac:dyDescent="0.2">
      <c r="A180" s="154" t="s">
        <v>1871</v>
      </c>
      <c r="B180" s="151" t="s">
        <v>1107</v>
      </c>
      <c r="C180" s="150">
        <v>5408.616</v>
      </c>
    </row>
    <row r="181" spans="1:3" x14ac:dyDescent="0.2">
      <c r="A181" s="154" t="s">
        <v>1438</v>
      </c>
      <c r="B181" s="151" t="s">
        <v>774</v>
      </c>
      <c r="C181" s="150">
        <v>5403.1787999999997</v>
      </c>
    </row>
    <row r="182" spans="1:3" ht="30" x14ac:dyDescent="0.2">
      <c r="A182" s="154" t="s">
        <v>1465</v>
      </c>
      <c r="B182" s="151" t="s">
        <v>102</v>
      </c>
      <c r="C182" s="150">
        <v>5397.5277000000006</v>
      </c>
    </row>
    <row r="183" spans="1:3" ht="30" x14ac:dyDescent="0.2">
      <c r="A183" s="154" t="s">
        <v>327</v>
      </c>
      <c r="B183" s="151" t="s">
        <v>942</v>
      </c>
      <c r="C183" s="150">
        <v>5354.7000000000007</v>
      </c>
    </row>
    <row r="184" spans="1:3" ht="30" x14ac:dyDescent="0.2">
      <c r="A184" s="154" t="s">
        <v>1477</v>
      </c>
      <c r="B184" s="151" t="s">
        <v>118</v>
      </c>
      <c r="C184" s="150">
        <v>5232.1944000000003</v>
      </c>
    </row>
    <row r="185" spans="1:3" ht="30" x14ac:dyDescent="0.2">
      <c r="A185" s="154" t="s">
        <v>1463</v>
      </c>
      <c r="B185" s="149" t="s">
        <v>777</v>
      </c>
      <c r="C185" s="150">
        <v>5228.9369999999999</v>
      </c>
    </row>
    <row r="186" spans="1:3" ht="60" x14ac:dyDescent="0.2">
      <c r="A186" s="154" t="s">
        <v>706</v>
      </c>
      <c r="B186" s="151" t="s">
        <v>792</v>
      </c>
      <c r="C186" s="150">
        <v>5211.5600000000004</v>
      </c>
    </row>
    <row r="187" spans="1:3" ht="30" x14ac:dyDescent="0.2">
      <c r="A187" s="154" t="s">
        <v>753</v>
      </c>
      <c r="B187" s="151" t="s">
        <v>343</v>
      </c>
      <c r="C187" s="150">
        <v>5210.3999999999996</v>
      </c>
    </row>
    <row r="188" spans="1:3" ht="30" x14ac:dyDescent="0.2">
      <c r="A188" s="154" t="s">
        <v>1805</v>
      </c>
      <c r="B188" s="149" t="s">
        <v>1071</v>
      </c>
      <c r="C188" s="150">
        <v>5001.08</v>
      </c>
    </row>
    <row r="189" spans="1:3" ht="30" x14ac:dyDescent="0.2">
      <c r="A189" s="154" t="s">
        <v>1447</v>
      </c>
      <c r="B189" s="151" t="s">
        <v>83</v>
      </c>
      <c r="C189" s="150">
        <v>4898.4720000000007</v>
      </c>
    </row>
    <row r="190" spans="1:3" ht="30" x14ac:dyDescent="0.2">
      <c r="A190" s="154" t="s">
        <v>333</v>
      </c>
      <c r="B190" s="151" t="s">
        <v>365</v>
      </c>
      <c r="C190" s="150">
        <v>4874.9399999999996</v>
      </c>
    </row>
    <row r="191" spans="1:3" x14ac:dyDescent="0.2">
      <c r="A191" s="154" t="s">
        <v>545</v>
      </c>
      <c r="B191" s="151" t="s">
        <v>547</v>
      </c>
      <c r="C191" s="150">
        <v>4857.1099999999997</v>
      </c>
    </row>
    <row r="192" spans="1:3" ht="30" x14ac:dyDescent="0.2">
      <c r="A192" s="154" t="s">
        <v>1597</v>
      </c>
      <c r="B192" s="151" t="s">
        <v>899</v>
      </c>
      <c r="C192" s="150">
        <v>4744.4100000000008</v>
      </c>
    </row>
    <row r="193" spans="1:3" x14ac:dyDescent="0.2">
      <c r="A193" s="154" t="s">
        <v>1485</v>
      </c>
      <c r="B193" s="151" t="s">
        <v>131</v>
      </c>
      <c r="C193" s="150">
        <v>4720.9279999999999</v>
      </c>
    </row>
    <row r="194" spans="1:3" ht="30" x14ac:dyDescent="0.2">
      <c r="A194" s="154" t="s">
        <v>1742</v>
      </c>
      <c r="B194" s="151" t="s">
        <v>1026</v>
      </c>
      <c r="C194" s="150">
        <v>4686.5519999999997</v>
      </c>
    </row>
    <row r="195" spans="1:3" ht="45" x14ac:dyDescent="0.2">
      <c r="A195" s="154" t="s">
        <v>705</v>
      </c>
      <c r="B195" s="149" t="s">
        <v>791</v>
      </c>
      <c r="C195" s="150">
        <v>4683.3599999999997</v>
      </c>
    </row>
    <row r="196" spans="1:3" x14ac:dyDescent="0.2">
      <c r="A196" s="154" t="s">
        <v>1724</v>
      </c>
      <c r="B196" s="151" t="s">
        <v>1000</v>
      </c>
      <c r="C196" s="150">
        <v>4672.08</v>
      </c>
    </row>
    <row r="197" spans="1:3" ht="30" x14ac:dyDescent="0.2">
      <c r="A197" s="154" t="s">
        <v>338</v>
      </c>
      <c r="B197" s="151" t="s">
        <v>351</v>
      </c>
      <c r="C197" s="150">
        <v>4653.32</v>
      </c>
    </row>
    <row r="198" spans="1:3" ht="30" x14ac:dyDescent="0.2">
      <c r="A198" s="154" t="s">
        <v>1618</v>
      </c>
      <c r="B198" s="151" t="s">
        <v>250</v>
      </c>
      <c r="C198" s="150">
        <v>4652.4430000000002</v>
      </c>
    </row>
    <row r="199" spans="1:3" ht="30" x14ac:dyDescent="0.2">
      <c r="A199" s="154" t="s">
        <v>1608</v>
      </c>
      <c r="B199" s="151" t="s">
        <v>234</v>
      </c>
      <c r="C199" s="150">
        <v>4612.1400000000003</v>
      </c>
    </row>
    <row r="200" spans="1:3" ht="30" x14ac:dyDescent="0.2">
      <c r="A200" s="154" t="s">
        <v>723</v>
      </c>
      <c r="B200" s="151" t="s">
        <v>248</v>
      </c>
      <c r="C200" s="150">
        <v>4576.005000000001</v>
      </c>
    </row>
    <row r="201" spans="1:3" ht="45" x14ac:dyDescent="0.2">
      <c r="A201" s="154" t="s">
        <v>1495</v>
      </c>
      <c r="B201" s="151" t="s">
        <v>816</v>
      </c>
      <c r="C201" s="150">
        <v>4566.7439999999997</v>
      </c>
    </row>
    <row r="202" spans="1:3" ht="30" x14ac:dyDescent="0.2">
      <c r="A202" s="154" t="s">
        <v>1849</v>
      </c>
      <c r="B202" s="151" t="s">
        <v>79</v>
      </c>
      <c r="C202" s="150">
        <v>4548.3347000000003</v>
      </c>
    </row>
    <row r="203" spans="1:3" ht="30" x14ac:dyDescent="0.2">
      <c r="A203" s="154" t="s">
        <v>364</v>
      </c>
      <c r="B203" s="151" t="s">
        <v>375</v>
      </c>
      <c r="C203" s="150">
        <v>4484.43</v>
      </c>
    </row>
    <row r="204" spans="1:3" x14ac:dyDescent="0.2">
      <c r="A204" s="154" t="s">
        <v>1554</v>
      </c>
      <c r="B204" s="151" t="s">
        <v>196</v>
      </c>
      <c r="C204" s="150">
        <v>4433.25</v>
      </c>
    </row>
    <row r="205" spans="1:3" ht="30" x14ac:dyDescent="0.2">
      <c r="A205" s="154" t="s">
        <v>730</v>
      </c>
      <c r="B205" s="151" t="s">
        <v>427</v>
      </c>
      <c r="C205" s="150">
        <v>4385.3500000000004</v>
      </c>
    </row>
    <row r="206" spans="1:3" ht="30" x14ac:dyDescent="0.2">
      <c r="A206" s="154" t="s">
        <v>1486</v>
      </c>
      <c r="B206" s="151" t="s">
        <v>796</v>
      </c>
      <c r="C206" s="150">
        <v>4326.67</v>
      </c>
    </row>
    <row r="207" spans="1:3" x14ac:dyDescent="0.2">
      <c r="A207" s="154" t="s">
        <v>1536</v>
      </c>
      <c r="B207" s="151" t="s">
        <v>850</v>
      </c>
      <c r="C207" s="150">
        <v>4279.509</v>
      </c>
    </row>
    <row r="208" spans="1:3" x14ac:dyDescent="0.2">
      <c r="A208" s="154" t="s">
        <v>1761</v>
      </c>
      <c r="B208" s="151" t="s">
        <v>1045</v>
      </c>
      <c r="C208" s="150">
        <v>4278.96</v>
      </c>
    </row>
    <row r="209" spans="1:3" x14ac:dyDescent="0.2">
      <c r="A209" s="154" t="s">
        <v>352</v>
      </c>
      <c r="B209" s="151" t="s">
        <v>372</v>
      </c>
      <c r="C209" s="150">
        <v>4187.7</v>
      </c>
    </row>
    <row r="210" spans="1:3" ht="45" x14ac:dyDescent="0.2">
      <c r="A210" s="154" t="s">
        <v>1492</v>
      </c>
      <c r="B210" s="149" t="s">
        <v>802</v>
      </c>
      <c r="C210" s="150">
        <v>4106.2208000000001</v>
      </c>
    </row>
    <row r="211" spans="1:3" ht="30" x14ac:dyDescent="0.2">
      <c r="A211" s="154" t="s">
        <v>1814</v>
      </c>
      <c r="B211" s="151" t="s">
        <v>882</v>
      </c>
      <c r="C211" s="150">
        <v>3983.7840000000001</v>
      </c>
    </row>
    <row r="212" spans="1:3" ht="30" x14ac:dyDescent="0.2">
      <c r="A212" s="154" t="s">
        <v>323</v>
      </c>
      <c r="B212" s="151" t="s">
        <v>940</v>
      </c>
      <c r="C212" s="150">
        <v>3960.66</v>
      </c>
    </row>
    <row r="213" spans="1:3" ht="30" x14ac:dyDescent="0.2">
      <c r="A213" s="154" t="s">
        <v>1808</v>
      </c>
      <c r="B213" s="151" t="s">
        <v>1074</v>
      </c>
      <c r="C213" s="150">
        <v>3911.7599999999998</v>
      </c>
    </row>
    <row r="214" spans="1:3" x14ac:dyDescent="0.2">
      <c r="A214" s="154" t="s">
        <v>562</v>
      </c>
      <c r="B214" s="151" t="s">
        <v>1102</v>
      </c>
      <c r="C214" s="150">
        <v>3908.2592</v>
      </c>
    </row>
    <row r="215" spans="1:3" x14ac:dyDescent="0.2">
      <c r="A215" s="154" t="s">
        <v>370</v>
      </c>
      <c r="B215" s="151" t="s">
        <v>360</v>
      </c>
      <c r="C215" s="150">
        <v>3903.12</v>
      </c>
    </row>
    <row r="216" spans="1:3" ht="30" x14ac:dyDescent="0.2">
      <c r="A216" s="154" t="s">
        <v>1467</v>
      </c>
      <c r="B216" s="151" t="s">
        <v>105</v>
      </c>
      <c r="C216" s="150">
        <v>3891.2409000000002</v>
      </c>
    </row>
    <row r="217" spans="1:3" ht="30" x14ac:dyDescent="0.2">
      <c r="A217" s="154" t="s">
        <v>696</v>
      </c>
      <c r="B217" s="151" t="s">
        <v>772</v>
      </c>
      <c r="C217" s="150">
        <v>3854.7263999999996</v>
      </c>
    </row>
    <row r="218" spans="1:3" ht="30" x14ac:dyDescent="0.2">
      <c r="A218" s="154" t="s">
        <v>1859</v>
      </c>
      <c r="B218" s="151" t="s">
        <v>87</v>
      </c>
      <c r="C218" s="150">
        <v>3780.6451999999995</v>
      </c>
    </row>
    <row r="219" spans="1:3" x14ac:dyDescent="0.2">
      <c r="A219" s="154" t="s">
        <v>764</v>
      </c>
      <c r="B219" s="151" t="s">
        <v>578</v>
      </c>
      <c r="C219" s="150">
        <v>3772.2156</v>
      </c>
    </row>
    <row r="220" spans="1:3" x14ac:dyDescent="0.2">
      <c r="A220" s="154" t="s">
        <v>565</v>
      </c>
      <c r="B220" s="151" t="s">
        <v>567</v>
      </c>
      <c r="C220" s="150">
        <v>3714.7</v>
      </c>
    </row>
    <row r="221" spans="1:3" ht="45" x14ac:dyDescent="0.2">
      <c r="A221" s="154" t="s">
        <v>1489</v>
      </c>
      <c r="B221" s="151" t="s">
        <v>799</v>
      </c>
      <c r="C221" s="150">
        <v>3689.0111999999999</v>
      </c>
    </row>
    <row r="222" spans="1:3" ht="30" x14ac:dyDescent="0.2">
      <c r="A222" s="154" t="s">
        <v>1851</v>
      </c>
      <c r="B222" s="151" t="s">
        <v>775</v>
      </c>
      <c r="C222" s="150">
        <v>3664.6824000000001</v>
      </c>
    </row>
    <row r="223" spans="1:3" ht="30" x14ac:dyDescent="0.2">
      <c r="A223" s="154" t="s">
        <v>1481</v>
      </c>
      <c r="B223" s="151" t="s">
        <v>789</v>
      </c>
      <c r="C223" s="150">
        <v>3599.1648</v>
      </c>
    </row>
    <row r="224" spans="1:3" ht="30" x14ac:dyDescent="0.2">
      <c r="A224" s="154" t="s">
        <v>1606</v>
      </c>
      <c r="B224" s="149" t="s">
        <v>905</v>
      </c>
      <c r="C224" s="150">
        <v>3551.76</v>
      </c>
    </row>
    <row r="225" spans="1:3" x14ac:dyDescent="0.2">
      <c r="A225" s="154" t="s">
        <v>1684</v>
      </c>
      <c r="B225" s="151" t="s">
        <v>961</v>
      </c>
      <c r="C225" s="150">
        <v>3489.13</v>
      </c>
    </row>
    <row r="226" spans="1:3" ht="30" x14ac:dyDescent="0.2">
      <c r="A226" s="154" t="s">
        <v>735</v>
      </c>
      <c r="B226" s="151" t="s">
        <v>1001</v>
      </c>
      <c r="C226" s="150">
        <v>3438.52</v>
      </c>
    </row>
    <row r="227" spans="1:3" ht="45" x14ac:dyDescent="0.2">
      <c r="A227" s="154" t="s">
        <v>1688</v>
      </c>
      <c r="B227" s="151" t="s">
        <v>415</v>
      </c>
      <c r="C227" s="150">
        <v>3432.8799999999997</v>
      </c>
    </row>
    <row r="228" spans="1:3" ht="45" x14ac:dyDescent="0.2">
      <c r="A228" s="154" t="s">
        <v>1503</v>
      </c>
      <c r="B228" s="149" t="s">
        <v>812</v>
      </c>
      <c r="C228" s="150">
        <v>3425.0579999999995</v>
      </c>
    </row>
    <row r="229" spans="1:3" ht="45" x14ac:dyDescent="0.2">
      <c r="A229" s="154" t="s">
        <v>1506</v>
      </c>
      <c r="B229" s="151" t="s">
        <v>815</v>
      </c>
      <c r="C229" s="150">
        <v>3425.0579999999995</v>
      </c>
    </row>
    <row r="230" spans="1:3" ht="30" x14ac:dyDescent="0.2">
      <c r="A230" s="154" t="s">
        <v>1754</v>
      </c>
      <c r="B230" s="149" t="s">
        <v>1031</v>
      </c>
      <c r="C230" s="150">
        <v>3352.58</v>
      </c>
    </row>
    <row r="231" spans="1:3" ht="30" x14ac:dyDescent="0.2">
      <c r="A231" s="154" t="s">
        <v>1607</v>
      </c>
      <c r="B231" s="151" t="s">
        <v>232</v>
      </c>
      <c r="C231" s="150">
        <v>3351.2</v>
      </c>
    </row>
    <row r="232" spans="1:3" ht="30" x14ac:dyDescent="0.2">
      <c r="A232" s="154" t="s">
        <v>1747</v>
      </c>
      <c r="B232" s="151" t="s">
        <v>1027</v>
      </c>
      <c r="C232" s="150">
        <v>3312.61</v>
      </c>
    </row>
    <row r="233" spans="1:3" ht="45" x14ac:dyDescent="0.2">
      <c r="A233" s="154" t="s">
        <v>1521</v>
      </c>
      <c r="B233" s="151" t="s">
        <v>833</v>
      </c>
      <c r="C233" s="150">
        <v>3248.6639999999998</v>
      </c>
    </row>
    <row r="234" spans="1:3" ht="30" x14ac:dyDescent="0.2">
      <c r="A234" s="154" t="s">
        <v>683</v>
      </c>
      <c r="B234" s="151" t="s">
        <v>838</v>
      </c>
      <c r="C234" s="150">
        <v>3241.2660000000005</v>
      </c>
    </row>
    <row r="235" spans="1:3" x14ac:dyDescent="0.2">
      <c r="A235" s="154" t="s">
        <v>18</v>
      </c>
      <c r="B235" s="151" t="s">
        <v>20</v>
      </c>
      <c r="C235" s="150">
        <v>3240.11</v>
      </c>
    </row>
    <row r="236" spans="1:3" ht="30" x14ac:dyDescent="0.2">
      <c r="A236" s="154" t="s">
        <v>1850</v>
      </c>
      <c r="B236" s="151" t="s">
        <v>87</v>
      </c>
      <c r="C236" s="150">
        <v>3232.3871999999997</v>
      </c>
    </row>
    <row r="237" spans="1:3" ht="30" x14ac:dyDescent="0.2">
      <c r="A237" s="154" t="s">
        <v>1770</v>
      </c>
      <c r="B237" s="151" t="s">
        <v>1038</v>
      </c>
      <c r="C237" s="150">
        <v>3229.2</v>
      </c>
    </row>
    <row r="238" spans="1:3" x14ac:dyDescent="0.2">
      <c r="A238" s="154" t="s">
        <v>1437</v>
      </c>
      <c r="B238" s="149" t="s">
        <v>57</v>
      </c>
      <c r="C238" s="150">
        <v>3168.3339999999998</v>
      </c>
    </row>
    <row r="239" spans="1:3" x14ac:dyDescent="0.2">
      <c r="A239" s="154" t="s">
        <v>1482</v>
      </c>
      <c r="B239" s="149" t="s">
        <v>790</v>
      </c>
      <c r="C239" s="150">
        <v>3163.7627999999995</v>
      </c>
    </row>
    <row r="240" spans="1:3" ht="30" x14ac:dyDescent="0.2">
      <c r="A240" s="154" t="s">
        <v>1663</v>
      </c>
      <c r="B240" s="151" t="s">
        <v>931</v>
      </c>
      <c r="C240" s="150">
        <v>3003.2799999999997</v>
      </c>
    </row>
    <row r="241" spans="1:3" ht="45" x14ac:dyDescent="0.2">
      <c r="A241" s="154" t="s">
        <v>1510</v>
      </c>
      <c r="B241" s="151" t="s">
        <v>820</v>
      </c>
      <c r="C241" s="150">
        <v>2994.5568000000003</v>
      </c>
    </row>
    <row r="242" spans="1:3" ht="30" x14ac:dyDescent="0.2">
      <c r="A242" s="154" t="s">
        <v>691</v>
      </c>
      <c r="B242" s="151" t="s">
        <v>45</v>
      </c>
      <c r="C242" s="150">
        <v>2966.7239999999997</v>
      </c>
    </row>
    <row r="243" spans="1:3" ht="30" x14ac:dyDescent="0.2">
      <c r="A243" s="154" t="s">
        <v>1543</v>
      </c>
      <c r="B243" s="151" t="s">
        <v>852</v>
      </c>
      <c r="C243" s="150">
        <v>2919.3923999999997</v>
      </c>
    </row>
    <row r="244" spans="1:3" ht="30" x14ac:dyDescent="0.2">
      <c r="A244" s="154" t="s">
        <v>361</v>
      </c>
      <c r="B244" s="151" t="s">
        <v>378</v>
      </c>
      <c r="C244" s="150">
        <v>2890.02</v>
      </c>
    </row>
    <row r="245" spans="1:3" ht="45" x14ac:dyDescent="0.2">
      <c r="A245" s="154" t="s">
        <v>1493</v>
      </c>
      <c r="B245" s="151" t="s">
        <v>803</v>
      </c>
      <c r="C245" s="150">
        <v>2882.04</v>
      </c>
    </row>
    <row r="246" spans="1:3" x14ac:dyDescent="0.2">
      <c r="A246" s="154" t="s">
        <v>747</v>
      </c>
      <c r="B246" s="149" t="s">
        <v>1082</v>
      </c>
      <c r="C246" s="150">
        <v>2877.6000000000004</v>
      </c>
    </row>
    <row r="247" spans="1:3" ht="30" x14ac:dyDescent="0.2">
      <c r="A247" s="154" t="s">
        <v>376</v>
      </c>
      <c r="B247" s="151" t="s">
        <v>357</v>
      </c>
      <c r="C247" s="150">
        <v>2852.46</v>
      </c>
    </row>
    <row r="248" spans="1:3" ht="30" x14ac:dyDescent="0.2">
      <c r="A248" s="154" t="s">
        <v>1837</v>
      </c>
      <c r="B248" s="151" t="s">
        <v>1092</v>
      </c>
      <c r="C248" s="150">
        <v>2821.5039999999999</v>
      </c>
    </row>
    <row r="249" spans="1:3" x14ac:dyDescent="0.2">
      <c r="A249" s="154" t="s">
        <v>1802</v>
      </c>
      <c r="B249" s="151" t="s">
        <v>1067</v>
      </c>
      <c r="C249" s="150">
        <v>2799.9639999999999</v>
      </c>
    </row>
    <row r="250" spans="1:3" x14ac:dyDescent="0.2">
      <c r="A250" s="154" t="s">
        <v>1430</v>
      </c>
      <c r="B250" s="151" t="s">
        <v>60</v>
      </c>
      <c r="C250" s="150">
        <v>2769.9928</v>
      </c>
    </row>
    <row r="251" spans="1:3" ht="30" x14ac:dyDescent="0.2">
      <c r="A251" s="154" t="s">
        <v>1514</v>
      </c>
      <c r="B251" s="151" t="s">
        <v>825</v>
      </c>
      <c r="C251" s="150">
        <v>2763.4684000000002</v>
      </c>
    </row>
    <row r="252" spans="1:3" ht="45" x14ac:dyDescent="0.2">
      <c r="A252" s="154" t="s">
        <v>1804</v>
      </c>
      <c r="B252" s="151" t="s">
        <v>1070</v>
      </c>
      <c r="C252" s="150">
        <v>2727.9</v>
      </c>
    </row>
    <row r="253" spans="1:3" ht="45" x14ac:dyDescent="0.2">
      <c r="A253" s="154" t="s">
        <v>1522</v>
      </c>
      <c r="B253" s="151" t="s">
        <v>834</v>
      </c>
      <c r="C253" s="150">
        <v>2707.22</v>
      </c>
    </row>
    <row r="254" spans="1:3" x14ac:dyDescent="0.2">
      <c r="A254" s="154" t="s">
        <v>152</v>
      </c>
      <c r="B254" s="151" t="s">
        <v>154</v>
      </c>
      <c r="C254" s="150">
        <v>2668.5423000000001</v>
      </c>
    </row>
    <row r="255" spans="1:3" ht="30" x14ac:dyDescent="0.2">
      <c r="A255" s="154" t="s">
        <v>158</v>
      </c>
      <c r="B255" s="151" t="s">
        <v>160</v>
      </c>
      <c r="C255" s="150">
        <v>2607.0587999999998</v>
      </c>
    </row>
    <row r="256" spans="1:3" ht="30" x14ac:dyDescent="0.2">
      <c r="A256" s="154" t="s">
        <v>324</v>
      </c>
      <c r="B256" s="151" t="s">
        <v>941</v>
      </c>
      <c r="C256" s="150">
        <v>2589.54</v>
      </c>
    </row>
    <row r="257" spans="1:3" ht="30" x14ac:dyDescent="0.2">
      <c r="A257" s="154" t="s">
        <v>727</v>
      </c>
      <c r="B257" s="151" t="s">
        <v>954</v>
      </c>
      <c r="C257" s="150">
        <v>2583.12</v>
      </c>
    </row>
    <row r="258" spans="1:3" ht="30" x14ac:dyDescent="0.2">
      <c r="A258" s="154" t="s">
        <v>1765</v>
      </c>
      <c r="B258" s="151" t="s">
        <v>1033</v>
      </c>
      <c r="C258" s="150">
        <v>2553.39</v>
      </c>
    </row>
    <row r="259" spans="1:3" ht="30" x14ac:dyDescent="0.2">
      <c r="A259" s="154" t="s">
        <v>1428</v>
      </c>
      <c r="B259" s="151" t="s">
        <v>71</v>
      </c>
      <c r="C259" s="150">
        <v>2547.2879000000003</v>
      </c>
    </row>
    <row r="260" spans="1:3" ht="30" x14ac:dyDescent="0.2">
      <c r="A260" s="154" t="s">
        <v>6</v>
      </c>
      <c r="B260" s="151" t="s">
        <v>8</v>
      </c>
      <c r="C260" s="150">
        <v>2498.8176000000003</v>
      </c>
    </row>
    <row r="261" spans="1:3" ht="45" x14ac:dyDescent="0.2">
      <c r="A261" s="154" t="s">
        <v>155</v>
      </c>
      <c r="B261" s="149" t="s">
        <v>157</v>
      </c>
      <c r="C261" s="150">
        <v>2491.1064000000001</v>
      </c>
    </row>
    <row r="262" spans="1:3" x14ac:dyDescent="0.2">
      <c r="A262" s="154" t="s">
        <v>717</v>
      </c>
      <c r="B262" s="151" t="s">
        <v>866</v>
      </c>
      <c r="C262" s="150">
        <v>2486.8835999999997</v>
      </c>
    </row>
    <row r="263" spans="1:3" x14ac:dyDescent="0.2">
      <c r="A263" s="154" t="s">
        <v>1819</v>
      </c>
      <c r="B263" s="151" t="s">
        <v>1085</v>
      </c>
      <c r="C263" s="150">
        <v>2483.04</v>
      </c>
    </row>
    <row r="264" spans="1:3" ht="30" x14ac:dyDescent="0.2">
      <c r="A264" s="154" t="s">
        <v>1457</v>
      </c>
      <c r="B264" s="151" t="s">
        <v>94</v>
      </c>
      <c r="C264" s="150">
        <v>2480.058</v>
      </c>
    </row>
    <row r="265" spans="1:3" ht="30" x14ac:dyDescent="0.2">
      <c r="A265" s="154" t="s">
        <v>328</v>
      </c>
      <c r="B265" s="151" t="s">
        <v>943</v>
      </c>
      <c r="C265" s="150">
        <v>2455.3000000000002</v>
      </c>
    </row>
    <row r="266" spans="1:3" ht="30" x14ac:dyDescent="0.2">
      <c r="A266" s="154" t="s">
        <v>1583</v>
      </c>
      <c r="B266" s="151" t="s">
        <v>889</v>
      </c>
      <c r="C266" s="150">
        <v>2420.48</v>
      </c>
    </row>
    <row r="267" spans="1:3" ht="30" x14ac:dyDescent="0.2">
      <c r="A267" s="154" t="s">
        <v>1795</v>
      </c>
      <c r="B267" s="151" t="s">
        <v>1060</v>
      </c>
      <c r="C267" s="150">
        <v>2380.3020000000001</v>
      </c>
    </row>
    <row r="268" spans="1:3" ht="30" x14ac:dyDescent="0.2">
      <c r="A268" s="154" t="s">
        <v>1803</v>
      </c>
      <c r="B268" s="151" t="s">
        <v>1069</v>
      </c>
      <c r="C268" s="150">
        <v>2366.4</v>
      </c>
    </row>
    <row r="269" spans="1:3" ht="30" x14ac:dyDescent="0.2">
      <c r="A269" s="154" t="s">
        <v>522</v>
      </c>
      <c r="B269" s="151" t="s">
        <v>531</v>
      </c>
      <c r="C269" s="150">
        <v>2359.7999999999997</v>
      </c>
    </row>
    <row r="270" spans="1:3" x14ac:dyDescent="0.2">
      <c r="A270" s="154" t="s">
        <v>373</v>
      </c>
      <c r="B270" s="149" t="s">
        <v>340</v>
      </c>
      <c r="C270" s="150">
        <v>2328.1999999999998</v>
      </c>
    </row>
    <row r="271" spans="1:3" ht="30" x14ac:dyDescent="0.2">
      <c r="A271" s="154" t="s">
        <v>765</v>
      </c>
      <c r="B271" s="151" t="s">
        <v>8</v>
      </c>
      <c r="C271" s="150">
        <v>2313.7200000000003</v>
      </c>
    </row>
    <row r="272" spans="1:3" ht="30" x14ac:dyDescent="0.2">
      <c r="A272" s="154" t="s">
        <v>1634</v>
      </c>
      <c r="B272" s="151" t="s">
        <v>271</v>
      </c>
      <c r="C272" s="150">
        <v>2306.0700000000002</v>
      </c>
    </row>
    <row r="273" spans="1:3" x14ac:dyDescent="0.2">
      <c r="A273" s="154" t="s">
        <v>1825</v>
      </c>
      <c r="B273" s="151" t="s">
        <v>1087</v>
      </c>
      <c r="C273" s="150">
        <v>2299.1800000000003</v>
      </c>
    </row>
    <row r="274" spans="1:3" ht="45" x14ac:dyDescent="0.2">
      <c r="A274" s="154" t="s">
        <v>397</v>
      </c>
      <c r="B274" s="149" t="s">
        <v>389</v>
      </c>
      <c r="C274" s="150">
        <v>2286.42</v>
      </c>
    </row>
    <row r="275" spans="1:3" ht="30" x14ac:dyDescent="0.2">
      <c r="A275" s="154" t="s">
        <v>311</v>
      </c>
      <c r="B275" s="151" t="s">
        <v>313</v>
      </c>
      <c r="C275" s="150">
        <v>2284.02</v>
      </c>
    </row>
    <row r="276" spans="1:3" ht="30" x14ac:dyDescent="0.2">
      <c r="A276" s="154" t="s">
        <v>14</v>
      </c>
      <c r="B276" s="151" t="s">
        <v>16</v>
      </c>
      <c r="C276" s="150">
        <v>2253.2600000000002</v>
      </c>
    </row>
    <row r="277" spans="1:3" ht="30" x14ac:dyDescent="0.2">
      <c r="A277" s="154" t="s">
        <v>688</v>
      </c>
      <c r="B277" s="149" t="s">
        <v>28</v>
      </c>
      <c r="C277" s="150">
        <v>2252.25</v>
      </c>
    </row>
    <row r="278" spans="1:3" ht="30" x14ac:dyDescent="0.2">
      <c r="A278" s="154" t="s">
        <v>1624</v>
      </c>
      <c r="B278" s="151" t="s">
        <v>256</v>
      </c>
      <c r="C278" s="150">
        <v>2251.8000000000002</v>
      </c>
    </row>
    <row r="279" spans="1:3" ht="30" x14ac:dyDescent="0.2">
      <c r="A279" s="154" t="s">
        <v>1829</v>
      </c>
      <c r="B279" s="151" t="s">
        <v>507</v>
      </c>
      <c r="C279" s="150">
        <v>2222.9499999999998</v>
      </c>
    </row>
    <row r="280" spans="1:3" ht="30" x14ac:dyDescent="0.2">
      <c r="A280" s="154" t="s">
        <v>1595</v>
      </c>
      <c r="B280" s="149" t="s">
        <v>898</v>
      </c>
      <c r="C280" s="150">
        <v>2220.66</v>
      </c>
    </row>
    <row r="281" spans="1:3" x14ac:dyDescent="0.2">
      <c r="A281" s="154" t="s">
        <v>146</v>
      </c>
      <c r="B281" s="151" t="s">
        <v>148</v>
      </c>
      <c r="C281" s="150">
        <v>2210.5763999999999</v>
      </c>
    </row>
    <row r="282" spans="1:3" ht="30" x14ac:dyDescent="0.2">
      <c r="A282" s="154" t="s">
        <v>1830</v>
      </c>
      <c r="B282" s="151" t="s">
        <v>509</v>
      </c>
      <c r="C282" s="150">
        <v>2193.56</v>
      </c>
    </row>
    <row r="283" spans="1:3" x14ac:dyDescent="0.2">
      <c r="A283" s="154" t="s">
        <v>754</v>
      </c>
      <c r="B283" s="151" t="s">
        <v>363</v>
      </c>
      <c r="C283" s="150">
        <v>2190.52</v>
      </c>
    </row>
    <row r="284" spans="1:3" ht="30" x14ac:dyDescent="0.2">
      <c r="A284" s="154" t="s">
        <v>1478</v>
      </c>
      <c r="B284" s="151" t="s">
        <v>787</v>
      </c>
      <c r="C284" s="150">
        <v>2182.2285000000002</v>
      </c>
    </row>
    <row r="285" spans="1:3" x14ac:dyDescent="0.2">
      <c r="A285" s="154" t="s">
        <v>551</v>
      </c>
      <c r="B285" s="151" t="s">
        <v>1098</v>
      </c>
      <c r="C285" s="150">
        <v>2174.4852999999998</v>
      </c>
    </row>
    <row r="286" spans="1:3" x14ac:dyDescent="0.2">
      <c r="A286" s="154" t="s">
        <v>528</v>
      </c>
      <c r="B286" s="151" t="s">
        <v>1096</v>
      </c>
      <c r="C286" s="150">
        <v>2148</v>
      </c>
    </row>
    <row r="287" spans="1:3" ht="30" x14ac:dyDescent="0.2">
      <c r="A287" s="154" t="s">
        <v>724</v>
      </c>
      <c r="B287" s="149" t="s">
        <v>263</v>
      </c>
      <c r="C287" s="150">
        <v>2081.7889999999998</v>
      </c>
    </row>
    <row r="288" spans="1:3" ht="30" x14ac:dyDescent="0.2">
      <c r="A288" s="154" t="s">
        <v>1845</v>
      </c>
      <c r="B288" s="151" t="s">
        <v>69</v>
      </c>
      <c r="C288" s="150">
        <v>2078.8649999999998</v>
      </c>
    </row>
    <row r="289" spans="1:3" ht="30" x14ac:dyDescent="0.2">
      <c r="A289" s="154" t="s">
        <v>1828</v>
      </c>
      <c r="B289" s="151" t="s">
        <v>543</v>
      </c>
      <c r="C289" s="150">
        <v>2071.5500000000002</v>
      </c>
    </row>
    <row r="290" spans="1:3" x14ac:dyDescent="0.2">
      <c r="A290" s="154" t="s">
        <v>321</v>
      </c>
      <c r="B290" s="151" t="s">
        <v>939</v>
      </c>
      <c r="C290" s="150">
        <v>1970.96</v>
      </c>
    </row>
    <row r="291" spans="1:3" ht="30" x14ac:dyDescent="0.2">
      <c r="A291" s="154" t="s">
        <v>1677</v>
      </c>
      <c r="B291" s="151" t="s">
        <v>956</v>
      </c>
      <c r="C291" s="150">
        <v>1952.84</v>
      </c>
    </row>
    <row r="292" spans="1:3" ht="45" x14ac:dyDescent="0.2">
      <c r="A292" s="154" t="s">
        <v>1491</v>
      </c>
      <c r="B292" s="151" t="s">
        <v>801</v>
      </c>
      <c r="C292" s="150">
        <v>1944.8352</v>
      </c>
    </row>
    <row r="293" spans="1:3" ht="45" x14ac:dyDescent="0.2">
      <c r="A293" s="154" t="s">
        <v>1689</v>
      </c>
      <c r="B293" s="151" t="s">
        <v>965</v>
      </c>
      <c r="C293" s="150">
        <v>1937.52</v>
      </c>
    </row>
    <row r="294" spans="1:3" ht="30" x14ac:dyDescent="0.2">
      <c r="A294" s="154" t="s">
        <v>341</v>
      </c>
      <c r="B294" s="151" t="s">
        <v>945</v>
      </c>
      <c r="C294" s="150">
        <v>1931.54</v>
      </c>
    </row>
    <row r="295" spans="1:3" x14ac:dyDescent="0.2">
      <c r="A295" s="154" t="s">
        <v>514</v>
      </c>
      <c r="B295" s="151" t="s">
        <v>504</v>
      </c>
      <c r="C295" s="150">
        <v>1922.2</v>
      </c>
    </row>
    <row r="296" spans="1:3" ht="30" x14ac:dyDescent="0.2">
      <c r="A296" s="154" t="s">
        <v>1853</v>
      </c>
      <c r="B296" s="151" t="s">
        <v>53</v>
      </c>
      <c r="C296" s="150">
        <v>1921.9069999999997</v>
      </c>
    </row>
    <row r="297" spans="1:3" ht="30" x14ac:dyDescent="0.2">
      <c r="A297" s="154" t="s">
        <v>1469</v>
      </c>
      <c r="B297" s="151" t="s">
        <v>102</v>
      </c>
      <c r="C297" s="150">
        <v>1897.3062</v>
      </c>
    </row>
    <row r="298" spans="1:3" ht="30" x14ac:dyDescent="0.2">
      <c r="A298" s="154" t="s">
        <v>1429</v>
      </c>
      <c r="B298" s="151" t="s">
        <v>55</v>
      </c>
      <c r="C298" s="150">
        <v>1888.2038</v>
      </c>
    </row>
    <row r="299" spans="1:3" ht="30" x14ac:dyDescent="0.2">
      <c r="A299" s="154" t="s">
        <v>1484</v>
      </c>
      <c r="B299" s="149" t="s">
        <v>129</v>
      </c>
      <c r="C299" s="150">
        <v>1826.8</v>
      </c>
    </row>
    <row r="300" spans="1:3" ht="30" x14ac:dyDescent="0.2">
      <c r="A300" s="154" t="s">
        <v>720</v>
      </c>
      <c r="B300" s="151" t="s">
        <v>211</v>
      </c>
      <c r="C300" s="150">
        <v>1815.288</v>
      </c>
    </row>
    <row r="301" spans="1:3" ht="30" x14ac:dyDescent="0.2">
      <c r="A301" s="154" t="s">
        <v>1448</v>
      </c>
      <c r="B301" s="151" t="s">
        <v>85</v>
      </c>
      <c r="C301" s="150">
        <v>1793.6379999999999</v>
      </c>
    </row>
    <row r="302" spans="1:3" x14ac:dyDescent="0.2">
      <c r="A302" s="154" t="s">
        <v>1727</v>
      </c>
      <c r="B302" s="151" t="s">
        <v>1012</v>
      </c>
      <c r="C302" s="150">
        <v>1782.9199999999998</v>
      </c>
    </row>
    <row r="303" spans="1:3" ht="30" x14ac:dyDescent="0.2">
      <c r="A303" s="154" t="s">
        <v>1675</v>
      </c>
      <c r="B303" s="149" t="s">
        <v>905</v>
      </c>
      <c r="C303" s="150">
        <v>1775.88</v>
      </c>
    </row>
    <row r="304" spans="1:3" ht="45" x14ac:dyDescent="0.2">
      <c r="A304" s="154" t="s">
        <v>1498</v>
      </c>
      <c r="B304" s="149" t="s">
        <v>807</v>
      </c>
      <c r="C304" s="150">
        <v>1772.5134000000003</v>
      </c>
    </row>
    <row r="305" spans="1:3" x14ac:dyDescent="0.2">
      <c r="A305" s="154" t="s">
        <v>1823</v>
      </c>
      <c r="B305" s="151" t="s">
        <v>1000</v>
      </c>
      <c r="C305" s="150">
        <v>1756.44</v>
      </c>
    </row>
    <row r="306" spans="1:3" x14ac:dyDescent="0.2">
      <c r="A306" s="154" t="s">
        <v>1729</v>
      </c>
      <c r="B306" s="151" t="s">
        <v>1014</v>
      </c>
      <c r="C306" s="150">
        <v>1740.8</v>
      </c>
    </row>
    <row r="307" spans="1:3" ht="45" x14ac:dyDescent="0.2">
      <c r="A307" s="154" t="s">
        <v>1865</v>
      </c>
      <c r="B307" s="151" t="s">
        <v>163</v>
      </c>
      <c r="C307" s="150">
        <v>1738.9560000000001</v>
      </c>
    </row>
    <row r="308" spans="1:3" ht="45" x14ac:dyDescent="0.2">
      <c r="A308" s="154" t="s">
        <v>1866</v>
      </c>
      <c r="B308" s="151" t="s">
        <v>165</v>
      </c>
      <c r="C308" s="150">
        <v>1738.9560000000001</v>
      </c>
    </row>
    <row r="309" spans="1:3" ht="30" x14ac:dyDescent="0.2">
      <c r="A309" s="154" t="s">
        <v>1809</v>
      </c>
      <c r="B309" s="151" t="s">
        <v>1075</v>
      </c>
      <c r="C309" s="150">
        <v>1738.56</v>
      </c>
    </row>
    <row r="310" spans="1:3" ht="30" x14ac:dyDescent="0.2">
      <c r="A310" s="154" t="s">
        <v>355</v>
      </c>
      <c r="B310" s="151" t="s">
        <v>336</v>
      </c>
      <c r="C310" s="150">
        <v>1728.22</v>
      </c>
    </row>
    <row r="311" spans="1:3" ht="30" x14ac:dyDescent="0.2">
      <c r="A311" s="154" t="s">
        <v>1546</v>
      </c>
      <c r="B311" s="151" t="s">
        <v>857</v>
      </c>
      <c r="C311" s="150">
        <v>1723.26</v>
      </c>
    </row>
    <row r="312" spans="1:3" ht="30" x14ac:dyDescent="0.2">
      <c r="A312" s="154" t="s">
        <v>331</v>
      </c>
      <c r="B312" s="151" t="s">
        <v>326</v>
      </c>
      <c r="C312" s="150">
        <v>1718.71</v>
      </c>
    </row>
    <row r="313" spans="1:3" x14ac:dyDescent="0.2">
      <c r="A313" s="154" t="s">
        <v>1786</v>
      </c>
      <c r="B313" s="151" t="s">
        <v>997</v>
      </c>
      <c r="C313" s="150">
        <v>1693.72</v>
      </c>
    </row>
    <row r="314" spans="1:3" x14ac:dyDescent="0.2">
      <c r="A314" s="154" t="s">
        <v>745</v>
      </c>
      <c r="B314" s="151" t="s">
        <v>502</v>
      </c>
      <c r="C314" s="150">
        <v>1693.72</v>
      </c>
    </row>
    <row r="315" spans="1:3" x14ac:dyDescent="0.2">
      <c r="A315" s="154" t="s">
        <v>1822</v>
      </c>
      <c r="B315" s="149" t="s">
        <v>502</v>
      </c>
      <c r="C315" s="150">
        <v>1693.72</v>
      </c>
    </row>
    <row r="316" spans="1:3" ht="30" x14ac:dyDescent="0.2">
      <c r="A316" s="154" t="s">
        <v>525</v>
      </c>
      <c r="B316" s="151" t="s">
        <v>524</v>
      </c>
      <c r="C316" s="150">
        <v>1681.44</v>
      </c>
    </row>
    <row r="317" spans="1:3" ht="45" x14ac:dyDescent="0.2">
      <c r="A317" s="154" t="s">
        <v>1476</v>
      </c>
      <c r="B317" s="151" t="s">
        <v>117</v>
      </c>
      <c r="C317" s="150">
        <v>1679.106</v>
      </c>
    </row>
    <row r="318" spans="1:3" ht="30" x14ac:dyDescent="0.2">
      <c r="A318" s="154" t="s">
        <v>348</v>
      </c>
      <c r="B318" s="151" t="s">
        <v>354</v>
      </c>
      <c r="C318" s="150">
        <v>1596.4</v>
      </c>
    </row>
    <row r="319" spans="1:3" x14ac:dyDescent="0.2">
      <c r="A319" s="154" t="s">
        <v>527</v>
      </c>
      <c r="B319" s="151" t="s">
        <v>539</v>
      </c>
      <c r="C319" s="150">
        <v>1585.6</v>
      </c>
    </row>
    <row r="320" spans="1:3" ht="30" x14ac:dyDescent="0.2">
      <c r="A320" s="154" t="s">
        <v>759</v>
      </c>
      <c r="B320" s="151" t="s">
        <v>42</v>
      </c>
      <c r="C320" s="150">
        <v>1577.8353999999999</v>
      </c>
    </row>
    <row r="321" spans="1:3" x14ac:dyDescent="0.2">
      <c r="A321" s="154" t="s">
        <v>1451</v>
      </c>
      <c r="B321" s="149" t="s">
        <v>91</v>
      </c>
      <c r="C321" s="150">
        <v>1572.326</v>
      </c>
    </row>
    <row r="322" spans="1:3" ht="30" x14ac:dyDescent="0.2">
      <c r="A322" s="154" t="s">
        <v>721</v>
      </c>
      <c r="B322" s="149" t="s">
        <v>213</v>
      </c>
      <c r="C322" s="150">
        <v>1563.7679999999998</v>
      </c>
    </row>
    <row r="323" spans="1:3" ht="30" x14ac:dyDescent="0.2">
      <c r="A323" s="154" t="s">
        <v>1744</v>
      </c>
      <c r="B323" s="149" t="s">
        <v>465</v>
      </c>
      <c r="C323" s="150">
        <v>1510.6499999999999</v>
      </c>
    </row>
    <row r="324" spans="1:3" ht="30" x14ac:dyDescent="0.2">
      <c r="A324" s="154" t="s">
        <v>559</v>
      </c>
      <c r="B324" s="149" t="s">
        <v>1100</v>
      </c>
      <c r="C324" s="150">
        <v>1490.7489999999998</v>
      </c>
    </row>
    <row r="325" spans="1:3" ht="30" x14ac:dyDescent="0.2">
      <c r="A325" s="154" t="s">
        <v>366</v>
      </c>
      <c r="B325" s="151" t="s">
        <v>385</v>
      </c>
      <c r="C325" s="150">
        <v>1465.5</v>
      </c>
    </row>
    <row r="326" spans="1:3" ht="30" x14ac:dyDescent="0.2">
      <c r="A326" s="154" t="s">
        <v>1609</v>
      </c>
      <c r="B326" s="151" t="s">
        <v>235</v>
      </c>
      <c r="C326" s="150">
        <v>1459.25</v>
      </c>
    </row>
    <row r="327" spans="1:3" ht="30" x14ac:dyDescent="0.2">
      <c r="A327" s="154" t="s">
        <v>1792</v>
      </c>
      <c r="B327" s="151" t="s">
        <v>1057</v>
      </c>
      <c r="C327" s="150">
        <v>1436.9590000000001</v>
      </c>
    </row>
    <row r="328" spans="1:3" ht="30" x14ac:dyDescent="0.2">
      <c r="A328" s="154" t="s">
        <v>1673</v>
      </c>
      <c r="B328" s="151" t="s">
        <v>419</v>
      </c>
      <c r="C328" s="150">
        <v>1418.76</v>
      </c>
    </row>
    <row r="329" spans="1:3" x14ac:dyDescent="0.2">
      <c r="A329" s="154" t="s">
        <v>320</v>
      </c>
      <c r="B329" s="151" t="s">
        <v>938</v>
      </c>
      <c r="C329" s="150">
        <v>1416.96</v>
      </c>
    </row>
    <row r="330" spans="1:3" ht="30" x14ac:dyDescent="0.2">
      <c r="A330" s="154" t="s">
        <v>1780</v>
      </c>
      <c r="B330" s="151" t="s">
        <v>451</v>
      </c>
      <c r="C330" s="150">
        <v>1412.22</v>
      </c>
    </row>
    <row r="331" spans="1:3" ht="30" x14ac:dyDescent="0.2">
      <c r="A331" s="154" t="s">
        <v>1864</v>
      </c>
      <c r="B331" s="149" t="s">
        <v>118</v>
      </c>
      <c r="C331" s="150">
        <v>1412.1960000000001</v>
      </c>
    </row>
    <row r="332" spans="1:3" ht="45" x14ac:dyDescent="0.2">
      <c r="A332" s="154" t="s">
        <v>1500</v>
      </c>
      <c r="B332" s="151" t="s">
        <v>809</v>
      </c>
      <c r="C332" s="150">
        <v>1409.2032000000002</v>
      </c>
    </row>
    <row r="333" spans="1:3" ht="60" x14ac:dyDescent="0.2">
      <c r="A333" s="154" t="s">
        <v>693</v>
      </c>
      <c r="B333" s="151" t="s">
        <v>49</v>
      </c>
      <c r="C333" s="150">
        <v>1393.8917999999999</v>
      </c>
    </row>
    <row r="334" spans="1:3" ht="30" x14ac:dyDescent="0.2">
      <c r="A334" s="154" t="s">
        <v>334</v>
      </c>
      <c r="B334" s="151" t="s">
        <v>367</v>
      </c>
      <c r="C334" s="150">
        <v>1379.51</v>
      </c>
    </row>
    <row r="335" spans="1:3" ht="30" x14ac:dyDescent="0.2">
      <c r="A335" s="154" t="s">
        <v>1471</v>
      </c>
      <c r="B335" s="151" t="s">
        <v>105</v>
      </c>
      <c r="C335" s="150">
        <v>1367.8253999999999</v>
      </c>
    </row>
    <row r="336" spans="1:3" ht="30" x14ac:dyDescent="0.2">
      <c r="A336" s="154" t="s">
        <v>1766</v>
      </c>
      <c r="B336" s="151" t="s">
        <v>1034</v>
      </c>
      <c r="C336" s="150">
        <v>1310.0400000000002</v>
      </c>
    </row>
    <row r="337" spans="1:3" ht="30" x14ac:dyDescent="0.2">
      <c r="A337" s="154" t="s">
        <v>1721</v>
      </c>
      <c r="B337" s="151" t="s">
        <v>430</v>
      </c>
      <c r="C337" s="150">
        <v>1280.52</v>
      </c>
    </row>
    <row r="338" spans="1:3" ht="45" x14ac:dyDescent="0.2">
      <c r="A338" s="154" t="s">
        <v>382</v>
      </c>
      <c r="B338" s="151" t="s">
        <v>297</v>
      </c>
      <c r="C338" s="150">
        <v>1272.4499999999998</v>
      </c>
    </row>
    <row r="339" spans="1:3" ht="45" x14ac:dyDescent="0.2">
      <c r="A339" s="154" t="s">
        <v>1696</v>
      </c>
      <c r="B339" s="151" t="s">
        <v>971</v>
      </c>
      <c r="C339" s="150">
        <v>1262.0619999999999</v>
      </c>
    </row>
    <row r="340" spans="1:3" ht="30" x14ac:dyDescent="0.2">
      <c r="A340" s="154" t="s">
        <v>1473</v>
      </c>
      <c r="B340" s="151" t="s">
        <v>110</v>
      </c>
      <c r="C340" s="150">
        <v>1258.3680000000002</v>
      </c>
    </row>
    <row r="341" spans="1:3" ht="30" x14ac:dyDescent="0.2">
      <c r="A341" s="154" t="s">
        <v>1831</v>
      </c>
      <c r="B341" s="151" t="s">
        <v>1077</v>
      </c>
      <c r="C341" s="150">
        <v>1257.8900000000001</v>
      </c>
    </row>
    <row r="342" spans="1:3" ht="30" x14ac:dyDescent="0.2">
      <c r="A342" s="154" t="s">
        <v>1533</v>
      </c>
      <c r="B342" s="151" t="s">
        <v>848</v>
      </c>
      <c r="C342" s="150">
        <v>1242.2276000000002</v>
      </c>
    </row>
    <row r="343" spans="1:3" ht="30" x14ac:dyDescent="0.2">
      <c r="A343" s="154" t="s">
        <v>1601</v>
      </c>
      <c r="B343" s="151" t="s">
        <v>221</v>
      </c>
      <c r="C343" s="150">
        <v>1236.56</v>
      </c>
    </row>
    <row r="344" spans="1:3" ht="30" x14ac:dyDescent="0.2">
      <c r="A344" s="154" t="s">
        <v>1836</v>
      </c>
      <c r="B344" s="151" t="s">
        <v>1091</v>
      </c>
      <c r="C344" s="150">
        <v>1224.0339999999999</v>
      </c>
    </row>
    <row r="345" spans="1:3" x14ac:dyDescent="0.2">
      <c r="A345" s="154" t="s">
        <v>1715</v>
      </c>
      <c r="B345" s="151" t="s">
        <v>989</v>
      </c>
      <c r="C345" s="150">
        <v>1205.1199999999999</v>
      </c>
    </row>
    <row r="346" spans="1:3" ht="30" x14ac:dyDescent="0.2">
      <c r="A346" s="154" t="s">
        <v>1801</v>
      </c>
      <c r="B346" s="151" t="s">
        <v>472</v>
      </c>
      <c r="C346" s="150">
        <v>1198.3810000000001</v>
      </c>
    </row>
    <row r="347" spans="1:3" ht="30" x14ac:dyDescent="0.2">
      <c r="A347" s="154" t="s">
        <v>1723</v>
      </c>
      <c r="B347" s="151" t="s">
        <v>431</v>
      </c>
      <c r="C347" s="150">
        <v>1179.5999999999999</v>
      </c>
    </row>
    <row r="348" spans="1:3" ht="30" x14ac:dyDescent="0.2">
      <c r="A348" s="154" t="s">
        <v>1671</v>
      </c>
      <c r="B348" s="151" t="s">
        <v>935</v>
      </c>
      <c r="C348" s="150">
        <v>1165.3599999999999</v>
      </c>
    </row>
    <row r="349" spans="1:3" ht="45" x14ac:dyDescent="0.2">
      <c r="A349" s="154" t="s">
        <v>1644</v>
      </c>
      <c r="B349" s="151" t="s">
        <v>921</v>
      </c>
      <c r="C349" s="150">
        <v>1146.24</v>
      </c>
    </row>
    <row r="350" spans="1:3" ht="45" x14ac:dyDescent="0.2">
      <c r="A350" s="154" t="s">
        <v>1501</v>
      </c>
      <c r="B350" s="151" t="s">
        <v>810</v>
      </c>
      <c r="C350" s="150">
        <v>1141.6859999999999</v>
      </c>
    </row>
    <row r="351" spans="1:3" ht="45" x14ac:dyDescent="0.2">
      <c r="A351" s="154" t="s">
        <v>1505</v>
      </c>
      <c r="B351" s="151" t="s">
        <v>814</v>
      </c>
      <c r="C351" s="150">
        <v>1141.6859999999999</v>
      </c>
    </row>
    <row r="352" spans="1:3" ht="45" x14ac:dyDescent="0.2">
      <c r="A352" s="154" t="s">
        <v>1636</v>
      </c>
      <c r="B352" s="151" t="s">
        <v>275</v>
      </c>
      <c r="C352" s="150">
        <v>1120.8</v>
      </c>
    </row>
    <row r="353" spans="1:3" ht="45" x14ac:dyDescent="0.2">
      <c r="A353" s="154" t="s">
        <v>1499</v>
      </c>
      <c r="B353" s="151" t="s">
        <v>808</v>
      </c>
      <c r="C353" s="150">
        <v>1103.6297999999999</v>
      </c>
    </row>
    <row r="354" spans="1:3" ht="45" x14ac:dyDescent="0.2">
      <c r="A354" s="154" t="s">
        <v>1479</v>
      </c>
      <c r="B354" s="151" t="s">
        <v>788</v>
      </c>
      <c r="C354" s="150">
        <v>1099.1902</v>
      </c>
    </row>
    <row r="355" spans="1:3" x14ac:dyDescent="0.2">
      <c r="A355" s="154" t="s">
        <v>517</v>
      </c>
      <c r="B355" s="151" t="s">
        <v>516</v>
      </c>
      <c r="C355" s="150">
        <v>1091.7829999999999</v>
      </c>
    </row>
    <row r="356" spans="1:3" ht="30" x14ac:dyDescent="0.2">
      <c r="A356" s="154" t="s">
        <v>1726</v>
      </c>
      <c r="B356" s="151" t="s">
        <v>1011</v>
      </c>
      <c r="C356" s="150">
        <v>1081.5900000000001</v>
      </c>
    </row>
    <row r="357" spans="1:3" ht="30" x14ac:dyDescent="0.2">
      <c r="A357" s="154" t="s">
        <v>1788</v>
      </c>
      <c r="B357" s="151" t="s">
        <v>1052</v>
      </c>
      <c r="C357" s="150">
        <v>1080.48</v>
      </c>
    </row>
    <row r="358" spans="1:3" ht="30" x14ac:dyDescent="0.2">
      <c r="A358" s="154" t="s">
        <v>1685</v>
      </c>
      <c r="B358" s="151" t="s">
        <v>962</v>
      </c>
      <c r="C358" s="150">
        <v>1055.9000000000001</v>
      </c>
    </row>
    <row r="359" spans="1:3" ht="30" x14ac:dyDescent="0.2">
      <c r="A359" s="154" t="s">
        <v>1796</v>
      </c>
      <c r="B359" s="151" t="s">
        <v>1061</v>
      </c>
      <c r="C359" s="150">
        <v>1053.5310000000002</v>
      </c>
    </row>
    <row r="360" spans="1:3" ht="45" x14ac:dyDescent="0.2">
      <c r="A360" s="154" t="s">
        <v>1645</v>
      </c>
      <c r="B360" s="151" t="s">
        <v>293</v>
      </c>
      <c r="C360" s="150">
        <v>1047.1000000000001</v>
      </c>
    </row>
    <row r="361" spans="1:3" x14ac:dyDescent="0.2">
      <c r="A361" s="154" t="s">
        <v>1431</v>
      </c>
      <c r="B361" s="149" t="s">
        <v>62</v>
      </c>
      <c r="C361" s="150">
        <v>1021.9992</v>
      </c>
    </row>
    <row r="362" spans="1:3" ht="30" x14ac:dyDescent="0.2">
      <c r="A362" s="154" t="s">
        <v>744</v>
      </c>
      <c r="B362" s="151" t="s">
        <v>461</v>
      </c>
      <c r="C362" s="150">
        <v>1020.8040000000001</v>
      </c>
    </row>
    <row r="363" spans="1:3" ht="30" x14ac:dyDescent="0.2">
      <c r="A363" s="154" t="s">
        <v>1771</v>
      </c>
      <c r="B363" s="151" t="s">
        <v>440</v>
      </c>
      <c r="C363" s="150">
        <v>1010.8000000000001</v>
      </c>
    </row>
    <row r="364" spans="1:3" x14ac:dyDescent="0.2">
      <c r="A364" s="154" t="s">
        <v>1615</v>
      </c>
      <c r="B364" s="151" t="s">
        <v>241</v>
      </c>
      <c r="C364" s="150">
        <v>1000.44</v>
      </c>
    </row>
    <row r="365" spans="1:3" ht="30" x14ac:dyDescent="0.2">
      <c r="A365" s="154" t="s">
        <v>1777</v>
      </c>
      <c r="B365" s="149" t="s">
        <v>453</v>
      </c>
      <c r="C365" s="150">
        <v>992.56</v>
      </c>
    </row>
    <row r="366" spans="1:3" ht="30" x14ac:dyDescent="0.2">
      <c r="A366" s="154" t="s">
        <v>1433</v>
      </c>
      <c r="B366" s="151" t="s">
        <v>53</v>
      </c>
      <c r="C366" s="150">
        <v>963.81489999999997</v>
      </c>
    </row>
    <row r="367" spans="1:3" ht="30" x14ac:dyDescent="0.2">
      <c r="A367" s="154" t="s">
        <v>347</v>
      </c>
      <c r="B367" s="151" t="s">
        <v>946</v>
      </c>
      <c r="C367" s="150">
        <v>956.25</v>
      </c>
    </row>
    <row r="368" spans="1:3" x14ac:dyDescent="0.2">
      <c r="A368" s="154" t="s">
        <v>1800</v>
      </c>
      <c r="B368" s="151" t="s">
        <v>1066</v>
      </c>
      <c r="C368" s="150">
        <v>925.38</v>
      </c>
    </row>
    <row r="369" spans="1:3" ht="45" x14ac:dyDescent="0.2">
      <c r="A369" s="154" t="s">
        <v>1488</v>
      </c>
      <c r="B369" s="151" t="s">
        <v>798</v>
      </c>
      <c r="C369" s="150">
        <v>922.25279999999998</v>
      </c>
    </row>
    <row r="370" spans="1:3" ht="30" x14ac:dyDescent="0.2">
      <c r="A370" s="154" t="s">
        <v>1568</v>
      </c>
      <c r="B370" s="151" t="s">
        <v>877</v>
      </c>
      <c r="C370" s="150">
        <v>915.9867999999999</v>
      </c>
    </row>
    <row r="371" spans="1:3" ht="45" x14ac:dyDescent="0.2">
      <c r="A371" s="154" t="s">
        <v>1641</v>
      </c>
      <c r="B371" s="151" t="s">
        <v>283</v>
      </c>
      <c r="C371" s="150">
        <v>915.44999999999993</v>
      </c>
    </row>
    <row r="372" spans="1:3" ht="30" x14ac:dyDescent="0.2">
      <c r="A372" s="154" t="s">
        <v>1665</v>
      </c>
      <c r="B372" s="151" t="s">
        <v>289</v>
      </c>
      <c r="C372" s="150">
        <v>904.02</v>
      </c>
    </row>
    <row r="373" spans="1:3" ht="30" x14ac:dyDescent="0.2">
      <c r="A373" s="154" t="s">
        <v>1604</v>
      </c>
      <c r="B373" s="151" t="s">
        <v>903</v>
      </c>
      <c r="C373" s="150">
        <v>884.87999999999988</v>
      </c>
    </row>
    <row r="374" spans="1:3" ht="45" x14ac:dyDescent="0.2">
      <c r="A374" s="154" t="s">
        <v>1576</v>
      </c>
      <c r="B374" s="151" t="s">
        <v>215</v>
      </c>
      <c r="C374" s="150">
        <v>876.96</v>
      </c>
    </row>
    <row r="375" spans="1:3" ht="45" x14ac:dyDescent="0.2">
      <c r="A375" s="154" t="s">
        <v>1497</v>
      </c>
      <c r="B375" s="151" t="s">
        <v>806</v>
      </c>
      <c r="C375" s="150">
        <v>869.85599999999999</v>
      </c>
    </row>
    <row r="376" spans="1:3" ht="45" x14ac:dyDescent="0.2">
      <c r="A376" s="154" t="s">
        <v>1662</v>
      </c>
      <c r="B376" s="151" t="s">
        <v>275</v>
      </c>
      <c r="C376" s="150">
        <v>859.28</v>
      </c>
    </row>
    <row r="377" spans="1:3" ht="30" x14ac:dyDescent="0.2">
      <c r="A377" s="154" t="s">
        <v>1592</v>
      </c>
      <c r="B377" s="151" t="s">
        <v>222</v>
      </c>
      <c r="C377" s="150">
        <v>853.65000000000009</v>
      </c>
    </row>
    <row r="378" spans="1:3" x14ac:dyDescent="0.2">
      <c r="A378" s="154" t="s">
        <v>337</v>
      </c>
      <c r="B378" s="151" t="s">
        <v>369</v>
      </c>
      <c r="C378" s="150">
        <v>851.18</v>
      </c>
    </row>
    <row r="379" spans="1:3" x14ac:dyDescent="0.2">
      <c r="A379" s="154" t="s">
        <v>393</v>
      </c>
      <c r="B379" s="151" t="s">
        <v>399</v>
      </c>
      <c r="C379" s="150">
        <v>836.46</v>
      </c>
    </row>
    <row r="380" spans="1:3" ht="30" x14ac:dyDescent="0.2">
      <c r="A380" s="154" t="s">
        <v>521</v>
      </c>
      <c r="B380" s="151" t="s">
        <v>535</v>
      </c>
      <c r="C380" s="150">
        <v>833.40000000000009</v>
      </c>
    </row>
    <row r="381" spans="1:3" x14ac:dyDescent="0.2">
      <c r="A381" s="154" t="s">
        <v>1781</v>
      </c>
      <c r="B381" s="149" t="s">
        <v>449</v>
      </c>
      <c r="C381" s="150">
        <v>823.56</v>
      </c>
    </row>
    <row r="382" spans="1:3" ht="30" x14ac:dyDescent="0.2">
      <c r="A382" s="154" t="s">
        <v>1459</v>
      </c>
      <c r="B382" s="151" t="s">
        <v>98</v>
      </c>
      <c r="C382" s="150">
        <v>819.85899999999992</v>
      </c>
    </row>
    <row r="383" spans="1:3" ht="30" x14ac:dyDescent="0.2">
      <c r="A383" s="154" t="s">
        <v>1622</v>
      </c>
      <c r="B383" s="151" t="s">
        <v>254</v>
      </c>
      <c r="C383" s="150">
        <v>817.12</v>
      </c>
    </row>
    <row r="384" spans="1:3" x14ac:dyDescent="0.2">
      <c r="A384" s="154" t="s">
        <v>1483</v>
      </c>
      <c r="B384" s="149" t="s">
        <v>128</v>
      </c>
      <c r="C384" s="150">
        <v>796.32</v>
      </c>
    </row>
    <row r="385" spans="1:3" ht="30" x14ac:dyDescent="0.2">
      <c r="A385" s="154" t="s">
        <v>1767</v>
      </c>
      <c r="B385" s="151" t="s">
        <v>1035</v>
      </c>
      <c r="C385" s="150">
        <v>789.74</v>
      </c>
    </row>
    <row r="386" spans="1:3" ht="30" x14ac:dyDescent="0.2">
      <c r="A386" s="154" t="s">
        <v>1649</v>
      </c>
      <c r="B386" s="151" t="s">
        <v>287</v>
      </c>
      <c r="C386" s="150">
        <v>788.06</v>
      </c>
    </row>
    <row r="387" spans="1:3" ht="30" x14ac:dyDescent="0.2">
      <c r="A387" s="154" t="s">
        <v>1620</v>
      </c>
      <c r="B387" s="151" t="s">
        <v>911</v>
      </c>
      <c r="C387" s="150">
        <v>781.16399999999999</v>
      </c>
    </row>
    <row r="388" spans="1:3" x14ac:dyDescent="0.2">
      <c r="A388" s="154" t="s">
        <v>1453</v>
      </c>
      <c r="B388" s="151" t="s">
        <v>779</v>
      </c>
      <c r="C388" s="150">
        <v>775.78200000000004</v>
      </c>
    </row>
    <row r="389" spans="1:3" ht="30" x14ac:dyDescent="0.2">
      <c r="A389" s="154" t="s">
        <v>726</v>
      </c>
      <c r="B389" s="151" t="s">
        <v>267</v>
      </c>
      <c r="C389" s="150">
        <v>771.41600000000005</v>
      </c>
    </row>
    <row r="390" spans="1:3" ht="30" x14ac:dyDescent="0.2">
      <c r="A390" s="154" t="s">
        <v>1581</v>
      </c>
      <c r="B390" s="149" t="s">
        <v>887</v>
      </c>
      <c r="C390" s="150">
        <v>771.36</v>
      </c>
    </row>
    <row r="391" spans="1:3" ht="30" x14ac:dyDescent="0.2">
      <c r="A391" s="154" t="s">
        <v>322</v>
      </c>
      <c r="B391" s="151" t="s">
        <v>330</v>
      </c>
      <c r="C391" s="150">
        <v>770.52</v>
      </c>
    </row>
    <row r="392" spans="1:3" ht="30" x14ac:dyDescent="0.2">
      <c r="A392" s="154" t="s">
        <v>1553</v>
      </c>
      <c r="B392" s="151" t="s">
        <v>194</v>
      </c>
      <c r="C392" s="150">
        <v>760.03359999999998</v>
      </c>
    </row>
    <row r="393" spans="1:3" ht="30" x14ac:dyDescent="0.2">
      <c r="A393" s="154" t="s">
        <v>1577</v>
      </c>
      <c r="B393" s="151" t="s">
        <v>885</v>
      </c>
      <c r="C393" s="150">
        <v>754.88</v>
      </c>
    </row>
    <row r="394" spans="1:3" ht="30" x14ac:dyDescent="0.2">
      <c r="A394" s="154" t="s">
        <v>1750</v>
      </c>
      <c r="B394" s="151" t="s">
        <v>455</v>
      </c>
      <c r="C394" s="150">
        <v>748.30500000000006</v>
      </c>
    </row>
    <row r="395" spans="1:3" ht="30" x14ac:dyDescent="0.2">
      <c r="A395" s="154" t="s">
        <v>1709</v>
      </c>
      <c r="B395" s="149" t="s">
        <v>984</v>
      </c>
      <c r="C395" s="150">
        <v>741.28</v>
      </c>
    </row>
    <row r="396" spans="1:3" ht="30" x14ac:dyDescent="0.2">
      <c r="A396" s="154" t="s">
        <v>1487</v>
      </c>
      <c r="B396" s="151" t="s">
        <v>797</v>
      </c>
      <c r="C396" s="150">
        <v>734.3</v>
      </c>
    </row>
    <row r="397" spans="1:3" ht="30" x14ac:dyDescent="0.2">
      <c r="A397" s="154" t="s">
        <v>1579</v>
      </c>
      <c r="B397" s="151" t="s">
        <v>218</v>
      </c>
      <c r="C397" s="150">
        <v>733.4</v>
      </c>
    </row>
    <row r="398" spans="1:3" ht="30" x14ac:dyDescent="0.2">
      <c r="A398" s="154" t="s">
        <v>1534</v>
      </c>
      <c r="B398" s="149" t="s">
        <v>849</v>
      </c>
      <c r="C398" s="150">
        <v>724.15000000000009</v>
      </c>
    </row>
    <row r="399" spans="1:3" x14ac:dyDescent="0.2">
      <c r="A399" s="154" t="s">
        <v>1452</v>
      </c>
      <c r="B399" s="151" t="s">
        <v>778</v>
      </c>
      <c r="C399" s="150">
        <v>723.74799999999993</v>
      </c>
    </row>
    <row r="400" spans="1:3" ht="30" x14ac:dyDescent="0.2">
      <c r="A400" s="154" t="s">
        <v>1600</v>
      </c>
      <c r="B400" s="151" t="s">
        <v>220</v>
      </c>
      <c r="C400" s="150">
        <v>721.61999999999989</v>
      </c>
    </row>
    <row r="401" spans="1:3" ht="30" x14ac:dyDescent="0.2">
      <c r="A401" s="154" t="s">
        <v>1532</v>
      </c>
      <c r="B401" s="151" t="s">
        <v>847</v>
      </c>
      <c r="C401" s="150">
        <v>700.14960000000008</v>
      </c>
    </row>
    <row r="402" spans="1:3" x14ac:dyDescent="0.2">
      <c r="A402" s="154" t="s">
        <v>1683</v>
      </c>
      <c r="B402" s="151" t="s">
        <v>960</v>
      </c>
      <c r="C402" s="150">
        <v>692.08</v>
      </c>
    </row>
    <row r="403" spans="1:3" x14ac:dyDescent="0.2">
      <c r="A403" s="154" t="s">
        <v>1826</v>
      </c>
      <c r="B403" s="151" t="s">
        <v>1012</v>
      </c>
      <c r="C403" s="150">
        <v>687.88</v>
      </c>
    </row>
    <row r="404" spans="1:3" ht="30" x14ac:dyDescent="0.2">
      <c r="A404" s="154" t="s">
        <v>1708</v>
      </c>
      <c r="B404" s="151" t="s">
        <v>983</v>
      </c>
      <c r="C404" s="150">
        <v>678.7</v>
      </c>
    </row>
    <row r="405" spans="1:3" x14ac:dyDescent="0.2">
      <c r="A405" s="154" t="s">
        <v>1827</v>
      </c>
      <c r="B405" s="149" t="s">
        <v>541</v>
      </c>
      <c r="C405" s="150">
        <v>670.2192</v>
      </c>
    </row>
    <row r="406" spans="1:3" ht="30" x14ac:dyDescent="0.2">
      <c r="A406" s="154" t="s">
        <v>1678</v>
      </c>
      <c r="B406" s="149" t="s">
        <v>957</v>
      </c>
      <c r="C406" s="150">
        <v>667.78</v>
      </c>
    </row>
    <row r="407" spans="1:3" ht="30" x14ac:dyDescent="0.2">
      <c r="A407" s="154" t="s">
        <v>383</v>
      </c>
      <c r="B407" s="149" t="s">
        <v>948</v>
      </c>
      <c r="C407" s="150">
        <v>657.59999999999991</v>
      </c>
    </row>
    <row r="408" spans="1:3" ht="30" x14ac:dyDescent="0.2">
      <c r="A408" s="154" t="s">
        <v>1775</v>
      </c>
      <c r="B408" s="151" t="s">
        <v>1042</v>
      </c>
      <c r="C408" s="150">
        <v>653.45000000000005</v>
      </c>
    </row>
    <row r="409" spans="1:3" x14ac:dyDescent="0.2">
      <c r="A409" s="154" t="s">
        <v>349</v>
      </c>
      <c r="B409" s="149" t="s">
        <v>947</v>
      </c>
      <c r="C409" s="150">
        <v>635.6</v>
      </c>
    </row>
    <row r="410" spans="1:3" ht="30" x14ac:dyDescent="0.2">
      <c r="A410" s="154" t="s">
        <v>1653</v>
      </c>
      <c r="B410" s="149" t="s">
        <v>927</v>
      </c>
      <c r="C410" s="150">
        <v>625.28</v>
      </c>
    </row>
    <row r="411" spans="1:3" ht="45" x14ac:dyDescent="0.2">
      <c r="A411" s="154" t="s">
        <v>1698</v>
      </c>
      <c r="B411" s="151" t="s">
        <v>973</v>
      </c>
      <c r="C411" s="150">
        <v>615.15</v>
      </c>
    </row>
    <row r="412" spans="1:3" ht="30" x14ac:dyDescent="0.2">
      <c r="A412" s="154" t="s">
        <v>700</v>
      </c>
      <c r="B412" s="151" t="s">
        <v>81</v>
      </c>
      <c r="C412" s="150">
        <v>613.50580000000002</v>
      </c>
    </row>
    <row r="413" spans="1:3" ht="30" x14ac:dyDescent="0.2">
      <c r="A413" s="154" t="s">
        <v>1821</v>
      </c>
      <c r="B413" s="151" t="s">
        <v>1001</v>
      </c>
      <c r="C413" s="150">
        <v>611.94000000000005</v>
      </c>
    </row>
    <row r="414" spans="1:3" x14ac:dyDescent="0.2">
      <c r="A414" s="154" t="s">
        <v>1682</v>
      </c>
      <c r="B414" s="151" t="s">
        <v>959</v>
      </c>
      <c r="C414" s="150">
        <v>607.17999999999995</v>
      </c>
    </row>
    <row r="415" spans="1:3" ht="30" x14ac:dyDescent="0.2">
      <c r="A415" s="154" t="s">
        <v>1580</v>
      </c>
      <c r="B415" s="149" t="s">
        <v>886</v>
      </c>
      <c r="C415" s="150">
        <v>606.06000000000006</v>
      </c>
    </row>
    <row r="416" spans="1:3" ht="30" x14ac:dyDescent="0.2">
      <c r="A416" s="154" t="s">
        <v>1652</v>
      </c>
      <c r="B416" s="151" t="s">
        <v>926</v>
      </c>
      <c r="C416" s="150">
        <v>597.29999999999995</v>
      </c>
    </row>
    <row r="417" spans="1:3" x14ac:dyDescent="0.2">
      <c r="A417" s="154" t="s">
        <v>1782</v>
      </c>
      <c r="B417" s="151" t="s">
        <v>1047</v>
      </c>
      <c r="C417" s="150">
        <v>594.72</v>
      </c>
    </row>
    <row r="418" spans="1:3" ht="30" x14ac:dyDescent="0.2">
      <c r="A418" s="154" t="s">
        <v>1440</v>
      </c>
      <c r="B418" s="151" t="s">
        <v>66</v>
      </c>
      <c r="C418" s="150">
        <v>583.04420000000005</v>
      </c>
    </row>
    <row r="419" spans="1:3" x14ac:dyDescent="0.2">
      <c r="A419" s="154" t="s">
        <v>1456</v>
      </c>
      <c r="B419" s="151" t="s">
        <v>782</v>
      </c>
      <c r="C419" s="150">
        <v>581.99600000000009</v>
      </c>
    </row>
    <row r="420" spans="1:3" ht="45" x14ac:dyDescent="0.2">
      <c r="A420" s="154" t="s">
        <v>1574</v>
      </c>
      <c r="B420" s="151" t="s">
        <v>214</v>
      </c>
      <c r="C420" s="150">
        <v>571.87</v>
      </c>
    </row>
    <row r="421" spans="1:3" ht="30" x14ac:dyDescent="0.2">
      <c r="A421" s="154" t="s">
        <v>1439</v>
      </c>
      <c r="B421" s="151" t="s">
        <v>64</v>
      </c>
      <c r="C421" s="150">
        <v>560.26229999999998</v>
      </c>
    </row>
    <row r="422" spans="1:3" ht="30" x14ac:dyDescent="0.2">
      <c r="A422" s="154" t="s">
        <v>1706</v>
      </c>
      <c r="B422" s="151" t="s">
        <v>981</v>
      </c>
      <c r="C422" s="150">
        <v>553.58000000000004</v>
      </c>
    </row>
    <row r="423" spans="1:3" x14ac:dyDescent="0.2">
      <c r="A423" s="154" t="s">
        <v>344</v>
      </c>
      <c r="B423" s="151" t="s">
        <v>346</v>
      </c>
      <c r="C423" s="150">
        <v>553.29999999999995</v>
      </c>
    </row>
    <row r="424" spans="1:3" ht="30" x14ac:dyDescent="0.2">
      <c r="A424" s="154" t="s">
        <v>1658</v>
      </c>
      <c r="B424" s="151" t="s">
        <v>930</v>
      </c>
      <c r="C424" s="150">
        <v>544.32000000000005</v>
      </c>
    </row>
    <row r="425" spans="1:3" ht="30" x14ac:dyDescent="0.2">
      <c r="A425" s="154" t="s">
        <v>709</v>
      </c>
      <c r="B425" s="151" t="s">
        <v>795</v>
      </c>
      <c r="C425" s="150">
        <v>538.54499999999996</v>
      </c>
    </row>
    <row r="426" spans="1:3" x14ac:dyDescent="0.2">
      <c r="A426" s="154" t="s">
        <v>1783</v>
      </c>
      <c r="B426" s="151" t="s">
        <v>1048</v>
      </c>
      <c r="C426" s="150">
        <v>537.5</v>
      </c>
    </row>
    <row r="427" spans="1:3" ht="30" x14ac:dyDescent="0.2">
      <c r="A427" s="154" t="s">
        <v>1757</v>
      </c>
      <c r="B427" s="151" t="s">
        <v>1050</v>
      </c>
      <c r="C427" s="150">
        <v>530.54999999999995</v>
      </c>
    </row>
    <row r="428" spans="1:3" ht="30" x14ac:dyDescent="0.2">
      <c r="A428" s="154" t="s">
        <v>1686</v>
      </c>
      <c r="B428" s="151" t="s">
        <v>963</v>
      </c>
      <c r="C428" s="150">
        <v>520.79999999999995</v>
      </c>
    </row>
    <row r="429" spans="1:3" ht="45" x14ac:dyDescent="0.2">
      <c r="A429" s="154" t="s">
        <v>1811</v>
      </c>
      <c r="B429" s="151" t="s">
        <v>490</v>
      </c>
      <c r="C429" s="150">
        <v>517.47799999999995</v>
      </c>
    </row>
    <row r="430" spans="1:3" ht="45" x14ac:dyDescent="0.2">
      <c r="A430" s="154" t="s">
        <v>1642</v>
      </c>
      <c r="B430" s="151" t="s">
        <v>281</v>
      </c>
      <c r="C430" s="150">
        <v>516.12</v>
      </c>
    </row>
    <row r="431" spans="1:3" ht="30" x14ac:dyDescent="0.2">
      <c r="A431" s="154" t="s">
        <v>1858</v>
      </c>
      <c r="B431" s="151" t="s">
        <v>83</v>
      </c>
      <c r="C431" s="150">
        <v>511.47120000000001</v>
      </c>
    </row>
    <row r="432" spans="1:3" x14ac:dyDescent="0.2">
      <c r="A432" s="154" t="s">
        <v>1758</v>
      </c>
      <c r="B432" s="151" t="s">
        <v>484</v>
      </c>
      <c r="C432" s="150">
        <v>503.40000000000003</v>
      </c>
    </row>
    <row r="433" spans="1:3" ht="30" x14ac:dyDescent="0.2">
      <c r="A433" s="154" t="s">
        <v>1787</v>
      </c>
      <c r="B433" s="151" t="s">
        <v>1051</v>
      </c>
      <c r="C433" s="150">
        <v>503.25</v>
      </c>
    </row>
    <row r="434" spans="1:3" ht="30" x14ac:dyDescent="0.2">
      <c r="A434" s="154" t="s">
        <v>1672</v>
      </c>
      <c r="B434" s="151" t="s">
        <v>936</v>
      </c>
      <c r="C434" s="150">
        <v>497.84000000000003</v>
      </c>
    </row>
    <row r="435" spans="1:3" ht="45" x14ac:dyDescent="0.2">
      <c r="A435" s="154" t="s">
        <v>1687</v>
      </c>
      <c r="B435" s="151" t="s">
        <v>964</v>
      </c>
      <c r="C435" s="150">
        <v>496.15000000000003</v>
      </c>
    </row>
    <row r="436" spans="1:3" x14ac:dyDescent="0.2">
      <c r="A436" s="154" t="s">
        <v>1839</v>
      </c>
      <c r="B436" s="151" t="s">
        <v>1053</v>
      </c>
      <c r="C436" s="150">
        <v>494.22</v>
      </c>
    </row>
    <row r="437" spans="1:3" ht="45" x14ac:dyDescent="0.2">
      <c r="A437" s="154" t="s">
        <v>1640</v>
      </c>
      <c r="B437" s="151" t="s">
        <v>285</v>
      </c>
      <c r="C437" s="150">
        <v>488.85</v>
      </c>
    </row>
    <row r="438" spans="1:3" ht="30" x14ac:dyDescent="0.2">
      <c r="A438" s="154" t="s">
        <v>1650</v>
      </c>
      <c r="B438" s="149" t="s">
        <v>289</v>
      </c>
      <c r="C438" s="150">
        <v>486.78</v>
      </c>
    </row>
    <row r="439" spans="1:3" ht="30" x14ac:dyDescent="0.2">
      <c r="A439" s="154" t="s">
        <v>1815</v>
      </c>
      <c r="B439" s="151" t="s">
        <v>893</v>
      </c>
      <c r="C439" s="150">
        <v>486.48</v>
      </c>
    </row>
    <row r="440" spans="1:3" ht="30" x14ac:dyDescent="0.2">
      <c r="A440" s="154" t="s">
        <v>719</v>
      </c>
      <c r="B440" s="149" t="s">
        <v>882</v>
      </c>
      <c r="C440" s="150">
        <v>479.41500000000002</v>
      </c>
    </row>
    <row r="441" spans="1:3" ht="45" x14ac:dyDescent="0.2">
      <c r="A441" s="154" t="s">
        <v>1494</v>
      </c>
      <c r="B441" s="151" t="s">
        <v>805</v>
      </c>
      <c r="C441" s="150">
        <v>478.42079999999999</v>
      </c>
    </row>
    <row r="442" spans="1:3" ht="30" x14ac:dyDescent="0.2">
      <c r="A442" s="154" t="s">
        <v>1769</v>
      </c>
      <c r="B442" s="149" t="s">
        <v>1037</v>
      </c>
      <c r="C442" s="150">
        <v>474.94999999999993</v>
      </c>
    </row>
    <row r="443" spans="1:3" x14ac:dyDescent="0.2">
      <c r="A443" s="154" t="s">
        <v>1832</v>
      </c>
      <c r="B443" s="151" t="s">
        <v>1089</v>
      </c>
      <c r="C443" s="150">
        <v>464.52</v>
      </c>
    </row>
    <row r="444" spans="1:3" ht="30" x14ac:dyDescent="0.2">
      <c r="A444" s="154" t="s">
        <v>1632</v>
      </c>
      <c r="B444" s="151" t="s">
        <v>919</v>
      </c>
      <c r="C444" s="150">
        <v>463.54</v>
      </c>
    </row>
    <row r="445" spans="1:3" ht="30" x14ac:dyDescent="0.2">
      <c r="A445" s="154" t="s">
        <v>1810</v>
      </c>
      <c r="B445" s="151" t="s">
        <v>1076</v>
      </c>
      <c r="C445" s="150">
        <v>459.14</v>
      </c>
    </row>
    <row r="446" spans="1:3" ht="30" x14ac:dyDescent="0.2">
      <c r="A446" s="154" t="s">
        <v>1621</v>
      </c>
      <c r="B446" s="151" t="s">
        <v>912</v>
      </c>
      <c r="C446" s="150">
        <v>459.12</v>
      </c>
    </row>
    <row r="447" spans="1:3" ht="45" x14ac:dyDescent="0.2">
      <c r="A447" s="154" t="s">
        <v>1635</v>
      </c>
      <c r="B447" s="151" t="s">
        <v>273</v>
      </c>
      <c r="C447" s="150">
        <v>457.59999999999997</v>
      </c>
    </row>
    <row r="448" spans="1:3" x14ac:dyDescent="0.2">
      <c r="A448" s="154" t="s">
        <v>1454</v>
      </c>
      <c r="B448" s="151" t="s">
        <v>780</v>
      </c>
      <c r="C448" s="150">
        <v>452.13</v>
      </c>
    </row>
    <row r="449" spans="1:3" x14ac:dyDescent="0.2">
      <c r="A449" s="154" t="s">
        <v>1714</v>
      </c>
      <c r="B449" s="151" t="s">
        <v>988</v>
      </c>
      <c r="C449" s="150">
        <v>447.78</v>
      </c>
    </row>
    <row r="450" spans="1:3" ht="30" x14ac:dyDescent="0.2">
      <c r="A450" s="154" t="s">
        <v>1759</v>
      </c>
      <c r="B450" s="151" t="s">
        <v>446</v>
      </c>
      <c r="C450" s="150">
        <v>446.96</v>
      </c>
    </row>
    <row r="451" spans="1:3" ht="30" x14ac:dyDescent="0.2">
      <c r="A451" s="154" t="s">
        <v>1596</v>
      </c>
      <c r="B451" s="151" t="s">
        <v>226</v>
      </c>
      <c r="C451" s="150">
        <v>439.84999999999997</v>
      </c>
    </row>
    <row r="452" spans="1:3" x14ac:dyDescent="0.2">
      <c r="A452" s="154" t="s">
        <v>1712</v>
      </c>
      <c r="B452" s="151" t="s">
        <v>986</v>
      </c>
      <c r="C452" s="150">
        <v>436.8</v>
      </c>
    </row>
    <row r="453" spans="1:3" ht="30" x14ac:dyDescent="0.2">
      <c r="A453" s="154" t="s">
        <v>1443</v>
      </c>
      <c r="B453" s="151" t="s">
        <v>77</v>
      </c>
      <c r="C453" s="150">
        <v>427.07399999999996</v>
      </c>
    </row>
    <row r="454" spans="1:3" ht="30" x14ac:dyDescent="0.2">
      <c r="A454" s="154" t="s">
        <v>731</v>
      </c>
      <c r="B454" s="151" t="s">
        <v>232</v>
      </c>
      <c r="C454" s="150">
        <v>418.9</v>
      </c>
    </row>
    <row r="455" spans="1:3" ht="30" x14ac:dyDescent="0.2">
      <c r="A455" s="154" t="s">
        <v>1847</v>
      </c>
      <c r="B455" s="151" t="s">
        <v>66</v>
      </c>
      <c r="C455" s="150">
        <v>411.70979999999997</v>
      </c>
    </row>
    <row r="456" spans="1:3" x14ac:dyDescent="0.2">
      <c r="A456" s="154" t="s">
        <v>1838</v>
      </c>
      <c r="B456" s="151" t="s">
        <v>1093</v>
      </c>
      <c r="C456" s="150">
        <v>405.45</v>
      </c>
    </row>
    <row r="457" spans="1:3" ht="30" x14ac:dyDescent="0.2">
      <c r="A457" s="154" t="s">
        <v>1565</v>
      </c>
      <c r="B457" s="151" t="s">
        <v>873</v>
      </c>
      <c r="C457" s="150">
        <v>390.32039999999995</v>
      </c>
    </row>
    <row r="458" spans="1:3" ht="30" x14ac:dyDescent="0.2">
      <c r="A458" s="154" t="s">
        <v>1816</v>
      </c>
      <c r="B458" s="151" t="s">
        <v>890</v>
      </c>
      <c r="C458" s="150">
        <v>383.8</v>
      </c>
    </row>
    <row r="459" spans="1:3" ht="30" x14ac:dyDescent="0.2">
      <c r="A459" s="154" t="s">
        <v>1639</v>
      </c>
      <c r="B459" s="151" t="s">
        <v>920</v>
      </c>
      <c r="C459" s="150">
        <v>379.26</v>
      </c>
    </row>
    <row r="460" spans="1:3" ht="30" x14ac:dyDescent="0.2">
      <c r="A460" s="154" t="s">
        <v>728</v>
      </c>
      <c r="B460" s="151" t="s">
        <v>413</v>
      </c>
      <c r="C460" s="150">
        <v>376.48</v>
      </c>
    </row>
    <row r="461" spans="1:3" ht="30" x14ac:dyDescent="0.2">
      <c r="A461" s="154" t="s">
        <v>756</v>
      </c>
      <c r="B461" s="151" t="s">
        <v>392</v>
      </c>
      <c r="C461" s="150">
        <v>366.65999999999997</v>
      </c>
    </row>
    <row r="462" spans="1:3" ht="30" x14ac:dyDescent="0.2">
      <c r="A462" s="154" t="s">
        <v>1674</v>
      </c>
      <c r="B462" s="151" t="s">
        <v>231</v>
      </c>
      <c r="C462" s="150">
        <v>365.84</v>
      </c>
    </row>
    <row r="463" spans="1:3" ht="30" x14ac:dyDescent="0.2">
      <c r="A463" s="154" t="s">
        <v>1705</v>
      </c>
      <c r="B463" s="149" t="s">
        <v>980</v>
      </c>
      <c r="C463" s="150">
        <v>365.08</v>
      </c>
    </row>
    <row r="464" spans="1:3" ht="30" x14ac:dyDescent="0.2">
      <c r="A464" s="154" t="s">
        <v>697</v>
      </c>
      <c r="B464" s="149" t="s">
        <v>53</v>
      </c>
      <c r="C464" s="150">
        <v>360.53639999999996</v>
      </c>
    </row>
    <row r="465" spans="1:3" ht="30" x14ac:dyDescent="0.2">
      <c r="A465" s="154" t="s">
        <v>1647</v>
      </c>
      <c r="B465" s="149" t="s">
        <v>923</v>
      </c>
      <c r="C465" s="150">
        <v>360.09999999999997</v>
      </c>
    </row>
    <row r="466" spans="1:3" ht="30" x14ac:dyDescent="0.2">
      <c r="A466" s="154" t="s">
        <v>1676</v>
      </c>
      <c r="B466" s="151" t="s">
        <v>236</v>
      </c>
      <c r="C466" s="150">
        <v>356.19</v>
      </c>
    </row>
    <row r="467" spans="1:3" ht="30" x14ac:dyDescent="0.2">
      <c r="A467" s="154" t="s">
        <v>1697</v>
      </c>
      <c r="B467" s="151" t="s">
        <v>972</v>
      </c>
      <c r="C467" s="150">
        <v>349</v>
      </c>
    </row>
    <row r="468" spans="1:3" ht="30" x14ac:dyDescent="0.2">
      <c r="A468" s="154" t="s">
        <v>1794</v>
      </c>
      <c r="B468" s="151" t="s">
        <v>1059</v>
      </c>
      <c r="C468" s="150">
        <v>335.05599999999998</v>
      </c>
    </row>
    <row r="469" spans="1:3" ht="30" x14ac:dyDescent="0.2">
      <c r="A469" s="154" t="s">
        <v>1626</v>
      </c>
      <c r="B469" s="151" t="s">
        <v>915</v>
      </c>
      <c r="C469" s="150">
        <v>326.31</v>
      </c>
    </row>
    <row r="470" spans="1:3" x14ac:dyDescent="0.2">
      <c r="A470" s="154" t="s">
        <v>1559</v>
      </c>
      <c r="B470" s="151" t="s">
        <v>204</v>
      </c>
      <c r="C470" s="150">
        <v>320.20519999999999</v>
      </c>
    </row>
    <row r="471" spans="1:3" ht="30" x14ac:dyDescent="0.2">
      <c r="A471" s="154" t="s">
        <v>1432</v>
      </c>
      <c r="B471" s="151" t="s">
        <v>69</v>
      </c>
      <c r="C471" s="150">
        <v>314.28749999999997</v>
      </c>
    </row>
    <row r="472" spans="1:3" ht="30" x14ac:dyDescent="0.2">
      <c r="A472" s="154" t="s">
        <v>390</v>
      </c>
      <c r="B472" s="149" t="s">
        <v>405</v>
      </c>
      <c r="C472" s="150">
        <v>309.56</v>
      </c>
    </row>
    <row r="473" spans="1:3" ht="30" x14ac:dyDescent="0.2">
      <c r="A473" s="154" t="s">
        <v>1707</v>
      </c>
      <c r="B473" s="151" t="s">
        <v>982</v>
      </c>
      <c r="C473" s="150">
        <v>308.07</v>
      </c>
    </row>
    <row r="474" spans="1:3" ht="45" x14ac:dyDescent="0.2">
      <c r="A474" s="154" t="s">
        <v>1643</v>
      </c>
      <c r="B474" s="151" t="s">
        <v>291</v>
      </c>
      <c r="C474" s="150">
        <v>302.15999999999997</v>
      </c>
    </row>
    <row r="475" spans="1:3" x14ac:dyDescent="0.2">
      <c r="A475" s="154" t="s">
        <v>738</v>
      </c>
      <c r="B475" s="151" t="s">
        <v>1004</v>
      </c>
      <c r="C475" s="150">
        <v>301.08</v>
      </c>
    </row>
    <row r="476" spans="1:3" ht="30" x14ac:dyDescent="0.2">
      <c r="A476" s="154" t="s">
        <v>1590</v>
      </c>
      <c r="B476" s="151" t="s">
        <v>895</v>
      </c>
      <c r="C476" s="150">
        <v>293.2</v>
      </c>
    </row>
    <row r="477" spans="1:3" ht="30" x14ac:dyDescent="0.2">
      <c r="A477" s="154" t="s">
        <v>1762</v>
      </c>
      <c r="B477" s="149" t="s">
        <v>478</v>
      </c>
      <c r="C477" s="150">
        <v>291.76</v>
      </c>
    </row>
    <row r="478" spans="1:3" ht="30" x14ac:dyDescent="0.2">
      <c r="A478" s="154" t="s">
        <v>1704</v>
      </c>
      <c r="B478" s="151" t="s">
        <v>979</v>
      </c>
      <c r="C478" s="150">
        <v>283.58999999999997</v>
      </c>
    </row>
    <row r="479" spans="1:3" ht="30" x14ac:dyDescent="0.2">
      <c r="A479" s="154" t="s">
        <v>1566</v>
      </c>
      <c r="B479" s="151" t="s">
        <v>874</v>
      </c>
      <c r="C479" s="150">
        <v>282.04359999999997</v>
      </c>
    </row>
    <row r="480" spans="1:3" ht="30" x14ac:dyDescent="0.2">
      <c r="A480" s="154" t="s">
        <v>1756</v>
      </c>
      <c r="B480" s="151" t="s">
        <v>1039</v>
      </c>
      <c r="C480" s="150">
        <v>277.89999999999998</v>
      </c>
    </row>
    <row r="481" spans="1:3" ht="30" x14ac:dyDescent="0.2">
      <c r="A481" s="154" t="s">
        <v>1670</v>
      </c>
      <c r="B481" s="151" t="s">
        <v>934</v>
      </c>
      <c r="C481" s="150">
        <v>274.92</v>
      </c>
    </row>
    <row r="482" spans="1:3" x14ac:dyDescent="0.2">
      <c r="A482" s="154" t="s">
        <v>1760</v>
      </c>
      <c r="B482" s="151" t="s">
        <v>1046</v>
      </c>
      <c r="C482" s="150">
        <v>274.70999999999998</v>
      </c>
    </row>
    <row r="483" spans="1:3" ht="30" x14ac:dyDescent="0.2">
      <c r="A483" s="154" t="s">
        <v>1578</v>
      </c>
      <c r="B483" s="151" t="s">
        <v>217</v>
      </c>
      <c r="C483" s="150">
        <v>274.08</v>
      </c>
    </row>
    <row r="484" spans="1:3" ht="30" x14ac:dyDescent="0.2">
      <c r="A484" s="154" t="s">
        <v>1591</v>
      </c>
      <c r="B484" s="151" t="s">
        <v>896</v>
      </c>
      <c r="C484" s="150">
        <v>273.60000000000002</v>
      </c>
    </row>
    <row r="485" spans="1:3" ht="45" x14ac:dyDescent="0.2">
      <c r="A485" s="154" t="s">
        <v>1667</v>
      </c>
      <c r="B485" s="151" t="s">
        <v>307</v>
      </c>
      <c r="C485" s="150">
        <v>270.71999999999997</v>
      </c>
    </row>
    <row r="486" spans="1:3" ht="30" x14ac:dyDescent="0.2">
      <c r="A486" s="154" t="s">
        <v>1593</v>
      </c>
      <c r="B486" s="151" t="s">
        <v>897</v>
      </c>
      <c r="C486" s="150">
        <v>270.32</v>
      </c>
    </row>
    <row r="487" spans="1:3" ht="30" x14ac:dyDescent="0.2">
      <c r="A487" s="154" t="s">
        <v>332</v>
      </c>
      <c r="B487" s="151" t="s">
        <v>944</v>
      </c>
      <c r="C487" s="150">
        <v>269.36</v>
      </c>
    </row>
    <row r="488" spans="1:3" ht="30" x14ac:dyDescent="0.2">
      <c r="A488" s="154" t="s">
        <v>1773</v>
      </c>
      <c r="B488" s="151" t="s">
        <v>444</v>
      </c>
      <c r="C488" s="150">
        <v>265.2</v>
      </c>
    </row>
    <row r="489" spans="1:3" ht="30" x14ac:dyDescent="0.2">
      <c r="A489" s="154" t="s">
        <v>1629</v>
      </c>
      <c r="B489" s="151" t="s">
        <v>917</v>
      </c>
      <c r="C489" s="150">
        <v>260.36</v>
      </c>
    </row>
    <row r="490" spans="1:3" x14ac:dyDescent="0.2">
      <c r="A490" s="154" t="s">
        <v>1790</v>
      </c>
      <c r="B490" s="149" t="s">
        <v>1054</v>
      </c>
      <c r="C490" s="150">
        <v>257.60000000000002</v>
      </c>
    </row>
    <row r="491" spans="1:3" ht="30" x14ac:dyDescent="0.2">
      <c r="A491" s="154" t="s">
        <v>1569</v>
      </c>
      <c r="B491" s="151" t="s">
        <v>878</v>
      </c>
      <c r="C491" s="150">
        <v>256.7208</v>
      </c>
    </row>
    <row r="492" spans="1:3" ht="30" x14ac:dyDescent="0.2">
      <c r="A492" s="154" t="s">
        <v>1779</v>
      </c>
      <c r="B492" s="151" t="s">
        <v>1044</v>
      </c>
      <c r="C492" s="150">
        <v>248.88</v>
      </c>
    </row>
    <row r="493" spans="1:3" ht="30" x14ac:dyDescent="0.2">
      <c r="A493" s="160">
        <v>18100</v>
      </c>
      <c r="B493" s="151" t="s">
        <v>437</v>
      </c>
      <c r="C493" s="150">
        <v>248.25</v>
      </c>
    </row>
    <row r="494" spans="1:3" ht="30" x14ac:dyDescent="0.2">
      <c r="A494" s="154" t="s">
        <v>1700</v>
      </c>
      <c r="B494" s="151" t="s">
        <v>975</v>
      </c>
      <c r="C494" s="150">
        <v>247.65</v>
      </c>
    </row>
    <row r="495" spans="1:3" ht="30" x14ac:dyDescent="0.2">
      <c r="A495" s="154" t="s">
        <v>1562</v>
      </c>
      <c r="B495" s="149" t="s">
        <v>873</v>
      </c>
      <c r="C495" s="150">
        <v>245.36919999999998</v>
      </c>
    </row>
    <row r="496" spans="1:3" ht="30" x14ac:dyDescent="0.2">
      <c r="A496" s="154" t="s">
        <v>1772</v>
      </c>
      <c r="B496" s="151" t="s">
        <v>442</v>
      </c>
      <c r="C496" s="150">
        <v>244.01</v>
      </c>
    </row>
    <row r="497" spans="1:3" ht="30" x14ac:dyDescent="0.2">
      <c r="A497" s="154" t="s">
        <v>715</v>
      </c>
      <c r="B497" s="151" t="s">
        <v>864</v>
      </c>
      <c r="C497" s="150">
        <v>243.10959999999997</v>
      </c>
    </row>
    <row r="498" spans="1:3" ht="60" x14ac:dyDescent="0.2">
      <c r="A498" s="154" t="s">
        <v>579</v>
      </c>
      <c r="B498" s="149" t="s">
        <v>49</v>
      </c>
      <c r="C498" s="150">
        <v>242.04810000000001</v>
      </c>
    </row>
    <row r="499" spans="1:3" x14ac:dyDescent="0.2">
      <c r="A499" s="154" t="s">
        <v>317</v>
      </c>
      <c r="B499" s="151" t="s">
        <v>319</v>
      </c>
      <c r="C499" s="150">
        <v>240.84</v>
      </c>
    </row>
    <row r="500" spans="1:3" ht="30" x14ac:dyDescent="0.2">
      <c r="A500" s="154" t="s">
        <v>1458</v>
      </c>
      <c r="B500" s="151" t="s">
        <v>95</v>
      </c>
      <c r="C500" s="150">
        <v>240.12</v>
      </c>
    </row>
    <row r="501" spans="1:3" ht="30" x14ac:dyDescent="0.2">
      <c r="A501" s="154" t="s">
        <v>1778</v>
      </c>
      <c r="B501" s="151" t="s">
        <v>1043</v>
      </c>
      <c r="C501" s="150">
        <v>237.54</v>
      </c>
    </row>
    <row r="502" spans="1:3" ht="30" x14ac:dyDescent="0.2">
      <c r="A502" s="154" t="s">
        <v>1737</v>
      </c>
      <c r="B502" s="151" t="s">
        <v>1022</v>
      </c>
      <c r="C502" s="150">
        <v>233.97</v>
      </c>
    </row>
    <row r="503" spans="1:3" ht="45" x14ac:dyDescent="0.2">
      <c r="A503" s="154" t="s">
        <v>1638</v>
      </c>
      <c r="B503" s="151" t="s">
        <v>279</v>
      </c>
      <c r="C503" s="150">
        <v>233.94</v>
      </c>
    </row>
    <row r="504" spans="1:3" ht="30" x14ac:dyDescent="0.2">
      <c r="A504" s="154" t="s">
        <v>1564</v>
      </c>
      <c r="B504" s="151" t="s">
        <v>875</v>
      </c>
      <c r="C504" s="150">
        <v>231.39799999999997</v>
      </c>
    </row>
    <row r="505" spans="1:3" ht="30" x14ac:dyDescent="0.2">
      <c r="A505" s="154" t="s">
        <v>406</v>
      </c>
      <c r="B505" s="151" t="s">
        <v>950</v>
      </c>
      <c r="C505" s="150">
        <v>228</v>
      </c>
    </row>
    <row r="506" spans="1:3" ht="30" x14ac:dyDescent="0.2">
      <c r="A506" s="154" t="s">
        <v>1776</v>
      </c>
      <c r="B506" s="151" t="s">
        <v>448</v>
      </c>
      <c r="C506" s="150">
        <v>227.86</v>
      </c>
    </row>
    <row r="507" spans="1:3" x14ac:dyDescent="0.2">
      <c r="A507" s="154" t="s">
        <v>1791</v>
      </c>
      <c r="B507" s="151" t="s">
        <v>1055</v>
      </c>
      <c r="C507" s="150">
        <v>225.40000000000003</v>
      </c>
    </row>
    <row r="508" spans="1:3" ht="30" x14ac:dyDescent="0.2">
      <c r="A508" s="154" t="s">
        <v>1763</v>
      </c>
      <c r="B508" s="151" t="s">
        <v>480</v>
      </c>
      <c r="C508" s="150">
        <v>223.2</v>
      </c>
    </row>
    <row r="509" spans="1:3" ht="30" x14ac:dyDescent="0.2">
      <c r="A509" s="154" t="s">
        <v>1441</v>
      </c>
      <c r="B509" s="151" t="s">
        <v>67</v>
      </c>
      <c r="C509" s="150">
        <v>221.66810000000001</v>
      </c>
    </row>
    <row r="510" spans="1:3" ht="30" x14ac:dyDescent="0.2">
      <c r="A510" s="154" t="s">
        <v>1755</v>
      </c>
      <c r="B510" s="151" t="s">
        <v>476</v>
      </c>
      <c r="C510" s="150">
        <v>221.5</v>
      </c>
    </row>
    <row r="511" spans="1:3" x14ac:dyDescent="0.2">
      <c r="A511" s="154" t="s">
        <v>1840</v>
      </c>
      <c r="B511" s="151" t="s">
        <v>997</v>
      </c>
      <c r="C511" s="150">
        <v>220.92000000000002</v>
      </c>
    </row>
    <row r="512" spans="1:3" x14ac:dyDescent="0.2">
      <c r="A512" s="154" t="s">
        <v>1818</v>
      </c>
      <c r="B512" s="151" t="s">
        <v>494</v>
      </c>
      <c r="C512" s="150">
        <v>218.94</v>
      </c>
    </row>
    <row r="513" spans="1:3" x14ac:dyDescent="0.2">
      <c r="A513" s="154" t="s">
        <v>1713</v>
      </c>
      <c r="B513" s="151" t="s">
        <v>987</v>
      </c>
      <c r="C513" s="150">
        <v>218.4</v>
      </c>
    </row>
    <row r="514" spans="1:3" ht="30" x14ac:dyDescent="0.2">
      <c r="A514" s="154" t="s">
        <v>1627</v>
      </c>
      <c r="B514" s="151" t="s">
        <v>916</v>
      </c>
      <c r="C514" s="150">
        <v>217.54</v>
      </c>
    </row>
    <row r="515" spans="1:3" ht="30" x14ac:dyDescent="0.2">
      <c r="A515" s="154" t="s">
        <v>1563</v>
      </c>
      <c r="B515" s="151" t="s">
        <v>874</v>
      </c>
      <c r="C515" s="150">
        <v>217.42680000000001</v>
      </c>
    </row>
    <row r="516" spans="1:3" ht="45" x14ac:dyDescent="0.2">
      <c r="A516" s="154" t="s">
        <v>1690</v>
      </c>
      <c r="B516" s="151" t="s">
        <v>966</v>
      </c>
      <c r="C516" s="150">
        <v>217.04999999999998</v>
      </c>
    </row>
    <row r="517" spans="1:3" ht="30" x14ac:dyDescent="0.2">
      <c r="A517" s="154" t="s">
        <v>1846</v>
      </c>
      <c r="B517" s="151" t="s">
        <v>64</v>
      </c>
      <c r="C517" s="150">
        <v>215.48550000000003</v>
      </c>
    </row>
    <row r="518" spans="1:3" ht="45" x14ac:dyDescent="0.2">
      <c r="A518" s="154" t="s">
        <v>1657</v>
      </c>
      <c r="B518" s="151" t="s">
        <v>929</v>
      </c>
      <c r="C518" s="150">
        <v>191.04</v>
      </c>
    </row>
    <row r="519" spans="1:3" ht="30" x14ac:dyDescent="0.2">
      <c r="A519" s="154" t="s">
        <v>1703</v>
      </c>
      <c r="B519" s="151" t="s">
        <v>978</v>
      </c>
      <c r="C519" s="150">
        <v>190.22</v>
      </c>
    </row>
    <row r="520" spans="1:3" ht="30" x14ac:dyDescent="0.2">
      <c r="A520" s="154" t="s">
        <v>1648</v>
      </c>
      <c r="B520" s="151" t="s">
        <v>924</v>
      </c>
      <c r="C520" s="150">
        <v>187.74</v>
      </c>
    </row>
    <row r="521" spans="1:3" ht="30" x14ac:dyDescent="0.2">
      <c r="A521" s="154" t="s">
        <v>1732</v>
      </c>
      <c r="B521" s="151" t="s">
        <v>1017</v>
      </c>
      <c r="C521" s="150">
        <v>187.66</v>
      </c>
    </row>
    <row r="522" spans="1:3" ht="30" x14ac:dyDescent="0.2">
      <c r="A522" s="154" t="s">
        <v>1669</v>
      </c>
      <c r="B522" s="151" t="s">
        <v>309</v>
      </c>
      <c r="C522" s="150">
        <v>183.46</v>
      </c>
    </row>
    <row r="523" spans="1:3" ht="30" x14ac:dyDescent="0.2">
      <c r="A523" s="154" t="s">
        <v>1753</v>
      </c>
      <c r="B523" s="149" t="s">
        <v>1030</v>
      </c>
      <c r="C523" s="150">
        <v>182.9</v>
      </c>
    </row>
    <row r="524" spans="1:3" ht="30" x14ac:dyDescent="0.2">
      <c r="A524" s="154" t="s">
        <v>1616</v>
      </c>
      <c r="B524" s="149" t="s">
        <v>242</v>
      </c>
      <c r="C524" s="150">
        <v>178</v>
      </c>
    </row>
    <row r="525" spans="1:3" ht="30" x14ac:dyDescent="0.2">
      <c r="A525" s="154" t="s">
        <v>1679</v>
      </c>
      <c r="B525" s="149" t="s">
        <v>423</v>
      </c>
      <c r="C525" s="150">
        <v>177.96</v>
      </c>
    </row>
    <row r="526" spans="1:3" ht="30" x14ac:dyDescent="0.2">
      <c r="A526" s="154" t="s">
        <v>692</v>
      </c>
      <c r="B526" s="151" t="s">
        <v>47</v>
      </c>
      <c r="C526" s="150">
        <v>175.31399999999999</v>
      </c>
    </row>
    <row r="527" spans="1:3" ht="30" x14ac:dyDescent="0.2">
      <c r="A527" s="154" t="s">
        <v>1842</v>
      </c>
      <c r="B527" s="151" t="s">
        <v>1094</v>
      </c>
      <c r="C527" s="150">
        <v>173.98</v>
      </c>
    </row>
    <row r="528" spans="1:3" x14ac:dyDescent="0.2">
      <c r="A528" s="154" t="s">
        <v>749</v>
      </c>
      <c r="B528" s="151" t="s">
        <v>1084</v>
      </c>
      <c r="C528" s="150">
        <v>168.16</v>
      </c>
    </row>
    <row r="529" spans="1:3" ht="30" x14ac:dyDescent="0.2">
      <c r="A529" s="154" t="s">
        <v>1594</v>
      </c>
      <c r="B529" s="151" t="s">
        <v>224</v>
      </c>
      <c r="C529" s="150">
        <v>166.64999999999998</v>
      </c>
    </row>
    <row r="530" spans="1:3" ht="30" x14ac:dyDescent="0.2">
      <c r="A530" s="154" t="s">
        <v>1646</v>
      </c>
      <c r="B530" s="151" t="s">
        <v>922</v>
      </c>
      <c r="C530" s="150">
        <v>165.2</v>
      </c>
    </row>
    <row r="531" spans="1:3" x14ac:dyDescent="0.2">
      <c r="A531" s="154" t="s">
        <v>1789</v>
      </c>
      <c r="B531" s="151" t="s">
        <v>1053</v>
      </c>
      <c r="C531" s="150">
        <v>164.74</v>
      </c>
    </row>
    <row r="532" spans="1:3" x14ac:dyDescent="0.2">
      <c r="A532" s="154" t="s">
        <v>1716</v>
      </c>
      <c r="B532" s="151" t="s">
        <v>990</v>
      </c>
      <c r="C532" s="150">
        <v>164.21</v>
      </c>
    </row>
    <row r="533" spans="1:3" ht="30" x14ac:dyDescent="0.2">
      <c r="A533" s="154" t="s">
        <v>1743</v>
      </c>
      <c r="B533" s="151" t="s">
        <v>463</v>
      </c>
      <c r="C533" s="150">
        <v>163.773</v>
      </c>
    </row>
    <row r="534" spans="1:3" ht="30" x14ac:dyDescent="0.2">
      <c r="A534" s="154" t="s">
        <v>1736</v>
      </c>
      <c r="B534" s="151" t="s">
        <v>1021</v>
      </c>
      <c r="C534" s="150">
        <v>157.69999999999999</v>
      </c>
    </row>
    <row r="535" spans="1:3" ht="30" x14ac:dyDescent="0.2">
      <c r="A535" s="154" t="s">
        <v>1680</v>
      </c>
      <c r="B535" s="151" t="s">
        <v>405</v>
      </c>
      <c r="C535" s="150">
        <v>154.78</v>
      </c>
    </row>
    <row r="536" spans="1:3" x14ac:dyDescent="0.2">
      <c r="A536" s="154" t="s">
        <v>1556</v>
      </c>
      <c r="B536" s="151" t="s">
        <v>861</v>
      </c>
      <c r="C536" s="150">
        <v>153.27199999999999</v>
      </c>
    </row>
    <row r="537" spans="1:3" ht="30" x14ac:dyDescent="0.2">
      <c r="A537" s="154" t="s">
        <v>1798</v>
      </c>
      <c r="B537" s="151" t="s">
        <v>1063</v>
      </c>
      <c r="C537" s="150">
        <v>150.47999999999999</v>
      </c>
    </row>
    <row r="538" spans="1:3" ht="30" x14ac:dyDescent="0.2">
      <c r="A538" s="154" t="s">
        <v>1567</v>
      </c>
      <c r="B538" s="151" t="s">
        <v>875</v>
      </c>
      <c r="C538" s="150">
        <v>150.19039999999998</v>
      </c>
    </row>
    <row r="539" spans="1:3" ht="30" x14ac:dyDescent="0.2">
      <c r="A539" s="154" t="s">
        <v>1570</v>
      </c>
      <c r="B539" s="151" t="s">
        <v>879</v>
      </c>
      <c r="C539" s="150">
        <v>148.44399999999999</v>
      </c>
    </row>
    <row r="540" spans="1:3" ht="45" x14ac:dyDescent="0.2">
      <c r="A540" s="154" t="s">
        <v>1651</v>
      </c>
      <c r="B540" s="149" t="s">
        <v>925</v>
      </c>
      <c r="C540" s="150">
        <v>146.34</v>
      </c>
    </row>
    <row r="541" spans="1:3" ht="30" x14ac:dyDescent="0.2">
      <c r="A541" s="154" t="s">
        <v>1630</v>
      </c>
      <c r="B541" s="151" t="s">
        <v>918</v>
      </c>
      <c r="C541" s="150">
        <v>145.02000000000001</v>
      </c>
    </row>
    <row r="542" spans="1:3" ht="30" x14ac:dyDescent="0.2">
      <c r="A542" s="154" t="s">
        <v>1752</v>
      </c>
      <c r="B542" s="151" t="s">
        <v>511</v>
      </c>
      <c r="C542" s="150">
        <v>139.47</v>
      </c>
    </row>
    <row r="543" spans="1:3" x14ac:dyDescent="0.2">
      <c r="A543" s="154" t="s">
        <v>1701</v>
      </c>
      <c r="B543" s="151" t="s">
        <v>976</v>
      </c>
      <c r="C543" s="150">
        <v>134.4</v>
      </c>
    </row>
    <row r="544" spans="1:3" ht="30" x14ac:dyDescent="0.2">
      <c r="A544" s="154" t="s">
        <v>576</v>
      </c>
      <c r="B544" s="151" t="s">
        <v>47</v>
      </c>
      <c r="C544" s="150">
        <v>133.7364</v>
      </c>
    </row>
    <row r="545" spans="1:3" ht="30" x14ac:dyDescent="0.2">
      <c r="A545" s="154" t="s">
        <v>1774</v>
      </c>
      <c r="B545" s="151" t="s">
        <v>1041</v>
      </c>
      <c r="C545" s="150">
        <v>133.68</v>
      </c>
    </row>
    <row r="546" spans="1:3" ht="30" x14ac:dyDescent="0.2">
      <c r="A546" s="154" t="s">
        <v>1699</v>
      </c>
      <c r="B546" s="151" t="s">
        <v>974</v>
      </c>
      <c r="C546" s="150">
        <v>133.45000000000002</v>
      </c>
    </row>
    <row r="547" spans="1:3" ht="30" x14ac:dyDescent="0.2">
      <c r="A547" s="154" t="s">
        <v>1585</v>
      </c>
      <c r="B547" s="151" t="s">
        <v>891</v>
      </c>
      <c r="C547" s="150">
        <v>133.14000000000001</v>
      </c>
    </row>
    <row r="548" spans="1:3" ht="30" x14ac:dyDescent="0.2">
      <c r="A548" s="154" t="s">
        <v>387</v>
      </c>
      <c r="B548" s="151" t="s">
        <v>949</v>
      </c>
      <c r="C548" s="150">
        <v>131.41999999999999</v>
      </c>
    </row>
    <row r="549" spans="1:3" ht="30" x14ac:dyDescent="0.2">
      <c r="A549" s="154" t="s">
        <v>1834</v>
      </c>
      <c r="B549" s="151" t="s">
        <v>1057</v>
      </c>
      <c r="C549" s="150">
        <v>129.23400000000001</v>
      </c>
    </row>
    <row r="550" spans="1:3" x14ac:dyDescent="0.2">
      <c r="A550" s="154" t="s">
        <v>409</v>
      </c>
      <c r="B550" s="151" t="s">
        <v>951</v>
      </c>
      <c r="C550" s="150">
        <v>124.24</v>
      </c>
    </row>
    <row r="551" spans="1:3" ht="30" x14ac:dyDescent="0.2">
      <c r="A551" s="154" t="s">
        <v>755</v>
      </c>
      <c r="B551" s="151" t="s">
        <v>952</v>
      </c>
      <c r="C551" s="150">
        <v>122.22</v>
      </c>
    </row>
    <row r="552" spans="1:3" ht="30" x14ac:dyDescent="0.2">
      <c r="A552" s="154" t="s">
        <v>743</v>
      </c>
      <c r="B552" s="151" t="s">
        <v>1078</v>
      </c>
      <c r="C552" s="150">
        <v>118.42400000000001</v>
      </c>
    </row>
    <row r="553" spans="1:3" x14ac:dyDescent="0.2">
      <c r="A553" s="154" t="s">
        <v>396</v>
      </c>
      <c r="B553" s="149" t="s">
        <v>402</v>
      </c>
      <c r="C553" s="150">
        <v>113.6</v>
      </c>
    </row>
    <row r="554" spans="1:3" ht="30" x14ac:dyDescent="0.2">
      <c r="A554" s="154" t="s">
        <v>1857</v>
      </c>
      <c r="B554" s="151" t="s">
        <v>81</v>
      </c>
      <c r="C554" s="150">
        <v>111.2257</v>
      </c>
    </row>
    <row r="555" spans="1:3" ht="45" x14ac:dyDescent="0.2">
      <c r="A555" s="154" t="s">
        <v>1637</v>
      </c>
      <c r="B555" s="151" t="s">
        <v>277</v>
      </c>
      <c r="C555" s="150">
        <v>111.16</v>
      </c>
    </row>
    <row r="556" spans="1:3" ht="45" x14ac:dyDescent="0.2">
      <c r="A556" s="154" t="s">
        <v>1719</v>
      </c>
      <c r="B556" s="151" t="s">
        <v>993</v>
      </c>
      <c r="C556" s="150">
        <v>106.72</v>
      </c>
    </row>
    <row r="557" spans="1:3" ht="30" x14ac:dyDescent="0.2">
      <c r="A557" s="154" t="s">
        <v>1612</v>
      </c>
      <c r="B557" s="151" t="s">
        <v>908</v>
      </c>
      <c r="C557" s="150">
        <v>104.79</v>
      </c>
    </row>
    <row r="558" spans="1:3" ht="45" x14ac:dyDescent="0.2">
      <c r="A558" s="154" t="s">
        <v>1693</v>
      </c>
      <c r="B558" s="151" t="s">
        <v>969</v>
      </c>
      <c r="C558" s="150">
        <v>103.9072</v>
      </c>
    </row>
    <row r="559" spans="1:3" x14ac:dyDescent="0.2">
      <c r="A559" s="154" t="s">
        <v>1841</v>
      </c>
      <c r="B559" s="151" t="s">
        <v>537</v>
      </c>
      <c r="C559" s="150">
        <v>103.80000000000001</v>
      </c>
    </row>
    <row r="560" spans="1:3" x14ac:dyDescent="0.2">
      <c r="A560" s="154" t="s">
        <v>1711</v>
      </c>
      <c r="B560" s="151" t="s">
        <v>985</v>
      </c>
      <c r="C560" s="150">
        <v>97.68</v>
      </c>
    </row>
    <row r="561" spans="1:3" ht="30" x14ac:dyDescent="0.2">
      <c r="A561" s="154" t="s">
        <v>1599</v>
      </c>
      <c r="B561" s="149" t="s">
        <v>228</v>
      </c>
      <c r="C561" s="150">
        <v>95.24</v>
      </c>
    </row>
    <row r="562" spans="1:3" ht="30" x14ac:dyDescent="0.2">
      <c r="A562" s="154" t="s">
        <v>1799</v>
      </c>
      <c r="B562" s="151" t="s">
        <v>1064</v>
      </c>
      <c r="C562" s="150">
        <v>95.194000000000017</v>
      </c>
    </row>
    <row r="563" spans="1:3" ht="30" x14ac:dyDescent="0.2">
      <c r="A563" s="154" t="s">
        <v>1717</v>
      </c>
      <c r="B563" s="151" t="s">
        <v>991</v>
      </c>
      <c r="C563" s="150">
        <v>93.38</v>
      </c>
    </row>
    <row r="564" spans="1:3" ht="30" x14ac:dyDescent="0.2">
      <c r="A564" s="154" t="s">
        <v>1797</v>
      </c>
      <c r="B564" s="151" t="s">
        <v>1062</v>
      </c>
      <c r="C564" s="150">
        <v>90.24</v>
      </c>
    </row>
    <row r="565" spans="1:3" ht="30" x14ac:dyDescent="0.2">
      <c r="A565" s="154" t="s">
        <v>1731</v>
      </c>
      <c r="B565" s="151" t="s">
        <v>1016</v>
      </c>
      <c r="C565" s="150">
        <v>88.95</v>
      </c>
    </row>
    <row r="566" spans="1:3" ht="30" x14ac:dyDescent="0.2">
      <c r="A566" s="154" t="s">
        <v>760</v>
      </c>
      <c r="B566" s="151" t="s">
        <v>53</v>
      </c>
      <c r="C566" s="150">
        <v>87.2727</v>
      </c>
    </row>
    <row r="567" spans="1:3" ht="30" x14ac:dyDescent="0.2">
      <c r="A567" s="154" t="s">
        <v>757</v>
      </c>
      <c r="B567" s="151" t="s">
        <v>953</v>
      </c>
      <c r="C567" s="150">
        <v>83.06</v>
      </c>
    </row>
    <row r="568" spans="1:3" ht="30" x14ac:dyDescent="0.2">
      <c r="A568" s="154" t="s">
        <v>1523</v>
      </c>
      <c r="B568" s="151" t="s">
        <v>835</v>
      </c>
      <c r="C568" s="150">
        <v>80.628</v>
      </c>
    </row>
    <row r="569" spans="1:3" ht="30" x14ac:dyDescent="0.2">
      <c r="A569" s="154" t="s">
        <v>1524</v>
      </c>
      <c r="B569" s="151" t="s">
        <v>836</v>
      </c>
      <c r="C569" s="150">
        <v>80.628</v>
      </c>
    </row>
    <row r="570" spans="1:3" ht="30" x14ac:dyDescent="0.2">
      <c r="A570" s="154" t="s">
        <v>1654</v>
      </c>
      <c r="B570" s="151" t="s">
        <v>928</v>
      </c>
      <c r="C570" s="150">
        <v>78.16</v>
      </c>
    </row>
    <row r="571" spans="1:3" ht="30" x14ac:dyDescent="0.2">
      <c r="A571" s="154" t="s">
        <v>742</v>
      </c>
      <c r="B571" s="151" t="s">
        <v>1008</v>
      </c>
      <c r="C571" s="150">
        <v>77.92</v>
      </c>
    </row>
    <row r="572" spans="1:3" ht="30" x14ac:dyDescent="0.2">
      <c r="A572" s="154" t="s">
        <v>1764</v>
      </c>
      <c r="B572" s="151" t="s">
        <v>482</v>
      </c>
      <c r="C572" s="150">
        <v>75.11</v>
      </c>
    </row>
    <row r="573" spans="1:3" ht="30" x14ac:dyDescent="0.2">
      <c r="A573" s="154" t="s">
        <v>1702</v>
      </c>
      <c r="B573" s="151" t="s">
        <v>977</v>
      </c>
      <c r="C573" s="150">
        <v>69.430000000000007</v>
      </c>
    </row>
    <row r="574" spans="1:3" ht="30" x14ac:dyDescent="0.2">
      <c r="A574" s="154" t="s">
        <v>1768</v>
      </c>
      <c r="B574" s="151" t="s">
        <v>1036</v>
      </c>
      <c r="C574" s="150">
        <v>69.38</v>
      </c>
    </row>
    <row r="575" spans="1:3" ht="30" x14ac:dyDescent="0.2">
      <c r="A575" s="154" t="s">
        <v>1617</v>
      </c>
      <c r="B575" s="151" t="s">
        <v>243</v>
      </c>
      <c r="C575" s="150">
        <v>68.150000000000006</v>
      </c>
    </row>
    <row r="576" spans="1:3" x14ac:dyDescent="0.2">
      <c r="A576" s="154" t="s">
        <v>1710</v>
      </c>
      <c r="B576" s="151" t="s">
        <v>985</v>
      </c>
      <c r="C576" s="150">
        <v>64.540000000000006</v>
      </c>
    </row>
    <row r="577" spans="1:3" x14ac:dyDescent="0.2">
      <c r="A577" s="154" t="s">
        <v>1734</v>
      </c>
      <c r="B577" s="151" t="s">
        <v>1019</v>
      </c>
      <c r="C577" s="150">
        <v>62.59</v>
      </c>
    </row>
    <row r="578" spans="1:3" x14ac:dyDescent="0.2">
      <c r="A578" s="154" t="s">
        <v>750</v>
      </c>
      <c r="B578" s="151" t="s">
        <v>496</v>
      </c>
      <c r="C578" s="150">
        <v>62.52</v>
      </c>
    </row>
    <row r="579" spans="1:3" ht="30" x14ac:dyDescent="0.2">
      <c r="A579" s="154" t="s">
        <v>1856</v>
      </c>
      <c r="B579" s="151" t="s">
        <v>79</v>
      </c>
      <c r="C579" s="150">
        <v>61.725300000000004</v>
      </c>
    </row>
    <row r="580" spans="1:3" ht="30" x14ac:dyDescent="0.2">
      <c r="A580" s="154" t="s">
        <v>1582</v>
      </c>
      <c r="B580" s="151" t="s">
        <v>888</v>
      </c>
      <c r="C580" s="150">
        <v>58.36</v>
      </c>
    </row>
    <row r="581" spans="1:3" ht="30" x14ac:dyDescent="0.2">
      <c r="A581" s="154" t="s">
        <v>400</v>
      </c>
      <c r="B581" s="151" t="s">
        <v>395</v>
      </c>
      <c r="C581" s="150">
        <v>52.48</v>
      </c>
    </row>
    <row r="582" spans="1:3" x14ac:dyDescent="0.2">
      <c r="A582" s="154" t="s">
        <v>1735</v>
      </c>
      <c r="B582" s="151" t="s">
        <v>1020</v>
      </c>
      <c r="C582" s="150">
        <v>52</v>
      </c>
    </row>
    <row r="583" spans="1:3" ht="45" x14ac:dyDescent="0.2">
      <c r="A583" s="154" t="s">
        <v>1691</v>
      </c>
      <c r="B583" s="151" t="s">
        <v>967</v>
      </c>
      <c r="C583" s="150">
        <v>50.799000000000007</v>
      </c>
    </row>
    <row r="584" spans="1:3" ht="30" x14ac:dyDescent="0.2">
      <c r="A584" s="154" t="s">
        <v>1461</v>
      </c>
      <c r="B584" s="151" t="s">
        <v>784</v>
      </c>
      <c r="C584" s="150">
        <v>50.54</v>
      </c>
    </row>
    <row r="585" spans="1:3" ht="45" x14ac:dyDescent="0.2">
      <c r="A585" s="154" t="s">
        <v>1625</v>
      </c>
      <c r="B585" s="149" t="s">
        <v>914</v>
      </c>
      <c r="C585" s="150">
        <v>49.28</v>
      </c>
    </row>
    <row r="586" spans="1:3" ht="30" x14ac:dyDescent="0.2">
      <c r="A586" s="154" t="s">
        <v>1664</v>
      </c>
      <c r="B586" s="151" t="s">
        <v>932</v>
      </c>
      <c r="C586" s="150">
        <v>49.14</v>
      </c>
    </row>
    <row r="587" spans="1:3" ht="30" x14ac:dyDescent="0.2">
      <c r="A587" s="154" t="s">
        <v>1586</v>
      </c>
      <c r="B587" s="151" t="s">
        <v>219</v>
      </c>
      <c r="C587" s="150">
        <v>48.28</v>
      </c>
    </row>
    <row r="588" spans="1:3" ht="30" x14ac:dyDescent="0.2">
      <c r="A588" s="154" t="s">
        <v>736</v>
      </c>
      <c r="B588" s="151" t="s">
        <v>1002</v>
      </c>
      <c r="C588" s="150">
        <v>47.78</v>
      </c>
    </row>
    <row r="589" spans="1:3" ht="30" x14ac:dyDescent="0.2">
      <c r="A589" s="154" t="s">
        <v>740</v>
      </c>
      <c r="B589" s="151" t="s">
        <v>1006</v>
      </c>
      <c r="C589" s="150">
        <v>46.3</v>
      </c>
    </row>
    <row r="590" spans="1:3" ht="30" x14ac:dyDescent="0.2">
      <c r="A590" s="154" t="s">
        <v>1628</v>
      </c>
      <c r="B590" s="151" t="s">
        <v>295</v>
      </c>
      <c r="C590" s="150">
        <v>44.7</v>
      </c>
    </row>
    <row r="591" spans="1:3" ht="30" x14ac:dyDescent="0.2">
      <c r="A591" s="154" t="s">
        <v>1740</v>
      </c>
      <c r="B591" s="151" t="s">
        <v>1025</v>
      </c>
      <c r="C591" s="150">
        <v>43.26</v>
      </c>
    </row>
    <row r="592" spans="1:3" ht="30" x14ac:dyDescent="0.2">
      <c r="A592" s="154" t="s">
        <v>1571</v>
      </c>
      <c r="B592" s="151" t="s">
        <v>880</v>
      </c>
      <c r="C592" s="150">
        <v>42.786799999999992</v>
      </c>
    </row>
    <row r="593" spans="1:3" ht="30" x14ac:dyDescent="0.2">
      <c r="A593" s="154" t="s">
        <v>1584</v>
      </c>
      <c r="B593" s="151" t="s">
        <v>890</v>
      </c>
      <c r="C593" s="150">
        <v>40.4</v>
      </c>
    </row>
    <row r="594" spans="1:3" ht="30" x14ac:dyDescent="0.2">
      <c r="A594" s="154" t="s">
        <v>1605</v>
      </c>
      <c r="B594" s="151" t="s">
        <v>904</v>
      </c>
      <c r="C594" s="150">
        <v>39.04</v>
      </c>
    </row>
    <row r="595" spans="1:3" ht="30" x14ac:dyDescent="0.2">
      <c r="A595" s="154" t="s">
        <v>1623</v>
      </c>
      <c r="B595" s="151" t="s">
        <v>913</v>
      </c>
      <c r="C595" s="150">
        <v>38.08</v>
      </c>
    </row>
    <row r="596" spans="1:3" x14ac:dyDescent="0.2">
      <c r="A596" s="154" t="s">
        <v>1725</v>
      </c>
      <c r="B596" s="151" t="s">
        <v>1010</v>
      </c>
      <c r="C596" s="150">
        <v>37.99</v>
      </c>
    </row>
    <row r="597" spans="1:3" x14ac:dyDescent="0.2">
      <c r="A597" s="154" t="s">
        <v>1820</v>
      </c>
      <c r="B597" s="151" t="s">
        <v>1086</v>
      </c>
      <c r="C597" s="150">
        <v>37.99</v>
      </c>
    </row>
    <row r="598" spans="1:3" ht="30" x14ac:dyDescent="0.2">
      <c r="A598" s="154" t="s">
        <v>1611</v>
      </c>
      <c r="B598" s="151" t="s">
        <v>907</v>
      </c>
      <c r="C598" s="150">
        <v>36.78</v>
      </c>
    </row>
    <row r="599" spans="1:3" ht="30" x14ac:dyDescent="0.2">
      <c r="A599" s="154" t="s">
        <v>737</v>
      </c>
      <c r="B599" s="151" t="s">
        <v>1003</v>
      </c>
      <c r="C599" s="150">
        <v>34.979999999999997</v>
      </c>
    </row>
    <row r="600" spans="1:3" x14ac:dyDescent="0.2">
      <c r="A600" s="154" t="s">
        <v>1718</v>
      </c>
      <c r="B600" s="151" t="s">
        <v>992</v>
      </c>
      <c r="C600" s="150">
        <v>34.74</v>
      </c>
    </row>
    <row r="601" spans="1:3" ht="45" x14ac:dyDescent="0.2">
      <c r="A601" s="154" t="s">
        <v>1694</v>
      </c>
      <c r="B601" s="151" t="s">
        <v>970</v>
      </c>
      <c r="C601" s="150">
        <v>33.232500000000002</v>
      </c>
    </row>
    <row r="602" spans="1:3" ht="30" x14ac:dyDescent="0.2">
      <c r="A602" s="154" t="s">
        <v>1603</v>
      </c>
      <c r="B602" s="151" t="s">
        <v>902</v>
      </c>
      <c r="C602" s="150">
        <v>33.14</v>
      </c>
    </row>
    <row r="603" spans="1:3" x14ac:dyDescent="0.2">
      <c r="A603" s="154" t="s">
        <v>1733</v>
      </c>
      <c r="B603" s="151" t="s">
        <v>1018</v>
      </c>
      <c r="C603" s="150">
        <v>31.966000000000001</v>
      </c>
    </row>
    <row r="604" spans="1:3" ht="30" x14ac:dyDescent="0.2">
      <c r="A604" s="154" t="s">
        <v>1610</v>
      </c>
      <c r="B604" s="151" t="s">
        <v>906</v>
      </c>
      <c r="C604" s="150">
        <v>30.37</v>
      </c>
    </row>
    <row r="605" spans="1:3" x14ac:dyDescent="0.2">
      <c r="A605" s="154" t="s">
        <v>1824</v>
      </c>
      <c r="B605" s="151" t="s">
        <v>1010</v>
      </c>
      <c r="C605" s="150">
        <v>30.130000000000003</v>
      </c>
    </row>
    <row r="606" spans="1:3" ht="30" x14ac:dyDescent="0.2">
      <c r="A606" s="154" t="s">
        <v>1598</v>
      </c>
      <c r="B606" s="151" t="s">
        <v>900</v>
      </c>
      <c r="C606" s="150">
        <v>28.96</v>
      </c>
    </row>
    <row r="607" spans="1:3" ht="30" x14ac:dyDescent="0.2">
      <c r="A607" s="154" t="s">
        <v>1817</v>
      </c>
      <c r="B607" s="151" t="s">
        <v>900</v>
      </c>
      <c r="C607" s="150">
        <v>28.96</v>
      </c>
    </row>
    <row r="608" spans="1:3" ht="45" x14ac:dyDescent="0.2">
      <c r="A608" s="154" t="s">
        <v>1575</v>
      </c>
      <c r="B608" s="151" t="s">
        <v>884</v>
      </c>
      <c r="C608" s="150">
        <v>28.24</v>
      </c>
    </row>
    <row r="609" spans="1:3" ht="30" x14ac:dyDescent="0.2">
      <c r="A609" s="154" t="s">
        <v>741</v>
      </c>
      <c r="B609" s="151" t="s">
        <v>1007</v>
      </c>
      <c r="C609" s="150">
        <v>27.32</v>
      </c>
    </row>
    <row r="610" spans="1:3" x14ac:dyDescent="0.2">
      <c r="A610" s="154" t="s">
        <v>1720</v>
      </c>
      <c r="B610" s="151" t="s">
        <v>994</v>
      </c>
      <c r="C610" s="150">
        <v>25.61</v>
      </c>
    </row>
    <row r="611" spans="1:3" x14ac:dyDescent="0.2">
      <c r="A611" s="154" t="s">
        <v>732</v>
      </c>
      <c r="B611" s="149" t="s">
        <v>996</v>
      </c>
      <c r="C611" s="150">
        <v>23.48</v>
      </c>
    </row>
    <row r="612" spans="1:3" ht="30" x14ac:dyDescent="0.2">
      <c r="A612" s="154" t="s">
        <v>1655</v>
      </c>
      <c r="B612" s="149" t="s">
        <v>295</v>
      </c>
      <c r="C612" s="150">
        <v>22.35</v>
      </c>
    </row>
    <row r="613" spans="1:3" x14ac:dyDescent="0.2">
      <c r="A613" s="154" t="s">
        <v>733</v>
      </c>
      <c r="B613" s="151" t="s">
        <v>999</v>
      </c>
      <c r="C613" s="150">
        <v>22.04</v>
      </c>
    </row>
    <row r="614" spans="1:3" ht="30" x14ac:dyDescent="0.2">
      <c r="A614" s="154" t="s">
        <v>1602</v>
      </c>
      <c r="B614" s="151" t="s">
        <v>901</v>
      </c>
      <c r="C614" s="150">
        <v>21.990000000000002</v>
      </c>
    </row>
    <row r="615" spans="1:3" ht="30" x14ac:dyDescent="0.2">
      <c r="A615" s="154" t="s">
        <v>1589</v>
      </c>
      <c r="B615" s="151" t="s">
        <v>894</v>
      </c>
      <c r="C615" s="150">
        <v>21.44</v>
      </c>
    </row>
    <row r="616" spans="1:3" ht="30" x14ac:dyDescent="0.2">
      <c r="A616" s="154" t="s">
        <v>1588</v>
      </c>
      <c r="B616" s="151" t="s">
        <v>893</v>
      </c>
      <c r="C616" s="150">
        <v>20.27</v>
      </c>
    </row>
    <row r="617" spans="1:3" ht="30" x14ac:dyDescent="0.2">
      <c r="A617" s="154" t="s">
        <v>1852</v>
      </c>
      <c r="B617" s="151" t="s">
        <v>87</v>
      </c>
      <c r="C617" s="150">
        <v>18.68</v>
      </c>
    </row>
    <row r="618" spans="1:3" x14ac:dyDescent="0.2">
      <c r="A618" s="154" t="s">
        <v>403</v>
      </c>
      <c r="B618" s="151" t="s">
        <v>408</v>
      </c>
      <c r="C618" s="150">
        <v>18.420000000000002</v>
      </c>
    </row>
    <row r="619" spans="1:3" x14ac:dyDescent="0.2">
      <c r="A619" s="154" t="s">
        <v>438</v>
      </c>
      <c r="B619" s="151" t="s">
        <v>997</v>
      </c>
      <c r="C619" s="150">
        <v>18.41</v>
      </c>
    </row>
    <row r="620" spans="1:3" ht="30" x14ac:dyDescent="0.2">
      <c r="A620" s="154" t="s">
        <v>1730</v>
      </c>
      <c r="B620" s="151" t="s">
        <v>1015</v>
      </c>
      <c r="C620" s="150">
        <v>16.97</v>
      </c>
    </row>
    <row r="621" spans="1:3" ht="30" x14ac:dyDescent="0.2">
      <c r="A621" s="154" t="s">
        <v>1739</v>
      </c>
      <c r="B621" s="151" t="s">
        <v>1024</v>
      </c>
      <c r="C621" s="150">
        <v>16.16</v>
      </c>
    </row>
    <row r="622" spans="1:3" ht="45" x14ac:dyDescent="0.2">
      <c r="A622" s="154" t="s">
        <v>1692</v>
      </c>
      <c r="B622" s="151" t="s">
        <v>968</v>
      </c>
      <c r="C622" s="150">
        <v>13.678100000000001</v>
      </c>
    </row>
    <row r="623" spans="1:3" ht="30" x14ac:dyDescent="0.2">
      <c r="A623" s="154" t="s">
        <v>739</v>
      </c>
      <c r="B623" s="151" t="s">
        <v>1005</v>
      </c>
      <c r="C623" s="150">
        <v>12.92</v>
      </c>
    </row>
    <row r="624" spans="1:3" ht="30" x14ac:dyDescent="0.2">
      <c r="A624" s="154" t="s">
        <v>1666</v>
      </c>
      <c r="B624" s="151" t="s">
        <v>933</v>
      </c>
      <c r="C624" s="150">
        <v>12.06</v>
      </c>
    </row>
    <row r="625" spans="1:3" x14ac:dyDescent="0.2">
      <c r="A625" s="154" t="s">
        <v>734</v>
      </c>
      <c r="B625" s="151" t="s">
        <v>1000</v>
      </c>
      <c r="C625" s="150">
        <v>10.08</v>
      </c>
    </row>
    <row r="626" spans="1:3" x14ac:dyDescent="0.2">
      <c r="A626" s="154" t="s">
        <v>1738</v>
      </c>
      <c r="B626" s="151" t="s">
        <v>1023</v>
      </c>
      <c r="C626" s="150">
        <v>9.52</v>
      </c>
    </row>
    <row r="627" spans="1:3" ht="30" x14ac:dyDescent="0.2">
      <c r="A627" s="154" t="s">
        <v>1462</v>
      </c>
      <c r="B627" s="151" t="s">
        <v>97</v>
      </c>
      <c r="C627" s="150">
        <v>3.6100000000000003</v>
      </c>
    </row>
    <row r="628" spans="1:3" ht="15.75" x14ac:dyDescent="0.2">
      <c r="A628" s="156" t="s">
        <v>588</v>
      </c>
      <c r="B628" s="159" t="s">
        <v>39</v>
      </c>
      <c r="C628" s="158"/>
    </row>
    <row r="629" spans="1:3" ht="15.75" x14ac:dyDescent="0.2">
      <c r="A629" s="156" t="s">
        <v>589</v>
      </c>
      <c r="B629" s="157" t="s">
        <v>50</v>
      </c>
      <c r="C629" s="158"/>
    </row>
    <row r="630" spans="1:3" ht="15.75" x14ac:dyDescent="0.2">
      <c r="A630" s="135"/>
      <c r="B630" s="155" t="s">
        <v>770</v>
      </c>
      <c r="C630" s="153"/>
    </row>
    <row r="631" spans="1:3" ht="15.75" x14ac:dyDescent="0.2">
      <c r="A631" s="135"/>
      <c r="B631" s="155" t="s">
        <v>773</v>
      </c>
      <c r="C631" s="153"/>
    </row>
    <row r="632" spans="1:3" ht="15.75" x14ac:dyDescent="0.2">
      <c r="A632" s="135"/>
      <c r="B632" s="155" t="s">
        <v>51</v>
      </c>
      <c r="C632" s="153"/>
    </row>
    <row r="633" spans="1:3" ht="15.75" x14ac:dyDescent="0.2">
      <c r="A633" s="156" t="s">
        <v>590</v>
      </c>
      <c r="B633" s="157" t="s">
        <v>72</v>
      </c>
      <c r="C633" s="158"/>
    </row>
    <row r="634" spans="1:3" ht="15.75" x14ac:dyDescent="0.2">
      <c r="A634" s="135"/>
      <c r="B634" s="155" t="s">
        <v>73</v>
      </c>
      <c r="C634" s="153"/>
    </row>
    <row r="635" spans="1:3" ht="15.75" x14ac:dyDescent="0.2">
      <c r="A635" s="135"/>
      <c r="B635" s="155" t="s">
        <v>776</v>
      </c>
      <c r="C635" s="153"/>
    </row>
    <row r="636" spans="1:3" ht="15.75" x14ac:dyDescent="0.2">
      <c r="A636" s="135"/>
      <c r="B636" s="155" t="s">
        <v>90</v>
      </c>
      <c r="C636" s="153"/>
    </row>
    <row r="637" spans="1:3" ht="15.75" x14ac:dyDescent="0.2">
      <c r="A637" s="135"/>
      <c r="B637" s="152" t="s">
        <v>92</v>
      </c>
      <c r="C637" s="153"/>
    </row>
    <row r="638" spans="1:3" ht="15.75" x14ac:dyDescent="0.2">
      <c r="A638" s="135"/>
      <c r="B638" s="155" t="s">
        <v>99</v>
      </c>
      <c r="C638" s="153"/>
    </row>
    <row r="639" spans="1:3" ht="15.75" x14ac:dyDescent="0.2">
      <c r="A639" s="135"/>
      <c r="B639" s="155" t="s">
        <v>101</v>
      </c>
      <c r="C639" s="153"/>
    </row>
    <row r="640" spans="1:3" ht="15.75" x14ac:dyDescent="0.2">
      <c r="A640" s="135"/>
      <c r="B640" s="155" t="s">
        <v>785</v>
      </c>
      <c r="C640" s="153"/>
    </row>
    <row r="641" spans="1:3" ht="15.75" x14ac:dyDescent="0.2">
      <c r="A641" s="135"/>
      <c r="B641" s="155" t="s">
        <v>786</v>
      </c>
      <c r="C641" s="153"/>
    </row>
    <row r="642" spans="1:3" ht="15.75" x14ac:dyDescent="0.2">
      <c r="A642" s="156" t="s">
        <v>591</v>
      </c>
      <c r="B642" s="159" t="s">
        <v>107</v>
      </c>
      <c r="C642" s="158"/>
    </row>
    <row r="643" spans="1:3" ht="15.75" x14ac:dyDescent="0.2">
      <c r="A643" s="135"/>
      <c r="B643" s="155" t="s">
        <v>108</v>
      </c>
      <c r="C643" s="153"/>
    </row>
    <row r="644" spans="1:3" ht="15.75" x14ac:dyDescent="0.2">
      <c r="A644" s="135"/>
      <c r="B644" s="155" t="s">
        <v>111</v>
      </c>
      <c r="C644" s="153"/>
    </row>
    <row r="645" spans="1:3" ht="15.75" x14ac:dyDescent="0.2">
      <c r="A645" s="135"/>
      <c r="B645" s="155" t="s">
        <v>119</v>
      </c>
      <c r="C645" s="153"/>
    </row>
    <row r="646" spans="1:3" ht="15.75" x14ac:dyDescent="0.2">
      <c r="A646" s="156" t="s">
        <v>592</v>
      </c>
      <c r="B646" s="159" t="s">
        <v>123</v>
      </c>
      <c r="C646" s="158"/>
    </row>
    <row r="647" spans="1:3" ht="15.75" x14ac:dyDescent="0.2">
      <c r="A647" s="135"/>
      <c r="B647" s="155" t="s">
        <v>124</v>
      </c>
      <c r="C647" s="153"/>
    </row>
    <row r="648" spans="1:3" ht="15.75" x14ac:dyDescent="0.2">
      <c r="A648" s="135"/>
      <c r="B648" s="155" t="s">
        <v>126</v>
      </c>
      <c r="C648" s="153"/>
    </row>
    <row r="649" spans="1:3" ht="15.75" x14ac:dyDescent="0.2">
      <c r="A649" s="135"/>
      <c r="B649" s="155" t="s">
        <v>132</v>
      </c>
      <c r="C649" s="153"/>
    </row>
    <row r="650" spans="1:3" ht="15.75" x14ac:dyDescent="0.2">
      <c r="A650" s="135"/>
      <c r="B650" s="155" t="s">
        <v>804</v>
      </c>
      <c r="C650" s="153"/>
    </row>
    <row r="651" spans="1:3" ht="15.75" x14ac:dyDescent="0.2">
      <c r="A651" s="135"/>
      <c r="B651" s="155" t="s">
        <v>821</v>
      </c>
      <c r="C651" s="153"/>
    </row>
    <row r="652" spans="1:3" ht="15.75" x14ac:dyDescent="0.2">
      <c r="A652" s="135"/>
      <c r="B652" s="155" t="s">
        <v>824</v>
      </c>
      <c r="C652" s="153"/>
    </row>
    <row r="653" spans="1:3" ht="15.75" x14ac:dyDescent="0.2">
      <c r="A653" s="156" t="s">
        <v>593</v>
      </c>
      <c r="B653" s="159" t="s">
        <v>137</v>
      </c>
      <c r="C653" s="158"/>
    </row>
    <row r="654" spans="1:3" ht="15.75" x14ac:dyDescent="0.2">
      <c r="A654" s="156" t="s">
        <v>594</v>
      </c>
      <c r="B654" s="159" t="s">
        <v>142</v>
      </c>
      <c r="C654" s="158"/>
    </row>
    <row r="655" spans="1:3" ht="15.75" x14ac:dyDescent="0.2">
      <c r="A655" s="156" t="s">
        <v>595</v>
      </c>
      <c r="B655" s="157" t="s">
        <v>161</v>
      </c>
      <c r="C655" s="158"/>
    </row>
    <row r="656" spans="1:3" ht="15.75" x14ac:dyDescent="0.2">
      <c r="A656" s="135"/>
      <c r="B656" s="152" t="s">
        <v>40</v>
      </c>
      <c r="C656" s="153"/>
    </row>
    <row r="657" spans="1:3" ht="15.75" x14ac:dyDescent="0.2">
      <c r="A657" s="156" t="s">
        <v>596</v>
      </c>
      <c r="B657" s="159" t="s">
        <v>178</v>
      </c>
      <c r="C657" s="158"/>
    </row>
    <row r="658" spans="1:3" ht="15.75" x14ac:dyDescent="0.2">
      <c r="A658" s="135"/>
      <c r="B658" s="155" t="s">
        <v>179</v>
      </c>
      <c r="C658" s="153"/>
    </row>
    <row r="659" spans="1:3" ht="15.75" x14ac:dyDescent="0.2">
      <c r="A659" s="154"/>
      <c r="B659" s="155" t="s">
        <v>188</v>
      </c>
      <c r="C659" s="153"/>
    </row>
    <row r="660" spans="1:3" ht="15.75" x14ac:dyDescent="0.2">
      <c r="A660" s="156" t="s">
        <v>597</v>
      </c>
      <c r="B660" s="159" t="s">
        <v>198</v>
      </c>
      <c r="C660" s="158"/>
    </row>
    <row r="661" spans="1:3" ht="15.75" x14ac:dyDescent="0.2">
      <c r="A661" s="135"/>
      <c r="B661" s="155" t="s">
        <v>862</v>
      </c>
      <c r="C661" s="153"/>
    </row>
    <row r="662" spans="1:3" ht="15.75" x14ac:dyDescent="0.2">
      <c r="A662" s="135"/>
      <c r="B662" s="155" t="s">
        <v>869</v>
      </c>
      <c r="C662" s="153"/>
    </row>
    <row r="663" spans="1:3" ht="15.75" x14ac:dyDescent="0.2">
      <c r="A663" s="135"/>
      <c r="B663" s="155" t="s">
        <v>872</v>
      </c>
      <c r="C663" s="153"/>
    </row>
    <row r="664" spans="1:3" ht="15.75" x14ac:dyDescent="0.2">
      <c r="A664" s="135"/>
      <c r="B664" s="155" t="s">
        <v>876</v>
      </c>
      <c r="C664" s="153"/>
    </row>
    <row r="665" spans="1:3" ht="15.75" x14ac:dyDescent="0.2">
      <c r="A665" s="135"/>
      <c r="B665" s="155" t="s">
        <v>881</v>
      </c>
      <c r="C665" s="153"/>
    </row>
    <row r="666" spans="1:3" ht="15.75" x14ac:dyDescent="0.2">
      <c r="A666" s="135"/>
      <c r="B666" s="155" t="s">
        <v>99</v>
      </c>
      <c r="C666" s="153"/>
    </row>
    <row r="667" spans="1:3" ht="15.75" x14ac:dyDescent="0.2">
      <c r="A667" s="156" t="s">
        <v>598</v>
      </c>
      <c r="B667" s="159" t="s">
        <v>206</v>
      </c>
      <c r="C667" s="158"/>
    </row>
    <row r="668" spans="1:3" ht="15.75" x14ac:dyDescent="0.2">
      <c r="A668" s="135"/>
      <c r="B668" s="155" t="s">
        <v>207</v>
      </c>
      <c r="C668" s="153"/>
    </row>
    <row r="669" spans="1:3" ht="15.75" x14ac:dyDescent="0.2">
      <c r="A669" s="135"/>
      <c r="B669" s="152" t="s">
        <v>229</v>
      </c>
      <c r="C669" s="153"/>
    </row>
    <row r="670" spans="1:3" ht="15.75" x14ac:dyDescent="0.2">
      <c r="A670" s="135"/>
      <c r="B670" s="155" t="s">
        <v>909</v>
      </c>
      <c r="C670" s="153"/>
    </row>
    <row r="671" spans="1:3" ht="15.75" x14ac:dyDescent="0.2">
      <c r="A671" s="135"/>
      <c r="B671" s="155" t="s">
        <v>237</v>
      </c>
      <c r="C671" s="153"/>
    </row>
    <row r="672" spans="1:3" ht="15.75" x14ac:dyDescent="0.2">
      <c r="A672" s="156" t="s">
        <v>599</v>
      </c>
      <c r="B672" s="159" t="s">
        <v>244</v>
      </c>
      <c r="C672" s="158"/>
    </row>
    <row r="673" spans="1:3" ht="15.75" x14ac:dyDescent="0.2">
      <c r="A673" s="135"/>
      <c r="B673" s="152" t="s">
        <v>245</v>
      </c>
      <c r="C673" s="153"/>
    </row>
    <row r="674" spans="1:3" ht="15.75" x14ac:dyDescent="0.2">
      <c r="A674" s="135"/>
      <c r="B674" s="155" t="s">
        <v>257</v>
      </c>
      <c r="C674" s="153"/>
    </row>
    <row r="675" spans="1:3" ht="15.75" x14ac:dyDescent="0.2">
      <c r="A675" s="156" t="s">
        <v>600</v>
      </c>
      <c r="B675" s="159" t="s">
        <v>260</v>
      </c>
      <c r="C675" s="158"/>
    </row>
    <row r="676" spans="1:3" ht="15.75" x14ac:dyDescent="0.2">
      <c r="A676" s="135"/>
      <c r="B676" s="155" t="s">
        <v>261</v>
      </c>
      <c r="C676" s="153"/>
    </row>
    <row r="677" spans="1:3" ht="15.75" x14ac:dyDescent="0.2">
      <c r="A677" s="135"/>
      <c r="B677" s="155" t="s">
        <v>298</v>
      </c>
      <c r="C677" s="153"/>
    </row>
    <row r="678" spans="1:3" ht="15.75" x14ac:dyDescent="0.2">
      <c r="A678" s="135"/>
      <c r="B678" s="155" t="s">
        <v>305</v>
      </c>
      <c r="C678" s="153"/>
    </row>
    <row r="679" spans="1:3" ht="15.75" x14ac:dyDescent="0.2">
      <c r="A679" s="156" t="s">
        <v>601</v>
      </c>
      <c r="B679" s="159" t="s">
        <v>310</v>
      </c>
      <c r="C679" s="158"/>
    </row>
    <row r="680" spans="1:3" ht="15.75" x14ac:dyDescent="0.2">
      <c r="A680" s="156" t="s">
        <v>602</v>
      </c>
      <c r="B680" s="159" t="s">
        <v>386</v>
      </c>
      <c r="C680" s="158"/>
    </row>
    <row r="681" spans="1:3" ht="15.75" x14ac:dyDescent="0.2">
      <c r="A681" s="156" t="s">
        <v>603</v>
      </c>
      <c r="B681" s="159" t="s">
        <v>410</v>
      </c>
      <c r="C681" s="158"/>
    </row>
    <row r="682" spans="1:3" ht="15.75" x14ac:dyDescent="0.2">
      <c r="A682" s="135"/>
      <c r="B682" s="155" t="s">
        <v>411</v>
      </c>
      <c r="C682" s="153"/>
    </row>
    <row r="683" spans="1:3" ht="15.75" x14ac:dyDescent="0.2">
      <c r="A683" s="135"/>
      <c r="B683" s="155" t="s">
        <v>426</v>
      </c>
      <c r="C683" s="153"/>
    </row>
    <row r="684" spans="1:3" ht="15.75" x14ac:dyDescent="0.2">
      <c r="A684" s="135"/>
      <c r="B684" s="155" t="s">
        <v>257</v>
      </c>
      <c r="C684" s="153"/>
    </row>
    <row r="685" spans="1:3" ht="15.75" x14ac:dyDescent="0.2">
      <c r="A685" s="135"/>
      <c r="B685" s="155" t="s">
        <v>261</v>
      </c>
      <c r="C685" s="153"/>
    </row>
    <row r="686" spans="1:3" ht="15.75" x14ac:dyDescent="0.2">
      <c r="A686" s="135"/>
      <c r="B686" s="155" t="s">
        <v>428</v>
      </c>
      <c r="C686" s="153"/>
    </row>
    <row r="687" spans="1:3" ht="15.75" x14ac:dyDescent="0.2">
      <c r="A687" s="156" t="s">
        <v>604</v>
      </c>
      <c r="B687" s="159" t="s">
        <v>434</v>
      </c>
      <c r="C687" s="158"/>
    </row>
    <row r="688" spans="1:3" ht="15.75" x14ac:dyDescent="0.2">
      <c r="A688" s="135"/>
      <c r="B688" s="155" t="s">
        <v>995</v>
      </c>
      <c r="C688" s="153"/>
    </row>
    <row r="689" spans="1:3" ht="15.75" x14ac:dyDescent="0.2">
      <c r="A689" s="135"/>
      <c r="B689" s="155" t="s">
        <v>998</v>
      </c>
      <c r="C689" s="153"/>
    </row>
    <row r="690" spans="1:3" ht="15.75" x14ac:dyDescent="0.2">
      <c r="A690" s="135"/>
      <c r="B690" s="155" t="s">
        <v>1009</v>
      </c>
      <c r="C690" s="153"/>
    </row>
    <row r="691" spans="1:3" ht="15.75" x14ac:dyDescent="0.2">
      <c r="A691" s="135"/>
      <c r="B691" s="155" t="s">
        <v>498</v>
      </c>
      <c r="C691" s="153"/>
    </row>
    <row r="692" spans="1:3" ht="15.75" x14ac:dyDescent="0.2">
      <c r="A692" s="135"/>
      <c r="B692" s="155" t="s">
        <v>1029</v>
      </c>
      <c r="C692" s="153"/>
    </row>
    <row r="693" spans="1:3" ht="15.75" x14ac:dyDescent="0.2">
      <c r="A693" s="135"/>
      <c r="B693" s="155" t="s">
        <v>1032</v>
      </c>
      <c r="C693" s="153"/>
    </row>
    <row r="694" spans="1:3" ht="15.75" x14ac:dyDescent="0.2">
      <c r="A694" s="135"/>
      <c r="B694" s="155" t="s">
        <v>1040</v>
      </c>
      <c r="C694" s="153"/>
    </row>
    <row r="695" spans="1:3" ht="15.75" x14ac:dyDescent="0.2">
      <c r="A695" s="135"/>
      <c r="B695" s="152" t="s">
        <v>468</v>
      </c>
      <c r="C695" s="153"/>
    </row>
    <row r="696" spans="1:3" ht="15.75" x14ac:dyDescent="0.2">
      <c r="A696" s="135"/>
      <c r="B696" s="155" t="s">
        <v>1056</v>
      </c>
      <c r="C696" s="153"/>
    </row>
    <row r="697" spans="1:3" ht="15.75" x14ac:dyDescent="0.2">
      <c r="A697" s="154"/>
      <c r="B697" s="155" t="s">
        <v>1065</v>
      </c>
      <c r="C697" s="153"/>
    </row>
    <row r="698" spans="1:3" ht="15.75" x14ac:dyDescent="0.2">
      <c r="A698" s="135"/>
      <c r="B698" s="155" t="s">
        <v>1068</v>
      </c>
      <c r="C698" s="153"/>
    </row>
    <row r="699" spans="1:3" ht="15.75" x14ac:dyDescent="0.2">
      <c r="A699" s="135"/>
      <c r="B699" s="155" t="s">
        <v>435</v>
      </c>
      <c r="C699" s="153"/>
    </row>
    <row r="700" spans="1:3" ht="15.75" x14ac:dyDescent="0.2">
      <c r="A700" s="156" t="s">
        <v>605</v>
      </c>
      <c r="B700" s="159" t="s">
        <v>485</v>
      </c>
      <c r="C700" s="158"/>
    </row>
    <row r="701" spans="1:3" ht="15.75" x14ac:dyDescent="0.2">
      <c r="A701" s="135"/>
      <c r="B701" s="155" t="s">
        <v>486</v>
      </c>
      <c r="C701" s="153"/>
    </row>
    <row r="702" spans="1:3" ht="15.75" x14ac:dyDescent="0.2">
      <c r="A702" s="135"/>
      <c r="B702" s="155" t="s">
        <v>491</v>
      </c>
      <c r="C702" s="153"/>
    </row>
    <row r="703" spans="1:3" ht="15.75" x14ac:dyDescent="0.2">
      <c r="A703" s="156" t="s">
        <v>606</v>
      </c>
      <c r="B703" s="159" t="s">
        <v>492</v>
      </c>
      <c r="C703" s="158"/>
    </row>
    <row r="704" spans="1:3" ht="15.75" x14ac:dyDescent="0.2">
      <c r="A704" s="135"/>
      <c r="B704" s="155" t="s">
        <v>1080</v>
      </c>
      <c r="C704" s="153"/>
    </row>
    <row r="705" spans="1:3" ht="15.75" x14ac:dyDescent="0.2">
      <c r="A705" s="135"/>
      <c r="B705" s="155" t="s">
        <v>257</v>
      </c>
      <c r="C705" s="153"/>
    </row>
    <row r="706" spans="1:3" ht="15.75" x14ac:dyDescent="0.2">
      <c r="A706" s="135"/>
      <c r="B706" s="155" t="s">
        <v>505</v>
      </c>
      <c r="C706" s="153"/>
    </row>
    <row r="707" spans="1:3" ht="15.75" x14ac:dyDescent="0.2">
      <c r="A707" s="135"/>
      <c r="B707" s="155" t="s">
        <v>1088</v>
      </c>
      <c r="C707" s="153"/>
    </row>
    <row r="708" spans="1:3" ht="15.75" x14ac:dyDescent="0.2">
      <c r="A708" s="135"/>
      <c r="B708" s="155" t="s">
        <v>512</v>
      </c>
      <c r="C708" s="153"/>
    </row>
    <row r="709" spans="1:3" ht="15.75" x14ac:dyDescent="0.2">
      <c r="A709" s="135"/>
      <c r="B709" s="155" t="s">
        <v>1095</v>
      </c>
      <c r="C709" s="153"/>
    </row>
    <row r="710" spans="1:3" ht="15.75" x14ac:dyDescent="0.2">
      <c r="A710" s="156" t="s">
        <v>607</v>
      </c>
      <c r="B710" s="159" t="s">
        <v>513</v>
      </c>
      <c r="C710" s="158"/>
    </row>
    <row r="711" spans="1:3" ht="15.75" x14ac:dyDescent="0.2">
      <c r="A711" s="156" t="s">
        <v>608</v>
      </c>
      <c r="B711" s="157" t="s">
        <v>520</v>
      </c>
      <c r="C711" s="158"/>
    </row>
    <row r="712" spans="1:3" ht="15.75" x14ac:dyDescent="0.2">
      <c r="A712" s="156" t="s">
        <v>609</v>
      </c>
      <c r="B712" s="159" t="s">
        <v>544</v>
      </c>
      <c r="C712" s="158"/>
    </row>
    <row r="713" spans="1:3" ht="15.75" x14ac:dyDescent="0.2">
      <c r="A713" s="156" t="s">
        <v>610</v>
      </c>
      <c r="B713" s="157" t="s">
        <v>1103</v>
      </c>
      <c r="C713" s="158"/>
    </row>
    <row r="714" spans="1:3" ht="15.75" x14ac:dyDescent="0.2">
      <c r="A714" s="135"/>
      <c r="B714" s="155" t="s">
        <v>39</v>
      </c>
      <c r="C714" s="153"/>
    </row>
    <row r="715" spans="1:3" ht="15.75" x14ac:dyDescent="0.2">
      <c r="A715" s="135"/>
      <c r="B715" s="155" t="s">
        <v>1104</v>
      </c>
      <c r="C715" s="153"/>
    </row>
    <row r="716" spans="1:3" ht="15.75" x14ac:dyDescent="0.2">
      <c r="A716" s="135"/>
      <c r="B716" s="155" t="s">
        <v>72</v>
      </c>
      <c r="C716" s="153"/>
    </row>
    <row r="717" spans="1:3" ht="15.75" x14ac:dyDescent="0.2">
      <c r="A717" s="135"/>
      <c r="B717" s="155" t="s">
        <v>73</v>
      </c>
      <c r="C717" s="153"/>
    </row>
    <row r="718" spans="1:3" ht="15.75" x14ac:dyDescent="0.2">
      <c r="A718" s="135"/>
      <c r="B718" s="152" t="s">
        <v>776</v>
      </c>
      <c r="C718" s="153"/>
    </row>
    <row r="719" spans="1:3" ht="15.75" x14ac:dyDescent="0.2">
      <c r="A719" s="135"/>
      <c r="B719" s="155" t="s">
        <v>142</v>
      </c>
      <c r="C719" s="153"/>
    </row>
    <row r="720" spans="1:3" x14ac:dyDescent="0.2">
      <c r="A720" s="154" t="s">
        <v>1862</v>
      </c>
      <c r="B720" s="151" t="s">
        <v>122</v>
      </c>
      <c r="C720" s="150"/>
    </row>
    <row r="721" spans="1:3" ht="15.75" x14ac:dyDescent="0.2">
      <c r="A721" s="135"/>
      <c r="B721" s="155" t="s">
        <v>1105</v>
      </c>
      <c r="C721" s="153"/>
    </row>
    <row r="722" spans="1:3" ht="15.75" x14ac:dyDescent="0.2">
      <c r="A722" s="135"/>
      <c r="B722" s="155" t="s">
        <v>1106</v>
      </c>
      <c r="C722" s="153"/>
    </row>
    <row r="723" spans="1:3" ht="15.75" x14ac:dyDescent="0.2">
      <c r="A723" s="156" t="s">
        <v>766</v>
      </c>
      <c r="B723" s="159" t="s">
        <v>575</v>
      </c>
      <c r="C723" s="158"/>
    </row>
    <row r="724" spans="1:3" x14ac:dyDescent="0.2">
      <c r="A724" s="22"/>
      <c r="B724" s="23"/>
      <c r="C724" s="24"/>
    </row>
    <row r="725" spans="1:3" ht="15.75" x14ac:dyDescent="0.2">
      <c r="A725" s="36"/>
      <c r="B725" s="26" t="s">
        <v>580</v>
      </c>
      <c r="C725" s="25">
        <v>5287746.9445999991</v>
      </c>
    </row>
    <row r="726" spans="1:3" s="38" customFormat="1" x14ac:dyDescent="0.25">
      <c r="A726" s="36"/>
      <c r="B726" s="37"/>
      <c r="C726" s="37"/>
    </row>
  </sheetData>
  <sortState xmlns:xlrd2="http://schemas.microsoft.com/office/spreadsheetml/2017/richdata2" ref="A15:C723">
    <sortCondition descending="1" ref="C14"/>
  </sortState>
  <printOptions horizontalCentered="1"/>
  <pageMargins left="0.39370078740157483" right="0.39370078740157483" top="0.39370078740157483" bottom="0.78740157480314965" header="0.31496062992125984" footer="0.31496062992125984"/>
  <pageSetup paperSize="9" scale="54" fitToHeight="0" orientation="landscape" r:id="rId1"/>
  <headerFoot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E4C1-4496-4E81-A40B-C28887DAD035}">
  <sheetPr>
    <tabColor theme="0"/>
    <pageSetUpPr fitToPage="1"/>
  </sheetPr>
  <dimension ref="A1:WVX33"/>
  <sheetViews>
    <sheetView view="pageBreakPreview" zoomScale="70" zoomScaleNormal="100" zoomScaleSheetLayoutView="70" workbookViewId="0">
      <selection activeCell="B36" sqref="B36"/>
    </sheetView>
  </sheetViews>
  <sheetFormatPr defaultRowHeight="15" x14ac:dyDescent="0.25"/>
  <cols>
    <col min="1" max="1" width="10.7109375" style="79" customWidth="1"/>
    <col min="2" max="2" width="108.140625" style="109" customWidth="1"/>
    <col min="3" max="3" width="5.7109375" style="109" customWidth="1"/>
    <col min="4" max="4" width="5.7109375" style="79" customWidth="1"/>
    <col min="5" max="5" width="19.7109375" style="97" bestFit="1" customWidth="1"/>
    <col min="6" max="6" width="5.7109375" style="97" customWidth="1"/>
    <col min="7" max="7" width="19.7109375" style="97" bestFit="1" customWidth="1"/>
    <col min="8" max="8" width="5.7109375" style="97" customWidth="1"/>
    <col min="9" max="9" width="22.140625" style="97" bestFit="1" customWidth="1"/>
    <col min="10" max="10" width="5.7109375" style="97" customWidth="1"/>
    <col min="11" max="11" width="22.140625" style="97" bestFit="1" customWidth="1"/>
    <col min="12" max="13" width="9.140625" style="97"/>
    <col min="14" max="14" width="14.140625" style="97" bestFit="1" customWidth="1"/>
    <col min="15" max="15" width="9.140625" style="97"/>
    <col min="16" max="16" width="22.28515625" style="97" bestFit="1" customWidth="1"/>
    <col min="17" max="251" width="9.140625" style="97"/>
    <col min="252" max="252" width="10.7109375" style="97" customWidth="1"/>
    <col min="253" max="253" width="55.7109375" style="97" customWidth="1"/>
    <col min="254" max="254" width="21.28515625" style="97" bestFit="1" customWidth="1"/>
    <col min="255" max="255" width="5.7109375" style="97" customWidth="1"/>
    <col min="256" max="256" width="15.7109375" style="97" customWidth="1"/>
    <col min="257" max="257" width="19.7109375" style="97" bestFit="1" customWidth="1"/>
    <col min="258" max="258" width="15.7109375" style="97" customWidth="1"/>
    <col min="259" max="259" width="19.7109375" style="97" bestFit="1" customWidth="1"/>
    <col min="260" max="260" width="15.7109375" style="97" customWidth="1"/>
    <col min="261" max="261" width="19.7109375" style="97" bestFit="1" customWidth="1"/>
    <col min="262" max="262" width="15.7109375" style="97" customWidth="1"/>
    <col min="263" max="263" width="22.140625" style="97" bestFit="1" customWidth="1"/>
    <col min="264" max="264" width="15.7109375" style="97" customWidth="1"/>
    <col min="265" max="265" width="22.140625" style="97" bestFit="1" customWidth="1"/>
    <col min="266" max="266" width="15.7109375" style="97" customWidth="1"/>
    <col min="267" max="267" width="22.140625" style="97" bestFit="1" customWidth="1"/>
    <col min="268" max="269" width="9.140625" style="97"/>
    <col min="270" max="270" width="14.140625" style="97" bestFit="1" customWidth="1"/>
    <col min="271" max="271" width="9.140625" style="97"/>
    <col min="272" max="272" width="22.28515625" style="97" bestFit="1" customWidth="1"/>
    <col min="273" max="507" width="9.140625" style="97"/>
    <col min="508" max="508" width="10.7109375" style="97" customWidth="1"/>
    <col min="509" max="509" width="55.7109375" style="97" customWidth="1"/>
    <col min="510" max="510" width="21.28515625" style="97" bestFit="1" customWidth="1"/>
    <col min="511" max="511" width="5.7109375" style="97" customWidth="1"/>
    <col min="512" max="512" width="15.7109375" style="97" customWidth="1"/>
    <col min="513" max="513" width="19.7109375" style="97" bestFit="1" customWidth="1"/>
    <col min="514" max="514" width="15.7109375" style="97" customWidth="1"/>
    <col min="515" max="515" width="19.7109375" style="97" bestFit="1" customWidth="1"/>
    <col min="516" max="516" width="15.7109375" style="97" customWidth="1"/>
    <col min="517" max="517" width="19.7109375" style="97" bestFit="1" customWidth="1"/>
    <col min="518" max="518" width="15.7109375" style="97" customWidth="1"/>
    <col min="519" max="519" width="22.140625" style="97" bestFit="1" customWidth="1"/>
    <col min="520" max="520" width="15.7109375" style="97" customWidth="1"/>
    <col min="521" max="521" width="22.140625" style="97" bestFit="1" customWidth="1"/>
    <col min="522" max="522" width="15.7109375" style="97" customWidth="1"/>
    <col min="523" max="523" width="22.140625" style="97" bestFit="1" customWidth="1"/>
    <col min="524" max="525" width="9.140625" style="97"/>
    <col min="526" max="526" width="14.140625" style="97" bestFit="1" customWidth="1"/>
    <col min="527" max="527" width="9.140625" style="97"/>
    <col min="528" max="528" width="22.28515625" style="97" bestFit="1" customWidth="1"/>
    <col min="529" max="763" width="9.140625" style="97"/>
    <col min="764" max="764" width="10.7109375" style="97" customWidth="1"/>
    <col min="765" max="765" width="55.7109375" style="97" customWidth="1"/>
    <col min="766" max="766" width="21.28515625" style="97" bestFit="1" customWidth="1"/>
    <col min="767" max="767" width="5.7109375" style="97" customWidth="1"/>
    <col min="768" max="768" width="15.7109375" style="97" customWidth="1"/>
    <col min="769" max="769" width="19.7109375" style="97" bestFit="1" customWidth="1"/>
    <col min="770" max="770" width="15.7109375" style="97" customWidth="1"/>
    <col min="771" max="771" width="19.7109375" style="97" bestFit="1" customWidth="1"/>
    <col min="772" max="772" width="15.7109375" style="97" customWidth="1"/>
    <col min="773" max="773" width="19.7109375" style="97" bestFit="1" customWidth="1"/>
    <col min="774" max="774" width="15.7109375" style="97" customWidth="1"/>
    <col min="775" max="775" width="22.140625" style="97" bestFit="1" customWidth="1"/>
    <col min="776" max="776" width="15.7109375" style="97" customWidth="1"/>
    <col min="777" max="777" width="22.140625" style="97" bestFit="1" customWidth="1"/>
    <col min="778" max="778" width="15.7109375" style="97" customWidth="1"/>
    <col min="779" max="779" width="22.140625" style="97" bestFit="1" customWidth="1"/>
    <col min="780" max="781" width="9.140625" style="97"/>
    <col min="782" max="782" width="14.140625" style="97" bestFit="1" customWidth="1"/>
    <col min="783" max="783" width="9.140625" style="97"/>
    <col min="784" max="784" width="22.28515625" style="97" bestFit="1" customWidth="1"/>
    <col min="785" max="1019" width="9.140625" style="97"/>
    <col min="1020" max="1020" width="10.7109375" style="97" customWidth="1"/>
    <col min="1021" max="1021" width="55.7109375" style="97" customWidth="1"/>
    <col min="1022" max="1022" width="21.28515625" style="97" bestFit="1" customWidth="1"/>
    <col min="1023" max="1023" width="5.7109375" style="97" customWidth="1"/>
    <col min="1024" max="1024" width="15.7109375" style="97" customWidth="1"/>
    <col min="1025" max="1025" width="19.7109375" style="97" bestFit="1" customWidth="1"/>
    <col min="1026" max="1026" width="15.7109375" style="97" customWidth="1"/>
    <col min="1027" max="1027" width="19.7109375" style="97" bestFit="1" customWidth="1"/>
    <col min="1028" max="1028" width="15.7109375" style="97" customWidth="1"/>
    <col min="1029" max="1029" width="19.7109375" style="97" bestFit="1" customWidth="1"/>
    <col min="1030" max="1030" width="15.7109375" style="97" customWidth="1"/>
    <col min="1031" max="1031" width="22.140625" style="97" bestFit="1" customWidth="1"/>
    <col min="1032" max="1032" width="15.7109375" style="97" customWidth="1"/>
    <col min="1033" max="1033" width="22.140625" style="97" bestFit="1" customWidth="1"/>
    <col min="1034" max="1034" width="15.7109375" style="97" customWidth="1"/>
    <col min="1035" max="1035" width="22.140625" style="97" bestFit="1" customWidth="1"/>
    <col min="1036" max="1037" width="9.140625" style="97"/>
    <col min="1038" max="1038" width="14.140625" style="97" bestFit="1" customWidth="1"/>
    <col min="1039" max="1039" width="9.140625" style="97"/>
    <col min="1040" max="1040" width="22.28515625" style="97" bestFit="1" customWidth="1"/>
    <col min="1041" max="1275" width="9.140625" style="97"/>
    <col min="1276" max="1276" width="10.7109375" style="97" customWidth="1"/>
    <col min="1277" max="1277" width="55.7109375" style="97" customWidth="1"/>
    <col min="1278" max="1278" width="21.28515625" style="97" bestFit="1" customWidth="1"/>
    <col min="1279" max="1279" width="5.7109375" style="97" customWidth="1"/>
    <col min="1280" max="1280" width="15.7109375" style="97" customWidth="1"/>
    <col min="1281" max="1281" width="19.7109375" style="97" bestFit="1" customWidth="1"/>
    <col min="1282" max="1282" width="15.7109375" style="97" customWidth="1"/>
    <col min="1283" max="1283" width="19.7109375" style="97" bestFit="1" customWidth="1"/>
    <col min="1284" max="1284" width="15.7109375" style="97" customWidth="1"/>
    <col min="1285" max="1285" width="19.7109375" style="97" bestFit="1" customWidth="1"/>
    <col min="1286" max="1286" width="15.7109375" style="97" customWidth="1"/>
    <col min="1287" max="1287" width="22.140625" style="97" bestFit="1" customWidth="1"/>
    <col min="1288" max="1288" width="15.7109375" style="97" customWidth="1"/>
    <col min="1289" max="1289" width="22.140625" style="97" bestFit="1" customWidth="1"/>
    <col min="1290" max="1290" width="15.7109375" style="97" customWidth="1"/>
    <col min="1291" max="1291" width="22.140625" style="97" bestFit="1" customWidth="1"/>
    <col min="1292" max="1293" width="9.140625" style="97"/>
    <col min="1294" max="1294" width="14.140625" style="97" bestFit="1" customWidth="1"/>
    <col min="1295" max="1295" width="9.140625" style="97"/>
    <col min="1296" max="1296" width="22.28515625" style="97" bestFit="1" customWidth="1"/>
    <col min="1297" max="1531" width="9.140625" style="97"/>
    <col min="1532" max="1532" width="10.7109375" style="97" customWidth="1"/>
    <col min="1533" max="1533" width="55.7109375" style="97" customWidth="1"/>
    <col min="1534" max="1534" width="21.28515625" style="97" bestFit="1" customWidth="1"/>
    <col min="1535" max="1535" width="5.7109375" style="97" customWidth="1"/>
    <col min="1536" max="1536" width="15.7109375" style="97" customWidth="1"/>
    <col min="1537" max="1537" width="19.7109375" style="97" bestFit="1" customWidth="1"/>
    <col min="1538" max="1538" width="15.7109375" style="97" customWidth="1"/>
    <col min="1539" max="1539" width="19.7109375" style="97" bestFit="1" customWidth="1"/>
    <col min="1540" max="1540" width="15.7109375" style="97" customWidth="1"/>
    <col min="1541" max="1541" width="19.7109375" style="97" bestFit="1" customWidth="1"/>
    <col min="1542" max="1542" width="15.7109375" style="97" customWidth="1"/>
    <col min="1543" max="1543" width="22.140625" style="97" bestFit="1" customWidth="1"/>
    <col min="1544" max="1544" width="15.7109375" style="97" customWidth="1"/>
    <col min="1545" max="1545" width="22.140625" style="97" bestFit="1" customWidth="1"/>
    <col min="1546" max="1546" width="15.7109375" style="97" customWidth="1"/>
    <col min="1547" max="1547" width="22.140625" style="97" bestFit="1" customWidth="1"/>
    <col min="1548" max="1549" width="9.140625" style="97"/>
    <col min="1550" max="1550" width="14.140625" style="97" bestFit="1" customWidth="1"/>
    <col min="1551" max="1551" width="9.140625" style="97"/>
    <col min="1552" max="1552" width="22.28515625" style="97" bestFit="1" customWidth="1"/>
    <col min="1553" max="1787" width="9.140625" style="97"/>
    <col min="1788" max="1788" width="10.7109375" style="97" customWidth="1"/>
    <col min="1789" max="1789" width="55.7109375" style="97" customWidth="1"/>
    <col min="1790" max="1790" width="21.28515625" style="97" bestFit="1" customWidth="1"/>
    <col min="1791" max="1791" width="5.7109375" style="97" customWidth="1"/>
    <col min="1792" max="1792" width="15.7109375" style="97" customWidth="1"/>
    <col min="1793" max="1793" width="19.7109375" style="97" bestFit="1" customWidth="1"/>
    <col min="1794" max="1794" width="15.7109375" style="97" customWidth="1"/>
    <col min="1795" max="1795" width="19.7109375" style="97" bestFit="1" customWidth="1"/>
    <col min="1796" max="1796" width="15.7109375" style="97" customWidth="1"/>
    <col min="1797" max="1797" width="19.7109375" style="97" bestFit="1" customWidth="1"/>
    <col min="1798" max="1798" width="15.7109375" style="97" customWidth="1"/>
    <col min="1799" max="1799" width="22.140625" style="97" bestFit="1" customWidth="1"/>
    <col min="1800" max="1800" width="15.7109375" style="97" customWidth="1"/>
    <col min="1801" max="1801" width="22.140625" style="97" bestFit="1" customWidth="1"/>
    <col min="1802" max="1802" width="15.7109375" style="97" customWidth="1"/>
    <col min="1803" max="1803" width="22.140625" style="97" bestFit="1" customWidth="1"/>
    <col min="1804" max="1805" width="9.140625" style="97"/>
    <col min="1806" max="1806" width="14.140625" style="97" bestFit="1" customWidth="1"/>
    <col min="1807" max="1807" width="9.140625" style="97"/>
    <col min="1808" max="1808" width="22.28515625" style="97" bestFit="1" customWidth="1"/>
    <col min="1809" max="2043" width="9.140625" style="97"/>
    <col min="2044" max="2044" width="10.7109375" style="97" customWidth="1"/>
    <col min="2045" max="2045" width="55.7109375" style="97" customWidth="1"/>
    <col min="2046" max="2046" width="21.28515625" style="97" bestFit="1" customWidth="1"/>
    <col min="2047" max="2047" width="5.7109375" style="97" customWidth="1"/>
    <col min="2048" max="2048" width="15.7109375" style="97" customWidth="1"/>
    <col min="2049" max="2049" width="19.7109375" style="97" bestFit="1" customWidth="1"/>
    <col min="2050" max="2050" width="15.7109375" style="97" customWidth="1"/>
    <col min="2051" max="2051" width="19.7109375" style="97" bestFit="1" customWidth="1"/>
    <col min="2052" max="2052" width="15.7109375" style="97" customWidth="1"/>
    <col min="2053" max="2053" width="19.7109375" style="97" bestFit="1" customWidth="1"/>
    <col min="2054" max="2054" width="15.7109375" style="97" customWidth="1"/>
    <col min="2055" max="2055" width="22.140625" style="97" bestFit="1" customWidth="1"/>
    <col min="2056" max="2056" width="15.7109375" style="97" customWidth="1"/>
    <col min="2057" max="2057" width="22.140625" style="97" bestFit="1" customWidth="1"/>
    <col min="2058" max="2058" width="15.7109375" style="97" customWidth="1"/>
    <col min="2059" max="2059" width="22.140625" style="97" bestFit="1" customWidth="1"/>
    <col min="2060" max="2061" width="9.140625" style="97"/>
    <col min="2062" max="2062" width="14.140625" style="97" bestFit="1" customWidth="1"/>
    <col min="2063" max="2063" width="9.140625" style="97"/>
    <col min="2064" max="2064" width="22.28515625" style="97" bestFit="1" customWidth="1"/>
    <col min="2065" max="2299" width="9.140625" style="97"/>
    <col min="2300" max="2300" width="10.7109375" style="97" customWidth="1"/>
    <col min="2301" max="2301" width="55.7109375" style="97" customWidth="1"/>
    <col min="2302" max="2302" width="21.28515625" style="97" bestFit="1" customWidth="1"/>
    <col min="2303" max="2303" width="5.7109375" style="97" customWidth="1"/>
    <col min="2304" max="2304" width="15.7109375" style="97" customWidth="1"/>
    <col min="2305" max="2305" width="19.7109375" style="97" bestFit="1" customWidth="1"/>
    <col min="2306" max="2306" width="15.7109375" style="97" customWidth="1"/>
    <col min="2307" max="2307" width="19.7109375" style="97" bestFit="1" customWidth="1"/>
    <col min="2308" max="2308" width="15.7109375" style="97" customWidth="1"/>
    <col min="2309" max="2309" width="19.7109375" style="97" bestFit="1" customWidth="1"/>
    <col min="2310" max="2310" width="15.7109375" style="97" customWidth="1"/>
    <col min="2311" max="2311" width="22.140625" style="97" bestFit="1" customWidth="1"/>
    <col min="2312" max="2312" width="15.7109375" style="97" customWidth="1"/>
    <col min="2313" max="2313" width="22.140625" style="97" bestFit="1" customWidth="1"/>
    <col min="2314" max="2314" width="15.7109375" style="97" customWidth="1"/>
    <col min="2315" max="2315" width="22.140625" style="97" bestFit="1" customWidth="1"/>
    <col min="2316" max="2317" width="9.140625" style="97"/>
    <col min="2318" max="2318" width="14.140625" style="97" bestFit="1" customWidth="1"/>
    <col min="2319" max="2319" width="9.140625" style="97"/>
    <col min="2320" max="2320" width="22.28515625" style="97" bestFit="1" customWidth="1"/>
    <col min="2321" max="2555" width="9.140625" style="97"/>
    <col min="2556" max="2556" width="10.7109375" style="97" customWidth="1"/>
    <col min="2557" max="2557" width="55.7109375" style="97" customWidth="1"/>
    <col min="2558" max="2558" width="21.28515625" style="97" bestFit="1" customWidth="1"/>
    <col min="2559" max="2559" width="5.7109375" style="97" customWidth="1"/>
    <col min="2560" max="2560" width="15.7109375" style="97" customWidth="1"/>
    <col min="2561" max="2561" width="19.7109375" style="97" bestFit="1" customWidth="1"/>
    <col min="2562" max="2562" width="15.7109375" style="97" customWidth="1"/>
    <col min="2563" max="2563" width="19.7109375" style="97" bestFit="1" customWidth="1"/>
    <col min="2564" max="2564" width="15.7109375" style="97" customWidth="1"/>
    <col min="2565" max="2565" width="19.7109375" style="97" bestFit="1" customWidth="1"/>
    <col min="2566" max="2566" width="15.7109375" style="97" customWidth="1"/>
    <col min="2567" max="2567" width="22.140625" style="97" bestFit="1" customWidth="1"/>
    <col min="2568" max="2568" width="15.7109375" style="97" customWidth="1"/>
    <col min="2569" max="2569" width="22.140625" style="97" bestFit="1" customWidth="1"/>
    <col min="2570" max="2570" width="15.7109375" style="97" customWidth="1"/>
    <col min="2571" max="2571" width="22.140625" style="97" bestFit="1" customWidth="1"/>
    <col min="2572" max="2573" width="9.140625" style="97"/>
    <col min="2574" max="2574" width="14.140625" style="97" bestFit="1" customWidth="1"/>
    <col min="2575" max="2575" width="9.140625" style="97"/>
    <col min="2576" max="2576" width="22.28515625" style="97" bestFit="1" customWidth="1"/>
    <col min="2577" max="2811" width="9.140625" style="97"/>
    <col min="2812" max="2812" width="10.7109375" style="97" customWidth="1"/>
    <col min="2813" max="2813" width="55.7109375" style="97" customWidth="1"/>
    <col min="2814" max="2814" width="21.28515625" style="97" bestFit="1" customWidth="1"/>
    <col min="2815" max="2815" width="5.7109375" style="97" customWidth="1"/>
    <col min="2816" max="2816" width="15.7109375" style="97" customWidth="1"/>
    <col min="2817" max="2817" width="19.7109375" style="97" bestFit="1" customWidth="1"/>
    <col min="2818" max="2818" width="15.7109375" style="97" customWidth="1"/>
    <col min="2819" max="2819" width="19.7109375" style="97" bestFit="1" customWidth="1"/>
    <col min="2820" max="2820" width="15.7109375" style="97" customWidth="1"/>
    <col min="2821" max="2821" width="19.7109375" style="97" bestFit="1" customWidth="1"/>
    <col min="2822" max="2822" width="15.7109375" style="97" customWidth="1"/>
    <col min="2823" max="2823" width="22.140625" style="97" bestFit="1" customWidth="1"/>
    <col min="2824" max="2824" width="15.7109375" style="97" customWidth="1"/>
    <col min="2825" max="2825" width="22.140625" style="97" bestFit="1" customWidth="1"/>
    <col min="2826" max="2826" width="15.7109375" style="97" customWidth="1"/>
    <col min="2827" max="2827" width="22.140625" style="97" bestFit="1" customWidth="1"/>
    <col min="2828" max="2829" width="9.140625" style="97"/>
    <col min="2830" max="2830" width="14.140625" style="97" bestFit="1" customWidth="1"/>
    <col min="2831" max="2831" width="9.140625" style="97"/>
    <col min="2832" max="2832" width="22.28515625" style="97" bestFit="1" customWidth="1"/>
    <col min="2833" max="3067" width="9.140625" style="97"/>
    <col min="3068" max="3068" width="10.7109375" style="97" customWidth="1"/>
    <col min="3069" max="3069" width="55.7109375" style="97" customWidth="1"/>
    <col min="3070" max="3070" width="21.28515625" style="97" bestFit="1" customWidth="1"/>
    <col min="3071" max="3071" width="5.7109375" style="97" customWidth="1"/>
    <col min="3072" max="3072" width="15.7109375" style="97" customWidth="1"/>
    <col min="3073" max="3073" width="19.7109375" style="97" bestFit="1" customWidth="1"/>
    <col min="3074" max="3074" width="15.7109375" style="97" customWidth="1"/>
    <col min="3075" max="3075" width="19.7109375" style="97" bestFit="1" customWidth="1"/>
    <col min="3076" max="3076" width="15.7109375" style="97" customWidth="1"/>
    <col min="3077" max="3077" width="19.7109375" style="97" bestFit="1" customWidth="1"/>
    <col min="3078" max="3078" width="15.7109375" style="97" customWidth="1"/>
    <col min="3079" max="3079" width="22.140625" style="97" bestFit="1" customWidth="1"/>
    <col min="3080" max="3080" width="15.7109375" style="97" customWidth="1"/>
    <col min="3081" max="3081" width="22.140625" style="97" bestFit="1" customWidth="1"/>
    <col min="3082" max="3082" width="15.7109375" style="97" customWidth="1"/>
    <col min="3083" max="3083" width="22.140625" style="97" bestFit="1" customWidth="1"/>
    <col min="3084" max="3085" width="9.140625" style="97"/>
    <col min="3086" max="3086" width="14.140625" style="97" bestFit="1" customWidth="1"/>
    <col min="3087" max="3087" width="9.140625" style="97"/>
    <col min="3088" max="3088" width="22.28515625" style="97" bestFit="1" customWidth="1"/>
    <col min="3089" max="3323" width="9.140625" style="97"/>
    <col min="3324" max="3324" width="10.7109375" style="97" customWidth="1"/>
    <col min="3325" max="3325" width="55.7109375" style="97" customWidth="1"/>
    <col min="3326" max="3326" width="21.28515625" style="97" bestFit="1" customWidth="1"/>
    <col min="3327" max="3327" width="5.7109375" style="97" customWidth="1"/>
    <col min="3328" max="3328" width="15.7109375" style="97" customWidth="1"/>
    <col min="3329" max="3329" width="19.7109375" style="97" bestFit="1" customWidth="1"/>
    <col min="3330" max="3330" width="15.7109375" style="97" customWidth="1"/>
    <col min="3331" max="3331" width="19.7109375" style="97" bestFit="1" customWidth="1"/>
    <col min="3332" max="3332" width="15.7109375" style="97" customWidth="1"/>
    <col min="3333" max="3333" width="19.7109375" style="97" bestFit="1" customWidth="1"/>
    <col min="3334" max="3334" width="15.7109375" style="97" customWidth="1"/>
    <col min="3335" max="3335" width="22.140625" style="97" bestFit="1" customWidth="1"/>
    <col min="3336" max="3336" width="15.7109375" style="97" customWidth="1"/>
    <col min="3337" max="3337" width="22.140625" style="97" bestFit="1" customWidth="1"/>
    <col min="3338" max="3338" width="15.7109375" style="97" customWidth="1"/>
    <col min="3339" max="3339" width="22.140625" style="97" bestFit="1" customWidth="1"/>
    <col min="3340" max="3341" width="9.140625" style="97"/>
    <col min="3342" max="3342" width="14.140625" style="97" bestFit="1" customWidth="1"/>
    <col min="3343" max="3343" width="9.140625" style="97"/>
    <col min="3344" max="3344" width="22.28515625" style="97" bestFit="1" customWidth="1"/>
    <col min="3345" max="3579" width="9.140625" style="97"/>
    <col min="3580" max="3580" width="10.7109375" style="97" customWidth="1"/>
    <col min="3581" max="3581" width="55.7109375" style="97" customWidth="1"/>
    <col min="3582" max="3582" width="21.28515625" style="97" bestFit="1" customWidth="1"/>
    <col min="3583" max="3583" width="5.7109375" style="97" customWidth="1"/>
    <col min="3584" max="3584" width="15.7109375" style="97" customWidth="1"/>
    <col min="3585" max="3585" width="19.7109375" style="97" bestFit="1" customWidth="1"/>
    <col min="3586" max="3586" width="15.7109375" style="97" customWidth="1"/>
    <col min="3587" max="3587" width="19.7109375" style="97" bestFit="1" customWidth="1"/>
    <col min="3588" max="3588" width="15.7109375" style="97" customWidth="1"/>
    <col min="3589" max="3589" width="19.7109375" style="97" bestFit="1" customWidth="1"/>
    <col min="3590" max="3590" width="15.7109375" style="97" customWidth="1"/>
    <col min="3591" max="3591" width="22.140625" style="97" bestFit="1" customWidth="1"/>
    <col min="3592" max="3592" width="15.7109375" style="97" customWidth="1"/>
    <col min="3593" max="3593" width="22.140625" style="97" bestFit="1" customWidth="1"/>
    <col min="3594" max="3594" width="15.7109375" style="97" customWidth="1"/>
    <col min="3595" max="3595" width="22.140625" style="97" bestFit="1" customWidth="1"/>
    <col min="3596" max="3597" width="9.140625" style="97"/>
    <col min="3598" max="3598" width="14.140625" style="97" bestFit="1" customWidth="1"/>
    <col min="3599" max="3599" width="9.140625" style="97"/>
    <col min="3600" max="3600" width="22.28515625" style="97" bestFit="1" customWidth="1"/>
    <col min="3601" max="3835" width="9.140625" style="97"/>
    <col min="3836" max="3836" width="10.7109375" style="97" customWidth="1"/>
    <col min="3837" max="3837" width="55.7109375" style="97" customWidth="1"/>
    <col min="3838" max="3838" width="21.28515625" style="97" bestFit="1" customWidth="1"/>
    <col min="3839" max="3839" width="5.7109375" style="97" customWidth="1"/>
    <col min="3840" max="3840" width="15.7109375" style="97" customWidth="1"/>
    <col min="3841" max="3841" width="19.7109375" style="97" bestFit="1" customWidth="1"/>
    <col min="3842" max="3842" width="15.7109375" style="97" customWidth="1"/>
    <col min="3843" max="3843" width="19.7109375" style="97" bestFit="1" customWidth="1"/>
    <col min="3844" max="3844" width="15.7109375" style="97" customWidth="1"/>
    <col min="3845" max="3845" width="19.7109375" style="97" bestFit="1" customWidth="1"/>
    <col min="3846" max="3846" width="15.7109375" style="97" customWidth="1"/>
    <col min="3847" max="3847" width="22.140625" style="97" bestFit="1" customWidth="1"/>
    <col min="3848" max="3848" width="15.7109375" style="97" customWidth="1"/>
    <col min="3849" max="3849" width="22.140625" style="97" bestFit="1" customWidth="1"/>
    <col min="3850" max="3850" width="15.7109375" style="97" customWidth="1"/>
    <col min="3851" max="3851" width="22.140625" style="97" bestFit="1" customWidth="1"/>
    <col min="3852" max="3853" width="9.140625" style="97"/>
    <col min="3854" max="3854" width="14.140625" style="97" bestFit="1" customWidth="1"/>
    <col min="3855" max="3855" width="9.140625" style="97"/>
    <col min="3856" max="3856" width="22.28515625" style="97" bestFit="1" customWidth="1"/>
    <col min="3857" max="4091" width="9.140625" style="97"/>
    <col min="4092" max="4092" width="10.7109375" style="97" customWidth="1"/>
    <col min="4093" max="4093" width="55.7109375" style="97" customWidth="1"/>
    <col min="4094" max="4094" width="21.28515625" style="97" bestFit="1" customWidth="1"/>
    <col min="4095" max="4095" width="5.7109375" style="97" customWidth="1"/>
    <col min="4096" max="4096" width="15.7109375" style="97" customWidth="1"/>
    <col min="4097" max="4097" width="19.7109375" style="97" bestFit="1" customWidth="1"/>
    <col min="4098" max="4098" width="15.7109375" style="97" customWidth="1"/>
    <col min="4099" max="4099" width="19.7109375" style="97" bestFit="1" customWidth="1"/>
    <col min="4100" max="4100" width="15.7109375" style="97" customWidth="1"/>
    <col min="4101" max="4101" width="19.7109375" style="97" bestFit="1" customWidth="1"/>
    <col min="4102" max="4102" width="15.7109375" style="97" customWidth="1"/>
    <col min="4103" max="4103" width="22.140625" style="97" bestFit="1" customWidth="1"/>
    <col min="4104" max="4104" width="15.7109375" style="97" customWidth="1"/>
    <col min="4105" max="4105" width="22.140625" style="97" bestFit="1" customWidth="1"/>
    <col min="4106" max="4106" width="15.7109375" style="97" customWidth="1"/>
    <col min="4107" max="4107" width="22.140625" style="97" bestFit="1" customWidth="1"/>
    <col min="4108" max="4109" width="9.140625" style="97"/>
    <col min="4110" max="4110" width="14.140625" style="97" bestFit="1" customWidth="1"/>
    <col min="4111" max="4111" width="9.140625" style="97"/>
    <col min="4112" max="4112" width="22.28515625" style="97" bestFit="1" customWidth="1"/>
    <col min="4113" max="4347" width="9.140625" style="97"/>
    <col min="4348" max="4348" width="10.7109375" style="97" customWidth="1"/>
    <col min="4349" max="4349" width="55.7109375" style="97" customWidth="1"/>
    <col min="4350" max="4350" width="21.28515625" style="97" bestFit="1" customWidth="1"/>
    <col min="4351" max="4351" width="5.7109375" style="97" customWidth="1"/>
    <col min="4352" max="4352" width="15.7109375" style="97" customWidth="1"/>
    <col min="4353" max="4353" width="19.7109375" style="97" bestFit="1" customWidth="1"/>
    <col min="4354" max="4354" width="15.7109375" style="97" customWidth="1"/>
    <col min="4355" max="4355" width="19.7109375" style="97" bestFit="1" customWidth="1"/>
    <col min="4356" max="4356" width="15.7109375" style="97" customWidth="1"/>
    <col min="4357" max="4357" width="19.7109375" style="97" bestFit="1" customWidth="1"/>
    <col min="4358" max="4358" width="15.7109375" style="97" customWidth="1"/>
    <col min="4359" max="4359" width="22.140625" style="97" bestFit="1" customWidth="1"/>
    <col min="4360" max="4360" width="15.7109375" style="97" customWidth="1"/>
    <col min="4361" max="4361" width="22.140625" style="97" bestFit="1" customWidth="1"/>
    <col min="4362" max="4362" width="15.7109375" style="97" customWidth="1"/>
    <col min="4363" max="4363" width="22.140625" style="97" bestFit="1" customWidth="1"/>
    <col min="4364" max="4365" width="9.140625" style="97"/>
    <col min="4366" max="4366" width="14.140625" style="97" bestFit="1" customWidth="1"/>
    <col min="4367" max="4367" width="9.140625" style="97"/>
    <col min="4368" max="4368" width="22.28515625" style="97" bestFit="1" customWidth="1"/>
    <col min="4369" max="4603" width="9.140625" style="97"/>
    <col min="4604" max="4604" width="10.7109375" style="97" customWidth="1"/>
    <col min="4605" max="4605" width="55.7109375" style="97" customWidth="1"/>
    <col min="4606" max="4606" width="21.28515625" style="97" bestFit="1" customWidth="1"/>
    <col min="4607" max="4607" width="5.7109375" style="97" customWidth="1"/>
    <col min="4608" max="4608" width="15.7109375" style="97" customWidth="1"/>
    <col min="4609" max="4609" width="19.7109375" style="97" bestFit="1" customWidth="1"/>
    <col min="4610" max="4610" width="15.7109375" style="97" customWidth="1"/>
    <col min="4611" max="4611" width="19.7109375" style="97" bestFit="1" customWidth="1"/>
    <col min="4612" max="4612" width="15.7109375" style="97" customWidth="1"/>
    <col min="4613" max="4613" width="19.7109375" style="97" bestFit="1" customWidth="1"/>
    <col min="4614" max="4614" width="15.7109375" style="97" customWidth="1"/>
    <col min="4615" max="4615" width="22.140625" style="97" bestFit="1" customWidth="1"/>
    <col min="4616" max="4616" width="15.7109375" style="97" customWidth="1"/>
    <col min="4617" max="4617" width="22.140625" style="97" bestFit="1" customWidth="1"/>
    <col min="4618" max="4618" width="15.7109375" style="97" customWidth="1"/>
    <col min="4619" max="4619" width="22.140625" style="97" bestFit="1" customWidth="1"/>
    <col min="4620" max="4621" width="9.140625" style="97"/>
    <col min="4622" max="4622" width="14.140625" style="97" bestFit="1" customWidth="1"/>
    <col min="4623" max="4623" width="9.140625" style="97"/>
    <col min="4624" max="4624" width="22.28515625" style="97" bestFit="1" customWidth="1"/>
    <col min="4625" max="4859" width="9.140625" style="97"/>
    <col min="4860" max="4860" width="10.7109375" style="97" customWidth="1"/>
    <col min="4861" max="4861" width="55.7109375" style="97" customWidth="1"/>
    <col min="4862" max="4862" width="21.28515625" style="97" bestFit="1" customWidth="1"/>
    <col min="4863" max="4863" width="5.7109375" style="97" customWidth="1"/>
    <col min="4864" max="4864" width="15.7109375" style="97" customWidth="1"/>
    <col min="4865" max="4865" width="19.7109375" style="97" bestFit="1" customWidth="1"/>
    <col min="4866" max="4866" width="15.7109375" style="97" customWidth="1"/>
    <col min="4867" max="4867" width="19.7109375" style="97" bestFit="1" customWidth="1"/>
    <col min="4868" max="4868" width="15.7109375" style="97" customWidth="1"/>
    <col min="4869" max="4869" width="19.7109375" style="97" bestFit="1" customWidth="1"/>
    <col min="4870" max="4870" width="15.7109375" style="97" customWidth="1"/>
    <col min="4871" max="4871" width="22.140625" style="97" bestFit="1" customWidth="1"/>
    <col min="4872" max="4872" width="15.7109375" style="97" customWidth="1"/>
    <col min="4873" max="4873" width="22.140625" style="97" bestFit="1" customWidth="1"/>
    <col min="4874" max="4874" width="15.7109375" style="97" customWidth="1"/>
    <col min="4875" max="4875" width="22.140625" style="97" bestFit="1" customWidth="1"/>
    <col min="4876" max="4877" width="9.140625" style="97"/>
    <col min="4878" max="4878" width="14.140625" style="97" bestFit="1" customWidth="1"/>
    <col min="4879" max="4879" width="9.140625" style="97"/>
    <col min="4880" max="4880" width="22.28515625" style="97" bestFit="1" customWidth="1"/>
    <col min="4881" max="5115" width="9.140625" style="97"/>
    <col min="5116" max="5116" width="10.7109375" style="97" customWidth="1"/>
    <col min="5117" max="5117" width="55.7109375" style="97" customWidth="1"/>
    <col min="5118" max="5118" width="21.28515625" style="97" bestFit="1" customWidth="1"/>
    <col min="5119" max="5119" width="5.7109375" style="97" customWidth="1"/>
    <col min="5120" max="5120" width="15.7109375" style="97" customWidth="1"/>
    <col min="5121" max="5121" width="19.7109375" style="97" bestFit="1" customWidth="1"/>
    <col min="5122" max="5122" width="15.7109375" style="97" customWidth="1"/>
    <col min="5123" max="5123" width="19.7109375" style="97" bestFit="1" customWidth="1"/>
    <col min="5124" max="5124" width="15.7109375" style="97" customWidth="1"/>
    <col min="5125" max="5125" width="19.7109375" style="97" bestFit="1" customWidth="1"/>
    <col min="5126" max="5126" width="15.7109375" style="97" customWidth="1"/>
    <col min="5127" max="5127" width="22.140625" style="97" bestFit="1" customWidth="1"/>
    <col min="5128" max="5128" width="15.7109375" style="97" customWidth="1"/>
    <col min="5129" max="5129" width="22.140625" style="97" bestFit="1" customWidth="1"/>
    <col min="5130" max="5130" width="15.7109375" style="97" customWidth="1"/>
    <col min="5131" max="5131" width="22.140625" style="97" bestFit="1" customWidth="1"/>
    <col min="5132" max="5133" width="9.140625" style="97"/>
    <col min="5134" max="5134" width="14.140625" style="97" bestFit="1" customWidth="1"/>
    <col min="5135" max="5135" width="9.140625" style="97"/>
    <col min="5136" max="5136" width="22.28515625" style="97" bestFit="1" customWidth="1"/>
    <col min="5137" max="5371" width="9.140625" style="97"/>
    <col min="5372" max="5372" width="10.7109375" style="97" customWidth="1"/>
    <col min="5373" max="5373" width="55.7109375" style="97" customWidth="1"/>
    <col min="5374" max="5374" width="21.28515625" style="97" bestFit="1" customWidth="1"/>
    <col min="5375" max="5375" width="5.7109375" style="97" customWidth="1"/>
    <col min="5376" max="5376" width="15.7109375" style="97" customWidth="1"/>
    <col min="5377" max="5377" width="19.7109375" style="97" bestFit="1" customWidth="1"/>
    <col min="5378" max="5378" width="15.7109375" style="97" customWidth="1"/>
    <col min="5379" max="5379" width="19.7109375" style="97" bestFit="1" customWidth="1"/>
    <col min="5380" max="5380" width="15.7109375" style="97" customWidth="1"/>
    <col min="5381" max="5381" width="19.7109375" style="97" bestFit="1" customWidth="1"/>
    <col min="5382" max="5382" width="15.7109375" style="97" customWidth="1"/>
    <col min="5383" max="5383" width="22.140625" style="97" bestFit="1" customWidth="1"/>
    <col min="5384" max="5384" width="15.7109375" style="97" customWidth="1"/>
    <col min="5385" max="5385" width="22.140625" style="97" bestFit="1" customWidth="1"/>
    <col min="5386" max="5386" width="15.7109375" style="97" customWidth="1"/>
    <col min="5387" max="5387" width="22.140625" style="97" bestFit="1" customWidth="1"/>
    <col min="5388" max="5389" width="9.140625" style="97"/>
    <col min="5390" max="5390" width="14.140625" style="97" bestFit="1" customWidth="1"/>
    <col min="5391" max="5391" width="9.140625" style="97"/>
    <col min="5392" max="5392" width="22.28515625" style="97" bestFit="1" customWidth="1"/>
    <col min="5393" max="5627" width="9.140625" style="97"/>
    <col min="5628" max="5628" width="10.7109375" style="97" customWidth="1"/>
    <col min="5629" max="5629" width="55.7109375" style="97" customWidth="1"/>
    <col min="5630" max="5630" width="21.28515625" style="97" bestFit="1" customWidth="1"/>
    <col min="5631" max="5631" width="5.7109375" style="97" customWidth="1"/>
    <col min="5632" max="5632" width="15.7109375" style="97" customWidth="1"/>
    <col min="5633" max="5633" width="19.7109375" style="97" bestFit="1" customWidth="1"/>
    <col min="5634" max="5634" width="15.7109375" style="97" customWidth="1"/>
    <col min="5635" max="5635" width="19.7109375" style="97" bestFit="1" customWidth="1"/>
    <col min="5636" max="5636" width="15.7109375" style="97" customWidth="1"/>
    <col min="5637" max="5637" width="19.7109375" style="97" bestFit="1" customWidth="1"/>
    <col min="5638" max="5638" width="15.7109375" style="97" customWidth="1"/>
    <col min="5639" max="5639" width="22.140625" style="97" bestFit="1" customWidth="1"/>
    <col min="5640" max="5640" width="15.7109375" style="97" customWidth="1"/>
    <col min="5641" max="5641" width="22.140625" style="97" bestFit="1" customWidth="1"/>
    <col min="5642" max="5642" width="15.7109375" style="97" customWidth="1"/>
    <col min="5643" max="5643" width="22.140625" style="97" bestFit="1" customWidth="1"/>
    <col min="5644" max="5645" width="9.140625" style="97"/>
    <col min="5646" max="5646" width="14.140625" style="97" bestFit="1" customWidth="1"/>
    <col min="5647" max="5647" width="9.140625" style="97"/>
    <col min="5648" max="5648" width="22.28515625" style="97" bestFit="1" customWidth="1"/>
    <col min="5649" max="5883" width="9.140625" style="97"/>
    <col min="5884" max="5884" width="10.7109375" style="97" customWidth="1"/>
    <col min="5885" max="5885" width="55.7109375" style="97" customWidth="1"/>
    <col min="5886" max="5886" width="21.28515625" style="97" bestFit="1" customWidth="1"/>
    <col min="5887" max="5887" width="5.7109375" style="97" customWidth="1"/>
    <col min="5888" max="5888" width="15.7109375" style="97" customWidth="1"/>
    <col min="5889" max="5889" width="19.7109375" style="97" bestFit="1" customWidth="1"/>
    <col min="5890" max="5890" width="15.7109375" style="97" customWidth="1"/>
    <col min="5891" max="5891" width="19.7109375" style="97" bestFit="1" customWidth="1"/>
    <col min="5892" max="5892" width="15.7109375" style="97" customWidth="1"/>
    <col min="5893" max="5893" width="19.7109375" style="97" bestFit="1" customWidth="1"/>
    <col min="5894" max="5894" width="15.7109375" style="97" customWidth="1"/>
    <col min="5895" max="5895" width="22.140625" style="97" bestFit="1" customWidth="1"/>
    <col min="5896" max="5896" width="15.7109375" style="97" customWidth="1"/>
    <col min="5897" max="5897" width="22.140625" style="97" bestFit="1" customWidth="1"/>
    <col min="5898" max="5898" width="15.7109375" style="97" customWidth="1"/>
    <col min="5899" max="5899" width="22.140625" style="97" bestFit="1" customWidth="1"/>
    <col min="5900" max="5901" width="9.140625" style="97"/>
    <col min="5902" max="5902" width="14.140625" style="97" bestFit="1" customWidth="1"/>
    <col min="5903" max="5903" width="9.140625" style="97"/>
    <col min="5904" max="5904" width="22.28515625" style="97" bestFit="1" customWidth="1"/>
    <col min="5905" max="6139" width="9.140625" style="97"/>
    <col min="6140" max="6140" width="10.7109375" style="97" customWidth="1"/>
    <col min="6141" max="6141" width="55.7109375" style="97" customWidth="1"/>
    <col min="6142" max="6142" width="21.28515625" style="97" bestFit="1" customWidth="1"/>
    <col min="6143" max="6143" width="5.7109375" style="97" customWidth="1"/>
    <col min="6144" max="6144" width="15.7109375" style="97" customWidth="1"/>
    <col min="6145" max="6145" width="19.7109375" style="97" bestFit="1" customWidth="1"/>
    <col min="6146" max="6146" width="15.7109375" style="97" customWidth="1"/>
    <col min="6147" max="6147" width="19.7109375" style="97" bestFit="1" customWidth="1"/>
    <col min="6148" max="6148" width="15.7109375" style="97" customWidth="1"/>
    <col min="6149" max="6149" width="19.7109375" style="97" bestFit="1" customWidth="1"/>
    <col min="6150" max="6150" width="15.7109375" style="97" customWidth="1"/>
    <col min="6151" max="6151" width="22.140625" style="97" bestFit="1" customWidth="1"/>
    <col min="6152" max="6152" width="15.7109375" style="97" customWidth="1"/>
    <col min="6153" max="6153" width="22.140625" style="97" bestFit="1" customWidth="1"/>
    <col min="6154" max="6154" width="15.7109375" style="97" customWidth="1"/>
    <col min="6155" max="6155" width="22.140625" style="97" bestFit="1" customWidth="1"/>
    <col min="6156" max="6157" width="9.140625" style="97"/>
    <col min="6158" max="6158" width="14.140625" style="97" bestFit="1" customWidth="1"/>
    <col min="6159" max="6159" width="9.140625" style="97"/>
    <col min="6160" max="6160" width="22.28515625" style="97" bestFit="1" customWidth="1"/>
    <col min="6161" max="6395" width="9.140625" style="97"/>
    <col min="6396" max="6396" width="10.7109375" style="97" customWidth="1"/>
    <col min="6397" max="6397" width="55.7109375" style="97" customWidth="1"/>
    <col min="6398" max="6398" width="21.28515625" style="97" bestFit="1" customWidth="1"/>
    <col min="6399" max="6399" width="5.7109375" style="97" customWidth="1"/>
    <col min="6400" max="6400" width="15.7109375" style="97" customWidth="1"/>
    <col min="6401" max="6401" width="19.7109375" style="97" bestFit="1" customWidth="1"/>
    <col min="6402" max="6402" width="15.7109375" style="97" customWidth="1"/>
    <col min="6403" max="6403" width="19.7109375" style="97" bestFit="1" customWidth="1"/>
    <col min="6404" max="6404" width="15.7109375" style="97" customWidth="1"/>
    <col min="6405" max="6405" width="19.7109375" style="97" bestFit="1" customWidth="1"/>
    <col min="6406" max="6406" width="15.7109375" style="97" customWidth="1"/>
    <col min="6407" max="6407" width="22.140625" style="97" bestFit="1" customWidth="1"/>
    <col min="6408" max="6408" width="15.7109375" style="97" customWidth="1"/>
    <col min="6409" max="6409" width="22.140625" style="97" bestFit="1" customWidth="1"/>
    <col min="6410" max="6410" width="15.7109375" style="97" customWidth="1"/>
    <col min="6411" max="6411" width="22.140625" style="97" bestFit="1" customWidth="1"/>
    <col min="6412" max="6413" width="9.140625" style="97"/>
    <col min="6414" max="6414" width="14.140625" style="97" bestFit="1" customWidth="1"/>
    <col min="6415" max="6415" width="9.140625" style="97"/>
    <col min="6416" max="6416" width="22.28515625" style="97" bestFit="1" customWidth="1"/>
    <col min="6417" max="6651" width="9.140625" style="97"/>
    <col min="6652" max="6652" width="10.7109375" style="97" customWidth="1"/>
    <col min="6653" max="6653" width="55.7109375" style="97" customWidth="1"/>
    <col min="6654" max="6654" width="21.28515625" style="97" bestFit="1" customWidth="1"/>
    <col min="6655" max="6655" width="5.7109375" style="97" customWidth="1"/>
    <col min="6656" max="6656" width="15.7109375" style="97" customWidth="1"/>
    <col min="6657" max="6657" width="19.7109375" style="97" bestFit="1" customWidth="1"/>
    <col min="6658" max="6658" width="15.7109375" style="97" customWidth="1"/>
    <col min="6659" max="6659" width="19.7109375" style="97" bestFit="1" customWidth="1"/>
    <col min="6660" max="6660" width="15.7109375" style="97" customWidth="1"/>
    <col min="6661" max="6661" width="19.7109375" style="97" bestFit="1" customWidth="1"/>
    <col min="6662" max="6662" width="15.7109375" style="97" customWidth="1"/>
    <col min="6663" max="6663" width="22.140625" style="97" bestFit="1" customWidth="1"/>
    <col min="6664" max="6664" width="15.7109375" style="97" customWidth="1"/>
    <col min="6665" max="6665" width="22.140625" style="97" bestFit="1" customWidth="1"/>
    <col min="6666" max="6666" width="15.7109375" style="97" customWidth="1"/>
    <col min="6667" max="6667" width="22.140625" style="97" bestFit="1" customWidth="1"/>
    <col min="6668" max="6669" width="9.140625" style="97"/>
    <col min="6670" max="6670" width="14.140625" style="97" bestFit="1" customWidth="1"/>
    <col min="6671" max="6671" width="9.140625" style="97"/>
    <col min="6672" max="6672" width="22.28515625" style="97" bestFit="1" customWidth="1"/>
    <col min="6673" max="6907" width="9.140625" style="97"/>
    <col min="6908" max="6908" width="10.7109375" style="97" customWidth="1"/>
    <col min="6909" max="6909" width="55.7109375" style="97" customWidth="1"/>
    <col min="6910" max="6910" width="21.28515625" style="97" bestFit="1" customWidth="1"/>
    <col min="6911" max="6911" width="5.7109375" style="97" customWidth="1"/>
    <col min="6912" max="6912" width="15.7109375" style="97" customWidth="1"/>
    <col min="6913" max="6913" width="19.7109375" style="97" bestFit="1" customWidth="1"/>
    <col min="6914" max="6914" width="15.7109375" style="97" customWidth="1"/>
    <col min="6915" max="6915" width="19.7109375" style="97" bestFit="1" customWidth="1"/>
    <col min="6916" max="6916" width="15.7109375" style="97" customWidth="1"/>
    <col min="6917" max="6917" width="19.7109375" style="97" bestFit="1" customWidth="1"/>
    <col min="6918" max="6918" width="15.7109375" style="97" customWidth="1"/>
    <col min="6919" max="6919" width="22.140625" style="97" bestFit="1" customWidth="1"/>
    <col min="6920" max="6920" width="15.7109375" style="97" customWidth="1"/>
    <col min="6921" max="6921" width="22.140625" style="97" bestFit="1" customWidth="1"/>
    <col min="6922" max="6922" width="15.7109375" style="97" customWidth="1"/>
    <col min="6923" max="6923" width="22.140625" style="97" bestFit="1" customWidth="1"/>
    <col min="6924" max="6925" width="9.140625" style="97"/>
    <col min="6926" max="6926" width="14.140625" style="97" bestFit="1" customWidth="1"/>
    <col min="6927" max="6927" width="9.140625" style="97"/>
    <col min="6928" max="6928" width="22.28515625" style="97" bestFit="1" customWidth="1"/>
    <col min="6929" max="7163" width="9.140625" style="97"/>
    <col min="7164" max="7164" width="10.7109375" style="97" customWidth="1"/>
    <col min="7165" max="7165" width="55.7109375" style="97" customWidth="1"/>
    <col min="7166" max="7166" width="21.28515625" style="97" bestFit="1" customWidth="1"/>
    <col min="7167" max="7167" width="5.7109375" style="97" customWidth="1"/>
    <col min="7168" max="7168" width="15.7109375" style="97" customWidth="1"/>
    <col min="7169" max="7169" width="19.7109375" style="97" bestFit="1" customWidth="1"/>
    <col min="7170" max="7170" width="15.7109375" style="97" customWidth="1"/>
    <col min="7171" max="7171" width="19.7109375" style="97" bestFit="1" customWidth="1"/>
    <col min="7172" max="7172" width="15.7109375" style="97" customWidth="1"/>
    <col min="7173" max="7173" width="19.7109375" style="97" bestFit="1" customWidth="1"/>
    <col min="7174" max="7174" width="15.7109375" style="97" customWidth="1"/>
    <col min="7175" max="7175" width="22.140625" style="97" bestFit="1" customWidth="1"/>
    <col min="7176" max="7176" width="15.7109375" style="97" customWidth="1"/>
    <col min="7177" max="7177" width="22.140625" style="97" bestFit="1" customWidth="1"/>
    <col min="7178" max="7178" width="15.7109375" style="97" customWidth="1"/>
    <col min="7179" max="7179" width="22.140625" style="97" bestFit="1" customWidth="1"/>
    <col min="7180" max="7181" width="9.140625" style="97"/>
    <col min="7182" max="7182" width="14.140625" style="97" bestFit="1" customWidth="1"/>
    <col min="7183" max="7183" width="9.140625" style="97"/>
    <col min="7184" max="7184" width="22.28515625" style="97" bestFit="1" customWidth="1"/>
    <col min="7185" max="7419" width="9.140625" style="97"/>
    <col min="7420" max="7420" width="10.7109375" style="97" customWidth="1"/>
    <col min="7421" max="7421" width="55.7109375" style="97" customWidth="1"/>
    <col min="7422" max="7422" width="21.28515625" style="97" bestFit="1" customWidth="1"/>
    <col min="7423" max="7423" width="5.7109375" style="97" customWidth="1"/>
    <col min="7424" max="7424" width="15.7109375" style="97" customWidth="1"/>
    <col min="7425" max="7425" width="19.7109375" style="97" bestFit="1" customWidth="1"/>
    <col min="7426" max="7426" width="15.7109375" style="97" customWidth="1"/>
    <col min="7427" max="7427" width="19.7109375" style="97" bestFit="1" customWidth="1"/>
    <col min="7428" max="7428" width="15.7109375" style="97" customWidth="1"/>
    <col min="7429" max="7429" width="19.7109375" style="97" bestFit="1" customWidth="1"/>
    <col min="7430" max="7430" width="15.7109375" style="97" customWidth="1"/>
    <col min="7431" max="7431" width="22.140625" style="97" bestFit="1" customWidth="1"/>
    <col min="7432" max="7432" width="15.7109375" style="97" customWidth="1"/>
    <col min="7433" max="7433" width="22.140625" style="97" bestFit="1" customWidth="1"/>
    <col min="7434" max="7434" width="15.7109375" style="97" customWidth="1"/>
    <col min="7435" max="7435" width="22.140625" style="97" bestFit="1" customWidth="1"/>
    <col min="7436" max="7437" width="9.140625" style="97"/>
    <col min="7438" max="7438" width="14.140625" style="97" bestFit="1" customWidth="1"/>
    <col min="7439" max="7439" width="9.140625" style="97"/>
    <col min="7440" max="7440" width="22.28515625" style="97" bestFit="1" customWidth="1"/>
    <col min="7441" max="7675" width="9.140625" style="97"/>
    <col min="7676" max="7676" width="10.7109375" style="97" customWidth="1"/>
    <col min="7677" max="7677" width="55.7109375" style="97" customWidth="1"/>
    <col min="7678" max="7678" width="21.28515625" style="97" bestFit="1" customWidth="1"/>
    <col min="7679" max="7679" width="5.7109375" style="97" customWidth="1"/>
    <col min="7680" max="7680" width="15.7109375" style="97" customWidth="1"/>
    <col min="7681" max="7681" width="19.7109375" style="97" bestFit="1" customWidth="1"/>
    <col min="7682" max="7682" width="15.7109375" style="97" customWidth="1"/>
    <col min="7683" max="7683" width="19.7109375" style="97" bestFit="1" customWidth="1"/>
    <col min="7684" max="7684" width="15.7109375" style="97" customWidth="1"/>
    <col min="7685" max="7685" width="19.7109375" style="97" bestFit="1" customWidth="1"/>
    <col min="7686" max="7686" width="15.7109375" style="97" customWidth="1"/>
    <col min="7687" max="7687" width="22.140625" style="97" bestFit="1" customWidth="1"/>
    <col min="7688" max="7688" width="15.7109375" style="97" customWidth="1"/>
    <col min="7689" max="7689" width="22.140625" style="97" bestFit="1" customWidth="1"/>
    <col min="7690" max="7690" width="15.7109375" style="97" customWidth="1"/>
    <col min="7691" max="7691" width="22.140625" style="97" bestFit="1" customWidth="1"/>
    <col min="7692" max="7693" width="9.140625" style="97"/>
    <col min="7694" max="7694" width="14.140625" style="97" bestFit="1" customWidth="1"/>
    <col min="7695" max="7695" width="9.140625" style="97"/>
    <col min="7696" max="7696" width="22.28515625" style="97" bestFit="1" customWidth="1"/>
    <col min="7697" max="7931" width="9.140625" style="97"/>
    <col min="7932" max="7932" width="10.7109375" style="97" customWidth="1"/>
    <col min="7933" max="7933" width="55.7109375" style="97" customWidth="1"/>
    <col min="7934" max="7934" width="21.28515625" style="97" bestFit="1" customWidth="1"/>
    <col min="7935" max="7935" width="5.7109375" style="97" customWidth="1"/>
    <col min="7936" max="7936" width="15.7109375" style="97" customWidth="1"/>
    <col min="7937" max="7937" width="19.7109375" style="97" bestFit="1" customWidth="1"/>
    <col min="7938" max="7938" width="15.7109375" style="97" customWidth="1"/>
    <col min="7939" max="7939" width="19.7109375" style="97" bestFit="1" customWidth="1"/>
    <col min="7940" max="7940" width="15.7109375" style="97" customWidth="1"/>
    <col min="7941" max="7941" width="19.7109375" style="97" bestFit="1" customWidth="1"/>
    <col min="7942" max="7942" width="15.7109375" style="97" customWidth="1"/>
    <col min="7943" max="7943" width="22.140625" style="97" bestFit="1" customWidth="1"/>
    <col min="7944" max="7944" width="15.7109375" style="97" customWidth="1"/>
    <col min="7945" max="7945" width="22.140625" style="97" bestFit="1" customWidth="1"/>
    <col min="7946" max="7946" width="15.7109375" style="97" customWidth="1"/>
    <col min="7947" max="7947" width="22.140625" style="97" bestFit="1" customWidth="1"/>
    <col min="7948" max="7949" width="9.140625" style="97"/>
    <col min="7950" max="7950" width="14.140625" style="97" bestFit="1" customWidth="1"/>
    <col min="7951" max="7951" width="9.140625" style="97"/>
    <col min="7952" max="7952" width="22.28515625" style="97" bestFit="1" customWidth="1"/>
    <col min="7953" max="8187" width="9.140625" style="97"/>
    <col min="8188" max="8188" width="10.7109375" style="97" customWidth="1"/>
    <col min="8189" max="8189" width="55.7109375" style="97" customWidth="1"/>
    <col min="8190" max="8190" width="21.28515625" style="97" bestFit="1" customWidth="1"/>
    <col min="8191" max="8191" width="5.7109375" style="97" customWidth="1"/>
    <col min="8192" max="8192" width="15.7109375" style="97" customWidth="1"/>
    <col min="8193" max="8193" width="19.7109375" style="97" bestFit="1" customWidth="1"/>
    <col min="8194" max="8194" width="15.7109375" style="97" customWidth="1"/>
    <col min="8195" max="8195" width="19.7109375" style="97" bestFit="1" customWidth="1"/>
    <col min="8196" max="8196" width="15.7109375" style="97" customWidth="1"/>
    <col min="8197" max="8197" width="19.7109375" style="97" bestFit="1" customWidth="1"/>
    <col min="8198" max="8198" width="15.7109375" style="97" customWidth="1"/>
    <col min="8199" max="8199" width="22.140625" style="97" bestFit="1" customWidth="1"/>
    <col min="8200" max="8200" width="15.7109375" style="97" customWidth="1"/>
    <col min="8201" max="8201" width="22.140625" style="97" bestFit="1" customWidth="1"/>
    <col min="8202" max="8202" width="15.7109375" style="97" customWidth="1"/>
    <col min="8203" max="8203" width="22.140625" style="97" bestFit="1" customWidth="1"/>
    <col min="8204" max="8205" width="9.140625" style="97"/>
    <col min="8206" max="8206" width="14.140625" style="97" bestFit="1" customWidth="1"/>
    <col min="8207" max="8207" width="9.140625" style="97"/>
    <col min="8208" max="8208" width="22.28515625" style="97" bestFit="1" customWidth="1"/>
    <col min="8209" max="8443" width="9.140625" style="97"/>
    <col min="8444" max="8444" width="10.7109375" style="97" customWidth="1"/>
    <col min="8445" max="8445" width="55.7109375" style="97" customWidth="1"/>
    <col min="8446" max="8446" width="21.28515625" style="97" bestFit="1" customWidth="1"/>
    <col min="8447" max="8447" width="5.7109375" style="97" customWidth="1"/>
    <col min="8448" max="8448" width="15.7109375" style="97" customWidth="1"/>
    <col min="8449" max="8449" width="19.7109375" style="97" bestFit="1" customWidth="1"/>
    <col min="8450" max="8450" width="15.7109375" style="97" customWidth="1"/>
    <col min="8451" max="8451" width="19.7109375" style="97" bestFit="1" customWidth="1"/>
    <col min="8452" max="8452" width="15.7109375" style="97" customWidth="1"/>
    <col min="8453" max="8453" width="19.7109375" style="97" bestFit="1" customWidth="1"/>
    <col min="8454" max="8454" width="15.7109375" style="97" customWidth="1"/>
    <col min="8455" max="8455" width="22.140625" style="97" bestFit="1" customWidth="1"/>
    <col min="8456" max="8456" width="15.7109375" style="97" customWidth="1"/>
    <col min="8457" max="8457" width="22.140625" style="97" bestFit="1" customWidth="1"/>
    <col min="8458" max="8458" width="15.7109375" style="97" customWidth="1"/>
    <col min="8459" max="8459" width="22.140625" style="97" bestFit="1" customWidth="1"/>
    <col min="8460" max="8461" width="9.140625" style="97"/>
    <col min="8462" max="8462" width="14.140625" style="97" bestFit="1" customWidth="1"/>
    <col min="8463" max="8463" width="9.140625" style="97"/>
    <col min="8464" max="8464" width="22.28515625" style="97" bestFit="1" customWidth="1"/>
    <col min="8465" max="8699" width="9.140625" style="97"/>
    <col min="8700" max="8700" width="10.7109375" style="97" customWidth="1"/>
    <col min="8701" max="8701" width="55.7109375" style="97" customWidth="1"/>
    <col min="8702" max="8702" width="21.28515625" style="97" bestFit="1" customWidth="1"/>
    <col min="8703" max="8703" width="5.7109375" style="97" customWidth="1"/>
    <col min="8704" max="8704" width="15.7109375" style="97" customWidth="1"/>
    <col min="8705" max="8705" width="19.7109375" style="97" bestFit="1" customWidth="1"/>
    <col min="8706" max="8706" width="15.7109375" style="97" customWidth="1"/>
    <col min="8707" max="8707" width="19.7109375" style="97" bestFit="1" customWidth="1"/>
    <col min="8708" max="8708" width="15.7109375" style="97" customWidth="1"/>
    <col min="8709" max="8709" width="19.7109375" style="97" bestFit="1" customWidth="1"/>
    <col min="8710" max="8710" width="15.7109375" style="97" customWidth="1"/>
    <col min="8711" max="8711" width="22.140625" style="97" bestFit="1" customWidth="1"/>
    <col min="8712" max="8712" width="15.7109375" style="97" customWidth="1"/>
    <col min="8713" max="8713" width="22.140625" style="97" bestFit="1" customWidth="1"/>
    <col min="8714" max="8714" width="15.7109375" style="97" customWidth="1"/>
    <col min="8715" max="8715" width="22.140625" style="97" bestFit="1" customWidth="1"/>
    <col min="8716" max="8717" width="9.140625" style="97"/>
    <col min="8718" max="8718" width="14.140625" style="97" bestFit="1" customWidth="1"/>
    <col min="8719" max="8719" width="9.140625" style="97"/>
    <col min="8720" max="8720" width="22.28515625" style="97" bestFit="1" customWidth="1"/>
    <col min="8721" max="8955" width="9.140625" style="97"/>
    <col min="8956" max="8956" width="10.7109375" style="97" customWidth="1"/>
    <col min="8957" max="8957" width="55.7109375" style="97" customWidth="1"/>
    <col min="8958" max="8958" width="21.28515625" style="97" bestFit="1" customWidth="1"/>
    <col min="8959" max="8959" width="5.7109375" style="97" customWidth="1"/>
    <col min="8960" max="8960" width="15.7109375" style="97" customWidth="1"/>
    <col min="8961" max="8961" width="19.7109375" style="97" bestFit="1" customWidth="1"/>
    <col min="8962" max="8962" width="15.7109375" style="97" customWidth="1"/>
    <col min="8963" max="8963" width="19.7109375" style="97" bestFit="1" customWidth="1"/>
    <col min="8964" max="8964" width="15.7109375" style="97" customWidth="1"/>
    <col min="8965" max="8965" width="19.7109375" style="97" bestFit="1" customWidth="1"/>
    <col min="8966" max="8966" width="15.7109375" style="97" customWidth="1"/>
    <col min="8967" max="8967" width="22.140625" style="97" bestFit="1" customWidth="1"/>
    <col min="8968" max="8968" width="15.7109375" style="97" customWidth="1"/>
    <col min="8969" max="8969" width="22.140625" style="97" bestFit="1" customWidth="1"/>
    <col min="8970" max="8970" width="15.7109375" style="97" customWidth="1"/>
    <col min="8971" max="8971" width="22.140625" style="97" bestFit="1" customWidth="1"/>
    <col min="8972" max="8973" width="9.140625" style="97"/>
    <col min="8974" max="8974" width="14.140625" style="97" bestFit="1" customWidth="1"/>
    <col min="8975" max="8975" width="9.140625" style="97"/>
    <col min="8976" max="8976" width="22.28515625" style="97" bestFit="1" customWidth="1"/>
    <col min="8977" max="9211" width="9.140625" style="97"/>
    <col min="9212" max="9212" width="10.7109375" style="97" customWidth="1"/>
    <col min="9213" max="9213" width="55.7109375" style="97" customWidth="1"/>
    <col min="9214" max="9214" width="21.28515625" style="97" bestFit="1" customWidth="1"/>
    <col min="9215" max="9215" width="5.7109375" style="97" customWidth="1"/>
    <col min="9216" max="9216" width="15.7109375" style="97" customWidth="1"/>
    <col min="9217" max="9217" width="19.7109375" style="97" bestFit="1" customWidth="1"/>
    <col min="9218" max="9218" width="15.7109375" style="97" customWidth="1"/>
    <col min="9219" max="9219" width="19.7109375" style="97" bestFit="1" customWidth="1"/>
    <col min="9220" max="9220" width="15.7109375" style="97" customWidth="1"/>
    <col min="9221" max="9221" width="19.7109375" style="97" bestFit="1" customWidth="1"/>
    <col min="9222" max="9222" width="15.7109375" style="97" customWidth="1"/>
    <col min="9223" max="9223" width="22.140625" style="97" bestFit="1" customWidth="1"/>
    <col min="9224" max="9224" width="15.7109375" style="97" customWidth="1"/>
    <col min="9225" max="9225" width="22.140625" style="97" bestFit="1" customWidth="1"/>
    <col min="9226" max="9226" width="15.7109375" style="97" customWidth="1"/>
    <col min="9227" max="9227" width="22.140625" style="97" bestFit="1" customWidth="1"/>
    <col min="9228" max="9229" width="9.140625" style="97"/>
    <col min="9230" max="9230" width="14.140625" style="97" bestFit="1" customWidth="1"/>
    <col min="9231" max="9231" width="9.140625" style="97"/>
    <col min="9232" max="9232" width="22.28515625" style="97" bestFit="1" customWidth="1"/>
    <col min="9233" max="9467" width="9.140625" style="97"/>
    <col min="9468" max="9468" width="10.7109375" style="97" customWidth="1"/>
    <col min="9469" max="9469" width="55.7109375" style="97" customWidth="1"/>
    <col min="9470" max="9470" width="21.28515625" style="97" bestFit="1" customWidth="1"/>
    <col min="9471" max="9471" width="5.7109375" style="97" customWidth="1"/>
    <col min="9472" max="9472" width="15.7109375" style="97" customWidth="1"/>
    <col min="9473" max="9473" width="19.7109375" style="97" bestFit="1" customWidth="1"/>
    <col min="9474" max="9474" width="15.7109375" style="97" customWidth="1"/>
    <col min="9475" max="9475" width="19.7109375" style="97" bestFit="1" customWidth="1"/>
    <col min="9476" max="9476" width="15.7109375" style="97" customWidth="1"/>
    <col min="9477" max="9477" width="19.7109375" style="97" bestFit="1" customWidth="1"/>
    <col min="9478" max="9478" width="15.7109375" style="97" customWidth="1"/>
    <col min="9479" max="9479" width="22.140625" style="97" bestFit="1" customWidth="1"/>
    <col min="9480" max="9480" width="15.7109375" style="97" customWidth="1"/>
    <col min="9481" max="9481" width="22.140625" style="97" bestFit="1" customWidth="1"/>
    <col min="9482" max="9482" width="15.7109375" style="97" customWidth="1"/>
    <col min="9483" max="9483" width="22.140625" style="97" bestFit="1" customWidth="1"/>
    <col min="9484" max="9485" width="9.140625" style="97"/>
    <col min="9486" max="9486" width="14.140625" style="97" bestFit="1" customWidth="1"/>
    <col min="9487" max="9487" width="9.140625" style="97"/>
    <col min="9488" max="9488" width="22.28515625" style="97" bestFit="1" customWidth="1"/>
    <col min="9489" max="9723" width="9.140625" style="97"/>
    <col min="9724" max="9724" width="10.7109375" style="97" customWidth="1"/>
    <col min="9725" max="9725" width="55.7109375" style="97" customWidth="1"/>
    <col min="9726" max="9726" width="21.28515625" style="97" bestFit="1" customWidth="1"/>
    <col min="9727" max="9727" width="5.7109375" style="97" customWidth="1"/>
    <col min="9728" max="9728" width="15.7109375" style="97" customWidth="1"/>
    <col min="9729" max="9729" width="19.7109375" style="97" bestFit="1" customWidth="1"/>
    <col min="9730" max="9730" width="15.7109375" style="97" customWidth="1"/>
    <col min="9731" max="9731" width="19.7109375" style="97" bestFit="1" customWidth="1"/>
    <col min="9732" max="9732" width="15.7109375" style="97" customWidth="1"/>
    <col min="9733" max="9733" width="19.7109375" style="97" bestFit="1" customWidth="1"/>
    <col min="9734" max="9734" width="15.7109375" style="97" customWidth="1"/>
    <col min="9735" max="9735" width="22.140625" style="97" bestFit="1" customWidth="1"/>
    <col min="9736" max="9736" width="15.7109375" style="97" customWidth="1"/>
    <col min="9737" max="9737" width="22.140625" style="97" bestFit="1" customWidth="1"/>
    <col min="9738" max="9738" width="15.7109375" style="97" customWidth="1"/>
    <col min="9739" max="9739" width="22.140625" style="97" bestFit="1" customWidth="1"/>
    <col min="9740" max="9741" width="9.140625" style="97"/>
    <col min="9742" max="9742" width="14.140625" style="97" bestFit="1" customWidth="1"/>
    <col min="9743" max="9743" width="9.140625" style="97"/>
    <col min="9744" max="9744" width="22.28515625" style="97" bestFit="1" customWidth="1"/>
    <col min="9745" max="9979" width="9.140625" style="97"/>
    <col min="9980" max="9980" width="10.7109375" style="97" customWidth="1"/>
    <col min="9981" max="9981" width="55.7109375" style="97" customWidth="1"/>
    <col min="9982" max="9982" width="21.28515625" style="97" bestFit="1" customWidth="1"/>
    <col min="9983" max="9983" width="5.7109375" style="97" customWidth="1"/>
    <col min="9984" max="9984" width="15.7109375" style="97" customWidth="1"/>
    <col min="9985" max="9985" width="19.7109375" style="97" bestFit="1" customWidth="1"/>
    <col min="9986" max="9986" width="15.7109375" style="97" customWidth="1"/>
    <col min="9987" max="9987" width="19.7109375" style="97" bestFit="1" customWidth="1"/>
    <col min="9988" max="9988" width="15.7109375" style="97" customWidth="1"/>
    <col min="9989" max="9989" width="19.7109375" style="97" bestFit="1" customWidth="1"/>
    <col min="9990" max="9990" width="15.7109375" style="97" customWidth="1"/>
    <col min="9991" max="9991" width="22.140625" style="97" bestFit="1" customWidth="1"/>
    <col min="9992" max="9992" width="15.7109375" style="97" customWidth="1"/>
    <col min="9993" max="9993" width="22.140625" style="97" bestFit="1" customWidth="1"/>
    <col min="9994" max="9994" width="15.7109375" style="97" customWidth="1"/>
    <col min="9995" max="9995" width="22.140625" style="97" bestFit="1" customWidth="1"/>
    <col min="9996" max="9997" width="9.140625" style="97"/>
    <col min="9998" max="9998" width="14.140625" style="97" bestFit="1" customWidth="1"/>
    <col min="9999" max="9999" width="9.140625" style="97"/>
    <col min="10000" max="10000" width="22.28515625" style="97" bestFit="1" customWidth="1"/>
    <col min="10001" max="10235" width="9.140625" style="97"/>
    <col min="10236" max="10236" width="10.7109375" style="97" customWidth="1"/>
    <col min="10237" max="10237" width="55.7109375" style="97" customWidth="1"/>
    <col min="10238" max="10238" width="21.28515625" style="97" bestFit="1" customWidth="1"/>
    <col min="10239" max="10239" width="5.7109375" style="97" customWidth="1"/>
    <col min="10240" max="10240" width="15.7109375" style="97" customWidth="1"/>
    <col min="10241" max="10241" width="19.7109375" style="97" bestFit="1" customWidth="1"/>
    <col min="10242" max="10242" width="15.7109375" style="97" customWidth="1"/>
    <col min="10243" max="10243" width="19.7109375" style="97" bestFit="1" customWidth="1"/>
    <col min="10244" max="10244" width="15.7109375" style="97" customWidth="1"/>
    <col min="10245" max="10245" width="19.7109375" style="97" bestFit="1" customWidth="1"/>
    <col min="10246" max="10246" width="15.7109375" style="97" customWidth="1"/>
    <col min="10247" max="10247" width="22.140625" style="97" bestFit="1" customWidth="1"/>
    <col min="10248" max="10248" width="15.7109375" style="97" customWidth="1"/>
    <col min="10249" max="10249" width="22.140625" style="97" bestFit="1" customWidth="1"/>
    <col min="10250" max="10250" width="15.7109375" style="97" customWidth="1"/>
    <col min="10251" max="10251" width="22.140625" style="97" bestFit="1" customWidth="1"/>
    <col min="10252" max="10253" width="9.140625" style="97"/>
    <col min="10254" max="10254" width="14.140625" style="97" bestFit="1" customWidth="1"/>
    <col min="10255" max="10255" width="9.140625" style="97"/>
    <col min="10256" max="10256" width="22.28515625" style="97" bestFit="1" customWidth="1"/>
    <col min="10257" max="10491" width="9.140625" style="97"/>
    <col min="10492" max="10492" width="10.7109375" style="97" customWidth="1"/>
    <col min="10493" max="10493" width="55.7109375" style="97" customWidth="1"/>
    <col min="10494" max="10494" width="21.28515625" style="97" bestFit="1" customWidth="1"/>
    <col min="10495" max="10495" width="5.7109375" style="97" customWidth="1"/>
    <col min="10496" max="10496" width="15.7109375" style="97" customWidth="1"/>
    <col min="10497" max="10497" width="19.7109375" style="97" bestFit="1" customWidth="1"/>
    <col min="10498" max="10498" width="15.7109375" style="97" customWidth="1"/>
    <col min="10499" max="10499" width="19.7109375" style="97" bestFit="1" customWidth="1"/>
    <col min="10500" max="10500" width="15.7109375" style="97" customWidth="1"/>
    <col min="10501" max="10501" width="19.7109375" style="97" bestFit="1" customWidth="1"/>
    <col min="10502" max="10502" width="15.7109375" style="97" customWidth="1"/>
    <col min="10503" max="10503" width="22.140625" style="97" bestFit="1" customWidth="1"/>
    <col min="10504" max="10504" width="15.7109375" style="97" customWidth="1"/>
    <col min="10505" max="10505" width="22.140625" style="97" bestFit="1" customWidth="1"/>
    <col min="10506" max="10506" width="15.7109375" style="97" customWidth="1"/>
    <col min="10507" max="10507" width="22.140625" style="97" bestFit="1" customWidth="1"/>
    <col min="10508" max="10509" width="9.140625" style="97"/>
    <col min="10510" max="10510" width="14.140625" style="97" bestFit="1" customWidth="1"/>
    <col min="10511" max="10511" width="9.140625" style="97"/>
    <col min="10512" max="10512" width="22.28515625" style="97" bestFit="1" customWidth="1"/>
    <col min="10513" max="10747" width="9.140625" style="97"/>
    <col min="10748" max="10748" width="10.7109375" style="97" customWidth="1"/>
    <col min="10749" max="10749" width="55.7109375" style="97" customWidth="1"/>
    <col min="10750" max="10750" width="21.28515625" style="97" bestFit="1" customWidth="1"/>
    <col min="10751" max="10751" width="5.7109375" style="97" customWidth="1"/>
    <col min="10752" max="10752" width="15.7109375" style="97" customWidth="1"/>
    <col min="10753" max="10753" width="19.7109375" style="97" bestFit="1" customWidth="1"/>
    <col min="10754" max="10754" width="15.7109375" style="97" customWidth="1"/>
    <col min="10755" max="10755" width="19.7109375" style="97" bestFit="1" customWidth="1"/>
    <col min="10756" max="10756" width="15.7109375" style="97" customWidth="1"/>
    <col min="10757" max="10757" width="19.7109375" style="97" bestFit="1" customWidth="1"/>
    <col min="10758" max="10758" width="15.7109375" style="97" customWidth="1"/>
    <col min="10759" max="10759" width="22.140625" style="97" bestFit="1" customWidth="1"/>
    <col min="10760" max="10760" width="15.7109375" style="97" customWidth="1"/>
    <col min="10761" max="10761" width="22.140625" style="97" bestFit="1" customWidth="1"/>
    <col min="10762" max="10762" width="15.7109375" style="97" customWidth="1"/>
    <col min="10763" max="10763" width="22.140625" style="97" bestFit="1" customWidth="1"/>
    <col min="10764" max="10765" width="9.140625" style="97"/>
    <col min="10766" max="10766" width="14.140625" style="97" bestFit="1" customWidth="1"/>
    <col min="10767" max="10767" width="9.140625" style="97"/>
    <col min="10768" max="10768" width="22.28515625" style="97" bestFit="1" customWidth="1"/>
    <col min="10769" max="11003" width="9.140625" style="97"/>
    <col min="11004" max="11004" width="10.7109375" style="97" customWidth="1"/>
    <col min="11005" max="11005" width="55.7109375" style="97" customWidth="1"/>
    <col min="11006" max="11006" width="21.28515625" style="97" bestFit="1" customWidth="1"/>
    <col min="11007" max="11007" width="5.7109375" style="97" customWidth="1"/>
    <col min="11008" max="11008" width="15.7109375" style="97" customWidth="1"/>
    <col min="11009" max="11009" width="19.7109375" style="97" bestFit="1" customWidth="1"/>
    <col min="11010" max="11010" width="15.7109375" style="97" customWidth="1"/>
    <col min="11011" max="11011" width="19.7109375" style="97" bestFit="1" customWidth="1"/>
    <col min="11012" max="11012" width="15.7109375" style="97" customWidth="1"/>
    <col min="11013" max="11013" width="19.7109375" style="97" bestFit="1" customWidth="1"/>
    <col min="11014" max="11014" width="15.7109375" style="97" customWidth="1"/>
    <col min="11015" max="11015" width="22.140625" style="97" bestFit="1" customWidth="1"/>
    <col min="11016" max="11016" width="15.7109375" style="97" customWidth="1"/>
    <col min="11017" max="11017" width="22.140625" style="97" bestFit="1" customWidth="1"/>
    <col min="11018" max="11018" width="15.7109375" style="97" customWidth="1"/>
    <col min="11019" max="11019" width="22.140625" style="97" bestFit="1" customWidth="1"/>
    <col min="11020" max="11021" width="9.140625" style="97"/>
    <col min="11022" max="11022" width="14.140625" style="97" bestFit="1" customWidth="1"/>
    <col min="11023" max="11023" width="9.140625" style="97"/>
    <col min="11024" max="11024" width="22.28515625" style="97" bestFit="1" customWidth="1"/>
    <col min="11025" max="11259" width="9.140625" style="97"/>
    <col min="11260" max="11260" width="10.7109375" style="97" customWidth="1"/>
    <col min="11261" max="11261" width="55.7109375" style="97" customWidth="1"/>
    <col min="11262" max="11262" width="21.28515625" style="97" bestFit="1" customWidth="1"/>
    <col min="11263" max="11263" width="5.7109375" style="97" customWidth="1"/>
    <col min="11264" max="11264" width="15.7109375" style="97" customWidth="1"/>
    <col min="11265" max="11265" width="19.7109375" style="97" bestFit="1" customWidth="1"/>
    <col min="11266" max="11266" width="15.7109375" style="97" customWidth="1"/>
    <col min="11267" max="11267" width="19.7109375" style="97" bestFit="1" customWidth="1"/>
    <col min="11268" max="11268" width="15.7109375" style="97" customWidth="1"/>
    <col min="11269" max="11269" width="19.7109375" style="97" bestFit="1" customWidth="1"/>
    <col min="11270" max="11270" width="15.7109375" style="97" customWidth="1"/>
    <col min="11271" max="11271" width="22.140625" style="97" bestFit="1" customWidth="1"/>
    <col min="11272" max="11272" width="15.7109375" style="97" customWidth="1"/>
    <col min="11273" max="11273" width="22.140625" style="97" bestFit="1" customWidth="1"/>
    <col min="11274" max="11274" width="15.7109375" style="97" customWidth="1"/>
    <col min="11275" max="11275" width="22.140625" style="97" bestFit="1" customWidth="1"/>
    <col min="11276" max="11277" width="9.140625" style="97"/>
    <col min="11278" max="11278" width="14.140625" style="97" bestFit="1" customWidth="1"/>
    <col min="11279" max="11279" width="9.140625" style="97"/>
    <col min="11280" max="11280" width="22.28515625" style="97" bestFit="1" customWidth="1"/>
    <col min="11281" max="11515" width="9.140625" style="97"/>
    <col min="11516" max="11516" width="10.7109375" style="97" customWidth="1"/>
    <col min="11517" max="11517" width="55.7109375" style="97" customWidth="1"/>
    <col min="11518" max="11518" width="21.28515625" style="97" bestFit="1" customWidth="1"/>
    <col min="11519" max="11519" width="5.7109375" style="97" customWidth="1"/>
    <col min="11520" max="11520" width="15.7109375" style="97" customWidth="1"/>
    <col min="11521" max="11521" width="19.7109375" style="97" bestFit="1" customWidth="1"/>
    <col min="11522" max="11522" width="15.7109375" style="97" customWidth="1"/>
    <col min="11523" max="11523" width="19.7109375" style="97" bestFit="1" customWidth="1"/>
    <col min="11524" max="11524" width="15.7109375" style="97" customWidth="1"/>
    <col min="11525" max="11525" width="19.7109375" style="97" bestFit="1" customWidth="1"/>
    <col min="11526" max="11526" width="15.7109375" style="97" customWidth="1"/>
    <col min="11527" max="11527" width="22.140625" style="97" bestFit="1" customWidth="1"/>
    <col min="11528" max="11528" width="15.7109375" style="97" customWidth="1"/>
    <col min="11529" max="11529" width="22.140625" style="97" bestFit="1" customWidth="1"/>
    <col min="11530" max="11530" width="15.7109375" style="97" customWidth="1"/>
    <col min="11531" max="11531" width="22.140625" style="97" bestFit="1" customWidth="1"/>
    <col min="11532" max="11533" width="9.140625" style="97"/>
    <col min="11534" max="11534" width="14.140625" style="97" bestFit="1" customWidth="1"/>
    <col min="11535" max="11535" width="9.140625" style="97"/>
    <col min="11536" max="11536" width="22.28515625" style="97" bestFit="1" customWidth="1"/>
    <col min="11537" max="11771" width="9.140625" style="97"/>
    <col min="11772" max="11772" width="10.7109375" style="97" customWidth="1"/>
    <col min="11773" max="11773" width="55.7109375" style="97" customWidth="1"/>
    <col min="11774" max="11774" width="21.28515625" style="97" bestFit="1" customWidth="1"/>
    <col min="11775" max="11775" width="5.7109375" style="97" customWidth="1"/>
    <col min="11776" max="11776" width="15.7109375" style="97" customWidth="1"/>
    <col min="11777" max="11777" width="19.7109375" style="97" bestFit="1" customWidth="1"/>
    <col min="11778" max="11778" width="15.7109375" style="97" customWidth="1"/>
    <col min="11779" max="11779" width="19.7109375" style="97" bestFit="1" customWidth="1"/>
    <col min="11780" max="11780" width="15.7109375" style="97" customWidth="1"/>
    <col min="11781" max="11781" width="19.7109375" style="97" bestFit="1" customWidth="1"/>
    <col min="11782" max="11782" width="15.7109375" style="97" customWidth="1"/>
    <col min="11783" max="11783" width="22.140625" style="97" bestFit="1" customWidth="1"/>
    <col min="11784" max="11784" width="15.7109375" style="97" customWidth="1"/>
    <col min="11785" max="11785" width="22.140625" style="97" bestFit="1" customWidth="1"/>
    <col min="11786" max="11786" width="15.7109375" style="97" customWidth="1"/>
    <col min="11787" max="11787" width="22.140625" style="97" bestFit="1" customWidth="1"/>
    <col min="11788" max="11789" width="9.140625" style="97"/>
    <col min="11790" max="11790" width="14.140625" style="97" bestFit="1" customWidth="1"/>
    <col min="11791" max="11791" width="9.140625" style="97"/>
    <col min="11792" max="11792" width="22.28515625" style="97" bestFit="1" customWidth="1"/>
    <col min="11793" max="12027" width="9.140625" style="97"/>
    <col min="12028" max="12028" width="10.7109375" style="97" customWidth="1"/>
    <col min="12029" max="12029" width="55.7109375" style="97" customWidth="1"/>
    <col min="12030" max="12030" width="21.28515625" style="97" bestFit="1" customWidth="1"/>
    <col min="12031" max="12031" width="5.7109375" style="97" customWidth="1"/>
    <col min="12032" max="12032" width="15.7109375" style="97" customWidth="1"/>
    <col min="12033" max="12033" width="19.7109375" style="97" bestFit="1" customWidth="1"/>
    <col min="12034" max="12034" width="15.7109375" style="97" customWidth="1"/>
    <col min="12035" max="12035" width="19.7109375" style="97" bestFit="1" customWidth="1"/>
    <col min="12036" max="12036" width="15.7109375" style="97" customWidth="1"/>
    <col min="12037" max="12037" width="19.7109375" style="97" bestFit="1" customWidth="1"/>
    <col min="12038" max="12038" width="15.7109375" style="97" customWidth="1"/>
    <col min="12039" max="12039" width="22.140625" style="97" bestFit="1" customWidth="1"/>
    <col min="12040" max="12040" width="15.7109375" style="97" customWidth="1"/>
    <col min="12041" max="12041" width="22.140625" style="97" bestFit="1" customWidth="1"/>
    <col min="12042" max="12042" width="15.7109375" style="97" customWidth="1"/>
    <col min="12043" max="12043" width="22.140625" style="97" bestFit="1" customWidth="1"/>
    <col min="12044" max="12045" width="9.140625" style="97"/>
    <col min="12046" max="12046" width="14.140625" style="97" bestFit="1" customWidth="1"/>
    <col min="12047" max="12047" width="9.140625" style="97"/>
    <col min="12048" max="12048" width="22.28515625" style="97" bestFit="1" customWidth="1"/>
    <col min="12049" max="12283" width="9.140625" style="97"/>
    <col min="12284" max="12284" width="10.7109375" style="97" customWidth="1"/>
    <col min="12285" max="12285" width="55.7109375" style="97" customWidth="1"/>
    <col min="12286" max="12286" width="21.28515625" style="97" bestFit="1" customWidth="1"/>
    <col min="12287" max="12287" width="5.7109375" style="97" customWidth="1"/>
    <col min="12288" max="12288" width="15.7109375" style="97" customWidth="1"/>
    <col min="12289" max="12289" width="19.7109375" style="97" bestFit="1" customWidth="1"/>
    <col min="12290" max="12290" width="15.7109375" style="97" customWidth="1"/>
    <col min="12291" max="12291" width="19.7109375" style="97" bestFit="1" customWidth="1"/>
    <col min="12292" max="12292" width="15.7109375" style="97" customWidth="1"/>
    <col min="12293" max="12293" width="19.7109375" style="97" bestFit="1" customWidth="1"/>
    <col min="12294" max="12294" width="15.7109375" style="97" customWidth="1"/>
    <col min="12295" max="12295" width="22.140625" style="97" bestFit="1" customWidth="1"/>
    <col min="12296" max="12296" width="15.7109375" style="97" customWidth="1"/>
    <col min="12297" max="12297" width="22.140625" style="97" bestFit="1" customWidth="1"/>
    <col min="12298" max="12298" width="15.7109375" style="97" customWidth="1"/>
    <col min="12299" max="12299" width="22.140625" style="97" bestFit="1" customWidth="1"/>
    <col min="12300" max="12301" width="9.140625" style="97"/>
    <col min="12302" max="12302" width="14.140625" style="97" bestFit="1" customWidth="1"/>
    <col min="12303" max="12303" width="9.140625" style="97"/>
    <col min="12304" max="12304" width="22.28515625" style="97" bestFit="1" customWidth="1"/>
    <col min="12305" max="12539" width="9.140625" style="97"/>
    <col min="12540" max="12540" width="10.7109375" style="97" customWidth="1"/>
    <col min="12541" max="12541" width="55.7109375" style="97" customWidth="1"/>
    <col min="12542" max="12542" width="21.28515625" style="97" bestFit="1" customWidth="1"/>
    <col min="12543" max="12543" width="5.7109375" style="97" customWidth="1"/>
    <col min="12544" max="12544" width="15.7109375" style="97" customWidth="1"/>
    <col min="12545" max="12545" width="19.7109375" style="97" bestFit="1" customWidth="1"/>
    <col min="12546" max="12546" width="15.7109375" style="97" customWidth="1"/>
    <col min="12547" max="12547" width="19.7109375" style="97" bestFit="1" customWidth="1"/>
    <col min="12548" max="12548" width="15.7109375" style="97" customWidth="1"/>
    <col min="12549" max="12549" width="19.7109375" style="97" bestFit="1" customWidth="1"/>
    <col min="12550" max="12550" width="15.7109375" style="97" customWidth="1"/>
    <col min="12551" max="12551" width="22.140625" style="97" bestFit="1" customWidth="1"/>
    <col min="12552" max="12552" width="15.7109375" style="97" customWidth="1"/>
    <col min="12553" max="12553" width="22.140625" style="97" bestFit="1" customWidth="1"/>
    <col min="12554" max="12554" width="15.7109375" style="97" customWidth="1"/>
    <col min="12555" max="12555" width="22.140625" style="97" bestFit="1" customWidth="1"/>
    <col min="12556" max="12557" width="9.140625" style="97"/>
    <col min="12558" max="12558" width="14.140625" style="97" bestFit="1" customWidth="1"/>
    <col min="12559" max="12559" width="9.140625" style="97"/>
    <col min="12560" max="12560" width="22.28515625" style="97" bestFit="1" customWidth="1"/>
    <col min="12561" max="12795" width="9.140625" style="97"/>
    <col min="12796" max="12796" width="10.7109375" style="97" customWidth="1"/>
    <col min="12797" max="12797" width="55.7109375" style="97" customWidth="1"/>
    <col min="12798" max="12798" width="21.28515625" style="97" bestFit="1" customWidth="1"/>
    <col min="12799" max="12799" width="5.7109375" style="97" customWidth="1"/>
    <col min="12800" max="12800" width="15.7109375" style="97" customWidth="1"/>
    <col min="12801" max="12801" width="19.7109375" style="97" bestFit="1" customWidth="1"/>
    <col min="12802" max="12802" width="15.7109375" style="97" customWidth="1"/>
    <col min="12803" max="12803" width="19.7109375" style="97" bestFit="1" customWidth="1"/>
    <col min="12804" max="12804" width="15.7109375" style="97" customWidth="1"/>
    <col min="12805" max="12805" width="19.7109375" style="97" bestFit="1" customWidth="1"/>
    <col min="12806" max="12806" width="15.7109375" style="97" customWidth="1"/>
    <col min="12807" max="12807" width="22.140625" style="97" bestFit="1" customWidth="1"/>
    <col min="12808" max="12808" width="15.7109375" style="97" customWidth="1"/>
    <col min="12809" max="12809" width="22.140625" style="97" bestFit="1" customWidth="1"/>
    <col min="12810" max="12810" width="15.7109375" style="97" customWidth="1"/>
    <col min="12811" max="12811" width="22.140625" style="97" bestFit="1" customWidth="1"/>
    <col min="12812" max="12813" width="9.140625" style="97"/>
    <col min="12814" max="12814" width="14.140625" style="97" bestFit="1" customWidth="1"/>
    <col min="12815" max="12815" width="9.140625" style="97"/>
    <col min="12816" max="12816" width="22.28515625" style="97" bestFit="1" customWidth="1"/>
    <col min="12817" max="13051" width="9.140625" style="97"/>
    <col min="13052" max="13052" width="10.7109375" style="97" customWidth="1"/>
    <col min="13053" max="13053" width="55.7109375" style="97" customWidth="1"/>
    <col min="13054" max="13054" width="21.28515625" style="97" bestFit="1" customWidth="1"/>
    <col min="13055" max="13055" width="5.7109375" style="97" customWidth="1"/>
    <col min="13056" max="13056" width="15.7109375" style="97" customWidth="1"/>
    <col min="13057" max="13057" width="19.7109375" style="97" bestFit="1" customWidth="1"/>
    <col min="13058" max="13058" width="15.7109375" style="97" customWidth="1"/>
    <col min="13059" max="13059" width="19.7109375" style="97" bestFit="1" customWidth="1"/>
    <col min="13060" max="13060" width="15.7109375" style="97" customWidth="1"/>
    <col min="13061" max="13061" width="19.7109375" style="97" bestFit="1" customWidth="1"/>
    <col min="13062" max="13062" width="15.7109375" style="97" customWidth="1"/>
    <col min="13063" max="13063" width="22.140625" style="97" bestFit="1" customWidth="1"/>
    <col min="13064" max="13064" width="15.7109375" style="97" customWidth="1"/>
    <col min="13065" max="13065" width="22.140625" style="97" bestFit="1" customWidth="1"/>
    <col min="13066" max="13066" width="15.7109375" style="97" customWidth="1"/>
    <col min="13067" max="13067" width="22.140625" style="97" bestFit="1" customWidth="1"/>
    <col min="13068" max="13069" width="9.140625" style="97"/>
    <col min="13070" max="13070" width="14.140625" style="97" bestFit="1" customWidth="1"/>
    <col min="13071" max="13071" width="9.140625" style="97"/>
    <col min="13072" max="13072" width="22.28515625" style="97" bestFit="1" customWidth="1"/>
    <col min="13073" max="13307" width="9.140625" style="97"/>
    <col min="13308" max="13308" width="10.7109375" style="97" customWidth="1"/>
    <col min="13309" max="13309" width="55.7109375" style="97" customWidth="1"/>
    <col min="13310" max="13310" width="21.28515625" style="97" bestFit="1" customWidth="1"/>
    <col min="13311" max="13311" width="5.7109375" style="97" customWidth="1"/>
    <col min="13312" max="13312" width="15.7109375" style="97" customWidth="1"/>
    <col min="13313" max="13313" width="19.7109375" style="97" bestFit="1" customWidth="1"/>
    <col min="13314" max="13314" width="15.7109375" style="97" customWidth="1"/>
    <col min="13315" max="13315" width="19.7109375" style="97" bestFit="1" customWidth="1"/>
    <col min="13316" max="13316" width="15.7109375" style="97" customWidth="1"/>
    <col min="13317" max="13317" width="19.7109375" style="97" bestFit="1" customWidth="1"/>
    <col min="13318" max="13318" width="15.7109375" style="97" customWidth="1"/>
    <col min="13319" max="13319" width="22.140625" style="97" bestFit="1" customWidth="1"/>
    <col min="13320" max="13320" width="15.7109375" style="97" customWidth="1"/>
    <col min="13321" max="13321" width="22.140625" style="97" bestFit="1" customWidth="1"/>
    <col min="13322" max="13322" width="15.7109375" style="97" customWidth="1"/>
    <col min="13323" max="13323" width="22.140625" style="97" bestFit="1" customWidth="1"/>
    <col min="13324" max="13325" width="9.140625" style="97"/>
    <col min="13326" max="13326" width="14.140625" style="97" bestFit="1" customWidth="1"/>
    <col min="13327" max="13327" width="9.140625" style="97"/>
    <col min="13328" max="13328" width="22.28515625" style="97" bestFit="1" customWidth="1"/>
    <col min="13329" max="13563" width="9.140625" style="97"/>
    <col min="13564" max="13564" width="10.7109375" style="97" customWidth="1"/>
    <col min="13565" max="13565" width="55.7109375" style="97" customWidth="1"/>
    <col min="13566" max="13566" width="21.28515625" style="97" bestFit="1" customWidth="1"/>
    <col min="13567" max="13567" width="5.7109375" style="97" customWidth="1"/>
    <col min="13568" max="13568" width="15.7109375" style="97" customWidth="1"/>
    <col min="13569" max="13569" width="19.7109375" style="97" bestFit="1" customWidth="1"/>
    <col min="13570" max="13570" width="15.7109375" style="97" customWidth="1"/>
    <col min="13571" max="13571" width="19.7109375" style="97" bestFit="1" customWidth="1"/>
    <col min="13572" max="13572" width="15.7109375" style="97" customWidth="1"/>
    <col min="13573" max="13573" width="19.7109375" style="97" bestFit="1" customWidth="1"/>
    <col min="13574" max="13574" width="15.7109375" style="97" customWidth="1"/>
    <col min="13575" max="13575" width="22.140625" style="97" bestFit="1" customWidth="1"/>
    <col min="13576" max="13576" width="15.7109375" style="97" customWidth="1"/>
    <col min="13577" max="13577" width="22.140625" style="97" bestFit="1" customWidth="1"/>
    <col min="13578" max="13578" width="15.7109375" style="97" customWidth="1"/>
    <col min="13579" max="13579" width="22.140625" style="97" bestFit="1" customWidth="1"/>
    <col min="13580" max="13581" width="9.140625" style="97"/>
    <col min="13582" max="13582" width="14.140625" style="97" bestFit="1" customWidth="1"/>
    <col min="13583" max="13583" width="9.140625" style="97"/>
    <col min="13584" max="13584" width="22.28515625" style="97" bestFit="1" customWidth="1"/>
    <col min="13585" max="13819" width="9.140625" style="97"/>
    <col min="13820" max="13820" width="10.7109375" style="97" customWidth="1"/>
    <col min="13821" max="13821" width="55.7109375" style="97" customWidth="1"/>
    <col min="13822" max="13822" width="21.28515625" style="97" bestFit="1" customWidth="1"/>
    <col min="13823" max="13823" width="5.7109375" style="97" customWidth="1"/>
    <col min="13824" max="13824" width="15.7109375" style="97" customWidth="1"/>
    <col min="13825" max="13825" width="19.7109375" style="97" bestFit="1" customWidth="1"/>
    <col min="13826" max="13826" width="15.7109375" style="97" customWidth="1"/>
    <col min="13827" max="13827" width="19.7109375" style="97" bestFit="1" customWidth="1"/>
    <col min="13828" max="13828" width="15.7109375" style="97" customWidth="1"/>
    <col min="13829" max="13829" width="19.7109375" style="97" bestFit="1" customWidth="1"/>
    <col min="13830" max="13830" width="15.7109375" style="97" customWidth="1"/>
    <col min="13831" max="13831" width="22.140625" style="97" bestFit="1" customWidth="1"/>
    <col min="13832" max="13832" width="15.7109375" style="97" customWidth="1"/>
    <col min="13833" max="13833" width="22.140625" style="97" bestFit="1" customWidth="1"/>
    <col min="13834" max="13834" width="15.7109375" style="97" customWidth="1"/>
    <col min="13835" max="13835" width="22.140625" style="97" bestFit="1" customWidth="1"/>
    <col min="13836" max="13837" width="9.140625" style="97"/>
    <col min="13838" max="13838" width="14.140625" style="97" bestFit="1" customWidth="1"/>
    <col min="13839" max="13839" width="9.140625" style="97"/>
    <col min="13840" max="13840" width="22.28515625" style="97" bestFit="1" customWidth="1"/>
    <col min="13841" max="14075" width="9.140625" style="97"/>
    <col min="14076" max="14076" width="10.7109375" style="97" customWidth="1"/>
    <col min="14077" max="14077" width="55.7109375" style="97" customWidth="1"/>
    <col min="14078" max="14078" width="21.28515625" style="97" bestFit="1" customWidth="1"/>
    <col min="14079" max="14079" width="5.7109375" style="97" customWidth="1"/>
    <col min="14080" max="14080" width="15.7109375" style="97" customWidth="1"/>
    <col min="14081" max="14081" width="19.7109375" style="97" bestFit="1" customWidth="1"/>
    <col min="14082" max="14082" width="15.7109375" style="97" customWidth="1"/>
    <col min="14083" max="14083" width="19.7109375" style="97" bestFit="1" customWidth="1"/>
    <col min="14084" max="14084" width="15.7109375" style="97" customWidth="1"/>
    <col min="14085" max="14085" width="19.7109375" style="97" bestFit="1" customWidth="1"/>
    <col min="14086" max="14086" width="15.7109375" style="97" customWidth="1"/>
    <col min="14087" max="14087" width="22.140625" style="97" bestFit="1" customWidth="1"/>
    <col min="14088" max="14088" width="15.7109375" style="97" customWidth="1"/>
    <col min="14089" max="14089" width="22.140625" style="97" bestFit="1" customWidth="1"/>
    <col min="14090" max="14090" width="15.7109375" style="97" customWidth="1"/>
    <col min="14091" max="14091" width="22.140625" style="97" bestFit="1" customWidth="1"/>
    <col min="14092" max="14093" width="9.140625" style="97"/>
    <col min="14094" max="14094" width="14.140625" style="97" bestFit="1" customWidth="1"/>
    <col min="14095" max="14095" width="9.140625" style="97"/>
    <col min="14096" max="14096" width="22.28515625" style="97" bestFit="1" customWidth="1"/>
    <col min="14097" max="14331" width="9.140625" style="97"/>
    <col min="14332" max="14332" width="10.7109375" style="97" customWidth="1"/>
    <col min="14333" max="14333" width="55.7109375" style="97" customWidth="1"/>
    <col min="14334" max="14334" width="21.28515625" style="97" bestFit="1" customWidth="1"/>
    <col min="14335" max="14335" width="5.7109375" style="97" customWidth="1"/>
    <col min="14336" max="14336" width="15.7109375" style="97" customWidth="1"/>
    <col min="14337" max="14337" width="19.7109375" style="97" bestFit="1" customWidth="1"/>
    <col min="14338" max="14338" width="15.7109375" style="97" customWidth="1"/>
    <col min="14339" max="14339" width="19.7109375" style="97" bestFit="1" customWidth="1"/>
    <col min="14340" max="14340" width="15.7109375" style="97" customWidth="1"/>
    <col min="14341" max="14341" width="19.7109375" style="97" bestFit="1" customWidth="1"/>
    <col min="14342" max="14342" width="15.7109375" style="97" customWidth="1"/>
    <col min="14343" max="14343" width="22.140625" style="97" bestFit="1" customWidth="1"/>
    <col min="14344" max="14344" width="15.7109375" style="97" customWidth="1"/>
    <col min="14345" max="14345" width="22.140625" style="97" bestFit="1" customWidth="1"/>
    <col min="14346" max="14346" width="15.7109375" style="97" customWidth="1"/>
    <col min="14347" max="14347" width="22.140625" style="97" bestFit="1" customWidth="1"/>
    <col min="14348" max="14349" width="9.140625" style="97"/>
    <col min="14350" max="14350" width="14.140625" style="97" bestFit="1" customWidth="1"/>
    <col min="14351" max="14351" width="9.140625" style="97"/>
    <col min="14352" max="14352" width="22.28515625" style="97" bestFit="1" customWidth="1"/>
    <col min="14353" max="14587" width="9.140625" style="97"/>
    <col min="14588" max="14588" width="10.7109375" style="97" customWidth="1"/>
    <col min="14589" max="14589" width="55.7109375" style="97" customWidth="1"/>
    <col min="14590" max="14590" width="21.28515625" style="97" bestFit="1" customWidth="1"/>
    <col min="14591" max="14591" width="5.7109375" style="97" customWidth="1"/>
    <col min="14592" max="14592" width="15.7109375" style="97" customWidth="1"/>
    <col min="14593" max="14593" width="19.7109375" style="97" bestFit="1" customWidth="1"/>
    <col min="14594" max="14594" width="15.7109375" style="97" customWidth="1"/>
    <col min="14595" max="14595" width="19.7109375" style="97" bestFit="1" customWidth="1"/>
    <col min="14596" max="14596" width="15.7109375" style="97" customWidth="1"/>
    <col min="14597" max="14597" width="19.7109375" style="97" bestFit="1" customWidth="1"/>
    <col min="14598" max="14598" width="15.7109375" style="97" customWidth="1"/>
    <col min="14599" max="14599" width="22.140625" style="97" bestFit="1" customWidth="1"/>
    <col min="14600" max="14600" width="15.7109375" style="97" customWidth="1"/>
    <col min="14601" max="14601" width="22.140625" style="97" bestFit="1" customWidth="1"/>
    <col min="14602" max="14602" width="15.7109375" style="97" customWidth="1"/>
    <col min="14603" max="14603" width="22.140625" style="97" bestFit="1" customWidth="1"/>
    <col min="14604" max="14605" width="9.140625" style="97"/>
    <col min="14606" max="14606" width="14.140625" style="97" bestFit="1" customWidth="1"/>
    <col min="14607" max="14607" width="9.140625" style="97"/>
    <col min="14608" max="14608" width="22.28515625" style="97" bestFit="1" customWidth="1"/>
    <col min="14609" max="14843" width="9.140625" style="97"/>
    <col min="14844" max="14844" width="10.7109375" style="97" customWidth="1"/>
    <col min="14845" max="14845" width="55.7109375" style="97" customWidth="1"/>
    <col min="14846" max="14846" width="21.28515625" style="97" bestFit="1" customWidth="1"/>
    <col min="14847" max="14847" width="5.7109375" style="97" customWidth="1"/>
    <col min="14848" max="14848" width="15.7109375" style="97" customWidth="1"/>
    <col min="14849" max="14849" width="19.7109375" style="97" bestFit="1" customWidth="1"/>
    <col min="14850" max="14850" width="15.7109375" style="97" customWidth="1"/>
    <col min="14851" max="14851" width="19.7109375" style="97" bestFit="1" customWidth="1"/>
    <col min="14852" max="14852" width="15.7109375" style="97" customWidth="1"/>
    <col min="14853" max="14853" width="19.7109375" style="97" bestFit="1" customWidth="1"/>
    <col min="14854" max="14854" width="15.7109375" style="97" customWidth="1"/>
    <col min="14855" max="14855" width="22.140625" style="97" bestFit="1" customWidth="1"/>
    <col min="14856" max="14856" width="15.7109375" style="97" customWidth="1"/>
    <col min="14857" max="14857" width="22.140625" style="97" bestFit="1" customWidth="1"/>
    <col min="14858" max="14858" width="15.7109375" style="97" customWidth="1"/>
    <col min="14859" max="14859" width="22.140625" style="97" bestFit="1" customWidth="1"/>
    <col min="14860" max="14861" width="9.140625" style="97"/>
    <col min="14862" max="14862" width="14.140625" style="97" bestFit="1" customWidth="1"/>
    <col min="14863" max="14863" width="9.140625" style="97"/>
    <col min="14864" max="14864" width="22.28515625" style="97" bestFit="1" customWidth="1"/>
    <col min="14865" max="15099" width="9.140625" style="97"/>
    <col min="15100" max="15100" width="10.7109375" style="97" customWidth="1"/>
    <col min="15101" max="15101" width="55.7109375" style="97" customWidth="1"/>
    <col min="15102" max="15102" width="21.28515625" style="97" bestFit="1" customWidth="1"/>
    <col min="15103" max="15103" width="5.7109375" style="97" customWidth="1"/>
    <col min="15104" max="15104" width="15.7109375" style="97" customWidth="1"/>
    <col min="15105" max="15105" width="19.7109375" style="97" bestFit="1" customWidth="1"/>
    <col min="15106" max="15106" width="15.7109375" style="97" customWidth="1"/>
    <col min="15107" max="15107" width="19.7109375" style="97" bestFit="1" customWidth="1"/>
    <col min="15108" max="15108" width="15.7109375" style="97" customWidth="1"/>
    <col min="15109" max="15109" width="19.7109375" style="97" bestFit="1" customWidth="1"/>
    <col min="15110" max="15110" width="15.7109375" style="97" customWidth="1"/>
    <col min="15111" max="15111" width="22.140625" style="97" bestFit="1" customWidth="1"/>
    <col min="15112" max="15112" width="15.7109375" style="97" customWidth="1"/>
    <col min="15113" max="15113" width="22.140625" style="97" bestFit="1" customWidth="1"/>
    <col min="15114" max="15114" width="15.7109375" style="97" customWidth="1"/>
    <col min="15115" max="15115" width="22.140625" style="97" bestFit="1" customWidth="1"/>
    <col min="15116" max="15117" width="9.140625" style="97"/>
    <col min="15118" max="15118" width="14.140625" style="97" bestFit="1" customWidth="1"/>
    <col min="15119" max="15119" width="9.140625" style="97"/>
    <col min="15120" max="15120" width="22.28515625" style="97" bestFit="1" customWidth="1"/>
    <col min="15121" max="15355" width="9.140625" style="97"/>
    <col min="15356" max="15356" width="10.7109375" style="97" customWidth="1"/>
    <col min="15357" max="15357" width="55.7109375" style="97" customWidth="1"/>
    <col min="15358" max="15358" width="21.28515625" style="97" bestFit="1" customWidth="1"/>
    <col min="15359" max="15359" width="5.7109375" style="97" customWidth="1"/>
    <col min="15360" max="15360" width="15.7109375" style="97" customWidth="1"/>
    <col min="15361" max="15361" width="19.7109375" style="97" bestFit="1" customWidth="1"/>
    <col min="15362" max="15362" width="15.7109375" style="97" customWidth="1"/>
    <col min="15363" max="15363" width="19.7109375" style="97" bestFit="1" customWidth="1"/>
    <col min="15364" max="15364" width="15.7109375" style="97" customWidth="1"/>
    <col min="15365" max="15365" width="19.7109375" style="97" bestFit="1" customWidth="1"/>
    <col min="15366" max="15366" width="15.7109375" style="97" customWidth="1"/>
    <col min="15367" max="15367" width="22.140625" style="97" bestFit="1" customWidth="1"/>
    <col min="15368" max="15368" width="15.7109375" style="97" customWidth="1"/>
    <col min="15369" max="15369" width="22.140625" style="97" bestFit="1" customWidth="1"/>
    <col min="15370" max="15370" width="15.7109375" style="97" customWidth="1"/>
    <col min="15371" max="15371" width="22.140625" style="97" bestFit="1" customWidth="1"/>
    <col min="15372" max="15373" width="9.140625" style="97"/>
    <col min="15374" max="15374" width="14.140625" style="97" bestFit="1" customWidth="1"/>
    <col min="15375" max="15375" width="9.140625" style="97"/>
    <col min="15376" max="15376" width="22.28515625" style="97" bestFit="1" customWidth="1"/>
    <col min="15377" max="15611" width="9.140625" style="97"/>
    <col min="15612" max="15612" width="10.7109375" style="97" customWidth="1"/>
    <col min="15613" max="15613" width="55.7109375" style="97" customWidth="1"/>
    <col min="15614" max="15614" width="21.28515625" style="97" bestFit="1" customWidth="1"/>
    <col min="15615" max="15615" width="5.7109375" style="97" customWidth="1"/>
    <col min="15616" max="15616" width="15.7109375" style="97" customWidth="1"/>
    <col min="15617" max="15617" width="19.7109375" style="97" bestFit="1" customWidth="1"/>
    <col min="15618" max="15618" width="15.7109375" style="97" customWidth="1"/>
    <col min="15619" max="15619" width="19.7109375" style="97" bestFit="1" customWidth="1"/>
    <col min="15620" max="15620" width="15.7109375" style="97" customWidth="1"/>
    <col min="15621" max="15621" width="19.7109375" style="97" bestFit="1" customWidth="1"/>
    <col min="15622" max="15622" width="15.7109375" style="97" customWidth="1"/>
    <col min="15623" max="15623" width="22.140625" style="97" bestFit="1" customWidth="1"/>
    <col min="15624" max="15624" width="15.7109375" style="97" customWidth="1"/>
    <col min="15625" max="15625" width="22.140625" style="97" bestFit="1" customWidth="1"/>
    <col min="15626" max="15626" width="15.7109375" style="97" customWidth="1"/>
    <col min="15627" max="15627" width="22.140625" style="97" bestFit="1" customWidth="1"/>
    <col min="15628" max="15629" width="9.140625" style="97"/>
    <col min="15630" max="15630" width="14.140625" style="97" bestFit="1" customWidth="1"/>
    <col min="15631" max="15631" width="9.140625" style="97"/>
    <col min="15632" max="15632" width="22.28515625" style="97" bestFit="1" customWidth="1"/>
    <col min="15633" max="15867" width="9.140625" style="97"/>
    <col min="15868" max="15868" width="10.7109375" style="97" customWidth="1"/>
    <col min="15869" max="15869" width="55.7109375" style="97" customWidth="1"/>
    <col min="15870" max="15870" width="21.28515625" style="97" bestFit="1" customWidth="1"/>
    <col min="15871" max="15871" width="5.7109375" style="97" customWidth="1"/>
    <col min="15872" max="15872" width="15.7109375" style="97" customWidth="1"/>
    <col min="15873" max="15873" width="19.7109375" style="97" bestFit="1" customWidth="1"/>
    <col min="15874" max="15874" width="15.7109375" style="97" customWidth="1"/>
    <col min="15875" max="15875" width="19.7109375" style="97" bestFit="1" customWidth="1"/>
    <col min="15876" max="15876" width="15.7109375" style="97" customWidth="1"/>
    <col min="15877" max="15877" width="19.7109375" style="97" bestFit="1" customWidth="1"/>
    <col min="15878" max="15878" width="15.7109375" style="97" customWidth="1"/>
    <col min="15879" max="15879" width="22.140625" style="97" bestFit="1" customWidth="1"/>
    <col min="15880" max="15880" width="15.7109375" style="97" customWidth="1"/>
    <col min="15881" max="15881" width="22.140625" style="97" bestFit="1" customWidth="1"/>
    <col min="15882" max="15882" width="15.7109375" style="97" customWidth="1"/>
    <col min="15883" max="15883" width="22.140625" style="97" bestFit="1" customWidth="1"/>
    <col min="15884" max="15885" width="9.140625" style="97"/>
    <col min="15886" max="15886" width="14.140625" style="97" bestFit="1" customWidth="1"/>
    <col min="15887" max="15887" width="9.140625" style="97"/>
    <col min="15888" max="15888" width="22.28515625" style="97" bestFit="1" customWidth="1"/>
    <col min="15889" max="16123" width="9.140625" style="97"/>
    <col min="16124" max="16124" width="10.7109375" style="97" customWidth="1"/>
    <col min="16125" max="16125" width="55.7109375" style="97" customWidth="1"/>
    <col min="16126" max="16126" width="21.28515625" style="97" bestFit="1" customWidth="1"/>
    <col min="16127" max="16127" width="5.7109375" style="97" customWidth="1"/>
    <col min="16128" max="16128" width="15.7109375" style="97" customWidth="1"/>
    <col min="16129" max="16129" width="19.7109375" style="97" bestFit="1" customWidth="1"/>
    <col min="16130" max="16130" width="15.7109375" style="97" customWidth="1"/>
    <col min="16131" max="16131" width="19.7109375" style="97" bestFit="1" customWidth="1"/>
    <col min="16132" max="16132" width="15.7109375" style="97" customWidth="1"/>
    <col min="16133" max="16133" width="19.7109375" style="97" bestFit="1" customWidth="1"/>
    <col min="16134" max="16134" width="15.7109375" style="97" customWidth="1"/>
    <col min="16135" max="16135" width="22.140625" style="97" bestFit="1" customWidth="1"/>
    <col min="16136" max="16136" width="15.7109375" style="97" customWidth="1"/>
    <col min="16137" max="16137" width="22.140625" style="97" bestFit="1" customWidth="1"/>
    <col min="16138" max="16138" width="15.7109375" style="97" customWidth="1"/>
    <col min="16139" max="16139" width="22.140625" style="97" bestFit="1" customWidth="1"/>
    <col min="16140" max="16141" width="9.140625" style="97"/>
    <col min="16142" max="16142" width="14.140625" style="97" bestFit="1" customWidth="1"/>
    <col min="16143" max="16143" width="9.140625" style="97"/>
    <col min="16144" max="16144" width="22.28515625" style="97" bestFit="1" customWidth="1"/>
    <col min="16145" max="16384" width="9.140625" style="97"/>
  </cols>
  <sheetData>
    <row r="1" spans="1:11" s="116" customFormat="1" ht="15" customHeight="1" x14ac:dyDescent="0.25">
      <c r="A1" s="28" t="s">
        <v>582</v>
      </c>
      <c r="B1" s="46"/>
      <c r="C1" s="47"/>
      <c r="D1" s="47"/>
      <c r="E1" s="46"/>
      <c r="F1" s="48"/>
      <c r="G1" s="46"/>
      <c r="H1" s="114"/>
      <c r="I1" s="114"/>
      <c r="J1" s="114"/>
      <c r="K1" s="115"/>
    </row>
    <row r="2" spans="1:11" s="116" customFormat="1" ht="15" customHeight="1" x14ac:dyDescent="0.25">
      <c r="A2" s="4" t="s">
        <v>1882</v>
      </c>
      <c r="B2" s="17"/>
      <c r="C2" s="16"/>
      <c r="D2" s="16"/>
      <c r="E2" s="17"/>
      <c r="F2" s="18"/>
      <c r="G2" s="17"/>
      <c r="K2" s="117"/>
    </row>
    <row r="3" spans="1:11" s="116" customFormat="1" ht="15" customHeight="1" x14ac:dyDescent="0.25">
      <c r="A3" s="4" t="s">
        <v>612</v>
      </c>
      <c r="B3" s="17"/>
      <c r="C3" s="16"/>
      <c r="D3" s="16"/>
      <c r="E3" s="17"/>
      <c r="F3" s="18"/>
      <c r="G3" s="17"/>
      <c r="K3" s="117"/>
    </row>
    <row r="4" spans="1:11" s="116" customFormat="1" ht="15" customHeight="1" x14ac:dyDescent="0.25">
      <c r="A4" s="4" t="s">
        <v>611</v>
      </c>
      <c r="B4" s="118"/>
      <c r="C4" s="16"/>
      <c r="D4" s="16"/>
      <c r="E4" s="19"/>
      <c r="F4" s="10"/>
      <c r="K4" s="117"/>
    </row>
    <row r="5" spans="1:11" s="116" customFormat="1" ht="15" customHeight="1" x14ac:dyDescent="0.25">
      <c r="A5" s="4" t="s">
        <v>1884</v>
      </c>
      <c r="B5" s="118"/>
      <c r="C5" s="16"/>
      <c r="D5" s="16"/>
      <c r="E5" s="19"/>
      <c r="F5" s="10"/>
      <c r="G5" s="44"/>
      <c r="H5" s="243"/>
      <c r="K5" s="117"/>
    </row>
    <row r="6" spans="1:11" s="116" customFormat="1" ht="15" customHeight="1" x14ac:dyDescent="0.25">
      <c r="A6" s="4" t="s">
        <v>1873</v>
      </c>
      <c r="B6" s="118"/>
      <c r="C6" s="16"/>
      <c r="D6" s="16"/>
      <c r="E6" s="19"/>
      <c r="F6" s="10"/>
      <c r="G6" s="44"/>
      <c r="K6" s="117"/>
    </row>
    <row r="7" spans="1:11" s="116" customFormat="1" ht="15" customHeight="1" x14ac:dyDescent="0.25">
      <c r="A7" s="4" t="s">
        <v>1874</v>
      </c>
      <c r="B7" s="118"/>
      <c r="C7" s="16"/>
      <c r="D7" s="16"/>
      <c r="E7" s="19"/>
      <c r="H7" s="9"/>
      <c r="I7" s="19"/>
      <c r="J7" s="9"/>
      <c r="K7" s="117"/>
    </row>
    <row r="8" spans="1:11" s="116" customFormat="1" ht="15" customHeight="1" thickBot="1" x14ac:dyDescent="0.3">
      <c r="A8" s="31" t="s">
        <v>1875</v>
      </c>
      <c r="B8" s="49"/>
      <c r="C8" s="50"/>
      <c r="D8" s="50"/>
      <c r="E8" s="50"/>
      <c r="F8" s="121"/>
      <c r="G8" s="121"/>
      <c r="H8" s="121"/>
      <c r="I8" s="121"/>
      <c r="J8" s="121"/>
      <c r="K8" s="122"/>
    </row>
    <row r="9" spans="1:11" s="116" customFormat="1" ht="15" customHeight="1" x14ac:dyDescent="0.25">
      <c r="A9" s="43"/>
      <c r="B9" s="45"/>
      <c r="C9" s="17"/>
      <c r="D9" s="17"/>
      <c r="E9" s="17"/>
    </row>
    <row r="10" spans="1:11" s="79" customFormat="1" ht="13.9" customHeight="1" x14ac:dyDescent="0.25">
      <c r="A10" s="84"/>
      <c r="B10" s="113" t="s">
        <v>1885</v>
      </c>
      <c r="C10" s="84"/>
      <c r="D10" s="84"/>
      <c r="E10" s="84"/>
      <c r="F10" s="84"/>
      <c r="G10" s="84"/>
      <c r="H10" s="84"/>
      <c r="I10" s="84"/>
      <c r="J10" s="84"/>
      <c r="K10" s="84"/>
    </row>
    <row r="11" spans="1:11" s="79" customFormat="1" ht="13.5" customHeight="1" x14ac:dyDescent="0.25">
      <c r="A11" s="85"/>
      <c r="D11" s="86"/>
      <c r="E11" s="86"/>
      <c r="F11" s="87"/>
      <c r="H11" s="87"/>
      <c r="J11" s="87"/>
    </row>
    <row r="12" spans="1:11" s="79" customFormat="1" ht="13.5" customHeight="1" x14ac:dyDescent="0.25">
      <c r="A12" s="271" t="s">
        <v>1</v>
      </c>
      <c r="B12" s="271" t="s">
        <v>679</v>
      </c>
      <c r="C12" s="273"/>
      <c r="D12" s="284" t="s">
        <v>1889</v>
      </c>
      <c r="E12" s="285"/>
      <c r="F12" s="285"/>
      <c r="G12" s="285"/>
      <c r="H12" s="285"/>
      <c r="I12" s="285"/>
      <c r="J12" s="285"/>
      <c r="K12" s="286"/>
    </row>
    <row r="13" spans="1:11" s="79" customFormat="1" ht="15.6" customHeight="1" x14ac:dyDescent="0.25">
      <c r="A13" s="271"/>
      <c r="B13" s="271"/>
      <c r="C13" s="273"/>
      <c r="D13" s="287"/>
      <c r="E13" s="288"/>
      <c r="F13" s="288"/>
      <c r="G13" s="288"/>
      <c r="H13" s="288"/>
      <c r="I13" s="288"/>
      <c r="J13" s="288"/>
      <c r="K13" s="289"/>
    </row>
    <row r="14" spans="1:11" s="79" customFormat="1" ht="15.75" x14ac:dyDescent="0.25">
      <c r="A14" s="90"/>
      <c r="B14" s="91"/>
      <c r="C14" s="90"/>
      <c r="D14" s="90"/>
      <c r="E14" s="90"/>
      <c r="F14" s="90"/>
      <c r="H14" s="90"/>
      <c r="J14" s="90"/>
    </row>
    <row r="15" spans="1:11" s="79" customFormat="1" ht="15.75" x14ac:dyDescent="0.25">
      <c r="A15" s="90"/>
      <c r="B15" s="91"/>
      <c r="C15" s="90"/>
      <c r="D15" s="90"/>
      <c r="E15" s="90"/>
      <c r="F15" s="90"/>
      <c r="H15" s="90"/>
      <c r="J15" s="90"/>
    </row>
    <row r="16" spans="1:11" s="79" customFormat="1" ht="15.75" x14ac:dyDescent="0.25">
      <c r="A16" s="90"/>
      <c r="B16" s="91"/>
      <c r="C16" s="90"/>
      <c r="D16" s="90"/>
      <c r="E16" s="90"/>
      <c r="F16" s="90"/>
      <c r="H16" s="90"/>
      <c r="J16" s="90"/>
    </row>
    <row r="17" spans="1:16144" s="79" customFormat="1" ht="15.75" x14ac:dyDescent="0.25">
      <c r="A17" s="178" t="s">
        <v>587</v>
      </c>
      <c r="B17" s="244" t="s">
        <v>1886</v>
      </c>
      <c r="C17" s="90"/>
      <c r="D17" s="281"/>
      <c r="E17" s="282"/>
      <c r="F17" s="282"/>
      <c r="G17" s="282"/>
      <c r="H17" s="282"/>
      <c r="I17" s="282"/>
      <c r="J17" s="282"/>
      <c r="K17" s="283"/>
    </row>
    <row r="18" spans="1:16144" s="79" customFormat="1" ht="15.75" x14ac:dyDescent="0.25">
      <c r="A18" s="90"/>
      <c r="B18" s="245"/>
      <c r="C18" s="90"/>
      <c r="D18" s="92"/>
      <c r="E18" s="92"/>
      <c r="F18" s="92"/>
      <c r="G18" s="93"/>
      <c r="H18" s="92"/>
      <c r="I18" s="93"/>
      <c r="J18" s="92"/>
      <c r="K18" s="93"/>
    </row>
    <row r="19" spans="1:16144" s="79" customFormat="1" ht="15.75" x14ac:dyDescent="0.25">
      <c r="A19" s="90"/>
      <c r="B19" s="245"/>
      <c r="C19" s="90"/>
      <c r="D19" s="92"/>
      <c r="E19" s="92"/>
      <c r="F19" s="92"/>
      <c r="G19" s="93"/>
      <c r="H19" s="92"/>
      <c r="I19" s="93"/>
      <c r="J19" s="92"/>
      <c r="K19" s="93"/>
    </row>
    <row r="20" spans="1:16144" s="79" customFormat="1" ht="15.75" x14ac:dyDescent="0.25">
      <c r="A20" s="90"/>
      <c r="B20" s="245"/>
      <c r="C20" s="90"/>
      <c r="D20" s="92"/>
      <c r="E20" s="93"/>
      <c r="F20" s="92"/>
      <c r="G20" s="93"/>
      <c r="H20" s="92"/>
      <c r="I20" s="93"/>
      <c r="J20" s="92"/>
      <c r="K20" s="93"/>
    </row>
    <row r="21" spans="1:16144" ht="15.75" x14ac:dyDescent="0.25">
      <c r="A21" s="178" t="s">
        <v>588</v>
      </c>
      <c r="B21" s="244" t="s">
        <v>1887</v>
      </c>
      <c r="C21" s="94"/>
      <c r="D21" s="281"/>
      <c r="E21" s="282"/>
      <c r="F21" s="282"/>
      <c r="G21" s="282"/>
      <c r="H21" s="282"/>
      <c r="I21" s="282"/>
      <c r="J21" s="282"/>
      <c r="K21" s="283"/>
    </row>
    <row r="22" spans="1:16144" ht="15.75" x14ac:dyDescent="0.25">
      <c r="A22" s="90"/>
      <c r="B22" s="245"/>
      <c r="C22" s="94"/>
      <c r="D22" s="92"/>
      <c r="E22" s="93"/>
      <c r="F22" s="92"/>
      <c r="G22" s="92"/>
      <c r="H22" s="92"/>
      <c r="I22" s="96"/>
      <c r="J22" s="92"/>
      <c r="K22" s="96"/>
    </row>
    <row r="23" spans="1:16144" ht="15.75" x14ac:dyDescent="0.25">
      <c r="A23" s="90"/>
      <c r="B23" s="245"/>
      <c r="C23" s="94"/>
      <c r="D23" s="92"/>
      <c r="E23" s="93"/>
      <c r="F23" s="92"/>
      <c r="G23" s="92"/>
      <c r="H23" s="92"/>
      <c r="I23" s="96"/>
      <c r="J23" s="92"/>
      <c r="K23" s="96"/>
    </row>
    <row r="24" spans="1:16144" ht="15.75" x14ac:dyDescent="0.25">
      <c r="A24" s="90"/>
      <c r="B24" s="245"/>
      <c r="C24" s="94"/>
      <c r="D24" s="92"/>
      <c r="E24" s="93"/>
      <c r="F24" s="92"/>
      <c r="G24" s="96"/>
      <c r="H24" s="92"/>
      <c r="I24" s="96"/>
      <c r="J24" s="92"/>
      <c r="K24" s="96"/>
    </row>
    <row r="25" spans="1:16144" ht="15.75" x14ac:dyDescent="0.25">
      <c r="A25" s="178" t="s">
        <v>589</v>
      </c>
      <c r="B25" s="244" t="s">
        <v>1888</v>
      </c>
      <c r="C25" s="94"/>
      <c r="D25" s="281"/>
      <c r="E25" s="282"/>
      <c r="F25" s="282"/>
      <c r="G25" s="282"/>
      <c r="H25" s="282"/>
      <c r="I25" s="282"/>
      <c r="J25" s="282"/>
      <c r="K25" s="283"/>
    </row>
    <row r="26" spans="1:16144" s="79" customFormat="1" ht="15" customHeight="1" x14ac:dyDescent="0.25">
      <c r="A26" s="101"/>
      <c r="B26" s="101"/>
      <c r="C26" s="101"/>
      <c r="D26" s="101"/>
      <c r="E26" s="101"/>
      <c r="F26" s="101"/>
      <c r="G26" s="102"/>
      <c r="H26" s="101"/>
      <c r="I26" s="102"/>
      <c r="J26" s="101"/>
      <c r="K26" s="102"/>
    </row>
    <row r="27" spans="1:16144" s="79" customFormat="1" ht="15" customHeight="1" x14ac:dyDescent="0.25">
      <c r="A27" s="104"/>
      <c r="B27" s="105"/>
      <c r="C27" s="105"/>
      <c r="D27" s="105"/>
      <c r="E27" s="105"/>
      <c r="F27" s="105"/>
      <c r="G27" s="102"/>
      <c r="H27" s="105"/>
      <c r="I27" s="102"/>
      <c r="J27" s="105"/>
      <c r="K27" s="102"/>
    </row>
    <row r="28" spans="1:16144" s="79" customFormat="1" ht="12.75" customHeight="1" x14ac:dyDescent="0.25">
      <c r="A28" s="97"/>
      <c r="B28" s="97"/>
      <c r="C28" s="107"/>
      <c r="D28" s="108" t="s">
        <v>673</v>
      </c>
      <c r="E28" s="108"/>
      <c r="F28" s="108"/>
      <c r="G28" s="108"/>
      <c r="H28" s="108"/>
      <c r="I28" s="108"/>
      <c r="J28" s="108"/>
      <c r="K28" s="108"/>
    </row>
    <row r="29" spans="1:16144" s="79" customFormat="1" x14ac:dyDescent="0.25">
      <c r="A29" s="97"/>
      <c r="B29" s="97"/>
      <c r="C29" s="107"/>
      <c r="D29" s="108"/>
      <c r="E29" s="108"/>
      <c r="F29" s="108"/>
      <c r="G29" s="108"/>
      <c r="H29" s="108"/>
      <c r="I29" s="108"/>
      <c r="J29" s="108"/>
      <c r="K29" s="108"/>
    </row>
    <row r="30" spans="1:16144" s="79" customFormat="1" ht="12.75" customHeight="1" x14ac:dyDescent="0.25">
      <c r="A30" s="97"/>
      <c r="B30" s="97"/>
      <c r="C30" s="107"/>
      <c r="D30" s="108"/>
      <c r="E30" s="108"/>
      <c r="F30" s="108"/>
      <c r="G30" s="103"/>
      <c r="H30" s="108"/>
      <c r="I30" s="103"/>
      <c r="J30" s="108"/>
      <c r="K30" s="103"/>
    </row>
    <row r="32" spans="1:16144" s="109" customFormat="1" x14ac:dyDescent="0.25">
      <c r="A32" s="79"/>
      <c r="D32" s="79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  <c r="DQ32" s="97"/>
      <c r="DR32" s="97"/>
      <c r="DS32" s="97"/>
      <c r="DT32" s="97"/>
      <c r="DU32" s="97"/>
      <c r="DV32" s="97"/>
      <c r="DW32" s="97"/>
      <c r="DX32" s="97"/>
      <c r="DY32" s="97"/>
      <c r="DZ32" s="97"/>
      <c r="EA32" s="97"/>
      <c r="EB32" s="97"/>
      <c r="EC32" s="97"/>
      <c r="ED32" s="97"/>
      <c r="EE32" s="97"/>
      <c r="EF32" s="97"/>
      <c r="EG32" s="97"/>
      <c r="EH32" s="97"/>
      <c r="EI32" s="97"/>
      <c r="EJ32" s="97"/>
      <c r="EK32" s="97"/>
      <c r="EL32" s="97"/>
      <c r="EM32" s="97"/>
      <c r="EN32" s="97"/>
      <c r="EO32" s="97"/>
      <c r="EP32" s="97"/>
      <c r="EQ32" s="97"/>
      <c r="ER32" s="97"/>
      <c r="ES32" s="97"/>
      <c r="ET32" s="97"/>
      <c r="EU32" s="97"/>
      <c r="EV32" s="97"/>
      <c r="EW32" s="97"/>
      <c r="EX32" s="97"/>
      <c r="EY32" s="97"/>
      <c r="EZ32" s="97"/>
      <c r="FA32" s="97"/>
      <c r="FB32" s="97"/>
      <c r="FC32" s="97"/>
      <c r="FD32" s="97"/>
      <c r="FE32" s="97"/>
      <c r="FF32" s="97"/>
      <c r="FG32" s="97"/>
      <c r="FH32" s="97"/>
      <c r="FI32" s="97"/>
      <c r="FJ32" s="97"/>
      <c r="FK32" s="97"/>
      <c r="FL32" s="97"/>
      <c r="FM32" s="97"/>
      <c r="FN32" s="97"/>
      <c r="FO32" s="97"/>
      <c r="FP32" s="97"/>
      <c r="FQ32" s="97"/>
      <c r="FR32" s="97"/>
      <c r="FS32" s="97"/>
      <c r="FT32" s="97"/>
      <c r="FU32" s="97"/>
      <c r="FV32" s="97"/>
      <c r="FW32" s="97"/>
      <c r="FX32" s="97"/>
      <c r="FY32" s="97"/>
      <c r="FZ32" s="97"/>
      <c r="GA32" s="97"/>
      <c r="GB32" s="97"/>
      <c r="GC32" s="97"/>
      <c r="GD32" s="97"/>
      <c r="GE32" s="97"/>
      <c r="GF32" s="97"/>
      <c r="GG32" s="97"/>
      <c r="GH32" s="97"/>
      <c r="GI32" s="97"/>
      <c r="GJ32" s="97"/>
      <c r="GK32" s="97"/>
      <c r="GL32" s="97"/>
      <c r="GM32" s="97"/>
      <c r="GN32" s="97"/>
      <c r="GO32" s="97"/>
      <c r="GP32" s="97"/>
      <c r="GQ32" s="97"/>
      <c r="GR32" s="97"/>
      <c r="GS32" s="97"/>
      <c r="GT32" s="97"/>
      <c r="GU32" s="97"/>
      <c r="GV32" s="97"/>
      <c r="GW32" s="97"/>
      <c r="GX32" s="97"/>
      <c r="GY32" s="97"/>
      <c r="GZ32" s="97"/>
      <c r="HA32" s="97"/>
      <c r="HB32" s="97"/>
      <c r="HC32" s="97"/>
      <c r="HD32" s="97"/>
      <c r="HE32" s="97"/>
      <c r="HF32" s="97"/>
      <c r="HG32" s="97"/>
      <c r="HH32" s="97"/>
      <c r="HI32" s="97"/>
      <c r="HJ32" s="97"/>
      <c r="HK32" s="97"/>
      <c r="HL32" s="97"/>
      <c r="HM32" s="97"/>
      <c r="HN32" s="97"/>
      <c r="HO32" s="97"/>
      <c r="HP32" s="97"/>
      <c r="HQ32" s="97"/>
      <c r="HR32" s="97"/>
      <c r="HS32" s="97"/>
      <c r="HT32" s="97"/>
      <c r="HU32" s="97"/>
      <c r="HV32" s="97"/>
      <c r="HW32" s="97"/>
      <c r="HX32" s="97"/>
      <c r="HY32" s="97"/>
      <c r="HZ32" s="97"/>
      <c r="IA32" s="97"/>
      <c r="IB32" s="97"/>
      <c r="IC32" s="97"/>
      <c r="ID32" s="97"/>
      <c r="IE32" s="97"/>
      <c r="IF32" s="97"/>
      <c r="IG32" s="97"/>
      <c r="IH32" s="97"/>
      <c r="II32" s="97"/>
      <c r="IJ32" s="97"/>
      <c r="IK32" s="97"/>
      <c r="IL32" s="97"/>
      <c r="IM32" s="97"/>
      <c r="IN32" s="97"/>
      <c r="IO32" s="97"/>
      <c r="IP32" s="97"/>
      <c r="IQ32" s="97"/>
      <c r="IR32" s="97"/>
      <c r="IS32" s="97"/>
      <c r="IT32" s="97"/>
      <c r="IU32" s="97"/>
      <c r="IV32" s="97"/>
      <c r="IW32" s="97"/>
      <c r="IX32" s="97"/>
      <c r="IY32" s="97"/>
      <c r="IZ32" s="97"/>
      <c r="JA32" s="97"/>
      <c r="JB32" s="97"/>
      <c r="JC32" s="97"/>
      <c r="JD32" s="97"/>
      <c r="JE32" s="97"/>
      <c r="JF32" s="97"/>
      <c r="JG32" s="97"/>
      <c r="JH32" s="97"/>
      <c r="JI32" s="97"/>
      <c r="JJ32" s="97"/>
      <c r="JK32" s="97"/>
      <c r="JL32" s="97"/>
      <c r="JM32" s="97"/>
      <c r="JN32" s="97"/>
      <c r="JO32" s="97"/>
      <c r="JP32" s="97"/>
      <c r="JQ32" s="97"/>
      <c r="JR32" s="97"/>
      <c r="JS32" s="97"/>
      <c r="JT32" s="97"/>
      <c r="JU32" s="97"/>
      <c r="JV32" s="97"/>
      <c r="JW32" s="97"/>
      <c r="JX32" s="97"/>
      <c r="JY32" s="97"/>
      <c r="JZ32" s="97"/>
      <c r="KA32" s="97"/>
      <c r="KB32" s="97"/>
      <c r="KC32" s="97"/>
      <c r="KD32" s="97"/>
      <c r="KE32" s="97"/>
      <c r="KF32" s="97"/>
      <c r="KG32" s="97"/>
      <c r="KH32" s="97"/>
      <c r="KI32" s="97"/>
      <c r="KJ32" s="97"/>
      <c r="KK32" s="97"/>
      <c r="KL32" s="97"/>
      <c r="KM32" s="97"/>
      <c r="KN32" s="97"/>
      <c r="KO32" s="97"/>
      <c r="KP32" s="97"/>
      <c r="KQ32" s="97"/>
      <c r="KR32" s="97"/>
      <c r="KS32" s="97"/>
      <c r="KT32" s="97"/>
      <c r="KU32" s="97"/>
      <c r="KV32" s="97"/>
      <c r="KW32" s="97"/>
      <c r="KX32" s="97"/>
      <c r="KY32" s="97"/>
      <c r="KZ32" s="97"/>
      <c r="LA32" s="97"/>
      <c r="LB32" s="97"/>
      <c r="LC32" s="97"/>
      <c r="LD32" s="97"/>
      <c r="LE32" s="97"/>
      <c r="LF32" s="97"/>
      <c r="LG32" s="97"/>
      <c r="LH32" s="97"/>
      <c r="LI32" s="97"/>
      <c r="LJ32" s="97"/>
      <c r="LK32" s="97"/>
      <c r="LL32" s="97"/>
      <c r="LM32" s="97"/>
      <c r="LN32" s="97"/>
      <c r="LO32" s="97"/>
      <c r="LP32" s="97"/>
      <c r="LQ32" s="97"/>
      <c r="LR32" s="97"/>
      <c r="LS32" s="97"/>
      <c r="LT32" s="97"/>
      <c r="LU32" s="97"/>
      <c r="LV32" s="97"/>
      <c r="LW32" s="97"/>
      <c r="LX32" s="97"/>
      <c r="LY32" s="97"/>
      <c r="LZ32" s="97"/>
      <c r="MA32" s="97"/>
      <c r="MB32" s="97"/>
      <c r="MC32" s="97"/>
      <c r="MD32" s="97"/>
      <c r="ME32" s="97"/>
      <c r="MF32" s="97"/>
      <c r="MG32" s="97"/>
      <c r="MH32" s="97"/>
      <c r="MI32" s="97"/>
      <c r="MJ32" s="97"/>
      <c r="MK32" s="97"/>
      <c r="ML32" s="97"/>
      <c r="MM32" s="97"/>
      <c r="MN32" s="97"/>
      <c r="MO32" s="97"/>
      <c r="MP32" s="97"/>
      <c r="MQ32" s="97"/>
      <c r="MR32" s="97"/>
      <c r="MS32" s="97"/>
      <c r="MT32" s="97"/>
      <c r="MU32" s="97"/>
      <c r="MV32" s="97"/>
      <c r="MW32" s="97"/>
      <c r="MX32" s="97"/>
      <c r="MY32" s="97"/>
      <c r="MZ32" s="97"/>
      <c r="NA32" s="97"/>
      <c r="NB32" s="97"/>
      <c r="NC32" s="97"/>
      <c r="ND32" s="97"/>
      <c r="NE32" s="97"/>
      <c r="NF32" s="97"/>
      <c r="NG32" s="97"/>
      <c r="NH32" s="97"/>
      <c r="NI32" s="97"/>
      <c r="NJ32" s="97"/>
      <c r="NK32" s="97"/>
      <c r="NL32" s="97"/>
      <c r="NM32" s="97"/>
      <c r="NN32" s="97"/>
      <c r="NO32" s="97"/>
      <c r="NP32" s="97"/>
      <c r="NQ32" s="97"/>
      <c r="NR32" s="97"/>
      <c r="NS32" s="97"/>
      <c r="NT32" s="97"/>
      <c r="NU32" s="97"/>
      <c r="NV32" s="97"/>
      <c r="NW32" s="97"/>
      <c r="NX32" s="97"/>
      <c r="NY32" s="97"/>
      <c r="NZ32" s="97"/>
      <c r="OA32" s="97"/>
      <c r="OB32" s="97"/>
      <c r="OC32" s="97"/>
      <c r="OD32" s="97"/>
      <c r="OE32" s="97"/>
      <c r="OF32" s="97"/>
      <c r="OG32" s="97"/>
      <c r="OH32" s="97"/>
      <c r="OI32" s="97"/>
      <c r="OJ32" s="97"/>
      <c r="OK32" s="97"/>
      <c r="OL32" s="97"/>
      <c r="OM32" s="97"/>
      <c r="ON32" s="97"/>
      <c r="OO32" s="97"/>
      <c r="OP32" s="97"/>
      <c r="OQ32" s="97"/>
      <c r="OR32" s="97"/>
      <c r="OS32" s="97"/>
      <c r="OT32" s="97"/>
      <c r="OU32" s="97"/>
      <c r="OV32" s="97"/>
      <c r="OW32" s="97"/>
      <c r="OX32" s="97"/>
      <c r="OY32" s="97"/>
      <c r="OZ32" s="97"/>
      <c r="PA32" s="97"/>
      <c r="PB32" s="97"/>
      <c r="PC32" s="97"/>
      <c r="PD32" s="97"/>
      <c r="PE32" s="97"/>
      <c r="PF32" s="97"/>
      <c r="PG32" s="97"/>
      <c r="PH32" s="97"/>
      <c r="PI32" s="97"/>
      <c r="PJ32" s="97"/>
      <c r="PK32" s="97"/>
      <c r="PL32" s="97"/>
      <c r="PM32" s="97"/>
      <c r="PN32" s="97"/>
      <c r="PO32" s="97"/>
      <c r="PP32" s="97"/>
      <c r="PQ32" s="97"/>
      <c r="PR32" s="97"/>
      <c r="PS32" s="97"/>
      <c r="PT32" s="97"/>
      <c r="PU32" s="97"/>
      <c r="PV32" s="97"/>
      <c r="PW32" s="97"/>
      <c r="PX32" s="97"/>
      <c r="PY32" s="97"/>
      <c r="PZ32" s="97"/>
      <c r="QA32" s="97"/>
      <c r="QB32" s="97"/>
      <c r="QC32" s="97"/>
      <c r="QD32" s="97"/>
      <c r="QE32" s="97"/>
      <c r="QF32" s="97"/>
      <c r="QG32" s="97"/>
      <c r="QH32" s="97"/>
      <c r="QI32" s="97"/>
      <c r="QJ32" s="97"/>
      <c r="QK32" s="97"/>
      <c r="QL32" s="97"/>
      <c r="QM32" s="97"/>
      <c r="QN32" s="97"/>
      <c r="QO32" s="97"/>
      <c r="QP32" s="97"/>
      <c r="QQ32" s="97"/>
      <c r="QR32" s="97"/>
      <c r="QS32" s="97"/>
      <c r="QT32" s="97"/>
      <c r="QU32" s="97"/>
      <c r="QV32" s="97"/>
      <c r="QW32" s="97"/>
      <c r="QX32" s="97"/>
      <c r="QY32" s="97"/>
      <c r="QZ32" s="97"/>
      <c r="RA32" s="97"/>
      <c r="RB32" s="97"/>
      <c r="RC32" s="97"/>
      <c r="RD32" s="97"/>
      <c r="RE32" s="97"/>
      <c r="RF32" s="97"/>
      <c r="RG32" s="97"/>
      <c r="RH32" s="97"/>
      <c r="RI32" s="97"/>
      <c r="RJ32" s="97"/>
      <c r="RK32" s="97"/>
      <c r="RL32" s="97"/>
      <c r="RM32" s="97"/>
      <c r="RN32" s="97"/>
      <c r="RO32" s="97"/>
      <c r="RP32" s="97"/>
      <c r="RQ32" s="97"/>
      <c r="RR32" s="97"/>
      <c r="RS32" s="97"/>
      <c r="RT32" s="97"/>
      <c r="RU32" s="97"/>
      <c r="RV32" s="97"/>
      <c r="RW32" s="97"/>
      <c r="RX32" s="97"/>
      <c r="RY32" s="97"/>
      <c r="RZ32" s="97"/>
      <c r="SA32" s="97"/>
      <c r="SB32" s="97"/>
      <c r="SC32" s="97"/>
      <c r="SD32" s="97"/>
      <c r="SE32" s="97"/>
      <c r="SF32" s="97"/>
      <c r="SG32" s="97"/>
      <c r="SH32" s="97"/>
      <c r="SI32" s="97"/>
      <c r="SJ32" s="97"/>
      <c r="SK32" s="97"/>
      <c r="SL32" s="97"/>
      <c r="SM32" s="97"/>
      <c r="SN32" s="97"/>
      <c r="SO32" s="97"/>
      <c r="SP32" s="97"/>
      <c r="SQ32" s="97"/>
      <c r="SR32" s="97"/>
      <c r="SS32" s="97"/>
      <c r="ST32" s="97"/>
      <c r="SU32" s="97"/>
      <c r="SV32" s="97"/>
      <c r="SW32" s="97"/>
      <c r="SX32" s="97"/>
      <c r="SY32" s="97"/>
      <c r="SZ32" s="97"/>
      <c r="TA32" s="97"/>
      <c r="TB32" s="97"/>
      <c r="TC32" s="97"/>
      <c r="TD32" s="97"/>
      <c r="TE32" s="97"/>
      <c r="TF32" s="97"/>
      <c r="TG32" s="97"/>
      <c r="TH32" s="97"/>
      <c r="TI32" s="97"/>
      <c r="TJ32" s="97"/>
      <c r="TK32" s="97"/>
      <c r="TL32" s="97"/>
      <c r="TM32" s="97"/>
      <c r="TN32" s="97"/>
      <c r="TO32" s="97"/>
      <c r="TP32" s="97"/>
      <c r="TQ32" s="97"/>
      <c r="TR32" s="97"/>
      <c r="TS32" s="97"/>
      <c r="TT32" s="97"/>
      <c r="TU32" s="97"/>
      <c r="TV32" s="97"/>
      <c r="TW32" s="97"/>
      <c r="TX32" s="97"/>
      <c r="TY32" s="97"/>
      <c r="TZ32" s="97"/>
      <c r="UA32" s="97"/>
      <c r="UB32" s="97"/>
      <c r="UC32" s="97"/>
      <c r="UD32" s="97"/>
      <c r="UE32" s="97"/>
      <c r="UF32" s="97"/>
      <c r="UG32" s="97"/>
      <c r="UH32" s="97"/>
      <c r="UI32" s="97"/>
      <c r="UJ32" s="97"/>
      <c r="UK32" s="97"/>
      <c r="UL32" s="97"/>
      <c r="UM32" s="97"/>
      <c r="UN32" s="97"/>
      <c r="UO32" s="97"/>
      <c r="UP32" s="97"/>
      <c r="UQ32" s="97"/>
      <c r="UR32" s="97"/>
      <c r="US32" s="97"/>
      <c r="UT32" s="97"/>
      <c r="UU32" s="97"/>
      <c r="UV32" s="97"/>
      <c r="UW32" s="97"/>
      <c r="UX32" s="97"/>
      <c r="UY32" s="97"/>
      <c r="UZ32" s="97"/>
      <c r="VA32" s="97"/>
      <c r="VB32" s="97"/>
      <c r="VC32" s="97"/>
      <c r="VD32" s="97"/>
      <c r="VE32" s="97"/>
      <c r="VF32" s="97"/>
      <c r="VG32" s="97"/>
      <c r="VH32" s="97"/>
      <c r="VI32" s="97"/>
      <c r="VJ32" s="97"/>
      <c r="VK32" s="97"/>
      <c r="VL32" s="97"/>
      <c r="VM32" s="97"/>
      <c r="VN32" s="97"/>
      <c r="VO32" s="97"/>
      <c r="VP32" s="97"/>
      <c r="VQ32" s="97"/>
      <c r="VR32" s="97"/>
      <c r="VS32" s="97"/>
      <c r="VT32" s="97"/>
      <c r="VU32" s="97"/>
      <c r="VV32" s="97"/>
      <c r="VW32" s="97"/>
      <c r="VX32" s="97"/>
      <c r="VY32" s="97"/>
      <c r="VZ32" s="97"/>
      <c r="WA32" s="97"/>
      <c r="WB32" s="97"/>
      <c r="WC32" s="97"/>
      <c r="WD32" s="97"/>
      <c r="WE32" s="97"/>
      <c r="WF32" s="97"/>
      <c r="WG32" s="97"/>
      <c r="WH32" s="97"/>
      <c r="WI32" s="97"/>
      <c r="WJ32" s="97"/>
      <c r="WK32" s="97"/>
      <c r="WL32" s="97"/>
      <c r="WM32" s="97"/>
      <c r="WN32" s="97"/>
      <c r="WO32" s="97"/>
      <c r="WP32" s="97"/>
      <c r="WQ32" s="97"/>
      <c r="WR32" s="97"/>
      <c r="WS32" s="97"/>
      <c r="WT32" s="97"/>
      <c r="WU32" s="97"/>
      <c r="WV32" s="97"/>
      <c r="WW32" s="97"/>
      <c r="WX32" s="97"/>
      <c r="WY32" s="97"/>
      <c r="WZ32" s="97"/>
      <c r="XA32" s="97"/>
      <c r="XB32" s="97"/>
      <c r="XC32" s="97"/>
      <c r="XD32" s="97"/>
      <c r="XE32" s="97"/>
      <c r="XF32" s="97"/>
      <c r="XG32" s="97"/>
      <c r="XH32" s="97"/>
      <c r="XI32" s="97"/>
      <c r="XJ32" s="97"/>
      <c r="XK32" s="97"/>
      <c r="XL32" s="97"/>
      <c r="XM32" s="97"/>
      <c r="XN32" s="97"/>
      <c r="XO32" s="97"/>
      <c r="XP32" s="97"/>
      <c r="XQ32" s="97"/>
      <c r="XR32" s="97"/>
      <c r="XS32" s="97"/>
      <c r="XT32" s="97"/>
      <c r="XU32" s="97"/>
      <c r="XV32" s="97"/>
      <c r="XW32" s="97"/>
      <c r="XX32" s="97"/>
      <c r="XY32" s="97"/>
      <c r="XZ32" s="97"/>
      <c r="YA32" s="97"/>
      <c r="YB32" s="97"/>
      <c r="YC32" s="97"/>
      <c r="YD32" s="97"/>
      <c r="YE32" s="97"/>
      <c r="YF32" s="97"/>
      <c r="YG32" s="97"/>
      <c r="YH32" s="97"/>
      <c r="YI32" s="97"/>
      <c r="YJ32" s="97"/>
      <c r="YK32" s="97"/>
      <c r="YL32" s="97"/>
      <c r="YM32" s="97"/>
      <c r="YN32" s="97"/>
      <c r="YO32" s="97"/>
      <c r="YP32" s="97"/>
      <c r="YQ32" s="97"/>
      <c r="YR32" s="97"/>
      <c r="YS32" s="97"/>
      <c r="YT32" s="97"/>
      <c r="YU32" s="97"/>
      <c r="YV32" s="97"/>
      <c r="YW32" s="97"/>
      <c r="YX32" s="97"/>
      <c r="YY32" s="97"/>
      <c r="YZ32" s="97"/>
      <c r="ZA32" s="97"/>
      <c r="ZB32" s="97"/>
      <c r="ZC32" s="97"/>
      <c r="ZD32" s="97"/>
      <c r="ZE32" s="97"/>
      <c r="ZF32" s="97"/>
      <c r="ZG32" s="97"/>
      <c r="ZH32" s="97"/>
      <c r="ZI32" s="97"/>
      <c r="ZJ32" s="97"/>
      <c r="ZK32" s="97"/>
      <c r="ZL32" s="97"/>
      <c r="ZM32" s="97"/>
      <c r="ZN32" s="97"/>
      <c r="ZO32" s="97"/>
      <c r="ZP32" s="97"/>
      <c r="ZQ32" s="97"/>
      <c r="ZR32" s="97"/>
      <c r="ZS32" s="97"/>
      <c r="ZT32" s="97"/>
      <c r="ZU32" s="97"/>
      <c r="ZV32" s="97"/>
      <c r="ZW32" s="97"/>
      <c r="ZX32" s="97"/>
      <c r="ZY32" s="97"/>
      <c r="ZZ32" s="97"/>
      <c r="AAA32" s="97"/>
      <c r="AAB32" s="97"/>
      <c r="AAC32" s="97"/>
      <c r="AAD32" s="97"/>
      <c r="AAE32" s="97"/>
      <c r="AAF32" s="97"/>
      <c r="AAG32" s="97"/>
      <c r="AAH32" s="97"/>
      <c r="AAI32" s="97"/>
      <c r="AAJ32" s="97"/>
      <c r="AAK32" s="97"/>
      <c r="AAL32" s="97"/>
      <c r="AAM32" s="97"/>
      <c r="AAN32" s="97"/>
      <c r="AAO32" s="97"/>
      <c r="AAP32" s="97"/>
      <c r="AAQ32" s="97"/>
      <c r="AAR32" s="97"/>
      <c r="AAS32" s="97"/>
      <c r="AAT32" s="97"/>
      <c r="AAU32" s="97"/>
      <c r="AAV32" s="97"/>
      <c r="AAW32" s="97"/>
      <c r="AAX32" s="97"/>
      <c r="AAY32" s="97"/>
      <c r="AAZ32" s="97"/>
      <c r="ABA32" s="97"/>
      <c r="ABB32" s="97"/>
      <c r="ABC32" s="97"/>
      <c r="ABD32" s="97"/>
      <c r="ABE32" s="97"/>
      <c r="ABF32" s="97"/>
      <c r="ABG32" s="97"/>
      <c r="ABH32" s="97"/>
      <c r="ABI32" s="97"/>
      <c r="ABJ32" s="97"/>
      <c r="ABK32" s="97"/>
      <c r="ABL32" s="97"/>
      <c r="ABM32" s="97"/>
      <c r="ABN32" s="97"/>
      <c r="ABO32" s="97"/>
      <c r="ABP32" s="97"/>
      <c r="ABQ32" s="97"/>
      <c r="ABR32" s="97"/>
      <c r="ABS32" s="97"/>
      <c r="ABT32" s="97"/>
      <c r="ABU32" s="97"/>
      <c r="ABV32" s="97"/>
      <c r="ABW32" s="97"/>
      <c r="ABX32" s="97"/>
      <c r="ABY32" s="97"/>
      <c r="ABZ32" s="97"/>
      <c r="ACA32" s="97"/>
      <c r="ACB32" s="97"/>
      <c r="ACC32" s="97"/>
      <c r="ACD32" s="97"/>
      <c r="ACE32" s="97"/>
      <c r="ACF32" s="97"/>
      <c r="ACG32" s="97"/>
      <c r="ACH32" s="97"/>
      <c r="ACI32" s="97"/>
      <c r="ACJ32" s="97"/>
      <c r="ACK32" s="97"/>
      <c r="ACL32" s="97"/>
      <c r="ACM32" s="97"/>
      <c r="ACN32" s="97"/>
      <c r="ACO32" s="97"/>
      <c r="ACP32" s="97"/>
      <c r="ACQ32" s="97"/>
      <c r="ACR32" s="97"/>
      <c r="ACS32" s="97"/>
      <c r="ACT32" s="97"/>
      <c r="ACU32" s="97"/>
      <c r="ACV32" s="97"/>
      <c r="ACW32" s="97"/>
      <c r="ACX32" s="97"/>
      <c r="ACY32" s="97"/>
      <c r="ACZ32" s="97"/>
      <c r="ADA32" s="97"/>
      <c r="ADB32" s="97"/>
      <c r="ADC32" s="97"/>
      <c r="ADD32" s="97"/>
      <c r="ADE32" s="97"/>
      <c r="ADF32" s="97"/>
      <c r="ADG32" s="97"/>
      <c r="ADH32" s="97"/>
      <c r="ADI32" s="97"/>
      <c r="ADJ32" s="97"/>
      <c r="ADK32" s="97"/>
      <c r="ADL32" s="97"/>
      <c r="ADM32" s="97"/>
      <c r="ADN32" s="97"/>
      <c r="ADO32" s="97"/>
      <c r="ADP32" s="97"/>
      <c r="ADQ32" s="97"/>
      <c r="ADR32" s="97"/>
      <c r="ADS32" s="97"/>
      <c r="ADT32" s="97"/>
      <c r="ADU32" s="97"/>
      <c r="ADV32" s="97"/>
      <c r="ADW32" s="97"/>
      <c r="ADX32" s="97"/>
      <c r="ADY32" s="97"/>
      <c r="ADZ32" s="97"/>
      <c r="AEA32" s="97"/>
      <c r="AEB32" s="97"/>
      <c r="AEC32" s="97"/>
      <c r="AED32" s="97"/>
      <c r="AEE32" s="97"/>
      <c r="AEF32" s="97"/>
      <c r="AEG32" s="97"/>
      <c r="AEH32" s="97"/>
      <c r="AEI32" s="97"/>
      <c r="AEJ32" s="97"/>
      <c r="AEK32" s="97"/>
      <c r="AEL32" s="97"/>
      <c r="AEM32" s="97"/>
      <c r="AEN32" s="97"/>
      <c r="AEO32" s="97"/>
      <c r="AEP32" s="97"/>
      <c r="AEQ32" s="97"/>
      <c r="AER32" s="97"/>
      <c r="AES32" s="97"/>
      <c r="AET32" s="97"/>
      <c r="AEU32" s="97"/>
      <c r="AEV32" s="97"/>
      <c r="AEW32" s="97"/>
      <c r="AEX32" s="97"/>
      <c r="AEY32" s="97"/>
      <c r="AEZ32" s="97"/>
      <c r="AFA32" s="97"/>
      <c r="AFB32" s="97"/>
      <c r="AFC32" s="97"/>
      <c r="AFD32" s="97"/>
      <c r="AFE32" s="97"/>
      <c r="AFF32" s="97"/>
      <c r="AFG32" s="97"/>
      <c r="AFH32" s="97"/>
      <c r="AFI32" s="97"/>
      <c r="AFJ32" s="97"/>
      <c r="AFK32" s="97"/>
      <c r="AFL32" s="97"/>
      <c r="AFM32" s="97"/>
      <c r="AFN32" s="97"/>
      <c r="AFO32" s="97"/>
      <c r="AFP32" s="97"/>
      <c r="AFQ32" s="97"/>
      <c r="AFR32" s="97"/>
      <c r="AFS32" s="97"/>
      <c r="AFT32" s="97"/>
      <c r="AFU32" s="97"/>
      <c r="AFV32" s="97"/>
      <c r="AFW32" s="97"/>
      <c r="AFX32" s="97"/>
      <c r="AFY32" s="97"/>
      <c r="AFZ32" s="97"/>
      <c r="AGA32" s="97"/>
      <c r="AGB32" s="97"/>
      <c r="AGC32" s="97"/>
      <c r="AGD32" s="97"/>
      <c r="AGE32" s="97"/>
      <c r="AGF32" s="97"/>
      <c r="AGG32" s="97"/>
      <c r="AGH32" s="97"/>
      <c r="AGI32" s="97"/>
      <c r="AGJ32" s="97"/>
      <c r="AGK32" s="97"/>
      <c r="AGL32" s="97"/>
      <c r="AGM32" s="97"/>
      <c r="AGN32" s="97"/>
      <c r="AGO32" s="97"/>
      <c r="AGP32" s="97"/>
      <c r="AGQ32" s="97"/>
      <c r="AGR32" s="97"/>
      <c r="AGS32" s="97"/>
      <c r="AGT32" s="97"/>
      <c r="AGU32" s="97"/>
      <c r="AGV32" s="97"/>
      <c r="AGW32" s="97"/>
      <c r="AGX32" s="97"/>
      <c r="AGY32" s="97"/>
      <c r="AGZ32" s="97"/>
      <c r="AHA32" s="97"/>
      <c r="AHB32" s="97"/>
      <c r="AHC32" s="97"/>
      <c r="AHD32" s="97"/>
      <c r="AHE32" s="97"/>
      <c r="AHF32" s="97"/>
      <c r="AHG32" s="97"/>
      <c r="AHH32" s="97"/>
      <c r="AHI32" s="97"/>
      <c r="AHJ32" s="97"/>
      <c r="AHK32" s="97"/>
      <c r="AHL32" s="97"/>
      <c r="AHM32" s="97"/>
      <c r="AHN32" s="97"/>
      <c r="AHO32" s="97"/>
      <c r="AHP32" s="97"/>
      <c r="AHQ32" s="97"/>
      <c r="AHR32" s="97"/>
      <c r="AHS32" s="97"/>
      <c r="AHT32" s="97"/>
      <c r="AHU32" s="97"/>
      <c r="AHV32" s="97"/>
      <c r="AHW32" s="97"/>
      <c r="AHX32" s="97"/>
      <c r="AHY32" s="97"/>
      <c r="AHZ32" s="97"/>
      <c r="AIA32" s="97"/>
      <c r="AIB32" s="97"/>
      <c r="AIC32" s="97"/>
      <c r="AID32" s="97"/>
      <c r="AIE32" s="97"/>
      <c r="AIF32" s="97"/>
      <c r="AIG32" s="97"/>
      <c r="AIH32" s="97"/>
      <c r="AII32" s="97"/>
      <c r="AIJ32" s="97"/>
      <c r="AIK32" s="97"/>
      <c r="AIL32" s="97"/>
      <c r="AIM32" s="97"/>
      <c r="AIN32" s="97"/>
      <c r="AIO32" s="97"/>
      <c r="AIP32" s="97"/>
      <c r="AIQ32" s="97"/>
      <c r="AIR32" s="97"/>
      <c r="AIS32" s="97"/>
      <c r="AIT32" s="97"/>
      <c r="AIU32" s="97"/>
      <c r="AIV32" s="97"/>
      <c r="AIW32" s="97"/>
      <c r="AIX32" s="97"/>
      <c r="AIY32" s="97"/>
      <c r="AIZ32" s="97"/>
      <c r="AJA32" s="97"/>
      <c r="AJB32" s="97"/>
      <c r="AJC32" s="97"/>
      <c r="AJD32" s="97"/>
      <c r="AJE32" s="97"/>
      <c r="AJF32" s="97"/>
      <c r="AJG32" s="97"/>
      <c r="AJH32" s="97"/>
      <c r="AJI32" s="97"/>
      <c r="AJJ32" s="97"/>
      <c r="AJK32" s="97"/>
      <c r="AJL32" s="97"/>
      <c r="AJM32" s="97"/>
      <c r="AJN32" s="97"/>
      <c r="AJO32" s="97"/>
      <c r="AJP32" s="97"/>
      <c r="AJQ32" s="97"/>
      <c r="AJR32" s="97"/>
      <c r="AJS32" s="97"/>
      <c r="AJT32" s="97"/>
      <c r="AJU32" s="97"/>
      <c r="AJV32" s="97"/>
      <c r="AJW32" s="97"/>
      <c r="AJX32" s="97"/>
      <c r="AJY32" s="97"/>
      <c r="AJZ32" s="97"/>
      <c r="AKA32" s="97"/>
      <c r="AKB32" s="97"/>
      <c r="AKC32" s="97"/>
      <c r="AKD32" s="97"/>
      <c r="AKE32" s="97"/>
      <c r="AKF32" s="97"/>
      <c r="AKG32" s="97"/>
      <c r="AKH32" s="97"/>
      <c r="AKI32" s="97"/>
      <c r="AKJ32" s="97"/>
      <c r="AKK32" s="97"/>
      <c r="AKL32" s="97"/>
      <c r="AKM32" s="97"/>
      <c r="AKN32" s="97"/>
      <c r="AKO32" s="97"/>
      <c r="AKP32" s="97"/>
      <c r="AKQ32" s="97"/>
      <c r="AKR32" s="97"/>
      <c r="AKS32" s="97"/>
      <c r="AKT32" s="97"/>
      <c r="AKU32" s="97"/>
      <c r="AKV32" s="97"/>
      <c r="AKW32" s="97"/>
      <c r="AKX32" s="97"/>
      <c r="AKY32" s="97"/>
      <c r="AKZ32" s="97"/>
      <c r="ALA32" s="97"/>
      <c r="ALB32" s="97"/>
      <c r="ALC32" s="97"/>
      <c r="ALD32" s="97"/>
      <c r="ALE32" s="97"/>
      <c r="ALF32" s="97"/>
      <c r="ALG32" s="97"/>
      <c r="ALH32" s="97"/>
      <c r="ALI32" s="97"/>
      <c r="ALJ32" s="97"/>
      <c r="ALK32" s="97"/>
      <c r="ALL32" s="97"/>
      <c r="ALM32" s="97"/>
      <c r="ALN32" s="97"/>
      <c r="ALO32" s="97"/>
      <c r="ALP32" s="97"/>
      <c r="ALQ32" s="97"/>
      <c r="ALR32" s="97"/>
      <c r="ALS32" s="97"/>
      <c r="ALT32" s="97"/>
      <c r="ALU32" s="97"/>
      <c r="ALV32" s="97"/>
      <c r="ALW32" s="97"/>
      <c r="ALX32" s="97"/>
      <c r="ALY32" s="97"/>
      <c r="ALZ32" s="97"/>
      <c r="AMA32" s="97"/>
      <c r="AMB32" s="97"/>
      <c r="AMC32" s="97"/>
      <c r="AMD32" s="97"/>
      <c r="AME32" s="97"/>
      <c r="AMF32" s="97"/>
      <c r="AMG32" s="97"/>
      <c r="AMH32" s="97"/>
      <c r="AMI32" s="97"/>
      <c r="AMJ32" s="97"/>
      <c r="AMK32" s="97"/>
      <c r="AML32" s="97"/>
      <c r="AMM32" s="97"/>
      <c r="AMN32" s="97"/>
      <c r="AMO32" s="97"/>
      <c r="AMP32" s="97"/>
      <c r="AMQ32" s="97"/>
      <c r="AMR32" s="97"/>
      <c r="AMS32" s="97"/>
      <c r="AMT32" s="97"/>
      <c r="AMU32" s="97"/>
      <c r="AMV32" s="97"/>
      <c r="AMW32" s="97"/>
      <c r="AMX32" s="97"/>
      <c r="AMY32" s="97"/>
      <c r="AMZ32" s="97"/>
      <c r="ANA32" s="97"/>
      <c r="ANB32" s="97"/>
      <c r="ANC32" s="97"/>
      <c r="AND32" s="97"/>
      <c r="ANE32" s="97"/>
      <c r="ANF32" s="97"/>
      <c r="ANG32" s="97"/>
      <c r="ANH32" s="97"/>
      <c r="ANI32" s="97"/>
      <c r="ANJ32" s="97"/>
      <c r="ANK32" s="97"/>
      <c r="ANL32" s="97"/>
      <c r="ANM32" s="97"/>
      <c r="ANN32" s="97"/>
      <c r="ANO32" s="97"/>
      <c r="ANP32" s="97"/>
      <c r="ANQ32" s="97"/>
      <c r="ANR32" s="97"/>
      <c r="ANS32" s="97"/>
      <c r="ANT32" s="97"/>
      <c r="ANU32" s="97"/>
      <c r="ANV32" s="97"/>
      <c r="ANW32" s="97"/>
      <c r="ANX32" s="97"/>
      <c r="ANY32" s="97"/>
      <c r="ANZ32" s="97"/>
      <c r="AOA32" s="97"/>
      <c r="AOB32" s="97"/>
      <c r="AOC32" s="97"/>
      <c r="AOD32" s="97"/>
      <c r="AOE32" s="97"/>
      <c r="AOF32" s="97"/>
      <c r="AOG32" s="97"/>
      <c r="AOH32" s="97"/>
      <c r="AOI32" s="97"/>
      <c r="AOJ32" s="97"/>
      <c r="AOK32" s="97"/>
      <c r="AOL32" s="97"/>
      <c r="AOM32" s="97"/>
      <c r="AON32" s="97"/>
      <c r="AOO32" s="97"/>
      <c r="AOP32" s="97"/>
      <c r="AOQ32" s="97"/>
      <c r="AOR32" s="97"/>
      <c r="AOS32" s="97"/>
      <c r="AOT32" s="97"/>
      <c r="AOU32" s="97"/>
      <c r="AOV32" s="97"/>
      <c r="AOW32" s="97"/>
      <c r="AOX32" s="97"/>
      <c r="AOY32" s="97"/>
      <c r="AOZ32" s="97"/>
      <c r="APA32" s="97"/>
      <c r="APB32" s="97"/>
      <c r="APC32" s="97"/>
      <c r="APD32" s="97"/>
      <c r="APE32" s="97"/>
      <c r="APF32" s="97"/>
      <c r="APG32" s="97"/>
      <c r="APH32" s="97"/>
      <c r="API32" s="97"/>
      <c r="APJ32" s="97"/>
      <c r="APK32" s="97"/>
      <c r="APL32" s="97"/>
      <c r="APM32" s="97"/>
      <c r="APN32" s="97"/>
      <c r="APO32" s="97"/>
      <c r="APP32" s="97"/>
      <c r="APQ32" s="97"/>
      <c r="APR32" s="97"/>
      <c r="APS32" s="97"/>
      <c r="APT32" s="97"/>
      <c r="APU32" s="97"/>
      <c r="APV32" s="97"/>
      <c r="APW32" s="97"/>
      <c r="APX32" s="97"/>
      <c r="APY32" s="97"/>
      <c r="APZ32" s="97"/>
      <c r="AQA32" s="97"/>
      <c r="AQB32" s="97"/>
      <c r="AQC32" s="97"/>
      <c r="AQD32" s="97"/>
      <c r="AQE32" s="97"/>
      <c r="AQF32" s="97"/>
      <c r="AQG32" s="97"/>
      <c r="AQH32" s="97"/>
      <c r="AQI32" s="97"/>
      <c r="AQJ32" s="97"/>
      <c r="AQK32" s="97"/>
      <c r="AQL32" s="97"/>
      <c r="AQM32" s="97"/>
      <c r="AQN32" s="97"/>
      <c r="AQO32" s="97"/>
      <c r="AQP32" s="97"/>
      <c r="AQQ32" s="97"/>
      <c r="AQR32" s="97"/>
      <c r="AQS32" s="97"/>
      <c r="AQT32" s="97"/>
      <c r="AQU32" s="97"/>
      <c r="AQV32" s="97"/>
      <c r="AQW32" s="97"/>
      <c r="AQX32" s="97"/>
      <c r="AQY32" s="97"/>
      <c r="AQZ32" s="97"/>
      <c r="ARA32" s="97"/>
      <c r="ARB32" s="97"/>
      <c r="ARC32" s="97"/>
      <c r="ARD32" s="97"/>
      <c r="ARE32" s="97"/>
      <c r="ARF32" s="97"/>
      <c r="ARG32" s="97"/>
      <c r="ARH32" s="97"/>
      <c r="ARI32" s="97"/>
      <c r="ARJ32" s="97"/>
      <c r="ARK32" s="97"/>
      <c r="ARL32" s="97"/>
      <c r="ARM32" s="97"/>
      <c r="ARN32" s="97"/>
      <c r="ARO32" s="97"/>
      <c r="ARP32" s="97"/>
      <c r="ARQ32" s="97"/>
      <c r="ARR32" s="97"/>
      <c r="ARS32" s="97"/>
      <c r="ART32" s="97"/>
      <c r="ARU32" s="97"/>
      <c r="ARV32" s="97"/>
      <c r="ARW32" s="97"/>
      <c r="ARX32" s="97"/>
      <c r="ARY32" s="97"/>
      <c r="ARZ32" s="97"/>
      <c r="ASA32" s="97"/>
      <c r="ASB32" s="97"/>
      <c r="ASC32" s="97"/>
      <c r="ASD32" s="97"/>
      <c r="ASE32" s="97"/>
      <c r="ASF32" s="97"/>
      <c r="ASG32" s="97"/>
      <c r="ASH32" s="97"/>
      <c r="ASI32" s="97"/>
      <c r="ASJ32" s="97"/>
      <c r="ASK32" s="97"/>
      <c r="ASL32" s="97"/>
      <c r="ASM32" s="97"/>
      <c r="ASN32" s="97"/>
      <c r="ASO32" s="97"/>
      <c r="ASP32" s="97"/>
      <c r="ASQ32" s="97"/>
      <c r="ASR32" s="97"/>
      <c r="ASS32" s="97"/>
      <c r="AST32" s="97"/>
      <c r="ASU32" s="97"/>
      <c r="ASV32" s="97"/>
      <c r="ASW32" s="97"/>
      <c r="ASX32" s="97"/>
      <c r="ASY32" s="97"/>
      <c r="ASZ32" s="97"/>
      <c r="ATA32" s="97"/>
      <c r="ATB32" s="97"/>
      <c r="ATC32" s="97"/>
      <c r="ATD32" s="97"/>
      <c r="ATE32" s="97"/>
      <c r="ATF32" s="97"/>
      <c r="ATG32" s="97"/>
      <c r="ATH32" s="97"/>
      <c r="ATI32" s="97"/>
      <c r="ATJ32" s="97"/>
      <c r="ATK32" s="97"/>
      <c r="ATL32" s="97"/>
      <c r="ATM32" s="97"/>
      <c r="ATN32" s="97"/>
      <c r="ATO32" s="97"/>
      <c r="ATP32" s="97"/>
      <c r="ATQ32" s="97"/>
      <c r="ATR32" s="97"/>
      <c r="ATS32" s="97"/>
      <c r="ATT32" s="97"/>
      <c r="ATU32" s="97"/>
      <c r="ATV32" s="97"/>
      <c r="ATW32" s="97"/>
      <c r="ATX32" s="97"/>
      <c r="ATY32" s="97"/>
      <c r="ATZ32" s="97"/>
      <c r="AUA32" s="97"/>
      <c r="AUB32" s="97"/>
      <c r="AUC32" s="97"/>
      <c r="AUD32" s="97"/>
      <c r="AUE32" s="97"/>
      <c r="AUF32" s="97"/>
      <c r="AUG32" s="97"/>
      <c r="AUH32" s="97"/>
      <c r="AUI32" s="97"/>
      <c r="AUJ32" s="97"/>
      <c r="AUK32" s="97"/>
      <c r="AUL32" s="97"/>
      <c r="AUM32" s="97"/>
      <c r="AUN32" s="97"/>
      <c r="AUO32" s="97"/>
      <c r="AUP32" s="97"/>
      <c r="AUQ32" s="97"/>
      <c r="AUR32" s="97"/>
      <c r="AUS32" s="97"/>
      <c r="AUT32" s="97"/>
      <c r="AUU32" s="97"/>
      <c r="AUV32" s="97"/>
      <c r="AUW32" s="97"/>
      <c r="AUX32" s="97"/>
      <c r="AUY32" s="97"/>
      <c r="AUZ32" s="97"/>
      <c r="AVA32" s="97"/>
      <c r="AVB32" s="97"/>
      <c r="AVC32" s="97"/>
      <c r="AVD32" s="97"/>
      <c r="AVE32" s="97"/>
      <c r="AVF32" s="97"/>
      <c r="AVG32" s="97"/>
      <c r="AVH32" s="97"/>
      <c r="AVI32" s="97"/>
      <c r="AVJ32" s="97"/>
      <c r="AVK32" s="97"/>
      <c r="AVL32" s="97"/>
      <c r="AVM32" s="97"/>
      <c r="AVN32" s="97"/>
      <c r="AVO32" s="97"/>
      <c r="AVP32" s="97"/>
      <c r="AVQ32" s="97"/>
      <c r="AVR32" s="97"/>
      <c r="AVS32" s="97"/>
      <c r="AVT32" s="97"/>
      <c r="AVU32" s="97"/>
      <c r="AVV32" s="97"/>
      <c r="AVW32" s="97"/>
      <c r="AVX32" s="97"/>
      <c r="AVY32" s="97"/>
      <c r="AVZ32" s="97"/>
      <c r="AWA32" s="97"/>
      <c r="AWB32" s="97"/>
      <c r="AWC32" s="97"/>
      <c r="AWD32" s="97"/>
      <c r="AWE32" s="97"/>
      <c r="AWF32" s="97"/>
      <c r="AWG32" s="97"/>
      <c r="AWH32" s="97"/>
      <c r="AWI32" s="97"/>
      <c r="AWJ32" s="97"/>
      <c r="AWK32" s="97"/>
      <c r="AWL32" s="97"/>
      <c r="AWM32" s="97"/>
      <c r="AWN32" s="97"/>
      <c r="AWO32" s="97"/>
      <c r="AWP32" s="97"/>
      <c r="AWQ32" s="97"/>
      <c r="AWR32" s="97"/>
      <c r="AWS32" s="97"/>
      <c r="AWT32" s="97"/>
      <c r="AWU32" s="97"/>
      <c r="AWV32" s="97"/>
      <c r="AWW32" s="97"/>
      <c r="AWX32" s="97"/>
      <c r="AWY32" s="97"/>
      <c r="AWZ32" s="97"/>
      <c r="AXA32" s="97"/>
      <c r="AXB32" s="97"/>
      <c r="AXC32" s="97"/>
      <c r="AXD32" s="97"/>
      <c r="AXE32" s="97"/>
      <c r="AXF32" s="97"/>
      <c r="AXG32" s="97"/>
      <c r="AXH32" s="97"/>
      <c r="AXI32" s="97"/>
      <c r="AXJ32" s="97"/>
      <c r="AXK32" s="97"/>
      <c r="AXL32" s="97"/>
      <c r="AXM32" s="97"/>
      <c r="AXN32" s="97"/>
      <c r="AXO32" s="97"/>
      <c r="AXP32" s="97"/>
      <c r="AXQ32" s="97"/>
      <c r="AXR32" s="97"/>
      <c r="AXS32" s="97"/>
      <c r="AXT32" s="97"/>
      <c r="AXU32" s="97"/>
      <c r="AXV32" s="97"/>
      <c r="AXW32" s="97"/>
      <c r="AXX32" s="97"/>
      <c r="AXY32" s="97"/>
      <c r="AXZ32" s="97"/>
      <c r="AYA32" s="97"/>
      <c r="AYB32" s="97"/>
      <c r="AYC32" s="97"/>
      <c r="AYD32" s="97"/>
      <c r="AYE32" s="97"/>
      <c r="AYF32" s="97"/>
      <c r="AYG32" s="97"/>
      <c r="AYH32" s="97"/>
      <c r="AYI32" s="97"/>
      <c r="AYJ32" s="97"/>
      <c r="AYK32" s="97"/>
      <c r="AYL32" s="97"/>
      <c r="AYM32" s="97"/>
      <c r="AYN32" s="97"/>
      <c r="AYO32" s="97"/>
      <c r="AYP32" s="97"/>
      <c r="AYQ32" s="97"/>
      <c r="AYR32" s="97"/>
      <c r="AYS32" s="97"/>
      <c r="AYT32" s="97"/>
      <c r="AYU32" s="97"/>
      <c r="AYV32" s="97"/>
      <c r="AYW32" s="97"/>
      <c r="AYX32" s="97"/>
      <c r="AYY32" s="97"/>
      <c r="AYZ32" s="97"/>
      <c r="AZA32" s="97"/>
      <c r="AZB32" s="97"/>
      <c r="AZC32" s="97"/>
      <c r="AZD32" s="97"/>
      <c r="AZE32" s="97"/>
      <c r="AZF32" s="97"/>
      <c r="AZG32" s="97"/>
      <c r="AZH32" s="97"/>
      <c r="AZI32" s="97"/>
      <c r="AZJ32" s="97"/>
      <c r="AZK32" s="97"/>
      <c r="AZL32" s="97"/>
      <c r="AZM32" s="97"/>
      <c r="AZN32" s="97"/>
      <c r="AZO32" s="97"/>
      <c r="AZP32" s="97"/>
      <c r="AZQ32" s="97"/>
      <c r="AZR32" s="97"/>
      <c r="AZS32" s="97"/>
      <c r="AZT32" s="97"/>
      <c r="AZU32" s="97"/>
      <c r="AZV32" s="97"/>
      <c r="AZW32" s="97"/>
      <c r="AZX32" s="97"/>
      <c r="AZY32" s="97"/>
      <c r="AZZ32" s="97"/>
      <c r="BAA32" s="97"/>
      <c r="BAB32" s="97"/>
      <c r="BAC32" s="97"/>
      <c r="BAD32" s="97"/>
      <c r="BAE32" s="97"/>
      <c r="BAF32" s="97"/>
      <c r="BAG32" s="97"/>
      <c r="BAH32" s="97"/>
      <c r="BAI32" s="97"/>
      <c r="BAJ32" s="97"/>
      <c r="BAK32" s="97"/>
      <c r="BAL32" s="97"/>
      <c r="BAM32" s="97"/>
      <c r="BAN32" s="97"/>
      <c r="BAO32" s="97"/>
      <c r="BAP32" s="97"/>
      <c r="BAQ32" s="97"/>
      <c r="BAR32" s="97"/>
      <c r="BAS32" s="97"/>
      <c r="BAT32" s="97"/>
      <c r="BAU32" s="97"/>
      <c r="BAV32" s="97"/>
      <c r="BAW32" s="97"/>
      <c r="BAX32" s="97"/>
      <c r="BAY32" s="97"/>
      <c r="BAZ32" s="97"/>
      <c r="BBA32" s="97"/>
      <c r="BBB32" s="97"/>
      <c r="BBC32" s="97"/>
      <c r="BBD32" s="97"/>
      <c r="BBE32" s="97"/>
      <c r="BBF32" s="97"/>
      <c r="BBG32" s="97"/>
      <c r="BBH32" s="97"/>
      <c r="BBI32" s="97"/>
      <c r="BBJ32" s="97"/>
      <c r="BBK32" s="97"/>
      <c r="BBL32" s="97"/>
      <c r="BBM32" s="97"/>
      <c r="BBN32" s="97"/>
      <c r="BBO32" s="97"/>
      <c r="BBP32" s="97"/>
      <c r="BBQ32" s="97"/>
      <c r="BBR32" s="97"/>
      <c r="BBS32" s="97"/>
      <c r="BBT32" s="97"/>
      <c r="BBU32" s="97"/>
      <c r="BBV32" s="97"/>
      <c r="BBW32" s="97"/>
      <c r="BBX32" s="97"/>
      <c r="BBY32" s="97"/>
      <c r="BBZ32" s="97"/>
      <c r="BCA32" s="97"/>
      <c r="BCB32" s="97"/>
      <c r="BCC32" s="97"/>
      <c r="BCD32" s="97"/>
      <c r="BCE32" s="97"/>
      <c r="BCF32" s="97"/>
      <c r="BCG32" s="97"/>
      <c r="BCH32" s="97"/>
      <c r="BCI32" s="97"/>
      <c r="BCJ32" s="97"/>
      <c r="BCK32" s="97"/>
      <c r="BCL32" s="97"/>
      <c r="BCM32" s="97"/>
      <c r="BCN32" s="97"/>
      <c r="BCO32" s="97"/>
      <c r="BCP32" s="97"/>
      <c r="BCQ32" s="97"/>
      <c r="BCR32" s="97"/>
      <c r="BCS32" s="97"/>
      <c r="BCT32" s="97"/>
      <c r="BCU32" s="97"/>
      <c r="BCV32" s="97"/>
      <c r="BCW32" s="97"/>
      <c r="BCX32" s="97"/>
      <c r="BCY32" s="97"/>
      <c r="BCZ32" s="97"/>
      <c r="BDA32" s="97"/>
      <c r="BDB32" s="97"/>
      <c r="BDC32" s="97"/>
      <c r="BDD32" s="97"/>
      <c r="BDE32" s="97"/>
      <c r="BDF32" s="97"/>
      <c r="BDG32" s="97"/>
      <c r="BDH32" s="97"/>
      <c r="BDI32" s="97"/>
      <c r="BDJ32" s="97"/>
      <c r="BDK32" s="97"/>
      <c r="BDL32" s="97"/>
      <c r="BDM32" s="97"/>
      <c r="BDN32" s="97"/>
      <c r="BDO32" s="97"/>
      <c r="BDP32" s="97"/>
      <c r="BDQ32" s="97"/>
      <c r="BDR32" s="97"/>
      <c r="BDS32" s="97"/>
      <c r="BDT32" s="97"/>
      <c r="BDU32" s="97"/>
      <c r="BDV32" s="97"/>
      <c r="BDW32" s="97"/>
      <c r="BDX32" s="97"/>
      <c r="BDY32" s="97"/>
      <c r="BDZ32" s="97"/>
      <c r="BEA32" s="97"/>
      <c r="BEB32" s="97"/>
      <c r="BEC32" s="97"/>
      <c r="BED32" s="97"/>
      <c r="BEE32" s="97"/>
      <c r="BEF32" s="97"/>
      <c r="BEG32" s="97"/>
      <c r="BEH32" s="97"/>
      <c r="BEI32" s="97"/>
      <c r="BEJ32" s="97"/>
      <c r="BEK32" s="97"/>
      <c r="BEL32" s="97"/>
      <c r="BEM32" s="97"/>
      <c r="BEN32" s="97"/>
      <c r="BEO32" s="97"/>
      <c r="BEP32" s="97"/>
      <c r="BEQ32" s="97"/>
      <c r="BER32" s="97"/>
      <c r="BES32" s="97"/>
      <c r="BET32" s="97"/>
      <c r="BEU32" s="97"/>
      <c r="BEV32" s="97"/>
      <c r="BEW32" s="97"/>
      <c r="BEX32" s="97"/>
      <c r="BEY32" s="97"/>
      <c r="BEZ32" s="97"/>
      <c r="BFA32" s="97"/>
      <c r="BFB32" s="97"/>
      <c r="BFC32" s="97"/>
      <c r="BFD32" s="97"/>
      <c r="BFE32" s="97"/>
      <c r="BFF32" s="97"/>
      <c r="BFG32" s="97"/>
      <c r="BFH32" s="97"/>
      <c r="BFI32" s="97"/>
      <c r="BFJ32" s="97"/>
      <c r="BFK32" s="97"/>
      <c r="BFL32" s="97"/>
      <c r="BFM32" s="97"/>
      <c r="BFN32" s="97"/>
      <c r="BFO32" s="97"/>
      <c r="BFP32" s="97"/>
      <c r="BFQ32" s="97"/>
      <c r="BFR32" s="97"/>
      <c r="BFS32" s="97"/>
      <c r="BFT32" s="97"/>
      <c r="BFU32" s="97"/>
      <c r="BFV32" s="97"/>
      <c r="BFW32" s="97"/>
      <c r="BFX32" s="97"/>
      <c r="BFY32" s="97"/>
      <c r="BFZ32" s="97"/>
      <c r="BGA32" s="97"/>
      <c r="BGB32" s="97"/>
      <c r="BGC32" s="97"/>
      <c r="BGD32" s="97"/>
      <c r="BGE32" s="97"/>
      <c r="BGF32" s="97"/>
      <c r="BGG32" s="97"/>
      <c r="BGH32" s="97"/>
      <c r="BGI32" s="97"/>
      <c r="BGJ32" s="97"/>
      <c r="BGK32" s="97"/>
      <c r="BGL32" s="97"/>
      <c r="BGM32" s="97"/>
      <c r="BGN32" s="97"/>
      <c r="BGO32" s="97"/>
      <c r="BGP32" s="97"/>
      <c r="BGQ32" s="97"/>
      <c r="BGR32" s="97"/>
      <c r="BGS32" s="97"/>
      <c r="BGT32" s="97"/>
      <c r="BGU32" s="97"/>
      <c r="BGV32" s="97"/>
      <c r="BGW32" s="97"/>
      <c r="BGX32" s="97"/>
      <c r="BGY32" s="97"/>
      <c r="BGZ32" s="97"/>
      <c r="BHA32" s="97"/>
      <c r="BHB32" s="97"/>
      <c r="BHC32" s="97"/>
      <c r="BHD32" s="97"/>
      <c r="BHE32" s="97"/>
      <c r="BHF32" s="97"/>
      <c r="BHG32" s="97"/>
      <c r="BHH32" s="97"/>
      <c r="BHI32" s="97"/>
      <c r="BHJ32" s="97"/>
      <c r="BHK32" s="97"/>
      <c r="BHL32" s="97"/>
      <c r="BHM32" s="97"/>
      <c r="BHN32" s="97"/>
      <c r="BHO32" s="97"/>
      <c r="BHP32" s="97"/>
      <c r="BHQ32" s="97"/>
      <c r="BHR32" s="97"/>
      <c r="BHS32" s="97"/>
      <c r="BHT32" s="97"/>
      <c r="BHU32" s="97"/>
      <c r="BHV32" s="97"/>
      <c r="BHW32" s="97"/>
      <c r="BHX32" s="97"/>
      <c r="BHY32" s="97"/>
      <c r="BHZ32" s="97"/>
      <c r="BIA32" s="97"/>
      <c r="BIB32" s="97"/>
      <c r="BIC32" s="97"/>
      <c r="BID32" s="97"/>
      <c r="BIE32" s="97"/>
      <c r="BIF32" s="97"/>
      <c r="BIG32" s="97"/>
      <c r="BIH32" s="97"/>
      <c r="BII32" s="97"/>
      <c r="BIJ32" s="97"/>
      <c r="BIK32" s="97"/>
      <c r="BIL32" s="97"/>
      <c r="BIM32" s="97"/>
      <c r="BIN32" s="97"/>
      <c r="BIO32" s="97"/>
      <c r="BIP32" s="97"/>
      <c r="BIQ32" s="97"/>
      <c r="BIR32" s="97"/>
      <c r="BIS32" s="97"/>
      <c r="BIT32" s="97"/>
      <c r="BIU32" s="97"/>
      <c r="BIV32" s="97"/>
      <c r="BIW32" s="97"/>
      <c r="BIX32" s="97"/>
      <c r="BIY32" s="97"/>
      <c r="BIZ32" s="97"/>
      <c r="BJA32" s="97"/>
      <c r="BJB32" s="97"/>
      <c r="BJC32" s="97"/>
      <c r="BJD32" s="97"/>
      <c r="BJE32" s="97"/>
      <c r="BJF32" s="97"/>
      <c r="BJG32" s="97"/>
      <c r="BJH32" s="97"/>
      <c r="BJI32" s="97"/>
      <c r="BJJ32" s="97"/>
      <c r="BJK32" s="97"/>
      <c r="BJL32" s="97"/>
      <c r="BJM32" s="97"/>
      <c r="BJN32" s="97"/>
      <c r="BJO32" s="97"/>
      <c r="BJP32" s="97"/>
      <c r="BJQ32" s="97"/>
      <c r="BJR32" s="97"/>
      <c r="BJS32" s="97"/>
      <c r="BJT32" s="97"/>
      <c r="BJU32" s="97"/>
      <c r="BJV32" s="97"/>
      <c r="BJW32" s="97"/>
      <c r="BJX32" s="97"/>
      <c r="BJY32" s="97"/>
      <c r="BJZ32" s="97"/>
      <c r="BKA32" s="97"/>
      <c r="BKB32" s="97"/>
      <c r="BKC32" s="97"/>
      <c r="BKD32" s="97"/>
      <c r="BKE32" s="97"/>
      <c r="BKF32" s="97"/>
      <c r="BKG32" s="97"/>
      <c r="BKH32" s="97"/>
      <c r="BKI32" s="97"/>
      <c r="BKJ32" s="97"/>
      <c r="BKK32" s="97"/>
      <c r="BKL32" s="97"/>
      <c r="BKM32" s="97"/>
      <c r="BKN32" s="97"/>
      <c r="BKO32" s="97"/>
      <c r="BKP32" s="97"/>
      <c r="BKQ32" s="97"/>
      <c r="BKR32" s="97"/>
      <c r="BKS32" s="97"/>
      <c r="BKT32" s="97"/>
      <c r="BKU32" s="97"/>
      <c r="BKV32" s="97"/>
      <c r="BKW32" s="97"/>
      <c r="BKX32" s="97"/>
      <c r="BKY32" s="97"/>
      <c r="BKZ32" s="97"/>
      <c r="BLA32" s="97"/>
      <c r="BLB32" s="97"/>
      <c r="BLC32" s="97"/>
      <c r="BLD32" s="97"/>
      <c r="BLE32" s="97"/>
      <c r="BLF32" s="97"/>
      <c r="BLG32" s="97"/>
      <c r="BLH32" s="97"/>
      <c r="BLI32" s="97"/>
      <c r="BLJ32" s="97"/>
      <c r="BLK32" s="97"/>
      <c r="BLL32" s="97"/>
      <c r="BLM32" s="97"/>
      <c r="BLN32" s="97"/>
      <c r="BLO32" s="97"/>
      <c r="BLP32" s="97"/>
      <c r="BLQ32" s="97"/>
      <c r="BLR32" s="97"/>
      <c r="BLS32" s="97"/>
      <c r="BLT32" s="97"/>
      <c r="BLU32" s="97"/>
      <c r="BLV32" s="97"/>
      <c r="BLW32" s="97"/>
      <c r="BLX32" s="97"/>
      <c r="BLY32" s="97"/>
      <c r="BLZ32" s="97"/>
      <c r="BMA32" s="97"/>
      <c r="BMB32" s="97"/>
      <c r="BMC32" s="97"/>
      <c r="BMD32" s="97"/>
      <c r="BME32" s="97"/>
      <c r="BMF32" s="97"/>
      <c r="BMG32" s="97"/>
      <c r="BMH32" s="97"/>
      <c r="BMI32" s="97"/>
      <c r="BMJ32" s="97"/>
      <c r="BMK32" s="97"/>
      <c r="BML32" s="97"/>
      <c r="BMM32" s="97"/>
      <c r="BMN32" s="97"/>
      <c r="BMO32" s="97"/>
      <c r="BMP32" s="97"/>
      <c r="BMQ32" s="97"/>
      <c r="BMR32" s="97"/>
      <c r="BMS32" s="97"/>
      <c r="BMT32" s="97"/>
      <c r="BMU32" s="97"/>
      <c r="BMV32" s="97"/>
      <c r="BMW32" s="97"/>
      <c r="BMX32" s="97"/>
      <c r="BMY32" s="97"/>
      <c r="BMZ32" s="97"/>
      <c r="BNA32" s="97"/>
      <c r="BNB32" s="97"/>
      <c r="BNC32" s="97"/>
      <c r="BND32" s="97"/>
      <c r="BNE32" s="97"/>
      <c r="BNF32" s="97"/>
      <c r="BNG32" s="97"/>
      <c r="BNH32" s="97"/>
      <c r="BNI32" s="97"/>
      <c r="BNJ32" s="97"/>
      <c r="BNK32" s="97"/>
      <c r="BNL32" s="97"/>
      <c r="BNM32" s="97"/>
      <c r="BNN32" s="97"/>
      <c r="BNO32" s="97"/>
      <c r="BNP32" s="97"/>
      <c r="BNQ32" s="97"/>
      <c r="BNR32" s="97"/>
      <c r="BNS32" s="97"/>
      <c r="BNT32" s="97"/>
      <c r="BNU32" s="97"/>
      <c r="BNV32" s="97"/>
      <c r="BNW32" s="97"/>
      <c r="BNX32" s="97"/>
      <c r="BNY32" s="97"/>
      <c r="BNZ32" s="97"/>
      <c r="BOA32" s="97"/>
      <c r="BOB32" s="97"/>
      <c r="BOC32" s="97"/>
      <c r="BOD32" s="97"/>
      <c r="BOE32" s="97"/>
      <c r="BOF32" s="97"/>
      <c r="BOG32" s="97"/>
      <c r="BOH32" s="97"/>
      <c r="BOI32" s="97"/>
      <c r="BOJ32" s="97"/>
      <c r="BOK32" s="97"/>
      <c r="BOL32" s="97"/>
      <c r="BOM32" s="97"/>
      <c r="BON32" s="97"/>
      <c r="BOO32" s="97"/>
      <c r="BOP32" s="97"/>
      <c r="BOQ32" s="97"/>
      <c r="BOR32" s="97"/>
      <c r="BOS32" s="97"/>
      <c r="BOT32" s="97"/>
      <c r="BOU32" s="97"/>
      <c r="BOV32" s="97"/>
      <c r="BOW32" s="97"/>
      <c r="BOX32" s="97"/>
      <c r="BOY32" s="97"/>
      <c r="BOZ32" s="97"/>
      <c r="BPA32" s="97"/>
      <c r="BPB32" s="97"/>
      <c r="BPC32" s="97"/>
      <c r="BPD32" s="97"/>
      <c r="BPE32" s="97"/>
      <c r="BPF32" s="97"/>
      <c r="BPG32" s="97"/>
      <c r="BPH32" s="97"/>
      <c r="BPI32" s="97"/>
      <c r="BPJ32" s="97"/>
      <c r="BPK32" s="97"/>
      <c r="BPL32" s="97"/>
      <c r="BPM32" s="97"/>
      <c r="BPN32" s="97"/>
      <c r="BPO32" s="97"/>
      <c r="BPP32" s="97"/>
      <c r="BPQ32" s="97"/>
      <c r="BPR32" s="97"/>
      <c r="BPS32" s="97"/>
      <c r="BPT32" s="97"/>
      <c r="BPU32" s="97"/>
      <c r="BPV32" s="97"/>
      <c r="BPW32" s="97"/>
      <c r="BPX32" s="97"/>
      <c r="BPY32" s="97"/>
      <c r="BPZ32" s="97"/>
      <c r="BQA32" s="97"/>
      <c r="BQB32" s="97"/>
      <c r="BQC32" s="97"/>
      <c r="BQD32" s="97"/>
      <c r="BQE32" s="97"/>
      <c r="BQF32" s="97"/>
      <c r="BQG32" s="97"/>
      <c r="BQH32" s="97"/>
      <c r="BQI32" s="97"/>
      <c r="BQJ32" s="97"/>
      <c r="BQK32" s="97"/>
      <c r="BQL32" s="97"/>
      <c r="BQM32" s="97"/>
      <c r="BQN32" s="97"/>
      <c r="BQO32" s="97"/>
      <c r="BQP32" s="97"/>
      <c r="BQQ32" s="97"/>
      <c r="BQR32" s="97"/>
      <c r="BQS32" s="97"/>
      <c r="BQT32" s="97"/>
      <c r="BQU32" s="97"/>
      <c r="BQV32" s="97"/>
      <c r="BQW32" s="97"/>
      <c r="BQX32" s="97"/>
      <c r="BQY32" s="97"/>
      <c r="BQZ32" s="97"/>
      <c r="BRA32" s="97"/>
      <c r="BRB32" s="97"/>
      <c r="BRC32" s="97"/>
      <c r="BRD32" s="97"/>
      <c r="BRE32" s="97"/>
      <c r="BRF32" s="97"/>
      <c r="BRG32" s="97"/>
      <c r="BRH32" s="97"/>
      <c r="BRI32" s="97"/>
      <c r="BRJ32" s="97"/>
      <c r="BRK32" s="97"/>
      <c r="BRL32" s="97"/>
      <c r="BRM32" s="97"/>
      <c r="BRN32" s="97"/>
      <c r="BRO32" s="97"/>
      <c r="BRP32" s="97"/>
      <c r="BRQ32" s="97"/>
      <c r="BRR32" s="97"/>
      <c r="BRS32" s="97"/>
      <c r="BRT32" s="97"/>
      <c r="BRU32" s="97"/>
      <c r="BRV32" s="97"/>
      <c r="BRW32" s="97"/>
      <c r="BRX32" s="97"/>
      <c r="BRY32" s="97"/>
      <c r="BRZ32" s="97"/>
      <c r="BSA32" s="97"/>
      <c r="BSB32" s="97"/>
      <c r="BSC32" s="97"/>
      <c r="BSD32" s="97"/>
      <c r="BSE32" s="97"/>
      <c r="BSF32" s="97"/>
      <c r="BSG32" s="97"/>
      <c r="BSH32" s="97"/>
      <c r="BSI32" s="97"/>
      <c r="BSJ32" s="97"/>
      <c r="BSK32" s="97"/>
      <c r="BSL32" s="97"/>
      <c r="BSM32" s="97"/>
      <c r="BSN32" s="97"/>
      <c r="BSO32" s="97"/>
      <c r="BSP32" s="97"/>
      <c r="BSQ32" s="97"/>
      <c r="BSR32" s="97"/>
      <c r="BSS32" s="97"/>
      <c r="BST32" s="97"/>
      <c r="BSU32" s="97"/>
      <c r="BSV32" s="97"/>
      <c r="BSW32" s="97"/>
      <c r="BSX32" s="97"/>
      <c r="BSY32" s="97"/>
      <c r="BSZ32" s="97"/>
      <c r="BTA32" s="97"/>
      <c r="BTB32" s="97"/>
      <c r="BTC32" s="97"/>
      <c r="BTD32" s="97"/>
      <c r="BTE32" s="97"/>
      <c r="BTF32" s="97"/>
      <c r="BTG32" s="97"/>
      <c r="BTH32" s="97"/>
      <c r="BTI32" s="97"/>
      <c r="BTJ32" s="97"/>
      <c r="BTK32" s="97"/>
      <c r="BTL32" s="97"/>
      <c r="BTM32" s="97"/>
      <c r="BTN32" s="97"/>
      <c r="BTO32" s="97"/>
      <c r="BTP32" s="97"/>
      <c r="BTQ32" s="97"/>
      <c r="BTR32" s="97"/>
      <c r="BTS32" s="97"/>
      <c r="BTT32" s="97"/>
      <c r="BTU32" s="97"/>
      <c r="BTV32" s="97"/>
      <c r="BTW32" s="97"/>
      <c r="BTX32" s="97"/>
      <c r="BTY32" s="97"/>
      <c r="BTZ32" s="97"/>
      <c r="BUA32" s="97"/>
      <c r="BUB32" s="97"/>
      <c r="BUC32" s="97"/>
      <c r="BUD32" s="97"/>
      <c r="BUE32" s="97"/>
      <c r="BUF32" s="97"/>
      <c r="BUG32" s="97"/>
      <c r="BUH32" s="97"/>
      <c r="BUI32" s="97"/>
      <c r="BUJ32" s="97"/>
      <c r="BUK32" s="97"/>
      <c r="BUL32" s="97"/>
      <c r="BUM32" s="97"/>
      <c r="BUN32" s="97"/>
      <c r="BUO32" s="97"/>
      <c r="BUP32" s="97"/>
      <c r="BUQ32" s="97"/>
      <c r="BUR32" s="97"/>
      <c r="BUS32" s="97"/>
      <c r="BUT32" s="97"/>
      <c r="BUU32" s="97"/>
      <c r="BUV32" s="97"/>
      <c r="BUW32" s="97"/>
      <c r="BUX32" s="97"/>
      <c r="BUY32" s="97"/>
      <c r="BUZ32" s="97"/>
      <c r="BVA32" s="97"/>
      <c r="BVB32" s="97"/>
      <c r="BVC32" s="97"/>
      <c r="BVD32" s="97"/>
      <c r="BVE32" s="97"/>
      <c r="BVF32" s="97"/>
      <c r="BVG32" s="97"/>
      <c r="BVH32" s="97"/>
      <c r="BVI32" s="97"/>
      <c r="BVJ32" s="97"/>
      <c r="BVK32" s="97"/>
      <c r="BVL32" s="97"/>
      <c r="BVM32" s="97"/>
      <c r="BVN32" s="97"/>
      <c r="BVO32" s="97"/>
      <c r="BVP32" s="97"/>
      <c r="BVQ32" s="97"/>
      <c r="BVR32" s="97"/>
      <c r="BVS32" s="97"/>
      <c r="BVT32" s="97"/>
      <c r="BVU32" s="97"/>
      <c r="BVV32" s="97"/>
      <c r="BVW32" s="97"/>
      <c r="BVX32" s="97"/>
      <c r="BVY32" s="97"/>
      <c r="BVZ32" s="97"/>
      <c r="BWA32" s="97"/>
      <c r="BWB32" s="97"/>
      <c r="BWC32" s="97"/>
      <c r="BWD32" s="97"/>
      <c r="BWE32" s="97"/>
      <c r="BWF32" s="97"/>
      <c r="BWG32" s="97"/>
      <c r="BWH32" s="97"/>
      <c r="BWI32" s="97"/>
      <c r="BWJ32" s="97"/>
      <c r="BWK32" s="97"/>
      <c r="BWL32" s="97"/>
      <c r="BWM32" s="97"/>
      <c r="BWN32" s="97"/>
      <c r="BWO32" s="97"/>
      <c r="BWP32" s="97"/>
      <c r="BWQ32" s="97"/>
      <c r="BWR32" s="97"/>
      <c r="BWS32" s="97"/>
      <c r="BWT32" s="97"/>
      <c r="BWU32" s="97"/>
      <c r="BWV32" s="97"/>
      <c r="BWW32" s="97"/>
      <c r="BWX32" s="97"/>
      <c r="BWY32" s="97"/>
      <c r="BWZ32" s="97"/>
      <c r="BXA32" s="97"/>
      <c r="BXB32" s="97"/>
      <c r="BXC32" s="97"/>
      <c r="BXD32" s="97"/>
      <c r="BXE32" s="97"/>
      <c r="BXF32" s="97"/>
      <c r="BXG32" s="97"/>
      <c r="BXH32" s="97"/>
      <c r="BXI32" s="97"/>
      <c r="BXJ32" s="97"/>
      <c r="BXK32" s="97"/>
      <c r="BXL32" s="97"/>
      <c r="BXM32" s="97"/>
      <c r="BXN32" s="97"/>
      <c r="BXO32" s="97"/>
      <c r="BXP32" s="97"/>
      <c r="BXQ32" s="97"/>
      <c r="BXR32" s="97"/>
      <c r="BXS32" s="97"/>
      <c r="BXT32" s="97"/>
      <c r="BXU32" s="97"/>
      <c r="BXV32" s="97"/>
      <c r="BXW32" s="97"/>
      <c r="BXX32" s="97"/>
      <c r="BXY32" s="97"/>
      <c r="BXZ32" s="97"/>
      <c r="BYA32" s="97"/>
      <c r="BYB32" s="97"/>
      <c r="BYC32" s="97"/>
      <c r="BYD32" s="97"/>
      <c r="BYE32" s="97"/>
      <c r="BYF32" s="97"/>
      <c r="BYG32" s="97"/>
      <c r="BYH32" s="97"/>
      <c r="BYI32" s="97"/>
      <c r="BYJ32" s="97"/>
      <c r="BYK32" s="97"/>
      <c r="BYL32" s="97"/>
      <c r="BYM32" s="97"/>
      <c r="BYN32" s="97"/>
      <c r="BYO32" s="97"/>
      <c r="BYP32" s="97"/>
      <c r="BYQ32" s="97"/>
      <c r="BYR32" s="97"/>
      <c r="BYS32" s="97"/>
      <c r="BYT32" s="97"/>
      <c r="BYU32" s="97"/>
      <c r="BYV32" s="97"/>
      <c r="BYW32" s="97"/>
      <c r="BYX32" s="97"/>
      <c r="BYY32" s="97"/>
      <c r="BYZ32" s="97"/>
      <c r="BZA32" s="97"/>
      <c r="BZB32" s="97"/>
      <c r="BZC32" s="97"/>
      <c r="BZD32" s="97"/>
      <c r="BZE32" s="97"/>
      <c r="BZF32" s="97"/>
      <c r="BZG32" s="97"/>
      <c r="BZH32" s="97"/>
      <c r="BZI32" s="97"/>
      <c r="BZJ32" s="97"/>
      <c r="BZK32" s="97"/>
      <c r="BZL32" s="97"/>
      <c r="BZM32" s="97"/>
      <c r="BZN32" s="97"/>
      <c r="BZO32" s="97"/>
      <c r="BZP32" s="97"/>
      <c r="BZQ32" s="97"/>
      <c r="BZR32" s="97"/>
      <c r="BZS32" s="97"/>
      <c r="BZT32" s="97"/>
      <c r="BZU32" s="97"/>
      <c r="BZV32" s="97"/>
      <c r="BZW32" s="97"/>
      <c r="BZX32" s="97"/>
      <c r="BZY32" s="97"/>
      <c r="BZZ32" s="97"/>
      <c r="CAA32" s="97"/>
      <c r="CAB32" s="97"/>
      <c r="CAC32" s="97"/>
      <c r="CAD32" s="97"/>
      <c r="CAE32" s="97"/>
      <c r="CAF32" s="97"/>
      <c r="CAG32" s="97"/>
      <c r="CAH32" s="97"/>
      <c r="CAI32" s="97"/>
      <c r="CAJ32" s="97"/>
      <c r="CAK32" s="97"/>
      <c r="CAL32" s="97"/>
      <c r="CAM32" s="97"/>
      <c r="CAN32" s="97"/>
      <c r="CAO32" s="97"/>
      <c r="CAP32" s="97"/>
      <c r="CAQ32" s="97"/>
      <c r="CAR32" s="97"/>
      <c r="CAS32" s="97"/>
      <c r="CAT32" s="97"/>
      <c r="CAU32" s="97"/>
      <c r="CAV32" s="97"/>
      <c r="CAW32" s="97"/>
      <c r="CAX32" s="97"/>
      <c r="CAY32" s="97"/>
      <c r="CAZ32" s="97"/>
      <c r="CBA32" s="97"/>
      <c r="CBB32" s="97"/>
      <c r="CBC32" s="97"/>
      <c r="CBD32" s="97"/>
      <c r="CBE32" s="97"/>
      <c r="CBF32" s="97"/>
      <c r="CBG32" s="97"/>
      <c r="CBH32" s="97"/>
      <c r="CBI32" s="97"/>
      <c r="CBJ32" s="97"/>
      <c r="CBK32" s="97"/>
      <c r="CBL32" s="97"/>
      <c r="CBM32" s="97"/>
      <c r="CBN32" s="97"/>
      <c r="CBO32" s="97"/>
      <c r="CBP32" s="97"/>
      <c r="CBQ32" s="97"/>
      <c r="CBR32" s="97"/>
      <c r="CBS32" s="97"/>
      <c r="CBT32" s="97"/>
      <c r="CBU32" s="97"/>
      <c r="CBV32" s="97"/>
      <c r="CBW32" s="97"/>
      <c r="CBX32" s="97"/>
      <c r="CBY32" s="97"/>
      <c r="CBZ32" s="97"/>
      <c r="CCA32" s="97"/>
      <c r="CCB32" s="97"/>
      <c r="CCC32" s="97"/>
      <c r="CCD32" s="97"/>
      <c r="CCE32" s="97"/>
      <c r="CCF32" s="97"/>
      <c r="CCG32" s="97"/>
      <c r="CCH32" s="97"/>
      <c r="CCI32" s="97"/>
      <c r="CCJ32" s="97"/>
      <c r="CCK32" s="97"/>
      <c r="CCL32" s="97"/>
      <c r="CCM32" s="97"/>
      <c r="CCN32" s="97"/>
      <c r="CCO32" s="97"/>
      <c r="CCP32" s="97"/>
      <c r="CCQ32" s="97"/>
      <c r="CCR32" s="97"/>
      <c r="CCS32" s="97"/>
      <c r="CCT32" s="97"/>
      <c r="CCU32" s="97"/>
      <c r="CCV32" s="97"/>
      <c r="CCW32" s="97"/>
      <c r="CCX32" s="97"/>
      <c r="CCY32" s="97"/>
      <c r="CCZ32" s="97"/>
      <c r="CDA32" s="97"/>
      <c r="CDB32" s="97"/>
      <c r="CDC32" s="97"/>
      <c r="CDD32" s="97"/>
      <c r="CDE32" s="97"/>
      <c r="CDF32" s="97"/>
      <c r="CDG32" s="97"/>
      <c r="CDH32" s="97"/>
      <c r="CDI32" s="97"/>
      <c r="CDJ32" s="97"/>
      <c r="CDK32" s="97"/>
      <c r="CDL32" s="97"/>
      <c r="CDM32" s="97"/>
      <c r="CDN32" s="97"/>
      <c r="CDO32" s="97"/>
      <c r="CDP32" s="97"/>
      <c r="CDQ32" s="97"/>
      <c r="CDR32" s="97"/>
      <c r="CDS32" s="97"/>
      <c r="CDT32" s="97"/>
      <c r="CDU32" s="97"/>
      <c r="CDV32" s="97"/>
      <c r="CDW32" s="97"/>
      <c r="CDX32" s="97"/>
      <c r="CDY32" s="97"/>
      <c r="CDZ32" s="97"/>
      <c r="CEA32" s="97"/>
      <c r="CEB32" s="97"/>
      <c r="CEC32" s="97"/>
      <c r="CED32" s="97"/>
      <c r="CEE32" s="97"/>
      <c r="CEF32" s="97"/>
      <c r="CEG32" s="97"/>
      <c r="CEH32" s="97"/>
      <c r="CEI32" s="97"/>
      <c r="CEJ32" s="97"/>
      <c r="CEK32" s="97"/>
      <c r="CEL32" s="97"/>
      <c r="CEM32" s="97"/>
      <c r="CEN32" s="97"/>
      <c r="CEO32" s="97"/>
      <c r="CEP32" s="97"/>
      <c r="CEQ32" s="97"/>
      <c r="CER32" s="97"/>
      <c r="CES32" s="97"/>
      <c r="CET32" s="97"/>
      <c r="CEU32" s="97"/>
      <c r="CEV32" s="97"/>
      <c r="CEW32" s="97"/>
      <c r="CEX32" s="97"/>
      <c r="CEY32" s="97"/>
      <c r="CEZ32" s="97"/>
      <c r="CFA32" s="97"/>
      <c r="CFB32" s="97"/>
      <c r="CFC32" s="97"/>
      <c r="CFD32" s="97"/>
      <c r="CFE32" s="97"/>
      <c r="CFF32" s="97"/>
      <c r="CFG32" s="97"/>
      <c r="CFH32" s="97"/>
      <c r="CFI32" s="97"/>
      <c r="CFJ32" s="97"/>
      <c r="CFK32" s="97"/>
      <c r="CFL32" s="97"/>
      <c r="CFM32" s="97"/>
      <c r="CFN32" s="97"/>
      <c r="CFO32" s="97"/>
      <c r="CFP32" s="97"/>
      <c r="CFQ32" s="97"/>
      <c r="CFR32" s="97"/>
      <c r="CFS32" s="97"/>
      <c r="CFT32" s="97"/>
      <c r="CFU32" s="97"/>
      <c r="CFV32" s="97"/>
      <c r="CFW32" s="97"/>
      <c r="CFX32" s="97"/>
      <c r="CFY32" s="97"/>
      <c r="CFZ32" s="97"/>
      <c r="CGA32" s="97"/>
      <c r="CGB32" s="97"/>
      <c r="CGC32" s="97"/>
      <c r="CGD32" s="97"/>
      <c r="CGE32" s="97"/>
      <c r="CGF32" s="97"/>
      <c r="CGG32" s="97"/>
      <c r="CGH32" s="97"/>
      <c r="CGI32" s="97"/>
      <c r="CGJ32" s="97"/>
      <c r="CGK32" s="97"/>
      <c r="CGL32" s="97"/>
      <c r="CGM32" s="97"/>
      <c r="CGN32" s="97"/>
      <c r="CGO32" s="97"/>
      <c r="CGP32" s="97"/>
      <c r="CGQ32" s="97"/>
      <c r="CGR32" s="97"/>
      <c r="CGS32" s="97"/>
      <c r="CGT32" s="97"/>
      <c r="CGU32" s="97"/>
      <c r="CGV32" s="97"/>
      <c r="CGW32" s="97"/>
      <c r="CGX32" s="97"/>
      <c r="CGY32" s="97"/>
      <c r="CGZ32" s="97"/>
      <c r="CHA32" s="97"/>
      <c r="CHB32" s="97"/>
      <c r="CHC32" s="97"/>
      <c r="CHD32" s="97"/>
      <c r="CHE32" s="97"/>
      <c r="CHF32" s="97"/>
      <c r="CHG32" s="97"/>
      <c r="CHH32" s="97"/>
      <c r="CHI32" s="97"/>
      <c r="CHJ32" s="97"/>
      <c r="CHK32" s="97"/>
      <c r="CHL32" s="97"/>
      <c r="CHM32" s="97"/>
      <c r="CHN32" s="97"/>
      <c r="CHO32" s="97"/>
      <c r="CHP32" s="97"/>
      <c r="CHQ32" s="97"/>
      <c r="CHR32" s="97"/>
      <c r="CHS32" s="97"/>
      <c r="CHT32" s="97"/>
      <c r="CHU32" s="97"/>
      <c r="CHV32" s="97"/>
      <c r="CHW32" s="97"/>
      <c r="CHX32" s="97"/>
      <c r="CHY32" s="97"/>
      <c r="CHZ32" s="97"/>
      <c r="CIA32" s="97"/>
      <c r="CIB32" s="97"/>
      <c r="CIC32" s="97"/>
      <c r="CID32" s="97"/>
      <c r="CIE32" s="97"/>
      <c r="CIF32" s="97"/>
      <c r="CIG32" s="97"/>
      <c r="CIH32" s="97"/>
      <c r="CII32" s="97"/>
      <c r="CIJ32" s="97"/>
      <c r="CIK32" s="97"/>
      <c r="CIL32" s="97"/>
      <c r="CIM32" s="97"/>
      <c r="CIN32" s="97"/>
      <c r="CIO32" s="97"/>
      <c r="CIP32" s="97"/>
      <c r="CIQ32" s="97"/>
      <c r="CIR32" s="97"/>
      <c r="CIS32" s="97"/>
      <c r="CIT32" s="97"/>
      <c r="CIU32" s="97"/>
      <c r="CIV32" s="97"/>
      <c r="CIW32" s="97"/>
      <c r="CIX32" s="97"/>
      <c r="CIY32" s="97"/>
      <c r="CIZ32" s="97"/>
      <c r="CJA32" s="97"/>
      <c r="CJB32" s="97"/>
      <c r="CJC32" s="97"/>
      <c r="CJD32" s="97"/>
      <c r="CJE32" s="97"/>
      <c r="CJF32" s="97"/>
      <c r="CJG32" s="97"/>
      <c r="CJH32" s="97"/>
      <c r="CJI32" s="97"/>
      <c r="CJJ32" s="97"/>
      <c r="CJK32" s="97"/>
      <c r="CJL32" s="97"/>
      <c r="CJM32" s="97"/>
      <c r="CJN32" s="97"/>
      <c r="CJO32" s="97"/>
      <c r="CJP32" s="97"/>
      <c r="CJQ32" s="97"/>
      <c r="CJR32" s="97"/>
      <c r="CJS32" s="97"/>
      <c r="CJT32" s="97"/>
      <c r="CJU32" s="97"/>
      <c r="CJV32" s="97"/>
      <c r="CJW32" s="97"/>
      <c r="CJX32" s="97"/>
      <c r="CJY32" s="97"/>
      <c r="CJZ32" s="97"/>
      <c r="CKA32" s="97"/>
      <c r="CKB32" s="97"/>
      <c r="CKC32" s="97"/>
      <c r="CKD32" s="97"/>
      <c r="CKE32" s="97"/>
      <c r="CKF32" s="97"/>
      <c r="CKG32" s="97"/>
      <c r="CKH32" s="97"/>
      <c r="CKI32" s="97"/>
      <c r="CKJ32" s="97"/>
      <c r="CKK32" s="97"/>
      <c r="CKL32" s="97"/>
      <c r="CKM32" s="97"/>
      <c r="CKN32" s="97"/>
      <c r="CKO32" s="97"/>
      <c r="CKP32" s="97"/>
      <c r="CKQ32" s="97"/>
      <c r="CKR32" s="97"/>
      <c r="CKS32" s="97"/>
      <c r="CKT32" s="97"/>
      <c r="CKU32" s="97"/>
      <c r="CKV32" s="97"/>
      <c r="CKW32" s="97"/>
      <c r="CKX32" s="97"/>
      <c r="CKY32" s="97"/>
      <c r="CKZ32" s="97"/>
      <c r="CLA32" s="97"/>
      <c r="CLB32" s="97"/>
      <c r="CLC32" s="97"/>
      <c r="CLD32" s="97"/>
      <c r="CLE32" s="97"/>
      <c r="CLF32" s="97"/>
      <c r="CLG32" s="97"/>
      <c r="CLH32" s="97"/>
      <c r="CLI32" s="97"/>
      <c r="CLJ32" s="97"/>
      <c r="CLK32" s="97"/>
      <c r="CLL32" s="97"/>
      <c r="CLM32" s="97"/>
      <c r="CLN32" s="97"/>
      <c r="CLO32" s="97"/>
      <c r="CLP32" s="97"/>
      <c r="CLQ32" s="97"/>
      <c r="CLR32" s="97"/>
      <c r="CLS32" s="97"/>
      <c r="CLT32" s="97"/>
      <c r="CLU32" s="97"/>
      <c r="CLV32" s="97"/>
      <c r="CLW32" s="97"/>
      <c r="CLX32" s="97"/>
      <c r="CLY32" s="97"/>
      <c r="CLZ32" s="97"/>
      <c r="CMA32" s="97"/>
      <c r="CMB32" s="97"/>
      <c r="CMC32" s="97"/>
      <c r="CMD32" s="97"/>
      <c r="CME32" s="97"/>
      <c r="CMF32" s="97"/>
      <c r="CMG32" s="97"/>
      <c r="CMH32" s="97"/>
      <c r="CMI32" s="97"/>
      <c r="CMJ32" s="97"/>
      <c r="CMK32" s="97"/>
      <c r="CML32" s="97"/>
      <c r="CMM32" s="97"/>
      <c r="CMN32" s="97"/>
      <c r="CMO32" s="97"/>
      <c r="CMP32" s="97"/>
      <c r="CMQ32" s="97"/>
      <c r="CMR32" s="97"/>
      <c r="CMS32" s="97"/>
      <c r="CMT32" s="97"/>
      <c r="CMU32" s="97"/>
      <c r="CMV32" s="97"/>
      <c r="CMW32" s="97"/>
      <c r="CMX32" s="97"/>
      <c r="CMY32" s="97"/>
      <c r="CMZ32" s="97"/>
      <c r="CNA32" s="97"/>
      <c r="CNB32" s="97"/>
      <c r="CNC32" s="97"/>
      <c r="CND32" s="97"/>
      <c r="CNE32" s="97"/>
      <c r="CNF32" s="97"/>
      <c r="CNG32" s="97"/>
      <c r="CNH32" s="97"/>
      <c r="CNI32" s="97"/>
      <c r="CNJ32" s="97"/>
      <c r="CNK32" s="97"/>
      <c r="CNL32" s="97"/>
      <c r="CNM32" s="97"/>
      <c r="CNN32" s="97"/>
      <c r="CNO32" s="97"/>
      <c r="CNP32" s="97"/>
      <c r="CNQ32" s="97"/>
      <c r="CNR32" s="97"/>
      <c r="CNS32" s="97"/>
      <c r="CNT32" s="97"/>
      <c r="CNU32" s="97"/>
      <c r="CNV32" s="97"/>
      <c r="CNW32" s="97"/>
      <c r="CNX32" s="97"/>
      <c r="CNY32" s="97"/>
      <c r="CNZ32" s="97"/>
      <c r="COA32" s="97"/>
      <c r="COB32" s="97"/>
      <c r="COC32" s="97"/>
      <c r="COD32" s="97"/>
      <c r="COE32" s="97"/>
      <c r="COF32" s="97"/>
      <c r="COG32" s="97"/>
      <c r="COH32" s="97"/>
      <c r="COI32" s="97"/>
      <c r="COJ32" s="97"/>
      <c r="COK32" s="97"/>
      <c r="COL32" s="97"/>
      <c r="COM32" s="97"/>
      <c r="CON32" s="97"/>
      <c r="COO32" s="97"/>
      <c r="COP32" s="97"/>
      <c r="COQ32" s="97"/>
      <c r="COR32" s="97"/>
      <c r="COS32" s="97"/>
      <c r="COT32" s="97"/>
      <c r="COU32" s="97"/>
      <c r="COV32" s="97"/>
      <c r="COW32" s="97"/>
      <c r="COX32" s="97"/>
      <c r="COY32" s="97"/>
      <c r="COZ32" s="97"/>
      <c r="CPA32" s="97"/>
      <c r="CPB32" s="97"/>
      <c r="CPC32" s="97"/>
      <c r="CPD32" s="97"/>
      <c r="CPE32" s="97"/>
      <c r="CPF32" s="97"/>
      <c r="CPG32" s="97"/>
      <c r="CPH32" s="97"/>
      <c r="CPI32" s="97"/>
      <c r="CPJ32" s="97"/>
      <c r="CPK32" s="97"/>
      <c r="CPL32" s="97"/>
      <c r="CPM32" s="97"/>
      <c r="CPN32" s="97"/>
      <c r="CPO32" s="97"/>
      <c r="CPP32" s="97"/>
      <c r="CPQ32" s="97"/>
      <c r="CPR32" s="97"/>
      <c r="CPS32" s="97"/>
      <c r="CPT32" s="97"/>
      <c r="CPU32" s="97"/>
      <c r="CPV32" s="97"/>
      <c r="CPW32" s="97"/>
      <c r="CPX32" s="97"/>
      <c r="CPY32" s="97"/>
      <c r="CPZ32" s="97"/>
      <c r="CQA32" s="97"/>
      <c r="CQB32" s="97"/>
      <c r="CQC32" s="97"/>
      <c r="CQD32" s="97"/>
      <c r="CQE32" s="97"/>
      <c r="CQF32" s="97"/>
      <c r="CQG32" s="97"/>
      <c r="CQH32" s="97"/>
      <c r="CQI32" s="97"/>
      <c r="CQJ32" s="97"/>
      <c r="CQK32" s="97"/>
      <c r="CQL32" s="97"/>
      <c r="CQM32" s="97"/>
      <c r="CQN32" s="97"/>
      <c r="CQO32" s="97"/>
      <c r="CQP32" s="97"/>
      <c r="CQQ32" s="97"/>
      <c r="CQR32" s="97"/>
      <c r="CQS32" s="97"/>
      <c r="CQT32" s="97"/>
      <c r="CQU32" s="97"/>
      <c r="CQV32" s="97"/>
      <c r="CQW32" s="97"/>
      <c r="CQX32" s="97"/>
      <c r="CQY32" s="97"/>
      <c r="CQZ32" s="97"/>
      <c r="CRA32" s="97"/>
      <c r="CRB32" s="97"/>
      <c r="CRC32" s="97"/>
      <c r="CRD32" s="97"/>
      <c r="CRE32" s="97"/>
      <c r="CRF32" s="97"/>
      <c r="CRG32" s="97"/>
      <c r="CRH32" s="97"/>
      <c r="CRI32" s="97"/>
      <c r="CRJ32" s="97"/>
      <c r="CRK32" s="97"/>
      <c r="CRL32" s="97"/>
      <c r="CRM32" s="97"/>
      <c r="CRN32" s="97"/>
      <c r="CRO32" s="97"/>
      <c r="CRP32" s="97"/>
      <c r="CRQ32" s="97"/>
      <c r="CRR32" s="97"/>
      <c r="CRS32" s="97"/>
      <c r="CRT32" s="97"/>
      <c r="CRU32" s="97"/>
      <c r="CRV32" s="97"/>
      <c r="CRW32" s="97"/>
      <c r="CRX32" s="97"/>
      <c r="CRY32" s="97"/>
      <c r="CRZ32" s="97"/>
      <c r="CSA32" s="97"/>
      <c r="CSB32" s="97"/>
      <c r="CSC32" s="97"/>
      <c r="CSD32" s="97"/>
      <c r="CSE32" s="97"/>
      <c r="CSF32" s="97"/>
      <c r="CSG32" s="97"/>
      <c r="CSH32" s="97"/>
      <c r="CSI32" s="97"/>
      <c r="CSJ32" s="97"/>
      <c r="CSK32" s="97"/>
      <c r="CSL32" s="97"/>
      <c r="CSM32" s="97"/>
      <c r="CSN32" s="97"/>
      <c r="CSO32" s="97"/>
      <c r="CSP32" s="97"/>
      <c r="CSQ32" s="97"/>
      <c r="CSR32" s="97"/>
      <c r="CSS32" s="97"/>
      <c r="CST32" s="97"/>
      <c r="CSU32" s="97"/>
      <c r="CSV32" s="97"/>
      <c r="CSW32" s="97"/>
      <c r="CSX32" s="97"/>
      <c r="CSY32" s="97"/>
      <c r="CSZ32" s="97"/>
      <c r="CTA32" s="97"/>
      <c r="CTB32" s="97"/>
      <c r="CTC32" s="97"/>
      <c r="CTD32" s="97"/>
      <c r="CTE32" s="97"/>
      <c r="CTF32" s="97"/>
      <c r="CTG32" s="97"/>
      <c r="CTH32" s="97"/>
      <c r="CTI32" s="97"/>
      <c r="CTJ32" s="97"/>
      <c r="CTK32" s="97"/>
      <c r="CTL32" s="97"/>
      <c r="CTM32" s="97"/>
      <c r="CTN32" s="97"/>
      <c r="CTO32" s="97"/>
      <c r="CTP32" s="97"/>
      <c r="CTQ32" s="97"/>
      <c r="CTR32" s="97"/>
      <c r="CTS32" s="97"/>
      <c r="CTT32" s="97"/>
      <c r="CTU32" s="97"/>
      <c r="CTV32" s="97"/>
      <c r="CTW32" s="97"/>
      <c r="CTX32" s="97"/>
      <c r="CTY32" s="97"/>
      <c r="CTZ32" s="97"/>
      <c r="CUA32" s="97"/>
      <c r="CUB32" s="97"/>
      <c r="CUC32" s="97"/>
      <c r="CUD32" s="97"/>
      <c r="CUE32" s="97"/>
      <c r="CUF32" s="97"/>
      <c r="CUG32" s="97"/>
      <c r="CUH32" s="97"/>
      <c r="CUI32" s="97"/>
      <c r="CUJ32" s="97"/>
      <c r="CUK32" s="97"/>
      <c r="CUL32" s="97"/>
      <c r="CUM32" s="97"/>
      <c r="CUN32" s="97"/>
      <c r="CUO32" s="97"/>
      <c r="CUP32" s="97"/>
      <c r="CUQ32" s="97"/>
      <c r="CUR32" s="97"/>
      <c r="CUS32" s="97"/>
      <c r="CUT32" s="97"/>
      <c r="CUU32" s="97"/>
      <c r="CUV32" s="97"/>
      <c r="CUW32" s="97"/>
      <c r="CUX32" s="97"/>
      <c r="CUY32" s="97"/>
      <c r="CUZ32" s="97"/>
      <c r="CVA32" s="97"/>
      <c r="CVB32" s="97"/>
      <c r="CVC32" s="97"/>
      <c r="CVD32" s="97"/>
      <c r="CVE32" s="97"/>
      <c r="CVF32" s="97"/>
      <c r="CVG32" s="97"/>
      <c r="CVH32" s="97"/>
      <c r="CVI32" s="97"/>
      <c r="CVJ32" s="97"/>
      <c r="CVK32" s="97"/>
      <c r="CVL32" s="97"/>
      <c r="CVM32" s="97"/>
      <c r="CVN32" s="97"/>
      <c r="CVO32" s="97"/>
      <c r="CVP32" s="97"/>
      <c r="CVQ32" s="97"/>
      <c r="CVR32" s="97"/>
      <c r="CVS32" s="97"/>
      <c r="CVT32" s="97"/>
      <c r="CVU32" s="97"/>
      <c r="CVV32" s="97"/>
      <c r="CVW32" s="97"/>
      <c r="CVX32" s="97"/>
      <c r="CVY32" s="97"/>
      <c r="CVZ32" s="97"/>
      <c r="CWA32" s="97"/>
      <c r="CWB32" s="97"/>
      <c r="CWC32" s="97"/>
      <c r="CWD32" s="97"/>
      <c r="CWE32" s="97"/>
      <c r="CWF32" s="97"/>
      <c r="CWG32" s="97"/>
      <c r="CWH32" s="97"/>
      <c r="CWI32" s="97"/>
      <c r="CWJ32" s="97"/>
      <c r="CWK32" s="97"/>
      <c r="CWL32" s="97"/>
      <c r="CWM32" s="97"/>
      <c r="CWN32" s="97"/>
      <c r="CWO32" s="97"/>
      <c r="CWP32" s="97"/>
      <c r="CWQ32" s="97"/>
      <c r="CWR32" s="97"/>
      <c r="CWS32" s="97"/>
      <c r="CWT32" s="97"/>
      <c r="CWU32" s="97"/>
      <c r="CWV32" s="97"/>
      <c r="CWW32" s="97"/>
      <c r="CWX32" s="97"/>
      <c r="CWY32" s="97"/>
      <c r="CWZ32" s="97"/>
      <c r="CXA32" s="97"/>
      <c r="CXB32" s="97"/>
      <c r="CXC32" s="97"/>
      <c r="CXD32" s="97"/>
      <c r="CXE32" s="97"/>
      <c r="CXF32" s="97"/>
      <c r="CXG32" s="97"/>
      <c r="CXH32" s="97"/>
      <c r="CXI32" s="97"/>
      <c r="CXJ32" s="97"/>
      <c r="CXK32" s="97"/>
      <c r="CXL32" s="97"/>
      <c r="CXM32" s="97"/>
      <c r="CXN32" s="97"/>
      <c r="CXO32" s="97"/>
      <c r="CXP32" s="97"/>
      <c r="CXQ32" s="97"/>
      <c r="CXR32" s="97"/>
      <c r="CXS32" s="97"/>
      <c r="CXT32" s="97"/>
      <c r="CXU32" s="97"/>
      <c r="CXV32" s="97"/>
      <c r="CXW32" s="97"/>
      <c r="CXX32" s="97"/>
      <c r="CXY32" s="97"/>
      <c r="CXZ32" s="97"/>
      <c r="CYA32" s="97"/>
      <c r="CYB32" s="97"/>
      <c r="CYC32" s="97"/>
      <c r="CYD32" s="97"/>
      <c r="CYE32" s="97"/>
      <c r="CYF32" s="97"/>
      <c r="CYG32" s="97"/>
      <c r="CYH32" s="97"/>
      <c r="CYI32" s="97"/>
      <c r="CYJ32" s="97"/>
      <c r="CYK32" s="97"/>
      <c r="CYL32" s="97"/>
      <c r="CYM32" s="97"/>
      <c r="CYN32" s="97"/>
      <c r="CYO32" s="97"/>
      <c r="CYP32" s="97"/>
      <c r="CYQ32" s="97"/>
      <c r="CYR32" s="97"/>
      <c r="CYS32" s="97"/>
      <c r="CYT32" s="97"/>
      <c r="CYU32" s="97"/>
      <c r="CYV32" s="97"/>
      <c r="CYW32" s="97"/>
      <c r="CYX32" s="97"/>
      <c r="CYY32" s="97"/>
      <c r="CYZ32" s="97"/>
      <c r="CZA32" s="97"/>
      <c r="CZB32" s="97"/>
      <c r="CZC32" s="97"/>
      <c r="CZD32" s="97"/>
      <c r="CZE32" s="97"/>
      <c r="CZF32" s="97"/>
      <c r="CZG32" s="97"/>
      <c r="CZH32" s="97"/>
      <c r="CZI32" s="97"/>
      <c r="CZJ32" s="97"/>
      <c r="CZK32" s="97"/>
      <c r="CZL32" s="97"/>
      <c r="CZM32" s="97"/>
      <c r="CZN32" s="97"/>
      <c r="CZO32" s="97"/>
      <c r="CZP32" s="97"/>
      <c r="CZQ32" s="97"/>
      <c r="CZR32" s="97"/>
      <c r="CZS32" s="97"/>
      <c r="CZT32" s="97"/>
      <c r="CZU32" s="97"/>
      <c r="CZV32" s="97"/>
      <c r="CZW32" s="97"/>
      <c r="CZX32" s="97"/>
      <c r="CZY32" s="97"/>
      <c r="CZZ32" s="97"/>
      <c r="DAA32" s="97"/>
      <c r="DAB32" s="97"/>
      <c r="DAC32" s="97"/>
      <c r="DAD32" s="97"/>
      <c r="DAE32" s="97"/>
      <c r="DAF32" s="97"/>
      <c r="DAG32" s="97"/>
      <c r="DAH32" s="97"/>
      <c r="DAI32" s="97"/>
      <c r="DAJ32" s="97"/>
      <c r="DAK32" s="97"/>
      <c r="DAL32" s="97"/>
      <c r="DAM32" s="97"/>
      <c r="DAN32" s="97"/>
      <c r="DAO32" s="97"/>
      <c r="DAP32" s="97"/>
      <c r="DAQ32" s="97"/>
      <c r="DAR32" s="97"/>
      <c r="DAS32" s="97"/>
      <c r="DAT32" s="97"/>
      <c r="DAU32" s="97"/>
      <c r="DAV32" s="97"/>
      <c r="DAW32" s="97"/>
      <c r="DAX32" s="97"/>
      <c r="DAY32" s="97"/>
      <c r="DAZ32" s="97"/>
      <c r="DBA32" s="97"/>
      <c r="DBB32" s="97"/>
      <c r="DBC32" s="97"/>
      <c r="DBD32" s="97"/>
      <c r="DBE32" s="97"/>
      <c r="DBF32" s="97"/>
      <c r="DBG32" s="97"/>
      <c r="DBH32" s="97"/>
      <c r="DBI32" s="97"/>
      <c r="DBJ32" s="97"/>
      <c r="DBK32" s="97"/>
      <c r="DBL32" s="97"/>
      <c r="DBM32" s="97"/>
      <c r="DBN32" s="97"/>
      <c r="DBO32" s="97"/>
      <c r="DBP32" s="97"/>
      <c r="DBQ32" s="97"/>
      <c r="DBR32" s="97"/>
      <c r="DBS32" s="97"/>
      <c r="DBT32" s="97"/>
      <c r="DBU32" s="97"/>
      <c r="DBV32" s="97"/>
      <c r="DBW32" s="97"/>
      <c r="DBX32" s="97"/>
      <c r="DBY32" s="97"/>
      <c r="DBZ32" s="97"/>
      <c r="DCA32" s="97"/>
      <c r="DCB32" s="97"/>
      <c r="DCC32" s="97"/>
      <c r="DCD32" s="97"/>
      <c r="DCE32" s="97"/>
      <c r="DCF32" s="97"/>
      <c r="DCG32" s="97"/>
      <c r="DCH32" s="97"/>
      <c r="DCI32" s="97"/>
      <c r="DCJ32" s="97"/>
      <c r="DCK32" s="97"/>
      <c r="DCL32" s="97"/>
      <c r="DCM32" s="97"/>
      <c r="DCN32" s="97"/>
      <c r="DCO32" s="97"/>
      <c r="DCP32" s="97"/>
      <c r="DCQ32" s="97"/>
      <c r="DCR32" s="97"/>
      <c r="DCS32" s="97"/>
      <c r="DCT32" s="97"/>
      <c r="DCU32" s="97"/>
      <c r="DCV32" s="97"/>
      <c r="DCW32" s="97"/>
      <c r="DCX32" s="97"/>
      <c r="DCY32" s="97"/>
      <c r="DCZ32" s="97"/>
      <c r="DDA32" s="97"/>
      <c r="DDB32" s="97"/>
      <c r="DDC32" s="97"/>
      <c r="DDD32" s="97"/>
      <c r="DDE32" s="97"/>
      <c r="DDF32" s="97"/>
      <c r="DDG32" s="97"/>
      <c r="DDH32" s="97"/>
      <c r="DDI32" s="97"/>
      <c r="DDJ32" s="97"/>
      <c r="DDK32" s="97"/>
      <c r="DDL32" s="97"/>
      <c r="DDM32" s="97"/>
      <c r="DDN32" s="97"/>
      <c r="DDO32" s="97"/>
      <c r="DDP32" s="97"/>
      <c r="DDQ32" s="97"/>
      <c r="DDR32" s="97"/>
      <c r="DDS32" s="97"/>
      <c r="DDT32" s="97"/>
      <c r="DDU32" s="97"/>
      <c r="DDV32" s="97"/>
      <c r="DDW32" s="97"/>
      <c r="DDX32" s="97"/>
      <c r="DDY32" s="97"/>
      <c r="DDZ32" s="97"/>
      <c r="DEA32" s="97"/>
      <c r="DEB32" s="97"/>
      <c r="DEC32" s="97"/>
      <c r="DED32" s="97"/>
      <c r="DEE32" s="97"/>
      <c r="DEF32" s="97"/>
      <c r="DEG32" s="97"/>
      <c r="DEH32" s="97"/>
      <c r="DEI32" s="97"/>
      <c r="DEJ32" s="97"/>
      <c r="DEK32" s="97"/>
      <c r="DEL32" s="97"/>
      <c r="DEM32" s="97"/>
      <c r="DEN32" s="97"/>
      <c r="DEO32" s="97"/>
      <c r="DEP32" s="97"/>
      <c r="DEQ32" s="97"/>
      <c r="DER32" s="97"/>
      <c r="DES32" s="97"/>
      <c r="DET32" s="97"/>
      <c r="DEU32" s="97"/>
      <c r="DEV32" s="97"/>
      <c r="DEW32" s="97"/>
      <c r="DEX32" s="97"/>
      <c r="DEY32" s="97"/>
      <c r="DEZ32" s="97"/>
      <c r="DFA32" s="97"/>
      <c r="DFB32" s="97"/>
      <c r="DFC32" s="97"/>
      <c r="DFD32" s="97"/>
      <c r="DFE32" s="97"/>
      <c r="DFF32" s="97"/>
      <c r="DFG32" s="97"/>
      <c r="DFH32" s="97"/>
      <c r="DFI32" s="97"/>
      <c r="DFJ32" s="97"/>
      <c r="DFK32" s="97"/>
      <c r="DFL32" s="97"/>
      <c r="DFM32" s="97"/>
      <c r="DFN32" s="97"/>
      <c r="DFO32" s="97"/>
      <c r="DFP32" s="97"/>
      <c r="DFQ32" s="97"/>
      <c r="DFR32" s="97"/>
      <c r="DFS32" s="97"/>
      <c r="DFT32" s="97"/>
      <c r="DFU32" s="97"/>
      <c r="DFV32" s="97"/>
      <c r="DFW32" s="97"/>
      <c r="DFX32" s="97"/>
      <c r="DFY32" s="97"/>
      <c r="DFZ32" s="97"/>
      <c r="DGA32" s="97"/>
      <c r="DGB32" s="97"/>
      <c r="DGC32" s="97"/>
      <c r="DGD32" s="97"/>
      <c r="DGE32" s="97"/>
      <c r="DGF32" s="97"/>
      <c r="DGG32" s="97"/>
      <c r="DGH32" s="97"/>
      <c r="DGI32" s="97"/>
      <c r="DGJ32" s="97"/>
      <c r="DGK32" s="97"/>
      <c r="DGL32" s="97"/>
      <c r="DGM32" s="97"/>
      <c r="DGN32" s="97"/>
      <c r="DGO32" s="97"/>
      <c r="DGP32" s="97"/>
      <c r="DGQ32" s="97"/>
      <c r="DGR32" s="97"/>
      <c r="DGS32" s="97"/>
      <c r="DGT32" s="97"/>
      <c r="DGU32" s="97"/>
      <c r="DGV32" s="97"/>
      <c r="DGW32" s="97"/>
      <c r="DGX32" s="97"/>
      <c r="DGY32" s="97"/>
      <c r="DGZ32" s="97"/>
      <c r="DHA32" s="97"/>
      <c r="DHB32" s="97"/>
      <c r="DHC32" s="97"/>
      <c r="DHD32" s="97"/>
      <c r="DHE32" s="97"/>
      <c r="DHF32" s="97"/>
      <c r="DHG32" s="97"/>
      <c r="DHH32" s="97"/>
      <c r="DHI32" s="97"/>
      <c r="DHJ32" s="97"/>
      <c r="DHK32" s="97"/>
      <c r="DHL32" s="97"/>
      <c r="DHM32" s="97"/>
      <c r="DHN32" s="97"/>
      <c r="DHO32" s="97"/>
      <c r="DHP32" s="97"/>
      <c r="DHQ32" s="97"/>
      <c r="DHR32" s="97"/>
      <c r="DHS32" s="97"/>
      <c r="DHT32" s="97"/>
      <c r="DHU32" s="97"/>
      <c r="DHV32" s="97"/>
      <c r="DHW32" s="97"/>
      <c r="DHX32" s="97"/>
      <c r="DHY32" s="97"/>
      <c r="DHZ32" s="97"/>
      <c r="DIA32" s="97"/>
      <c r="DIB32" s="97"/>
      <c r="DIC32" s="97"/>
      <c r="DID32" s="97"/>
      <c r="DIE32" s="97"/>
      <c r="DIF32" s="97"/>
      <c r="DIG32" s="97"/>
      <c r="DIH32" s="97"/>
      <c r="DII32" s="97"/>
      <c r="DIJ32" s="97"/>
      <c r="DIK32" s="97"/>
      <c r="DIL32" s="97"/>
      <c r="DIM32" s="97"/>
      <c r="DIN32" s="97"/>
      <c r="DIO32" s="97"/>
      <c r="DIP32" s="97"/>
      <c r="DIQ32" s="97"/>
      <c r="DIR32" s="97"/>
      <c r="DIS32" s="97"/>
      <c r="DIT32" s="97"/>
      <c r="DIU32" s="97"/>
      <c r="DIV32" s="97"/>
      <c r="DIW32" s="97"/>
      <c r="DIX32" s="97"/>
      <c r="DIY32" s="97"/>
      <c r="DIZ32" s="97"/>
      <c r="DJA32" s="97"/>
      <c r="DJB32" s="97"/>
      <c r="DJC32" s="97"/>
      <c r="DJD32" s="97"/>
      <c r="DJE32" s="97"/>
      <c r="DJF32" s="97"/>
      <c r="DJG32" s="97"/>
      <c r="DJH32" s="97"/>
      <c r="DJI32" s="97"/>
      <c r="DJJ32" s="97"/>
      <c r="DJK32" s="97"/>
      <c r="DJL32" s="97"/>
      <c r="DJM32" s="97"/>
      <c r="DJN32" s="97"/>
      <c r="DJO32" s="97"/>
      <c r="DJP32" s="97"/>
      <c r="DJQ32" s="97"/>
      <c r="DJR32" s="97"/>
      <c r="DJS32" s="97"/>
      <c r="DJT32" s="97"/>
      <c r="DJU32" s="97"/>
      <c r="DJV32" s="97"/>
      <c r="DJW32" s="97"/>
      <c r="DJX32" s="97"/>
      <c r="DJY32" s="97"/>
      <c r="DJZ32" s="97"/>
      <c r="DKA32" s="97"/>
      <c r="DKB32" s="97"/>
      <c r="DKC32" s="97"/>
      <c r="DKD32" s="97"/>
      <c r="DKE32" s="97"/>
      <c r="DKF32" s="97"/>
      <c r="DKG32" s="97"/>
      <c r="DKH32" s="97"/>
      <c r="DKI32" s="97"/>
      <c r="DKJ32" s="97"/>
      <c r="DKK32" s="97"/>
      <c r="DKL32" s="97"/>
      <c r="DKM32" s="97"/>
      <c r="DKN32" s="97"/>
      <c r="DKO32" s="97"/>
      <c r="DKP32" s="97"/>
      <c r="DKQ32" s="97"/>
      <c r="DKR32" s="97"/>
      <c r="DKS32" s="97"/>
      <c r="DKT32" s="97"/>
      <c r="DKU32" s="97"/>
      <c r="DKV32" s="97"/>
      <c r="DKW32" s="97"/>
      <c r="DKX32" s="97"/>
      <c r="DKY32" s="97"/>
      <c r="DKZ32" s="97"/>
      <c r="DLA32" s="97"/>
      <c r="DLB32" s="97"/>
      <c r="DLC32" s="97"/>
      <c r="DLD32" s="97"/>
      <c r="DLE32" s="97"/>
      <c r="DLF32" s="97"/>
      <c r="DLG32" s="97"/>
      <c r="DLH32" s="97"/>
      <c r="DLI32" s="97"/>
      <c r="DLJ32" s="97"/>
      <c r="DLK32" s="97"/>
      <c r="DLL32" s="97"/>
      <c r="DLM32" s="97"/>
      <c r="DLN32" s="97"/>
      <c r="DLO32" s="97"/>
      <c r="DLP32" s="97"/>
      <c r="DLQ32" s="97"/>
      <c r="DLR32" s="97"/>
      <c r="DLS32" s="97"/>
      <c r="DLT32" s="97"/>
      <c r="DLU32" s="97"/>
      <c r="DLV32" s="97"/>
      <c r="DLW32" s="97"/>
      <c r="DLX32" s="97"/>
      <c r="DLY32" s="97"/>
      <c r="DLZ32" s="97"/>
      <c r="DMA32" s="97"/>
      <c r="DMB32" s="97"/>
      <c r="DMC32" s="97"/>
      <c r="DMD32" s="97"/>
      <c r="DME32" s="97"/>
      <c r="DMF32" s="97"/>
      <c r="DMG32" s="97"/>
      <c r="DMH32" s="97"/>
      <c r="DMI32" s="97"/>
      <c r="DMJ32" s="97"/>
      <c r="DMK32" s="97"/>
      <c r="DML32" s="97"/>
      <c r="DMM32" s="97"/>
      <c r="DMN32" s="97"/>
      <c r="DMO32" s="97"/>
      <c r="DMP32" s="97"/>
      <c r="DMQ32" s="97"/>
      <c r="DMR32" s="97"/>
      <c r="DMS32" s="97"/>
      <c r="DMT32" s="97"/>
      <c r="DMU32" s="97"/>
      <c r="DMV32" s="97"/>
      <c r="DMW32" s="97"/>
      <c r="DMX32" s="97"/>
      <c r="DMY32" s="97"/>
      <c r="DMZ32" s="97"/>
      <c r="DNA32" s="97"/>
      <c r="DNB32" s="97"/>
      <c r="DNC32" s="97"/>
      <c r="DND32" s="97"/>
      <c r="DNE32" s="97"/>
      <c r="DNF32" s="97"/>
      <c r="DNG32" s="97"/>
      <c r="DNH32" s="97"/>
      <c r="DNI32" s="97"/>
      <c r="DNJ32" s="97"/>
      <c r="DNK32" s="97"/>
      <c r="DNL32" s="97"/>
      <c r="DNM32" s="97"/>
      <c r="DNN32" s="97"/>
      <c r="DNO32" s="97"/>
      <c r="DNP32" s="97"/>
      <c r="DNQ32" s="97"/>
      <c r="DNR32" s="97"/>
      <c r="DNS32" s="97"/>
      <c r="DNT32" s="97"/>
      <c r="DNU32" s="97"/>
      <c r="DNV32" s="97"/>
      <c r="DNW32" s="97"/>
      <c r="DNX32" s="97"/>
      <c r="DNY32" s="97"/>
      <c r="DNZ32" s="97"/>
      <c r="DOA32" s="97"/>
      <c r="DOB32" s="97"/>
      <c r="DOC32" s="97"/>
      <c r="DOD32" s="97"/>
      <c r="DOE32" s="97"/>
      <c r="DOF32" s="97"/>
      <c r="DOG32" s="97"/>
      <c r="DOH32" s="97"/>
      <c r="DOI32" s="97"/>
      <c r="DOJ32" s="97"/>
      <c r="DOK32" s="97"/>
      <c r="DOL32" s="97"/>
      <c r="DOM32" s="97"/>
      <c r="DON32" s="97"/>
      <c r="DOO32" s="97"/>
      <c r="DOP32" s="97"/>
      <c r="DOQ32" s="97"/>
      <c r="DOR32" s="97"/>
      <c r="DOS32" s="97"/>
      <c r="DOT32" s="97"/>
      <c r="DOU32" s="97"/>
      <c r="DOV32" s="97"/>
      <c r="DOW32" s="97"/>
      <c r="DOX32" s="97"/>
      <c r="DOY32" s="97"/>
      <c r="DOZ32" s="97"/>
      <c r="DPA32" s="97"/>
      <c r="DPB32" s="97"/>
      <c r="DPC32" s="97"/>
      <c r="DPD32" s="97"/>
      <c r="DPE32" s="97"/>
      <c r="DPF32" s="97"/>
      <c r="DPG32" s="97"/>
      <c r="DPH32" s="97"/>
      <c r="DPI32" s="97"/>
      <c r="DPJ32" s="97"/>
      <c r="DPK32" s="97"/>
      <c r="DPL32" s="97"/>
      <c r="DPM32" s="97"/>
      <c r="DPN32" s="97"/>
      <c r="DPO32" s="97"/>
      <c r="DPP32" s="97"/>
      <c r="DPQ32" s="97"/>
      <c r="DPR32" s="97"/>
      <c r="DPS32" s="97"/>
      <c r="DPT32" s="97"/>
      <c r="DPU32" s="97"/>
      <c r="DPV32" s="97"/>
      <c r="DPW32" s="97"/>
      <c r="DPX32" s="97"/>
      <c r="DPY32" s="97"/>
      <c r="DPZ32" s="97"/>
      <c r="DQA32" s="97"/>
      <c r="DQB32" s="97"/>
      <c r="DQC32" s="97"/>
      <c r="DQD32" s="97"/>
      <c r="DQE32" s="97"/>
      <c r="DQF32" s="97"/>
      <c r="DQG32" s="97"/>
      <c r="DQH32" s="97"/>
      <c r="DQI32" s="97"/>
      <c r="DQJ32" s="97"/>
      <c r="DQK32" s="97"/>
      <c r="DQL32" s="97"/>
      <c r="DQM32" s="97"/>
      <c r="DQN32" s="97"/>
      <c r="DQO32" s="97"/>
      <c r="DQP32" s="97"/>
      <c r="DQQ32" s="97"/>
      <c r="DQR32" s="97"/>
      <c r="DQS32" s="97"/>
      <c r="DQT32" s="97"/>
      <c r="DQU32" s="97"/>
      <c r="DQV32" s="97"/>
      <c r="DQW32" s="97"/>
      <c r="DQX32" s="97"/>
      <c r="DQY32" s="97"/>
      <c r="DQZ32" s="97"/>
      <c r="DRA32" s="97"/>
      <c r="DRB32" s="97"/>
      <c r="DRC32" s="97"/>
      <c r="DRD32" s="97"/>
      <c r="DRE32" s="97"/>
      <c r="DRF32" s="97"/>
      <c r="DRG32" s="97"/>
      <c r="DRH32" s="97"/>
      <c r="DRI32" s="97"/>
      <c r="DRJ32" s="97"/>
      <c r="DRK32" s="97"/>
      <c r="DRL32" s="97"/>
      <c r="DRM32" s="97"/>
      <c r="DRN32" s="97"/>
      <c r="DRO32" s="97"/>
      <c r="DRP32" s="97"/>
      <c r="DRQ32" s="97"/>
      <c r="DRR32" s="97"/>
      <c r="DRS32" s="97"/>
      <c r="DRT32" s="97"/>
      <c r="DRU32" s="97"/>
      <c r="DRV32" s="97"/>
      <c r="DRW32" s="97"/>
      <c r="DRX32" s="97"/>
      <c r="DRY32" s="97"/>
      <c r="DRZ32" s="97"/>
      <c r="DSA32" s="97"/>
      <c r="DSB32" s="97"/>
      <c r="DSC32" s="97"/>
      <c r="DSD32" s="97"/>
      <c r="DSE32" s="97"/>
      <c r="DSF32" s="97"/>
      <c r="DSG32" s="97"/>
      <c r="DSH32" s="97"/>
      <c r="DSI32" s="97"/>
      <c r="DSJ32" s="97"/>
      <c r="DSK32" s="97"/>
      <c r="DSL32" s="97"/>
      <c r="DSM32" s="97"/>
      <c r="DSN32" s="97"/>
      <c r="DSO32" s="97"/>
      <c r="DSP32" s="97"/>
      <c r="DSQ32" s="97"/>
      <c r="DSR32" s="97"/>
      <c r="DSS32" s="97"/>
      <c r="DST32" s="97"/>
      <c r="DSU32" s="97"/>
      <c r="DSV32" s="97"/>
      <c r="DSW32" s="97"/>
      <c r="DSX32" s="97"/>
      <c r="DSY32" s="97"/>
      <c r="DSZ32" s="97"/>
      <c r="DTA32" s="97"/>
      <c r="DTB32" s="97"/>
      <c r="DTC32" s="97"/>
      <c r="DTD32" s="97"/>
      <c r="DTE32" s="97"/>
      <c r="DTF32" s="97"/>
      <c r="DTG32" s="97"/>
      <c r="DTH32" s="97"/>
      <c r="DTI32" s="97"/>
      <c r="DTJ32" s="97"/>
      <c r="DTK32" s="97"/>
      <c r="DTL32" s="97"/>
      <c r="DTM32" s="97"/>
      <c r="DTN32" s="97"/>
      <c r="DTO32" s="97"/>
      <c r="DTP32" s="97"/>
      <c r="DTQ32" s="97"/>
      <c r="DTR32" s="97"/>
      <c r="DTS32" s="97"/>
      <c r="DTT32" s="97"/>
      <c r="DTU32" s="97"/>
      <c r="DTV32" s="97"/>
      <c r="DTW32" s="97"/>
      <c r="DTX32" s="97"/>
      <c r="DTY32" s="97"/>
      <c r="DTZ32" s="97"/>
      <c r="DUA32" s="97"/>
      <c r="DUB32" s="97"/>
      <c r="DUC32" s="97"/>
      <c r="DUD32" s="97"/>
      <c r="DUE32" s="97"/>
      <c r="DUF32" s="97"/>
      <c r="DUG32" s="97"/>
      <c r="DUH32" s="97"/>
      <c r="DUI32" s="97"/>
      <c r="DUJ32" s="97"/>
      <c r="DUK32" s="97"/>
      <c r="DUL32" s="97"/>
      <c r="DUM32" s="97"/>
      <c r="DUN32" s="97"/>
      <c r="DUO32" s="97"/>
      <c r="DUP32" s="97"/>
      <c r="DUQ32" s="97"/>
      <c r="DUR32" s="97"/>
      <c r="DUS32" s="97"/>
      <c r="DUT32" s="97"/>
      <c r="DUU32" s="97"/>
      <c r="DUV32" s="97"/>
      <c r="DUW32" s="97"/>
      <c r="DUX32" s="97"/>
      <c r="DUY32" s="97"/>
      <c r="DUZ32" s="97"/>
      <c r="DVA32" s="97"/>
      <c r="DVB32" s="97"/>
      <c r="DVC32" s="97"/>
      <c r="DVD32" s="97"/>
      <c r="DVE32" s="97"/>
      <c r="DVF32" s="97"/>
      <c r="DVG32" s="97"/>
      <c r="DVH32" s="97"/>
      <c r="DVI32" s="97"/>
      <c r="DVJ32" s="97"/>
      <c r="DVK32" s="97"/>
      <c r="DVL32" s="97"/>
      <c r="DVM32" s="97"/>
      <c r="DVN32" s="97"/>
      <c r="DVO32" s="97"/>
      <c r="DVP32" s="97"/>
      <c r="DVQ32" s="97"/>
      <c r="DVR32" s="97"/>
      <c r="DVS32" s="97"/>
      <c r="DVT32" s="97"/>
      <c r="DVU32" s="97"/>
      <c r="DVV32" s="97"/>
      <c r="DVW32" s="97"/>
      <c r="DVX32" s="97"/>
      <c r="DVY32" s="97"/>
      <c r="DVZ32" s="97"/>
      <c r="DWA32" s="97"/>
      <c r="DWB32" s="97"/>
      <c r="DWC32" s="97"/>
      <c r="DWD32" s="97"/>
      <c r="DWE32" s="97"/>
      <c r="DWF32" s="97"/>
      <c r="DWG32" s="97"/>
      <c r="DWH32" s="97"/>
      <c r="DWI32" s="97"/>
      <c r="DWJ32" s="97"/>
      <c r="DWK32" s="97"/>
      <c r="DWL32" s="97"/>
      <c r="DWM32" s="97"/>
      <c r="DWN32" s="97"/>
      <c r="DWO32" s="97"/>
      <c r="DWP32" s="97"/>
      <c r="DWQ32" s="97"/>
      <c r="DWR32" s="97"/>
      <c r="DWS32" s="97"/>
      <c r="DWT32" s="97"/>
      <c r="DWU32" s="97"/>
      <c r="DWV32" s="97"/>
      <c r="DWW32" s="97"/>
      <c r="DWX32" s="97"/>
      <c r="DWY32" s="97"/>
      <c r="DWZ32" s="97"/>
      <c r="DXA32" s="97"/>
      <c r="DXB32" s="97"/>
      <c r="DXC32" s="97"/>
      <c r="DXD32" s="97"/>
      <c r="DXE32" s="97"/>
      <c r="DXF32" s="97"/>
      <c r="DXG32" s="97"/>
      <c r="DXH32" s="97"/>
      <c r="DXI32" s="97"/>
      <c r="DXJ32" s="97"/>
      <c r="DXK32" s="97"/>
      <c r="DXL32" s="97"/>
      <c r="DXM32" s="97"/>
      <c r="DXN32" s="97"/>
      <c r="DXO32" s="97"/>
      <c r="DXP32" s="97"/>
      <c r="DXQ32" s="97"/>
      <c r="DXR32" s="97"/>
      <c r="DXS32" s="97"/>
      <c r="DXT32" s="97"/>
      <c r="DXU32" s="97"/>
      <c r="DXV32" s="97"/>
      <c r="DXW32" s="97"/>
      <c r="DXX32" s="97"/>
      <c r="DXY32" s="97"/>
      <c r="DXZ32" s="97"/>
      <c r="DYA32" s="97"/>
      <c r="DYB32" s="97"/>
      <c r="DYC32" s="97"/>
      <c r="DYD32" s="97"/>
      <c r="DYE32" s="97"/>
      <c r="DYF32" s="97"/>
      <c r="DYG32" s="97"/>
      <c r="DYH32" s="97"/>
      <c r="DYI32" s="97"/>
      <c r="DYJ32" s="97"/>
      <c r="DYK32" s="97"/>
      <c r="DYL32" s="97"/>
      <c r="DYM32" s="97"/>
      <c r="DYN32" s="97"/>
      <c r="DYO32" s="97"/>
      <c r="DYP32" s="97"/>
      <c r="DYQ32" s="97"/>
      <c r="DYR32" s="97"/>
      <c r="DYS32" s="97"/>
      <c r="DYT32" s="97"/>
      <c r="DYU32" s="97"/>
      <c r="DYV32" s="97"/>
      <c r="DYW32" s="97"/>
      <c r="DYX32" s="97"/>
      <c r="DYY32" s="97"/>
      <c r="DYZ32" s="97"/>
      <c r="DZA32" s="97"/>
      <c r="DZB32" s="97"/>
      <c r="DZC32" s="97"/>
      <c r="DZD32" s="97"/>
      <c r="DZE32" s="97"/>
      <c r="DZF32" s="97"/>
      <c r="DZG32" s="97"/>
      <c r="DZH32" s="97"/>
      <c r="DZI32" s="97"/>
      <c r="DZJ32" s="97"/>
      <c r="DZK32" s="97"/>
      <c r="DZL32" s="97"/>
      <c r="DZM32" s="97"/>
      <c r="DZN32" s="97"/>
      <c r="DZO32" s="97"/>
      <c r="DZP32" s="97"/>
      <c r="DZQ32" s="97"/>
      <c r="DZR32" s="97"/>
      <c r="DZS32" s="97"/>
      <c r="DZT32" s="97"/>
      <c r="DZU32" s="97"/>
      <c r="DZV32" s="97"/>
      <c r="DZW32" s="97"/>
      <c r="DZX32" s="97"/>
      <c r="DZY32" s="97"/>
      <c r="DZZ32" s="97"/>
      <c r="EAA32" s="97"/>
      <c r="EAB32" s="97"/>
      <c r="EAC32" s="97"/>
      <c r="EAD32" s="97"/>
      <c r="EAE32" s="97"/>
      <c r="EAF32" s="97"/>
      <c r="EAG32" s="97"/>
      <c r="EAH32" s="97"/>
      <c r="EAI32" s="97"/>
      <c r="EAJ32" s="97"/>
      <c r="EAK32" s="97"/>
      <c r="EAL32" s="97"/>
      <c r="EAM32" s="97"/>
      <c r="EAN32" s="97"/>
      <c r="EAO32" s="97"/>
      <c r="EAP32" s="97"/>
      <c r="EAQ32" s="97"/>
      <c r="EAR32" s="97"/>
      <c r="EAS32" s="97"/>
      <c r="EAT32" s="97"/>
      <c r="EAU32" s="97"/>
      <c r="EAV32" s="97"/>
      <c r="EAW32" s="97"/>
      <c r="EAX32" s="97"/>
      <c r="EAY32" s="97"/>
      <c r="EAZ32" s="97"/>
      <c r="EBA32" s="97"/>
      <c r="EBB32" s="97"/>
      <c r="EBC32" s="97"/>
      <c r="EBD32" s="97"/>
      <c r="EBE32" s="97"/>
      <c r="EBF32" s="97"/>
      <c r="EBG32" s="97"/>
      <c r="EBH32" s="97"/>
      <c r="EBI32" s="97"/>
      <c r="EBJ32" s="97"/>
      <c r="EBK32" s="97"/>
      <c r="EBL32" s="97"/>
      <c r="EBM32" s="97"/>
      <c r="EBN32" s="97"/>
      <c r="EBO32" s="97"/>
      <c r="EBP32" s="97"/>
      <c r="EBQ32" s="97"/>
      <c r="EBR32" s="97"/>
      <c r="EBS32" s="97"/>
      <c r="EBT32" s="97"/>
      <c r="EBU32" s="97"/>
      <c r="EBV32" s="97"/>
      <c r="EBW32" s="97"/>
      <c r="EBX32" s="97"/>
      <c r="EBY32" s="97"/>
      <c r="EBZ32" s="97"/>
      <c r="ECA32" s="97"/>
      <c r="ECB32" s="97"/>
      <c r="ECC32" s="97"/>
      <c r="ECD32" s="97"/>
      <c r="ECE32" s="97"/>
      <c r="ECF32" s="97"/>
      <c r="ECG32" s="97"/>
      <c r="ECH32" s="97"/>
      <c r="ECI32" s="97"/>
      <c r="ECJ32" s="97"/>
      <c r="ECK32" s="97"/>
      <c r="ECL32" s="97"/>
      <c r="ECM32" s="97"/>
      <c r="ECN32" s="97"/>
      <c r="ECO32" s="97"/>
      <c r="ECP32" s="97"/>
      <c r="ECQ32" s="97"/>
      <c r="ECR32" s="97"/>
      <c r="ECS32" s="97"/>
      <c r="ECT32" s="97"/>
      <c r="ECU32" s="97"/>
      <c r="ECV32" s="97"/>
      <c r="ECW32" s="97"/>
      <c r="ECX32" s="97"/>
      <c r="ECY32" s="97"/>
      <c r="ECZ32" s="97"/>
      <c r="EDA32" s="97"/>
      <c r="EDB32" s="97"/>
      <c r="EDC32" s="97"/>
      <c r="EDD32" s="97"/>
      <c r="EDE32" s="97"/>
      <c r="EDF32" s="97"/>
      <c r="EDG32" s="97"/>
      <c r="EDH32" s="97"/>
      <c r="EDI32" s="97"/>
      <c r="EDJ32" s="97"/>
      <c r="EDK32" s="97"/>
      <c r="EDL32" s="97"/>
      <c r="EDM32" s="97"/>
      <c r="EDN32" s="97"/>
      <c r="EDO32" s="97"/>
      <c r="EDP32" s="97"/>
      <c r="EDQ32" s="97"/>
      <c r="EDR32" s="97"/>
      <c r="EDS32" s="97"/>
      <c r="EDT32" s="97"/>
      <c r="EDU32" s="97"/>
      <c r="EDV32" s="97"/>
      <c r="EDW32" s="97"/>
      <c r="EDX32" s="97"/>
      <c r="EDY32" s="97"/>
      <c r="EDZ32" s="97"/>
      <c r="EEA32" s="97"/>
      <c r="EEB32" s="97"/>
      <c r="EEC32" s="97"/>
      <c r="EED32" s="97"/>
      <c r="EEE32" s="97"/>
      <c r="EEF32" s="97"/>
      <c r="EEG32" s="97"/>
      <c r="EEH32" s="97"/>
      <c r="EEI32" s="97"/>
      <c r="EEJ32" s="97"/>
      <c r="EEK32" s="97"/>
      <c r="EEL32" s="97"/>
      <c r="EEM32" s="97"/>
      <c r="EEN32" s="97"/>
      <c r="EEO32" s="97"/>
      <c r="EEP32" s="97"/>
      <c r="EEQ32" s="97"/>
      <c r="EER32" s="97"/>
      <c r="EES32" s="97"/>
      <c r="EET32" s="97"/>
      <c r="EEU32" s="97"/>
      <c r="EEV32" s="97"/>
      <c r="EEW32" s="97"/>
      <c r="EEX32" s="97"/>
      <c r="EEY32" s="97"/>
      <c r="EEZ32" s="97"/>
      <c r="EFA32" s="97"/>
      <c r="EFB32" s="97"/>
      <c r="EFC32" s="97"/>
      <c r="EFD32" s="97"/>
      <c r="EFE32" s="97"/>
      <c r="EFF32" s="97"/>
      <c r="EFG32" s="97"/>
      <c r="EFH32" s="97"/>
      <c r="EFI32" s="97"/>
      <c r="EFJ32" s="97"/>
      <c r="EFK32" s="97"/>
      <c r="EFL32" s="97"/>
      <c r="EFM32" s="97"/>
      <c r="EFN32" s="97"/>
      <c r="EFO32" s="97"/>
      <c r="EFP32" s="97"/>
      <c r="EFQ32" s="97"/>
      <c r="EFR32" s="97"/>
      <c r="EFS32" s="97"/>
      <c r="EFT32" s="97"/>
      <c r="EFU32" s="97"/>
      <c r="EFV32" s="97"/>
      <c r="EFW32" s="97"/>
      <c r="EFX32" s="97"/>
      <c r="EFY32" s="97"/>
      <c r="EFZ32" s="97"/>
      <c r="EGA32" s="97"/>
      <c r="EGB32" s="97"/>
      <c r="EGC32" s="97"/>
      <c r="EGD32" s="97"/>
      <c r="EGE32" s="97"/>
      <c r="EGF32" s="97"/>
      <c r="EGG32" s="97"/>
      <c r="EGH32" s="97"/>
      <c r="EGI32" s="97"/>
      <c r="EGJ32" s="97"/>
      <c r="EGK32" s="97"/>
      <c r="EGL32" s="97"/>
      <c r="EGM32" s="97"/>
      <c r="EGN32" s="97"/>
      <c r="EGO32" s="97"/>
      <c r="EGP32" s="97"/>
      <c r="EGQ32" s="97"/>
      <c r="EGR32" s="97"/>
      <c r="EGS32" s="97"/>
      <c r="EGT32" s="97"/>
      <c r="EGU32" s="97"/>
      <c r="EGV32" s="97"/>
      <c r="EGW32" s="97"/>
      <c r="EGX32" s="97"/>
      <c r="EGY32" s="97"/>
      <c r="EGZ32" s="97"/>
      <c r="EHA32" s="97"/>
      <c r="EHB32" s="97"/>
      <c r="EHC32" s="97"/>
      <c r="EHD32" s="97"/>
      <c r="EHE32" s="97"/>
      <c r="EHF32" s="97"/>
      <c r="EHG32" s="97"/>
      <c r="EHH32" s="97"/>
      <c r="EHI32" s="97"/>
      <c r="EHJ32" s="97"/>
      <c r="EHK32" s="97"/>
      <c r="EHL32" s="97"/>
      <c r="EHM32" s="97"/>
      <c r="EHN32" s="97"/>
      <c r="EHO32" s="97"/>
      <c r="EHP32" s="97"/>
      <c r="EHQ32" s="97"/>
      <c r="EHR32" s="97"/>
      <c r="EHS32" s="97"/>
      <c r="EHT32" s="97"/>
      <c r="EHU32" s="97"/>
      <c r="EHV32" s="97"/>
      <c r="EHW32" s="97"/>
      <c r="EHX32" s="97"/>
      <c r="EHY32" s="97"/>
      <c r="EHZ32" s="97"/>
      <c r="EIA32" s="97"/>
      <c r="EIB32" s="97"/>
      <c r="EIC32" s="97"/>
      <c r="EID32" s="97"/>
      <c r="EIE32" s="97"/>
      <c r="EIF32" s="97"/>
      <c r="EIG32" s="97"/>
      <c r="EIH32" s="97"/>
      <c r="EII32" s="97"/>
      <c r="EIJ32" s="97"/>
      <c r="EIK32" s="97"/>
      <c r="EIL32" s="97"/>
      <c r="EIM32" s="97"/>
      <c r="EIN32" s="97"/>
      <c r="EIO32" s="97"/>
      <c r="EIP32" s="97"/>
      <c r="EIQ32" s="97"/>
      <c r="EIR32" s="97"/>
      <c r="EIS32" s="97"/>
      <c r="EIT32" s="97"/>
      <c r="EIU32" s="97"/>
      <c r="EIV32" s="97"/>
      <c r="EIW32" s="97"/>
      <c r="EIX32" s="97"/>
      <c r="EIY32" s="97"/>
      <c r="EIZ32" s="97"/>
      <c r="EJA32" s="97"/>
      <c r="EJB32" s="97"/>
      <c r="EJC32" s="97"/>
      <c r="EJD32" s="97"/>
      <c r="EJE32" s="97"/>
      <c r="EJF32" s="97"/>
      <c r="EJG32" s="97"/>
      <c r="EJH32" s="97"/>
      <c r="EJI32" s="97"/>
      <c r="EJJ32" s="97"/>
      <c r="EJK32" s="97"/>
      <c r="EJL32" s="97"/>
      <c r="EJM32" s="97"/>
      <c r="EJN32" s="97"/>
      <c r="EJO32" s="97"/>
      <c r="EJP32" s="97"/>
      <c r="EJQ32" s="97"/>
      <c r="EJR32" s="97"/>
      <c r="EJS32" s="97"/>
      <c r="EJT32" s="97"/>
      <c r="EJU32" s="97"/>
      <c r="EJV32" s="97"/>
      <c r="EJW32" s="97"/>
      <c r="EJX32" s="97"/>
      <c r="EJY32" s="97"/>
      <c r="EJZ32" s="97"/>
      <c r="EKA32" s="97"/>
      <c r="EKB32" s="97"/>
      <c r="EKC32" s="97"/>
      <c r="EKD32" s="97"/>
      <c r="EKE32" s="97"/>
      <c r="EKF32" s="97"/>
      <c r="EKG32" s="97"/>
      <c r="EKH32" s="97"/>
      <c r="EKI32" s="97"/>
      <c r="EKJ32" s="97"/>
      <c r="EKK32" s="97"/>
      <c r="EKL32" s="97"/>
      <c r="EKM32" s="97"/>
      <c r="EKN32" s="97"/>
      <c r="EKO32" s="97"/>
      <c r="EKP32" s="97"/>
      <c r="EKQ32" s="97"/>
      <c r="EKR32" s="97"/>
      <c r="EKS32" s="97"/>
      <c r="EKT32" s="97"/>
      <c r="EKU32" s="97"/>
      <c r="EKV32" s="97"/>
      <c r="EKW32" s="97"/>
      <c r="EKX32" s="97"/>
      <c r="EKY32" s="97"/>
      <c r="EKZ32" s="97"/>
      <c r="ELA32" s="97"/>
      <c r="ELB32" s="97"/>
      <c r="ELC32" s="97"/>
      <c r="ELD32" s="97"/>
      <c r="ELE32" s="97"/>
      <c r="ELF32" s="97"/>
      <c r="ELG32" s="97"/>
      <c r="ELH32" s="97"/>
      <c r="ELI32" s="97"/>
      <c r="ELJ32" s="97"/>
      <c r="ELK32" s="97"/>
      <c r="ELL32" s="97"/>
      <c r="ELM32" s="97"/>
      <c r="ELN32" s="97"/>
      <c r="ELO32" s="97"/>
      <c r="ELP32" s="97"/>
      <c r="ELQ32" s="97"/>
      <c r="ELR32" s="97"/>
      <c r="ELS32" s="97"/>
      <c r="ELT32" s="97"/>
      <c r="ELU32" s="97"/>
      <c r="ELV32" s="97"/>
      <c r="ELW32" s="97"/>
      <c r="ELX32" s="97"/>
      <c r="ELY32" s="97"/>
      <c r="ELZ32" s="97"/>
      <c r="EMA32" s="97"/>
      <c r="EMB32" s="97"/>
      <c r="EMC32" s="97"/>
      <c r="EMD32" s="97"/>
      <c r="EME32" s="97"/>
      <c r="EMF32" s="97"/>
      <c r="EMG32" s="97"/>
      <c r="EMH32" s="97"/>
      <c r="EMI32" s="97"/>
      <c r="EMJ32" s="97"/>
      <c r="EMK32" s="97"/>
      <c r="EML32" s="97"/>
      <c r="EMM32" s="97"/>
      <c r="EMN32" s="97"/>
      <c r="EMO32" s="97"/>
      <c r="EMP32" s="97"/>
      <c r="EMQ32" s="97"/>
      <c r="EMR32" s="97"/>
      <c r="EMS32" s="97"/>
      <c r="EMT32" s="97"/>
      <c r="EMU32" s="97"/>
      <c r="EMV32" s="97"/>
      <c r="EMW32" s="97"/>
      <c r="EMX32" s="97"/>
      <c r="EMY32" s="97"/>
      <c r="EMZ32" s="97"/>
      <c r="ENA32" s="97"/>
      <c r="ENB32" s="97"/>
      <c r="ENC32" s="97"/>
      <c r="END32" s="97"/>
      <c r="ENE32" s="97"/>
      <c r="ENF32" s="97"/>
      <c r="ENG32" s="97"/>
      <c r="ENH32" s="97"/>
      <c r="ENI32" s="97"/>
      <c r="ENJ32" s="97"/>
      <c r="ENK32" s="97"/>
      <c r="ENL32" s="97"/>
      <c r="ENM32" s="97"/>
      <c r="ENN32" s="97"/>
      <c r="ENO32" s="97"/>
      <c r="ENP32" s="97"/>
      <c r="ENQ32" s="97"/>
      <c r="ENR32" s="97"/>
      <c r="ENS32" s="97"/>
      <c r="ENT32" s="97"/>
      <c r="ENU32" s="97"/>
      <c r="ENV32" s="97"/>
      <c r="ENW32" s="97"/>
      <c r="ENX32" s="97"/>
      <c r="ENY32" s="97"/>
      <c r="ENZ32" s="97"/>
      <c r="EOA32" s="97"/>
      <c r="EOB32" s="97"/>
      <c r="EOC32" s="97"/>
      <c r="EOD32" s="97"/>
      <c r="EOE32" s="97"/>
      <c r="EOF32" s="97"/>
      <c r="EOG32" s="97"/>
      <c r="EOH32" s="97"/>
      <c r="EOI32" s="97"/>
      <c r="EOJ32" s="97"/>
      <c r="EOK32" s="97"/>
      <c r="EOL32" s="97"/>
      <c r="EOM32" s="97"/>
      <c r="EON32" s="97"/>
      <c r="EOO32" s="97"/>
      <c r="EOP32" s="97"/>
      <c r="EOQ32" s="97"/>
      <c r="EOR32" s="97"/>
      <c r="EOS32" s="97"/>
      <c r="EOT32" s="97"/>
      <c r="EOU32" s="97"/>
      <c r="EOV32" s="97"/>
      <c r="EOW32" s="97"/>
      <c r="EOX32" s="97"/>
      <c r="EOY32" s="97"/>
      <c r="EOZ32" s="97"/>
      <c r="EPA32" s="97"/>
      <c r="EPB32" s="97"/>
      <c r="EPC32" s="97"/>
      <c r="EPD32" s="97"/>
      <c r="EPE32" s="97"/>
      <c r="EPF32" s="97"/>
      <c r="EPG32" s="97"/>
      <c r="EPH32" s="97"/>
      <c r="EPI32" s="97"/>
      <c r="EPJ32" s="97"/>
      <c r="EPK32" s="97"/>
      <c r="EPL32" s="97"/>
      <c r="EPM32" s="97"/>
      <c r="EPN32" s="97"/>
      <c r="EPO32" s="97"/>
      <c r="EPP32" s="97"/>
      <c r="EPQ32" s="97"/>
      <c r="EPR32" s="97"/>
      <c r="EPS32" s="97"/>
      <c r="EPT32" s="97"/>
      <c r="EPU32" s="97"/>
      <c r="EPV32" s="97"/>
      <c r="EPW32" s="97"/>
      <c r="EPX32" s="97"/>
      <c r="EPY32" s="97"/>
      <c r="EPZ32" s="97"/>
      <c r="EQA32" s="97"/>
      <c r="EQB32" s="97"/>
      <c r="EQC32" s="97"/>
      <c r="EQD32" s="97"/>
      <c r="EQE32" s="97"/>
      <c r="EQF32" s="97"/>
      <c r="EQG32" s="97"/>
      <c r="EQH32" s="97"/>
      <c r="EQI32" s="97"/>
      <c r="EQJ32" s="97"/>
      <c r="EQK32" s="97"/>
      <c r="EQL32" s="97"/>
      <c r="EQM32" s="97"/>
      <c r="EQN32" s="97"/>
      <c r="EQO32" s="97"/>
      <c r="EQP32" s="97"/>
      <c r="EQQ32" s="97"/>
      <c r="EQR32" s="97"/>
      <c r="EQS32" s="97"/>
      <c r="EQT32" s="97"/>
      <c r="EQU32" s="97"/>
      <c r="EQV32" s="97"/>
      <c r="EQW32" s="97"/>
      <c r="EQX32" s="97"/>
      <c r="EQY32" s="97"/>
      <c r="EQZ32" s="97"/>
      <c r="ERA32" s="97"/>
      <c r="ERB32" s="97"/>
      <c r="ERC32" s="97"/>
      <c r="ERD32" s="97"/>
      <c r="ERE32" s="97"/>
      <c r="ERF32" s="97"/>
      <c r="ERG32" s="97"/>
      <c r="ERH32" s="97"/>
      <c r="ERI32" s="97"/>
      <c r="ERJ32" s="97"/>
      <c r="ERK32" s="97"/>
      <c r="ERL32" s="97"/>
      <c r="ERM32" s="97"/>
      <c r="ERN32" s="97"/>
      <c r="ERO32" s="97"/>
      <c r="ERP32" s="97"/>
      <c r="ERQ32" s="97"/>
      <c r="ERR32" s="97"/>
      <c r="ERS32" s="97"/>
      <c r="ERT32" s="97"/>
      <c r="ERU32" s="97"/>
      <c r="ERV32" s="97"/>
      <c r="ERW32" s="97"/>
      <c r="ERX32" s="97"/>
      <c r="ERY32" s="97"/>
      <c r="ERZ32" s="97"/>
      <c r="ESA32" s="97"/>
      <c r="ESB32" s="97"/>
      <c r="ESC32" s="97"/>
      <c r="ESD32" s="97"/>
      <c r="ESE32" s="97"/>
      <c r="ESF32" s="97"/>
      <c r="ESG32" s="97"/>
      <c r="ESH32" s="97"/>
      <c r="ESI32" s="97"/>
      <c r="ESJ32" s="97"/>
      <c r="ESK32" s="97"/>
      <c r="ESL32" s="97"/>
      <c r="ESM32" s="97"/>
      <c r="ESN32" s="97"/>
      <c r="ESO32" s="97"/>
      <c r="ESP32" s="97"/>
      <c r="ESQ32" s="97"/>
      <c r="ESR32" s="97"/>
      <c r="ESS32" s="97"/>
      <c r="EST32" s="97"/>
      <c r="ESU32" s="97"/>
      <c r="ESV32" s="97"/>
      <c r="ESW32" s="97"/>
      <c r="ESX32" s="97"/>
      <c r="ESY32" s="97"/>
      <c r="ESZ32" s="97"/>
      <c r="ETA32" s="97"/>
      <c r="ETB32" s="97"/>
      <c r="ETC32" s="97"/>
      <c r="ETD32" s="97"/>
      <c r="ETE32" s="97"/>
      <c r="ETF32" s="97"/>
      <c r="ETG32" s="97"/>
      <c r="ETH32" s="97"/>
      <c r="ETI32" s="97"/>
      <c r="ETJ32" s="97"/>
      <c r="ETK32" s="97"/>
      <c r="ETL32" s="97"/>
      <c r="ETM32" s="97"/>
      <c r="ETN32" s="97"/>
      <c r="ETO32" s="97"/>
      <c r="ETP32" s="97"/>
      <c r="ETQ32" s="97"/>
      <c r="ETR32" s="97"/>
      <c r="ETS32" s="97"/>
      <c r="ETT32" s="97"/>
      <c r="ETU32" s="97"/>
      <c r="ETV32" s="97"/>
      <c r="ETW32" s="97"/>
      <c r="ETX32" s="97"/>
      <c r="ETY32" s="97"/>
      <c r="ETZ32" s="97"/>
      <c r="EUA32" s="97"/>
      <c r="EUB32" s="97"/>
      <c r="EUC32" s="97"/>
      <c r="EUD32" s="97"/>
      <c r="EUE32" s="97"/>
      <c r="EUF32" s="97"/>
      <c r="EUG32" s="97"/>
      <c r="EUH32" s="97"/>
      <c r="EUI32" s="97"/>
      <c r="EUJ32" s="97"/>
      <c r="EUK32" s="97"/>
      <c r="EUL32" s="97"/>
      <c r="EUM32" s="97"/>
      <c r="EUN32" s="97"/>
      <c r="EUO32" s="97"/>
      <c r="EUP32" s="97"/>
      <c r="EUQ32" s="97"/>
      <c r="EUR32" s="97"/>
      <c r="EUS32" s="97"/>
      <c r="EUT32" s="97"/>
      <c r="EUU32" s="97"/>
      <c r="EUV32" s="97"/>
      <c r="EUW32" s="97"/>
      <c r="EUX32" s="97"/>
      <c r="EUY32" s="97"/>
      <c r="EUZ32" s="97"/>
      <c r="EVA32" s="97"/>
      <c r="EVB32" s="97"/>
      <c r="EVC32" s="97"/>
      <c r="EVD32" s="97"/>
      <c r="EVE32" s="97"/>
      <c r="EVF32" s="97"/>
      <c r="EVG32" s="97"/>
      <c r="EVH32" s="97"/>
      <c r="EVI32" s="97"/>
      <c r="EVJ32" s="97"/>
      <c r="EVK32" s="97"/>
      <c r="EVL32" s="97"/>
      <c r="EVM32" s="97"/>
      <c r="EVN32" s="97"/>
      <c r="EVO32" s="97"/>
      <c r="EVP32" s="97"/>
      <c r="EVQ32" s="97"/>
      <c r="EVR32" s="97"/>
      <c r="EVS32" s="97"/>
      <c r="EVT32" s="97"/>
      <c r="EVU32" s="97"/>
      <c r="EVV32" s="97"/>
      <c r="EVW32" s="97"/>
      <c r="EVX32" s="97"/>
      <c r="EVY32" s="97"/>
      <c r="EVZ32" s="97"/>
      <c r="EWA32" s="97"/>
      <c r="EWB32" s="97"/>
      <c r="EWC32" s="97"/>
      <c r="EWD32" s="97"/>
      <c r="EWE32" s="97"/>
      <c r="EWF32" s="97"/>
      <c r="EWG32" s="97"/>
      <c r="EWH32" s="97"/>
      <c r="EWI32" s="97"/>
      <c r="EWJ32" s="97"/>
      <c r="EWK32" s="97"/>
      <c r="EWL32" s="97"/>
      <c r="EWM32" s="97"/>
      <c r="EWN32" s="97"/>
      <c r="EWO32" s="97"/>
      <c r="EWP32" s="97"/>
      <c r="EWQ32" s="97"/>
      <c r="EWR32" s="97"/>
      <c r="EWS32" s="97"/>
      <c r="EWT32" s="97"/>
      <c r="EWU32" s="97"/>
      <c r="EWV32" s="97"/>
      <c r="EWW32" s="97"/>
      <c r="EWX32" s="97"/>
      <c r="EWY32" s="97"/>
      <c r="EWZ32" s="97"/>
      <c r="EXA32" s="97"/>
      <c r="EXB32" s="97"/>
      <c r="EXC32" s="97"/>
      <c r="EXD32" s="97"/>
      <c r="EXE32" s="97"/>
      <c r="EXF32" s="97"/>
      <c r="EXG32" s="97"/>
      <c r="EXH32" s="97"/>
      <c r="EXI32" s="97"/>
      <c r="EXJ32" s="97"/>
      <c r="EXK32" s="97"/>
      <c r="EXL32" s="97"/>
      <c r="EXM32" s="97"/>
      <c r="EXN32" s="97"/>
      <c r="EXO32" s="97"/>
      <c r="EXP32" s="97"/>
      <c r="EXQ32" s="97"/>
      <c r="EXR32" s="97"/>
      <c r="EXS32" s="97"/>
      <c r="EXT32" s="97"/>
      <c r="EXU32" s="97"/>
      <c r="EXV32" s="97"/>
      <c r="EXW32" s="97"/>
      <c r="EXX32" s="97"/>
      <c r="EXY32" s="97"/>
      <c r="EXZ32" s="97"/>
      <c r="EYA32" s="97"/>
      <c r="EYB32" s="97"/>
      <c r="EYC32" s="97"/>
      <c r="EYD32" s="97"/>
      <c r="EYE32" s="97"/>
      <c r="EYF32" s="97"/>
      <c r="EYG32" s="97"/>
      <c r="EYH32" s="97"/>
      <c r="EYI32" s="97"/>
      <c r="EYJ32" s="97"/>
      <c r="EYK32" s="97"/>
      <c r="EYL32" s="97"/>
      <c r="EYM32" s="97"/>
      <c r="EYN32" s="97"/>
      <c r="EYO32" s="97"/>
      <c r="EYP32" s="97"/>
      <c r="EYQ32" s="97"/>
      <c r="EYR32" s="97"/>
      <c r="EYS32" s="97"/>
      <c r="EYT32" s="97"/>
      <c r="EYU32" s="97"/>
      <c r="EYV32" s="97"/>
      <c r="EYW32" s="97"/>
      <c r="EYX32" s="97"/>
      <c r="EYY32" s="97"/>
      <c r="EYZ32" s="97"/>
      <c r="EZA32" s="97"/>
      <c r="EZB32" s="97"/>
      <c r="EZC32" s="97"/>
      <c r="EZD32" s="97"/>
      <c r="EZE32" s="97"/>
      <c r="EZF32" s="97"/>
      <c r="EZG32" s="97"/>
      <c r="EZH32" s="97"/>
      <c r="EZI32" s="97"/>
      <c r="EZJ32" s="97"/>
      <c r="EZK32" s="97"/>
      <c r="EZL32" s="97"/>
      <c r="EZM32" s="97"/>
      <c r="EZN32" s="97"/>
      <c r="EZO32" s="97"/>
      <c r="EZP32" s="97"/>
      <c r="EZQ32" s="97"/>
      <c r="EZR32" s="97"/>
      <c r="EZS32" s="97"/>
      <c r="EZT32" s="97"/>
      <c r="EZU32" s="97"/>
      <c r="EZV32" s="97"/>
      <c r="EZW32" s="97"/>
      <c r="EZX32" s="97"/>
      <c r="EZY32" s="97"/>
      <c r="EZZ32" s="97"/>
      <c r="FAA32" s="97"/>
      <c r="FAB32" s="97"/>
      <c r="FAC32" s="97"/>
      <c r="FAD32" s="97"/>
      <c r="FAE32" s="97"/>
      <c r="FAF32" s="97"/>
      <c r="FAG32" s="97"/>
      <c r="FAH32" s="97"/>
      <c r="FAI32" s="97"/>
      <c r="FAJ32" s="97"/>
      <c r="FAK32" s="97"/>
      <c r="FAL32" s="97"/>
      <c r="FAM32" s="97"/>
      <c r="FAN32" s="97"/>
      <c r="FAO32" s="97"/>
      <c r="FAP32" s="97"/>
      <c r="FAQ32" s="97"/>
      <c r="FAR32" s="97"/>
      <c r="FAS32" s="97"/>
      <c r="FAT32" s="97"/>
      <c r="FAU32" s="97"/>
      <c r="FAV32" s="97"/>
      <c r="FAW32" s="97"/>
      <c r="FAX32" s="97"/>
      <c r="FAY32" s="97"/>
      <c r="FAZ32" s="97"/>
      <c r="FBA32" s="97"/>
      <c r="FBB32" s="97"/>
      <c r="FBC32" s="97"/>
      <c r="FBD32" s="97"/>
      <c r="FBE32" s="97"/>
      <c r="FBF32" s="97"/>
      <c r="FBG32" s="97"/>
      <c r="FBH32" s="97"/>
      <c r="FBI32" s="97"/>
      <c r="FBJ32" s="97"/>
      <c r="FBK32" s="97"/>
      <c r="FBL32" s="97"/>
      <c r="FBM32" s="97"/>
      <c r="FBN32" s="97"/>
      <c r="FBO32" s="97"/>
      <c r="FBP32" s="97"/>
      <c r="FBQ32" s="97"/>
      <c r="FBR32" s="97"/>
      <c r="FBS32" s="97"/>
      <c r="FBT32" s="97"/>
      <c r="FBU32" s="97"/>
      <c r="FBV32" s="97"/>
      <c r="FBW32" s="97"/>
      <c r="FBX32" s="97"/>
      <c r="FBY32" s="97"/>
      <c r="FBZ32" s="97"/>
      <c r="FCA32" s="97"/>
      <c r="FCB32" s="97"/>
      <c r="FCC32" s="97"/>
      <c r="FCD32" s="97"/>
      <c r="FCE32" s="97"/>
      <c r="FCF32" s="97"/>
      <c r="FCG32" s="97"/>
      <c r="FCH32" s="97"/>
      <c r="FCI32" s="97"/>
      <c r="FCJ32" s="97"/>
      <c r="FCK32" s="97"/>
      <c r="FCL32" s="97"/>
      <c r="FCM32" s="97"/>
      <c r="FCN32" s="97"/>
      <c r="FCO32" s="97"/>
      <c r="FCP32" s="97"/>
      <c r="FCQ32" s="97"/>
      <c r="FCR32" s="97"/>
      <c r="FCS32" s="97"/>
      <c r="FCT32" s="97"/>
      <c r="FCU32" s="97"/>
      <c r="FCV32" s="97"/>
      <c r="FCW32" s="97"/>
      <c r="FCX32" s="97"/>
      <c r="FCY32" s="97"/>
      <c r="FCZ32" s="97"/>
      <c r="FDA32" s="97"/>
      <c r="FDB32" s="97"/>
      <c r="FDC32" s="97"/>
      <c r="FDD32" s="97"/>
      <c r="FDE32" s="97"/>
      <c r="FDF32" s="97"/>
      <c r="FDG32" s="97"/>
      <c r="FDH32" s="97"/>
      <c r="FDI32" s="97"/>
      <c r="FDJ32" s="97"/>
      <c r="FDK32" s="97"/>
      <c r="FDL32" s="97"/>
      <c r="FDM32" s="97"/>
      <c r="FDN32" s="97"/>
      <c r="FDO32" s="97"/>
      <c r="FDP32" s="97"/>
      <c r="FDQ32" s="97"/>
      <c r="FDR32" s="97"/>
      <c r="FDS32" s="97"/>
      <c r="FDT32" s="97"/>
      <c r="FDU32" s="97"/>
      <c r="FDV32" s="97"/>
      <c r="FDW32" s="97"/>
      <c r="FDX32" s="97"/>
      <c r="FDY32" s="97"/>
      <c r="FDZ32" s="97"/>
      <c r="FEA32" s="97"/>
      <c r="FEB32" s="97"/>
      <c r="FEC32" s="97"/>
      <c r="FED32" s="97"/>
      <c r="FEE32" s="97"/>
      <c r="FEF32" s="97"/>
      <c r="FEG32" s="97"/>
      <c r="FEH32" s="97"/>
      <c r="FEI32" s="97"/>
      <c r="FEJ32" s="97"/>
      <c r="FEK32" s="97"/>
      <c r="FEL32" s="97"/>
      <c r="FEM32" s="97"/>
      <c r="FEN32" s="97"/>
      <c r="FEO32" s="97"/>
      <c r="FEP32" s="97"/>
      <c r="FEQ32" s="97"/>
      <c r="FER32" s="97"/>
      <c r="FES32" s="97"/>
      <c r="FET32" s="97"/>
      <c r="FEU32" s="97"/>
      <c r="FEV32" s="97"/>
      <c r="FEW32" s="97"/>
      <c r="FEX32" s="97"/>
      <c r="FEY32" s="97"/>
      <c r="FEZ32" s="97"/>
      <c r="FFA32" s="97"/>
      <c r="FFB32" s="97"/>
      <c r="FFC32" s="97"/>
      <c r="FFD32" s="97"/>
      <c r="FFE32" s="97"/>
      <c r="FFF32" s="97"/>
      <c r="FFG32" s="97"/>
      <c r="FFH32" s="97"/>
      <c r="FFI32" s="97"/>
      <c r="FFJ32" s="97"/>
      <c r="FFK32" s="97"/>
      <c r="FFL32" s="97"/>
      <c r="FFM32" s="97"/>
      <c r="FFN32" s="97"/>
      <c r="FFO32" s="97"/>
      <c r="FFP32" s="97"/>
      <c r="FFQ32" s="97"/>
      <c r="FFR32" s="97"/>
      <c r="FFS32" s="97"/>
      <c r="FFT32" s="97"/>
      <c r="FFU32" s="97"/>
      <c r="FFV32" s="97"/>
      <c r="FFW32" s="97"/>
      <c r="FFX32" s="97"/>
      <c r="FFY32" s="97"/>
      <c r="FFZ32" s="97"/>
      <c r="FGA32" s="97"/>
      <c r="FGB32" s="97"/>
      <c r="FGC32" s="97"/>
      <c r="FGD32" s="97"/>
      <c r="FGE32" s="97"/>
      <c r="FGF32" s="97"/>
      <c r="FGG32" s="97"/>
      <c r="FGH32" s="97"/>
      <c r="FGI32" s="97"/>
      <c r="FGJ32" s="97"/>
      <c r="FGK32" s="97"/>
      <c r="FGL32" s="97"/>
      <c r="FGM32" s="97"/>
      <c r="FGN32" s="97"/>
      <c r="FGO32" s="97"/>
      <c r="FGP32" s="97"/>
      <c r="FGQ32" s="97"/>
      <c r="FGR32" s="97"/>
      <c r="FGS32" s="97"/>
      <c r="FGT32" s="97"/>
      <c r="FGU32" s="97"/>
      <c r="FGV32" s="97"/>
      <c r="FGW32" s="97"/>
      <c r="FGX32" s="97"/>
      <c r="FGY32" s="97"/>
      <c r="FGZ32" s="97"/>
      <c r="FHA32" s="97"/>
      <c r="FHB32" s="97"/>
      <c r="FHC32" s="97"/>
      <c r="FHD32" s="97"/>
      <c r="FHE32" s="97"/>
      <c r="FHF32" s="97"/>
      <c r="FHG32" s="97"/>
      <c r="FHH32" s="97"/>
      <c r="FHI32" s="97"/>
      <c r="FHJ32" s="97"/>
      <c r="FHK32" s="97"/>
      <c r="FHL32" s="97"/>
      <c r="FHM32" s="97"/>
      <c r="FHN32" s="97"/>
      <c r="FHO32" s="97"/>
      <c r="FHP32" s="97"/>
      <c r="FHQ32" s="97"/>
      <c r="FHR32" s="97"/>
      <c r="FHS32" s="97"/>
      <c r="FHT32" s="97"/>
      <c r="FHU32" s="97"/>
      <c r="FHV32" s="97"/>
      <c r="FHW32" s="97"/>
      <c r="FHX32" s="97"/>
      <c r="FHY32" s="97"/>
      <c r="FHZ32" s="97"/>
      <c r="FIA32" s="97"/>
      <c r="FIB32" s="97"/>
      <c r="FIC32" s="97"/>
      <c r="FID32" s="97"/>
      <c r="FIE32" s="97"/>
      <c r="FIF32" s="97"/>
      <c r="FIG32" s="97"/>
      <c r="FIH32" s="97"/>
      <c r="FII32" s="97"/>
      <c r="FIJ32" s="97"/>
      <c r="FIK32" s="97"/>
      <c r="FIL32" s="97"/>
      <c r="FIM32" s="97"/>
      <c r="FIN32" s="97"/>
      <c r="FIO32" s="97"/>
      <c r="FIP32" s="97"/>
      <c r="FIQ32" s="97"/>
      <c r="FIR32" s="97"/>
      <c r="FIS32" s="97"/>
      <c r="FIT32" s="97"/>
      <c r="FIU32" s="97"/>
      <c r="FIV32" s="97"/>
      <c r="FIW32" s="97"/>
      <c r="FIX32" s="97"/>
      <c r="FIY32" s="97"/>
      <c r="FIZ32" s="97"/>
      <c r="FJA32" s="97"/>
      <c r="FJB32" s="97"/>
      <c r="FJC32" s="97"/>
      <c r="FJD32" s="97"/>
      <c r="FJE32" s="97"/>
      <c r="FJF32" s="97"/>
      <c r="FJG32" s="97"/>
      <c r="FJH32" s="97"/>
      <c r="FJI32" s="97"/>
      <c r="FJJ32" s="97"/>
      <c r="FJK32" s="97"/>
      <c r="FJL32" s="97"/>
      <c r="FJM32" s="97"/>
      <c r="FJN32" s="97"/>
      <c r="FJO32" s="97"/>
      <c r="FJP32" s="97"/>
      <c r="FJQ32" s="97"/>
      <c r="FJR32" s="97"/>
      <c r="FJS32" s="97"/>
      <c r="FJT32" s="97"/>
      <c r="FJU32" s="97"/>
      <c r="FJV32" s="97"/>
      <c r="FJW32" s="97"/>
      <c r="FJX32" s="97"/>
      <c r="FJY32" s="97"/>
      <c r="FJZ32" s="97"/>
      <c r="FKA32" s="97"/>
      <c r="FKB32" s="97"/>
      <c r="FKC32" s="97"/>
      <c r="FKD32" s="97"/>
      <c r="FKE32" s="97"/>
      <c r="FKF32" s="97"/>
      <c r="FKG32" s="97"/>
      <c r="FKH32" s="97"/>
      <c r="FKI32" s="97"/>
      <c r="FKJ32" s="97"/>
      <c r="FKK32" s="97"/>
      <c r="FKL32" s="97"/>
      <c r="FKM32" s="97"/>
      <c r="FKN32" s="97"/>
      <c r="FKO32" s="97"/>
      <c r="FKP32" s="97"/>
      <c r="FKQ32" s="97"/>
      <c r="FKR32" s="97"/>
      <c r="FKS32" s="97"/>
      <c r="FKT32" s="97"/>
      <c r="FKU32" s="97"/>
      <c r="FKV32" s="97"/>
      <c r="FKW32" s="97"/>
      <c r="FKX32" s="97"/>
      <c r="FKY32" s="97"/>
      <c r="FKZ32" s="97"/>
      <c r="FLA32" s="97"/>
      <c r="FLB32" s="97"/>
      <c r="FLC32" s="97"/>
      <c r="FLD32" s="97"/>
      <c r="FLE32" s="97"/>
      <c r="FLF32" s="97"/>
      <c r="FLG32" s="97"/>
      <c r="FLH32" s="97"/>
      <c r="FLI32" s="97"/>
      <c r="FLJ32" s="97"/>
      <c r="FLK32" s="97"/>
      <c r="FLL32" s="97"/>
      <c r="FLM32" s="97"/>
      <c r="FLN32" s="97"/>
      <c r="FLO32" s="97"/>
      <c r="FLP32" s="97"/>
      <c r="FLQ32" s="97"/>
      <c r="FLR32" s="97"/>
      <c r="FLS32" s="97"/>
      <c r="FLT32" s="97"/>
      <c r="FLU32" s="97"/>
      <c r="FLV32" s="97"/>
      <c r="FLW32" s="97"/>
      <c r="FLX32" s="97"/>
      <c r="FLY32" s="97"/>
      <c r="FLZ32" s="97"/>
      <c r="FMA32" s="97"/>
      <c r="FMB32" s="97"/>
      <c r="FMC32" s="97"/>
      <c r="FMD32" s="97"/>
      <c r="FME32" s="97"/>
      <c r="FMF32" s="97"/>
      <c r="FMG32" s="97"/>
      <c r="FMH32" s="97"/>
      <c r="FMI32" s="97"/>
      <c r="FMJ32" s="97"/>
      <c r="FMK32" s="97"/>
      <c r="FML32" s="97"/>
      <c r="FMM32" s="97"/>
      <c r="FMN32" s="97"/>
      <c r="FMO32" s="97"/>
      <c r="FMP32" s="97"/>
      <c r="FMQ32" s="97"/>
      <c r="FMR32" s="97"/>
      <c r="FMS32" s="97"/>
      <c r="FMT32" s="97"/>
      <c r="FMU32" s="97"/>
      <c r="FMV32" s="97"/>
      <c r="FMW32" s="97"/>
      <c r="FMX32" s="97"/>
      <c r="FMY32" s="97"/>
      <c r="FMZ32" s="97"/>
      <c r="FNA32" s="97"/>
      <c r="FNB32" s="97"/>
      <c r="FNC32" s="97"/>
      <c r="FND32" s="97"/>
      <c r="FNE32" s="97"/>
      <c r="FNF32" s="97"/>
      <c r="FNG32" s="97"/>
      <c r="FNH32" s="97"/>
      <c r="FNI32" s="97"/>
      <c r="FNJ32" s="97"/>
      <c r="FNK32" s="97"/>
      <c r="FNL32" s="97"/>
      <c r="FNM32" s="97"/>
      <c r="FNN32" s="97"/>
      <c r="FNO32" s="97"/>
      <c r="FNP32" s="97"/>
      <c r="FNQ32" s="97"/>
      <c r="FNR32" s="97"/>
      <c r="FNS32" s="97"/>
      <c r="FNT32" s="97"/>
      <c r="FNU32" s="97"/>
      <c r="FNV32" s="97"/>
      <c r="FNW32" s="97"/>
      <c r="FNX32" s="97"/>
      <c r="FNY32" s="97"/>
      <c r="FNZ32" s="97"/>
      <c r="FOA32" s="97"/>
      <c r="FOB32" s="97"/>
      <c r="FOC32" s="97"/>
      <c r="FOD32" s="97"/>
      <c r="FOE32" s="97"/>
      <c r="FOF32" s="97"/>
      <c r="FOG32" s="97"/>
      <c r="FOH32" s="97"/>
      <c r="FOI32" s="97"/>
      <c r="FOJ32" s="97"/>
      <c r="FOK32" s="97"/>
      <c r="FOL32" s="97"/>
      <c r="FOM32" s="97"/>
      <c r="FON32" s="97"/>
      <c r="FOO32" s="97"/>
      <c r="FOP32" s="97"/>
      <c r="FOQ32" s="97"/>
      <c r="FOR32" s="97"/>
      <c r="FOS32" s="97"/>
      <c r="FOT32" s="97"/>
      <c r="FOU32" s="97"/>
      <c r="FOV32" s="97"/>
      <c r="FOW32" s="97"/>
      <c r="FOX32" s="97"/>
      <c r="FOY32" s="97"/>
      <c r="FOZ32" s="97"/>
      <c r="FPA32" s="97"/>
      <c r="FPB32" s="97"/>
      <c r="FPC32" s="97"/>
      <c r="FPD32" s="97"/>
      <c r="FPE32" s="97"/>
      <c r="FPF32" s="97"/>
      <c r="FPG32" s="97"/>
      <c r="FPH32" s="97"/>
      <c r="FPI32" s="97"/>
      <c r="FPJ32" s="97"/>
      <c r="FPK32" s="97"/>
      <c r="FPL32" s="97"/>
      <c r="FPM32" s="97"/>
      <c r="FPN32" s="97"/>
      <c r="FPO32" s="97"/>
      <c r="FPP32" s="97"/>
      <c r="FPQ32" s="97"/>
      <c r="FPR32" s="97"/>
      <c r="FPS32" s="97"/>
      <c r="FPT32" s="97"/>
      <c r="FPU32" s="97"/>
      <c r="FPV32" s="97"/>
      <c r="FPW32" s="97"/>
      <c r="FPX32" s="97"/>
      <c r="FPY32" s="97"/>
      <c r="FPZ32" s="97"/>
      <c r="FQA32" s="97"/>
      <c r="FQB32" s="97"/>
      <c r="FQC32" s="97"/>
      <c r="FQD32" s="97"/>
      <c r="FQE32" s="97"/>
      <c r="FQF32" s="97"/>
      <c r="FQG32" s="97"/>
      <c r="FQH32" s="97"/>
      <c r="FQI32" s="97"/>
      <c r="FQJ32" s="97"/>
      <c r="FQK32" s="97"/>
      <c r="FQL32" s="97"/>
      <c r="FQM32" s="97"/>
      <c r="FQN32" s="97"/>
      <c r="FQO32" s="97"/>
      <c r="FQP32" s="97"/>
      <c r="FQQ32" s="97"/>
      <c r="FQR32" s="97"/>
      <c r="FQS32" s="97"/>
      <c r="FQT32" s="97"/>
      <c r="FQU32" s="97"/>
      <c r="FQV32" s="97"/>
      <c r="FQW32" s="97"/>
      <c r="FQX32" s="97"/>
      <c r="FQY32" s="97"/>
      <c r="FQZ32" s="97"/>
      <c r="FRA32" s="97"/>
      <c r="FRB32" s="97"/>
      <c r="FRC32" s="97"/>
      <c r="FRD32" s="97"/>
      <c r="FRE32" s="97"/>
      <c r="FRF32" s="97"/>
      <c r="FRG32" s="97"/>
      <c r="FRH32" s="97"/>
      <c r="FRI32" s="97"/>
      <c r="FRJ32" s="97"/>
      <c r="FRK32" s="97"/>
      <c r="FRL32" s="97"/>
      <c r="FRM32" s="97"/>
      <c r="FRN32" s="97"/>
      <c r="FRO32" s="97"/>
      <c r="FRP32" s="97"/>
      <c r="FRQ32" s="97"/>
      <c r="FRR32" s="97"/>
      <c r="FRS32" s="97"/>
      <c r="FRT32" s="97"/>
      <c r="FRU32" s="97"/>
      <c r="FRV32" s="97"/>
      <c r="FRW32" s="97"/>
      <c r="FRX32" s="97"/>
      <c r="FRY32" s="97"/>
      <c r="FRZ32" s="97"/>
      <c r="FSA32" s="97"/>
      <c r="FSB32" s="97"/>
      <c r="FSC32" s="97"/>
      <c r="FSD32" s="97"/>
      <c r="FSE32" s="97"/>
      <c r="FSF32" s="97"/>
      <c r="FSG32" s="97"/>
      <c r="FSH32" s="97"/>
      <c r="FSI32" s="97"/>
      <c r="FSJ32" s="97"/>
      <c r="FSK32" s="97"/>
      <c r="FSL32" s="97"/>
      <c r="FSM32" s="97"/>
      <c r="FSN32" s="97"/>
      <c r="FSO32" s="97"/>
      <c r="FSP32" s="97"/>
      <c r="FSQ32" s="97"/>
      <c r="FSR32" s="97"/>
      <c r="FSS32" s="97"/>
      <c r="FST32" s="97"/>
      <c r="FSU32" s="97"/>
      <c r="FSV32" s="97"/>
      <c r="FSW32" s="97"/>
      <c r="FSX32" s="97"/>
      <c r="FSY32" s="97"/>
      <c r="FSZ32" s="97"/>
      <c r="FTA32" s="97"/>
      <c r="FTB32" s="97"/>
      <c r="FTC32" s="97"/>
      <c r="FTD32" s="97"/>
      <c r="FTE32" s="97"/>
      <c r="FTF32" s="97"/>
      <c r="FTG32" s="97"/>
      <c r="FTH32" s="97"/>
      <c r="FTI32" s="97"/>
      <c r="FTJ32" s="97"/>
      <c r="FTK32" s="97"/>
      <c r="FTL32" s="97"/>
      <c r="FTM32" s="97"/>
      <c r="FTN32" s="97"/>
      <c r="FTO32" s="97"/>
      <c r="FTP32" s="97"/>
      <c r="FTQ32" s="97"/>
      <c r="FTR32" s="97"/>
      <c r="FTS32" s="97"/>
      <c r="FTT32" s="97"/>
      <c r="FTU32" s="97"/>
      <c r="FTV32" s="97"/>
      <c r="FTW32" s="97"/>
      <c r="FTX32" s="97"/>
      <c r="FTY32" s="97"/>
      <c r="FTZ32" s="97"/>
      <c r="FUA32" s="97"/>
      <c r="FUB32" s="97"/>
      <c r="FUC32" s="97"/>
      <c r="FUD32" s="97"/>
      <c r="FUE32" s="97"/>
      <c r="FUF32" s="97"/>
      <c r="FUG32" s="97"/>
      <c r="FUH32" s="97"/>
      <c r="FUI32" s="97"/>
      <c r="FUJ32" s="97"/>
      <c r="FUK32" s="97"/>
      <c r="FUL32" s="97"/>
      <c r="FUM32" s="97"/>
      <c r="FUN32" s="97"/>
      <c r="FUO32" s="97"/>
      <c r="FUP32" s="97"/>
      <c r="FUQ32" s="97"/>
      <c r="FUR32" s="97"/>
      <c r="FUS32" s="97"/>
      <c r="FUT32" s="97"/>
      <c r="FUU32" s="97"/>
      <c r="FUV32" s="97"/>
      <c r="FUW32" s="97"/>
      <c r="FUX32" s="97"/>
      <c r="FUY32" s="97"/>
      <c r="FUZ32" s="97"/>
      <c r="FVA32" s="97"/>
      <c r="FVB32" s="97"/>
      <c r="FVC32" s="97"/>
      <c r="FVD32" s="97"/>
      <c r="FVE32" s="97"/>
      <c r="FVF32" s="97"/>
      <c r="FVG32" s="97"/>
      <c r="FVH32" s="97"/>
      <c r="FVI32" s="97"/>
      <c r="FVJ32" s="97"/>
      <c r="FVK32" s="97"/>
      <c r="FVL32" s="97"/>
      <c r="FVM32" s="97"/>
      <c r="FVN32" s="97"/>
      <c r="FVO32" s="97"/>
      <c r="FVP32" s="97"/>
      <c r="FVQ32" s="97"/>
      <c r="FVR32" s="97"/>
      <c r="FVS32" s="97"/>
      <c r="FVT32" s="97"/>
      <c r="FVU32" s="97"/>
      <c r="FVV32" s="97"/>
      <c r="FVW32" s="97"/>
      <c r="FVX32" s="97"/>
      <c r="FVY32" s="97"/>
      <c r="FVZ32" s="97"/>
      <c r="FWA32" s="97"/>
      <c r="FWB32" s="97"/>
      <c r="FWC32" s="97"/>
      <c r="FWD32" s="97"/>
      <c r="FWE32" s="97"/>
      <c r="FWF32" s="97"/>
      <c r="FWG32" s="97"/>
      <c r="FWH32" s="97"/>
      <c r="FWI32" s="97"/>
      <c r="FWJ32" s="97"/>
      <c r="FWK32" s="97"/>
      <c r="FWL32" s="97"/>
      <c r="FWM32" s="97"/>
      <c r="FWN32" s="97"/>
      <c r="FWO32" s="97"/>
      <c r="FWP32" s="97"/>
      <c r="FWQ32" s="97"/>
      <c r="FWR32" s="97"/>
      <c r="FWS32" s="97"/>
      <c r="FWT32" s="97"/>
      <c r="FWU32" s="97"/>
      <c r="FWV32" s="97"/>
      <c r="FWW32" s="97"/>
      <c r="FWX32" s="97"/>
      <c r="FWY32" s="97"/>
      <c r="FWZ32" s="97"/>
      <c r="FXA32" s="97"/>
      <c r="FXB32" s="97"/>
      <c r="FXC32" s="97"/>
      <c r="FXD32" s="97"/>
      <c r="FXE32" s="97"/>
      <c r="FXF32" s="97"/>
      <c r="FXG32" s="97"/>
      <c r="FXH32" s="97"/>
      <c r="FXI32" s="97"/>
      <c r="FXJ32" s="97"/>
      <c r="FXK32" s="97"/>
      <c r="FXL32" s="97"/>
      <c r="FXM32" s="97"/>
      <c r="FXN32" s="97"/>
      <c r="FXO32" s="97"/>
      <c r="FXP32" s="97"/>
      <c r="FXQ32" s="97"/>
      <c r="FXR32" s="97"/>
      <c r="FXS32" s="97"/>
      <c r="FXT32" s="97"/>
      <c r="FXU32" s="97"/>
      <c r="FXV32" s="97"/>
      <c r="FXW32" s="97"/>
      <c r="FXX32" s="97"/>
      <c r="FXY32" s="97"/>
      <c r="FXZ32" s="97"/>
      <c r="FYA32" s="97"/>
      <c r="FYB32" s="97"/>
      <c r="FYC32" s="97"/>
      <c r="FYD32" s="97"/>
      <c r="FYE32" s="97"/>
      <c r="FYF32" s="97"/>
      <c r="FYG32" s="97"/>
      <c r="FYH32" s="97"/>
      <c r="FYI32" s="97"/>
      <c r="FYJ32" s="97"/>
      <c r="FYK32" s="97"/>
      <c r="FYL32" s="97"/>
      <c r="FYM32" s="97"/>
      <c r="FYN32" s="97"/>
      <c r="FYO32" s="97"/>
      <c r="FYP32" s="97"/>
      <c r="FYQ32" s="97"/>
      <c r="FYR32" s="97"/>
      <c r="FYS32" s="97"/>
      <c r="FYT32" s="97"/>
      <c r="FYU32" s="97"/>
      <c r="FYV32" s="97"/>
      <c r="FYW32" s="97"/>
      <c r="FYX32" s="97"/>
      <c r="FYY32" s="97"/>
      <c r="FYZ32" s="97"/>
      <c r="FZA32" s="97"/>
      <c r="FZB32" s="97"/>
      <c r="FZC32" s="97"/>
      <c r="FZD32" s="97"/>
      <c r="FZE32" s="97"/>
      <c r="FZF32" s="97"/>
      <c r="FZG32" s="97"/>
      <c r="FZH32" s="97"/>
      <c r="FZI32" s="97"/>
      <c r="FZJ32" s="97"/>
      <c r="FZK32" s="97"/>
      <c r="FZL32" s="97"/>
      <c r="FZM32" s="97"/>
      <c r="FZN32" s="97"/>
      <c r="FZO32" s="97"/>
      <c r="FZP32" s="97"/>
      <c r="FZQ32" s="97"/>
      <c r="FZR32" s="97"/>
      <c r="FZS32" s="97"/>
      <c r="FZT32" s="97"/>
      <c r="FZU32" s="97"/>
      <c r="FZV32" s="97"/>
      <c r="FZW32" s="97"/>
      <c r="FZX32" s="97"/>
      <c r="FZY32" s="97"/>
      <c r="FZZ32" s="97"/>
      <c r="GAA32" s="97"/>
      <c r="GAB32" s="97"/>
      <c r="GAC32" s="97"/>
      <c r="GAD32" s="97"/>
      <c r="GAE32" s="97"/>
      <c r="GAF32" s="97"/>
      <c r="GAG32" s="97"/>
      <c r="GAH32" s="97"/>
      <c r="GAI32" s="97"/>
      <c r="GAJ32" s="97"/>
      <c r="GAK32" s="97"/>
      <c r="GAL32" s="97"/>
      <c r="GAM32" s="97"/>
      <c r="GAN32" s="97"/>
      <c r="GAO32" s="97"/>
      <c r="GAP32" s="97"/>
      <c r="GAQ32" s="97"/>
      <c r="GAR32" s="97"/>
      <c r="GAS32" s="97"/>
      <c r="GAT32" s="97"/>
      <c r="GAU32" s="97"/>
      <c r="GAV32" s="97"/>
      <c r="GAW32" s="97"/>
      <c r="GAX32" s="97"/>
      <c r="GAY32" s="97"/>
      <c r="GAZ32" s="97"/>
      <c r="GBA32" s="97"/>
      <c r="GBB32" s="97"/>
      <c r="GBC32" s="97"/>
      <c r="GBD32" s="97"/>
      <c r="GBE32" s="97"/>
      <c r="GBF32" s="97"/>
      <c r="GBG32" s="97"/>
      <c r="GBH32" s="97"/>
      <c r="GBI32" s="97"/>
      <c r="GBJ32" s="97"/>
      <c r="GBK32" s="97"/>
      <c r="GBL32" s="97"/>
      <c r="GBM32" s="97"/>
      <c r="GBN32" s="97"/>
      <c r="GBO32" s="97"/>
      <c r="GBP32" s="97"/>
      <c r="GBQ32" s="97"/>
      <c r="GBR32" s="97"/>
      <c r="GBS32" s="97"/>
      <c r="GBT32" s="97"/>
      <c r="GBU32" s="97"/>
      <c r="GBV32" s="97"/>
      <c r="GBW32" s="97"/>
      <c r="GBX32" s="97"/>
      <c r="GBY32" s="97"/>
      <c r="GBZ32" s="97"/>
      <c r="GCA32" s="97"/>
      <c r="GCB32" s="97"/>
      <c r="GCC32" s="97"/>
      <c r="GCD32" s="97"/>
      <c r="GCE32" s="97"/>
      <c r="GCF32" s="97"/>
      <c r="GCG32" s="97"/>
      <c r="GCH32" s="97"/>
      <c r="GCI32" s="97"/>
      <c r="GCJ32" s="97"/>
      <c r="GCK32" s="97"/>
      <c r="GCL32" s="97"/>
      <c r="GCM32" s="97"/>
      <c r="GCN32" s="97"/>
      <c r="GCO32" s="97"/>
      <c r="GCP32" s="97"/>
      <c r="GCQ32" s="97"/>
      <c r="GCR32" s="97"/>
      <c r="GCS32" s="97"/>
      <c r="GCT32" s="97"/>
      <c r="GCU32" s="97"/>
      <c r="GCV32" s="97"/>
      <c r="GCW32" s="97"/>
      <c r="GCX32" s="97"/>
      <c r="GCY32" s="97"/>
      <c r="GCZ32" s="97"/>
      <c r="GDA32" s="97"/>
      <c r="GDB32" s="97"/>
      <c r="GDC32" s="97"/>
      <c r="GDD32" s="97"/>
      <c r="GDE32" s="97"/>
      <c r="GDF32" s="97"/>
      <c r="GDG32" s="97"/>
      <c r="GDH32" s="97"/>
      <c r="GDI32" s="97"/>
      <c r="GDJ32" s="97"/>
      <c r="GDK32" s="97"/>
      <c r="GDL32" s="97"/>
      <c r="GDM32" s="97"/>
      <c r="GDN32" s="97"/>
      <c r="GDO32" s="97"/>
      <c r="GDP32" s="97"/>
      <c r="GDQ32" s="97"/>
      <c r="GDR32" s="97"/>
      <c r="GDS32" s="97"/>
      <c r="GDT32" s="97"/>
      <c r="GDU32" s="97"/>
      <c r="GDV32" s="97"/>
      <c r="GDW32" s="97"/>
      <c r="GDX32" s="97"/>
      <c r="GDY32" s="97"/>
      <c r="GDZ32" s="97"/>
      <c r="GEA32" s="97"/>
      <c r="GEB32" s="97"/>
      <c r="GEC32" s="97"/>
      <c r="GED32" s="97"/>
      <c r="GEE32" s="97"/>
      <c r="GEF32" s="97"/>
      <c r="GEG32" s="97"/>
      <c r="GEH32" s="97"/>
      <c r="GEI32" s="97"/>
      <c r="GEJ32" s="97"/>
      <c r="GEK32" s="97"/>
      <c r="GEL32" s="97"/>
      <c r="GEM32" s="97"/>
      <c r="GEN32" s="97"/>
      <c r="GEO32" s="97"/>
      <c r="GEP32" s="97"/>
      <c r="GEQ32" s="97"/>
      <c r="GER32" s="97"/>
      <c r="GES32" s="97"/>
      <c r="GET32" s="97"/>
      <c r="GEU32" s="97"/>
      <c r="GEV32" s="97"/>
      <c r="GEW32" s="97"/>
      <c r="GEX32" s="97"/>
      <c r="GEY32" s="97"/>
      <c r="GEZ32" s="97"/>
      <c r="GFA32" s="97"/>
      <c r="GFB32" s="97"/>
      <c r="GFC32" s="97"/>
      <c r="GFD32" s="97"/>
      <c r="GFE32" s="97"/>
      <c r="GFF32" s="97"/>
      <c r="GFG32" s="97"/>
      <c r="GFH32" s="97"/>
      <c r="GFI32" s="97"/>
      <c r="GFJ32" s="97"/>
      <c r="GFK32" s="97"/>
      <c r="GFL32" s="97"/>
      <c r="GFM32" s="97"/>
      <c r="GFN32" s="97"/>
      <c r="GFO32" s="97"/>
      <c r="GFP32" s="97"/>
      <c r="GFQ32" s="97"/>
      <c r="GFR32" s="97"/>
      <c r="GFS32" s="97"/>
      <c r="GFT32" s="97"/>
      <c r="GFU32" s="97"/>
      <c r="GFV32" s="97"/>
      <c r="GFW32" s="97"/>
      <c r="GFX32" s="97"/>
      <c r="GFY32" s="97"/>
      <c r="GFZ32" s="97"/>
      <c r="GGA32" s="97"/>
      <c r="GGB32" s="97"/>
      <c r="GGC32" s="97"/>
      <c r="GGD32" s="97"/>
      <c r="GGE32" s="97"/>
      <c r="GGF32" s="97"/>
      <c r="GGG32" s="97"/>
      <c r="GGH32" s="97"/>
      <c r="GGI32" s="97"/>
      <c r="GGJ32" s="97"/>
      <c r="GGK32" s="97"/>
      <c r="GGL32" s="97"/>
      <c r="GGM32" s="97"/>
      <c r="GGN32" s="97"/>
      <c r="GGO32" s="97"/>
      <c r="GGP32" s="97"/>
      <c r="GGQ32" s="97"/>
      <c r="GGR32" s="97"/>
      <c r="GGS32" s="97"/>
      <c r="GGT32" s="97"/>
      <c r="GGU32" s="97"/>
      <c r="GGV32" s="97"/>
      <c r="GGW32" s="97"/>
      <c r="GGX32" s="97"/>
      <c r="GGY32" s="97"/>
      <c r="GGZ32" s="97"/>
      <c r="GHA32" s="97"/>
      <c r="GHB32" s="97"/>
      <c r="GHC32" s="97"/>
      <c r="GHD32" s="97"/>
      <c r="GHE32" s="97"/>
      <c r="GHF32" s="97"/>
      <c r="GHG32" s="97"/>
      <c r="GHH32" s="97"/>
      <c r="GHI32" s="97"/>
      <c r="GHJ32" s="97"/>
      <c r="GHK32" s="97"/>
      <c r="GHL32" s="97"/>
      <c r="GHM32" s="97"/>
      <c r="GHN32" s="97"/>
      <c r="GHO32" s="97"/>
      <c r="GHP32" s="97"/>
      <c r="GHQ32" s="97"/>
      <c r="GHR32" s="97"/>
      <c r="GHS32" s="97"/>
      <c r="GHT32" s="97"/>
      <c r="GHU32" s="97"/>
      <c r="GHV32" s="97"/>
      <c r="GHW32" s="97"/>
      <c r="GHX32" s="97"/>
      <c r="GHY32" s="97"/>
      <c r="GHZ32" s="97"/>
      <c r="GIA32" s="97"/>
      <c r="GIB32" s="97"/>
      <c r="GIC32" s="97"/>
      <c r="GID32" s="97"/>
      <c r="GIE32" s="97"/>
      <c r="GIF32" s="97"/>
      <c r="GIG32" s="97"/>
      <c r="GIH32" s="97"/>
      <c r="GII32" s="97"/>
      <c r="GIJ32" s="97"/>
      <c r="GIK32" s="97"/>
      <c r="GIL32" s="97"/>
      <c r="GIM32" s="97"/>
      <c r="GIN32" s="97"/>
      <c r="GIO32" s="97"/>
      <c r="GIP32" s="97"/>
      <c r="GIQ32" s="97"/>
      <c r="GIR32" s="97"/>
      <c r="GIS32" s="97"/>
      <c r="GIT32" s="97"/>
      <c r="GIU32" s="97"/>
      <c r="GIV32" s="97"/>
      <c r="GIW32" s="97"/>
      <c r="GIX32" s="97"/>
      <c r="GIY32" s="97"/>
      <c r="GIZ32" s="97"/>
      <c r="GJA32" s="97"/>
      <c r="GJB32" s="97"/>
      <c r="GJC32" s="97"/>
      <c r="GJD32" s="97"/>
      <c r="GJE32" s="97"/>
      <c r="GJF32" s="97"/>
      <c r="GJG32" s="97"/>
      <c r="GJH32" s="97"/>
      <c r="GJI32" s="97"/>
      <c r="GJJ32" s="97"/>
      <c r="GJK32" s="97"/>
      <c r="GJL32" s="97"/>
      <c r="GJM32" s="97"/>
      <c r="GJN32" s="97"/>
      <c r="GJO32" s="97"/>
      <c r="GJP32" s="97"/>
      <c r="GJQ32" s="97"/>
      <c r="GJR32" s="97"/>
      <c r="GJS32" s="97"/>
      <c r="GJT32" s="97"/>
      <c r="GJU32" s="97"/>
      <c r="GJV32" s="97"/>
      <c r="GJW32" s="97"/>
      <c r="GJX32" s="97"/>
      <c r="GJY32" s="97"/>
      <c r="GJZ32" s="97"/>
      <c r="GKA32" s="97"/>
      <c r="GKB32" s="97"/>
      <c r="GKC32" s="97"/>
      <c r="GKD32" s="97"/>
      <c r="GKE32" s="97"/>
      <c r="GKF32" s="97"/>
      <c r="GKG32" s="97"/>
      <c r="GKH32" s="97"/>
      <c r="GKI32" s="97"/>
      <c r="GKJ32" s="97"/>
      <c r="GKK32" s="97"/>
      <c r="GKL32" s="97"/>
      <c r="GKM32" s="97"/>
      <c r="GKN32" s="97"/>
      <c r="GKO32" s="97"/>
      <c r="GKP32" s="97"/>
      <c r="GKQ32" s="97"/>
      <c r="GKR32" s="97"/>
      <c r="GKS32" s="97"/>
      <c r="GKT32" s="97"/>
      <c r="GKU32" s="97"/>
      <c r="GKV32" s="97"/>
      <c r="GKW32" s="97"/>
      <c r="GKX32" s="97"/>
      <c r="GKY32" s="97"/>
      <c r="GKZ32" s="97"/>
      <c r="GLA32" s="97"/>
      <c r="GLB32" s="97"/>
      <c r="GLC32" s="97"/>
      <c r="GLD32" s="97"/>
      <c r="GLE32" s="97"/>
      <c r="GLF32" s="97"/>
      <c r="GLG32" s="97"/>
      <c r="GLH32" s="97"/>
      <c r="GLI32" s="97"/>
      <c r="GLJ32" s="97"/>
      <c r="GLK32" s="97"/>
      <c r="GLL32" s="97"/>
      <c r="GLM32" s="97"/>
      <c r="GLN32" s="97"/>
      <c r="GLO32" s="97"/>
      <c r="GLP32" s="97"/>
      <c r="GLQ32" s="97"/>
      <c r="GLR32" s="97"/>
      <c r="GLS32" s="97"/>
      <c r="GLT32" s="97"/>
      <c r="GLU32" s="97"/>
      <c r="GLV32" s="97"/>
      <c r="GLW32" s="97"/>
      <c r="GLX32" s="97"/>
      <c r="GLY32" s="97"/>
      <c r="GLZ32" s="97"/>
      <c r="GMA32" s="97"/>
      <c r="GMB32" s="97"/>
      <c r="GMC32" s="97"/>
      <c r="GMD32" s="97"/>
      <c r="GME32" s="97"/>
      <c r="GMF32" s="97"/>
      <c r="GMG32" s="97"/>
      <c r="GMH32" s="97"/>
      <c r="GMI32" s="97"/>
      <c r="GMJ32" s="97"/>
      <c r="GMK32" s="97"/>
      <c r="GML32" s="97"/>
      <c r="GMM32" s="97"/>
      <c r="GMN32" s="97"/>
      <c r="GMO32" s="97"/>
      <c r="GMP32" s="97"/>
      <c r="GMQ32" s="97"/>
      <c r="GMR32" s="97"/>
      <c r="GMS32" s="97"/>
      <c r="GMT32" s="97"/>
      <c r="GMU32" s="97"/>
      <c r="GMV32" s="97"/>
      <c r="GMW32" s="97"/>
      <c r="GMX32" s="97"/>
      <c r="GMY32" s="97"/>
      <c r="GMZ32" s="97"/>
      <c r="GNA32" s="97"/>
      <c r="GNB32" s="97"/>
      <c r="GNC32" s="97"/>
      <c r="GND32" s="97"/>
      <c r="GNE32" s="97"/>
      <c r="GNF32" s="97"/>
      <c r="GNG32" s="97"/>
      <c r="GNH32" s="97"/>
      <c r="GNI32" s="97"/>
      <c r="GNJ32" s="97"/>
      <c r="GNK32" s="97"/>
      <c r="GNL32" s="97"/>
      <c r="GNM32" s="97"/>
      <c r="GNN32" s="97"/>
      <c r="GNO32" s="97"/>
      <c r="GNP32" s="97"/>
      <c r="GNQ32" s="97"/>
      <c r="GNR32" s="97"/>
      <c r="GNS32" s="97"/>
      <c r="GNT32" s="97"/>
      <c r="GNU32" s="97"/>
      <c r="GNV32" s="97"/>
      <c r="GNW32" s="97"/>
      <c r="GNX32" s="97"/>
      <c r="GNY32" s="97"/>
      <c r="GNZ32" s="97"/>
      <c r="GOA32" s="97"/>
      <c r="GOB32" s="97"/>
      <c r="GOC32" s="97"/>
      <c r="GOD32" s="97"/>
      <c r="GOE32" s="97"/>
      <c r="GOF32" s="97"/>
      <c r="GOG32" s="97"/>
      <c r="GOH32" s="97"/>
      <c r="GOI32" s="97"/>
      <c r="GOJ32" s="97"/>
      <c r="GOK32" s="97"/>
      <c r="GOL32" s="97"/>
      <c r="GOM32" s="97"/>
      <c r="GON32" s="97"/>
      <c r="GOO32" s="97"/>
      <c r="GOP32" s="97"/>
      <c r="GOQ32" s="97"/>
      <c r="GOR32" s="97"/>
      <c r="GOS32" s="97"/>
      <c r="GOT32" s="97"/>
      <c r="GOU32" s="97"/>
      <c r="GOV32" s="97"/>
      <c r="GOW32" s="97"/>
      <c r="GOX32" s="97"/>
      <c r="GOY32" s="97"/>
      <c r="GOZ32" s="97"/>
      <c r="GPA32" s="97"/>
      <c r="GPB32" s="97"/>
      <c r="GPC32" s="97"/>
      <c r="GPD32" s="97"/>
      <c r="GPE32" s="97"/>
      <c r="GPF32" s="97"/>
      <c r="GPG32" s="97"/>
      <c r="GPH32" s="97"/>
      <c r="GPI32" s="97"/>
      <c r="GPJ32" s="97"/>
      <c r="GPK32" s="97"/>
      <c r="GPL32" s="97"/>
      <c r="GPM32" s="97"/>
      <c r="GPN32" s="97"/>
      <c r="GPO32" s="97"/>
      <c r="GPP32" s="97"/>
      <c r="GPQ32" s="97"/>
      <c r="GPR32" s="97"/>
      <c r="GPS32" s="97"/>
      <c r="GPT32" s="97"/>
      <c r="GPU32" s="97"/>
      <c r="GPV32" s="97"/>
      <c r="GPW32" s="97"/>
      <c r="GPX32" s="97"/>
      <c r="GPY32" s="97"/>
      <c r="GPZ32" s="97"/>
      <c r="GQA32" s="97"/>
      <c r="GQB32" s="97"/>
      <c r="GQC32" s="97"/>
      <c r="GQD32" s="97"/>
      <c r="GQE32" s="97"/>
      <c r="GQF32" s="97"/>
      <c r="GQG32" s="97"/>
      <c r="GQH32" s="97"/>
      <c r="GQI32" s="97"/>
      <c r="GQJ32" s="97"/>
      <c r="GQK32" s="97"/>
      <c r="GQL32" s="97"/>
      <c r="GQM32" s="97"/>
      <c r="GQN32" s="97"/>
      <c r="GQO32" s="97"/>
      <c r="GQP32" s="97"/>
      <c r="GQQ32" s="97"/>
      <c r="GQR32" s="97"/>
      <c r="GQS32" s="97"/>
      <c r="GQT32" s="97"/>
      <c r="GQU32" s="97"/>
      <c r="GQV32" s="97"/>
      <c r="GQW32" s="97"/>
      <c r="GQX32" s="97"/>
      <c r="GQY32" s="97"/>
      <c r="GQZ32" s="97"/>
      <c r="GRA32" s="97"/>
      <c r="GRB32" s="97"/>
      <c r="GRC32" s="97"/>
      <c r="GRD32" s="97"/>
      <c r="GRE32" s="97"/>
      <c r="GRF32" s="97"/>
      <c r="GRG32" s="97"/>
      <c r="GRH32" s="97"/>
      <c r="GRI32" s="97"/>
      <c r="GRJ32" s="97"/>
      <c r="GRK32" s="97"/>
      <c r="GRL32" s="97"/>
      <c r="GRM32" s="97"/>
      <c r="GRN32" s="97"/>
      <c r="GRO32" s="97"/>
      <c r="GRP32" s="97"/>
      <c r="GRQ32" s="97"/>
      <c r="GRR32" s="97"/>
      <c r="GRS32" s="97"/>
      <c r="GRT32" s="97"/>
      <c r="GRU32" s="97"/>
      <c r="GRV32" s="97"/>
      <c r="GRW32" s="97"/>
      <c r="GRX32" s="97"/>
      <c r="GRY32" s="97"/>
      <c r="GRZ32" s="97"/>
      <c r="GSA32" s="97"/>
      <c r="GSB32" s="97"/>
      <c r="GSC32" s="97"/>
      <c r="GSD32" s="97"/>
      <c r="GSE32" s="97"/>
      <c r="GSF32" s="97"/>
      <c r="GSG32" s="97"/>
      <c r="GSH32" s="97"/>
      <c r="GSI32" s="97"/>
      <c r="GSJ32" s="97"/>
      <c r="GSK32" s="97"/>
      <c r="GSL32" s="97"/>
      <c r="GSM32" s="97"/>
      <c r="GSN32" s="97"/>
      <c r="GSO32" s="97"/>
      <c r="GSP32" s="97"/>
      <c r="GSQ32" s="97"/>
      <c r="GSR32" s="97"/>
      <c r="GSS32" s="97"/>
      <c r="GST32" s="97"/>
      <c r="GSU32" s="97"/>
      <c r="GSV32" s="97"/>
      <c r="GSW32" s="97"/>
      <c r="GSX32" s="97"/>
      <c r="GSY32" s="97"/>
      <c r="GSZ32" s="97"/>
      <c r="GTA32" s="97"/>
      <c r="GTB32" s="97"/>
      <c r="GTC32" s="97"/>
      <c r="GTD32" s="97"/>
      <c r="GTE32" s="97"/>
      <c r="GTF32" s="97"/>
      <c r="GTG32" s="97"/>
      <c r="GTH32" s="97"/>
      <c r="GTI32" s="97"/>
      <c r="GTJ32" s="97"/>
      <c r="GTK32" s="97"/>
      <c r="GTL32" s="97"/>
      <c r="GTM32" s="97"/>
      <c r="GTN32" s="97"/>
      <c r="GTO32" s="97"/>
      <c r="GTP32" s="97"/>
      <c r="GTQ32" s="97"/>
      <c r="GTR32" s="97"/>
      <c r="GTS32" s="97"/>
      <c r="GTT32" s="97"/>
      <c r="GTU32" s="97"/>
      <c r="GTV32" s="97"/>
      <c r="GTW32" s="97"/>
      <c r="GTX32" s="97"/>
      <c r="GTY32" s="97"/>
      <c r="GTZ32" s="97"/>
      <c r="GUA32" s="97"/>
      <c r="GUB32" s="97"/>
      <c r="GUC32" s="97"/>
      <c r="GUD32" s="97"/>
      <c r="GUE32" s="97"/>
      <c r="GUF32" s="97"/>
      <c r="GUG32" s="97"/>
      <c r="GUH32" s="97"/>
      <c r="GUI32" s="97"/>
      <c r="GUJ32" s="97"/>
      <c r="GUK32" s="97"/>
      <c r="GUL32" s="97"/>
      <c r="GUM32" s="97"/>
      <c r="GUN32" s="97"/>
      <c r="GUO32" s="97"/>
      <c r="GUP32" s="97"/>
      <c r="GUQ32" s="97"/>
      <c r="GUR32" s="97"/>
      <c r="GUS32" s="97"/>
      <c r="GUT32" s="97"/>
      <c r="GUU32" s="97"/>
      <c r="GUV32" s="97"/>
      <c r="GUW32" s="97"/>
      <c r="GUX32" s="97"/>
      <c r="GUY32" s="97"/>
      <c r="GUZ32" s="97"/>
      <c r="GVA32" s="97"/>
      <c r="GVB32" s="97"/>
      <c r="GVC32" s="97"/>
      <c r="GVD32" s="97"/>
      <c r="GVE32" s="97"/>
      <c r="GVF32" s="97"/>
      <c r="GVG32" s="97"/>
      <c r="GVH32" s="97"/>
      <c r="GVI32" s="97"/>
      <c r="GVJ32" s="97"/>
      <c r="GVK32" s="97"/>
      <c r="GVL32" s="97"/>
      <c r="GVM32" s="97"/>
      <c r="GVN32" s="97"/>
      <c r="GVO32" s="97"/>
      <c r="GVP32" s="97"/>
      <c r="GVQ32" s="97"/>
      <c r="GVR32" s="97"/>
      <c r="GVS32" s="97"/>
      <c r="GVT32" s="97"/>
      <c r="GVU32" s="97"/>
      <c r="GVV32" s="97"/>
      <c r="GVW32" s="97"/>
      <c r="GVX32" s="97"/>
      <c r="GVY32" s="97"/>
      <c r="GVZ32" s="97"/>
      <c r="GWA32" s="97"/>
      <c r="GWB32" s="97"/>
      <c r="GWC32" s="97"/>
      <c r="GWD32" s="97"/>
      <c r="GWE32" s="97"/>
      <c r="GWF32" s="97"/>
      <c r="GWG32" s="97"/>
      <c r="GWH32" s="97"/>
      <c r="GWI32" s="97"/>
      <c r="GWJ32" s="97"/>
      <c r="GWK32" s="97"/>
      <c r="GWL32" s="97"/>
      <c r="GWM32" s="97"/>
      <c r="GWN32" s="97"/>
      <c r="GWO32" s="97"/>
      <c r="GWP32" s="97"/>
      <c r="GWQ32" s="97"/>
      <c r="GWR32" s="97"/>
      <c r="GWS32" s="97"/>
      <c r="GWT32" s="97"/>
      <c r="GWU32" s="97"/>
      <c r="GWV32" s="97"/>
      <c r="GWW32" s="97"/>
      <c r="GWX32" s="97"/>
      <c r="GWY32" s="97"/>
      <c r="GWZ32" s="97"/>
      <c r="GXA32" s="97"/>
      <c r="GXB32" s="97"/>
      <c r="GXC32" s="97"/>
      <c r="GXD32" s="97"/>
      <c r="GXE32" s="97"/>
      <c r="GXF32" s="97"/>
      <c r="GXG32" s="97"/>
      <c r="GXH32" s="97"/>
      <c r="GXI32" s="97"/>
      <c r="GXJ32" s="97"/>
      <c r="GXK32" s="97"/>
      <c r="GXL32" s="97"/>
      <c r="GXM32" s="97"/>
      <c r="GXN32" s="97"/>
      <c r="GXO32" s="97"/>
      <c r="GXP32" s="97"/>
      <c r="GXQ32" s="97"/>
      <c r="GXR32" s="97"/>
      <c r="GXS32" s="97"/>
      <c r="GXT32" s="97"/>
      <c r="GXU32" s="97"/>
      <c r="GXV32" s="97"/>
      <c r="GXW32" s="97"/>
      <c r="GXX32" s="97"/>
      <c r="GXY32" s="97"/>
      <c r="GXZ32" s="97"/>
      <c r="GYA32" s="97"/>
      <c r="GYB32" s="97"/>
      <c r="GYC32" s="97"/>
      <c r="GYD32" s="97"/>
      <c r="GYE32" s="97"/>
      <c r="GYF32" s="97"/>
      <c r="GYG32" s="97"/>
      <c r="GYH32" s="97"/>
      <c r="GYI32" s="97"/>
      <c r="GYJ32" s="97"/>
      <c r="GYK32" s="97"/>
      <c r="GYL32" s="97"/>
      <c r="GYM32" s="97"/>
      <c r="GYN32" s="97"/>
      <c r="GYO32" s="97"/>
      <c r="GYP32" s="97"/>
      <c r="GYQ32" s="97"/>
      <c r="GYR32" s="97"/>
      <c r="GYS32" s="97"/>
      <c r="GYT32" s="97"/>
      <c r="GYU32" s="97"/>
      <c r="GYV32" s="97"/>
      <c r="GYW32" s="97"/>
      <c r="GYX32" s="97"/>
      <c r="GYY32" s="97"/>
      <c r="GYZ32" s="97"/>
      <c r="GZA32" s="97"/>
      <c r="GZB32" s="97"/>
      <c r="GZC32" s="97"/>
      <c r="GZD32" s="97"/>
      <c r="GZE32" s="97"/>
      <c r="GZF32" s="97"/>
      <c r="GZG32" s="97"/>
      <c r="GZH32" s="97"/>
      <c r="GZI32" s="97"/>
      <c r="GZJ32" s="97"/>
      <c r="GZK32" s="97"/>
      <c r="GZL32" s="97"/>
      <c r="GZM32" s="97"/>
      <c r="GZN32" s="97"/>
      <c r="GZO32" s="97"/>
      <c r="GZP32" s="97"/>
      <c r="GZQ32" s="97"/>
      <c r="GZR32" s="97"/>
      <c r="GZS32" s="97"/>
      <c r="GZT32" s="97"/>
      <c r="GZU32" s="97"/>
      <c r="GZV32" s="97"/>
      <c r="GZW32" s="97"/>
      <c r="GZX32" s="97"/>
      <c r="GZY32" s="97"/>
      <c r="GZZ32" s="97"/>
      <c r="HAA32" s="97"/>
      <c r="HAB32" s="97"/>
      <c r="HAC32" s="97"/>
      <c r="HAD32" s="97"/>
      <c r="HAE32" s="97"/>
      <c r="HAF32" s="97"/>
      <c r="HAG32" s="97"/>
      <c r="HAH32" s="97"/>
      <c r="HAI32" s="97"/>
      <c r="HAJ32" s="97"/>
      <c r="HAK32" s="97"/>
      <c r="HAL32" s="97"/>
      <c r="HAM32" s="97"/>
      <c r="HAN32" s="97"/>
      <c r="HAO32" s="97"/>
      <c r="HAP32" s="97"/>
      <c r="HAQ32" s="97"/>
      <c r="HAR32" s="97"/>
      <c r="HAS32" s="97"/>
      <c r="HAT32" s="97"/>
      <c r="HAU32" s="97"/>
      <c r="HAV32" s="97"/>
      <c r="HAW32" s="97"/>
      <c r="HAX32" s="97"/>
      <c r="HAY32" s="97"/>
      <c r="HAZ32" s="97"/>
      <c r="HBA32" s="97"/>
      <c r="HBB32" s="97"/>
      <c r="HBC32" s="97"/>
      <c r="HBD32" s="97"/>
      <c r="HBE32" s="97"/>
      <c r="HBF32" s="97"/>
      <c r="HBG32" s="97"/>
      <c r="HBH32" s="97"/>
      <c r="HBI32" s="97"/>
      <c r="HBJ32" s="97"/>
      <c r="HBK32" s="97"/>
      <c r="HBL32" s="97"/>
      <c r="HBM32" s="97"/>
      <c r="HBN32" s="97"/>
      <c r="HBO32" s="97"/>
      <c r="HBP32" s="97"/>
      <c r="HBQ32" s="97"/>
      <c r="HBR32" s="97"/>
      <c r="HBS32" s="97"/>
      <c r="HBT32" s="97"/>
      <c r="HBU32" s="97"/>
      <c r="HBV32" s="97"/>
      <c r="HBW32" s="97"/>
      <c r="HBX32" s="97"/>
      <c r="HBY32" s="97"/>
      <c r="HBZ32" s="97"/>
      <c r="HCA32" s="97"/>
      <c r="HCB32" s="97"/>
      <c r="HCC32" s="97"/>
      <c r="HCD32" s="97"/>
      <c r="HCE32" s="97"/>
      <c r="HCF32" s="97"/>
      <c r="HCG32" s="97"/>
      <c r="HCH32" s="97"/>
      <c r="HCI32" s="97"/>
      <c r="HCJ32" s="97"/>
      <c r="HCK32" s="97"/>
      <c r="HCL32" s="97"/>
      <c r="HCM32" s="97"/>
      <c r="HCN32" s="97"/>
      <c r="HCO32" s="97"/>
      <c r="HCP32" s="97"/>
      <c r="HCQ32" s="97"/>
      <c r="HCR32" s="97"/>
      <c r="HCS32" s="97"/>
      <c r="HCT32" s="97"/>
      <c r="HCU32" s="97"/>
      <c r="HCV32" s="97"/>
      <c r="HCW32" s="97"/>
      <c r="HCX32" s="97"/>
      <c r="HCY32" s="97"/>
      <c r="HCZ32" s="97"/>
      <c r="HDA32" s="97"/>
      <c r="HDB32" s="97"/>
      <c r="HDC32" s="97"/>
      <c r="HDD32" s="97"/>
      <c r="HDE32" s="97"/>
      <c r="HDF32" s="97"/>
      <c r="HDG32" s="97"/>
      <c r="HDH32" s="97"/>
      <c r="HDI32" s="97"/>
      <c r="HDJ32" s="97"/>
      <c r="HDK32" s="97"/>
      <c r="HDL32" s="97"/>
      <c r="HDM32" s="97"/>
      <c r="HDN32" s="97"/>
      <c r="HDO32" s="97"/>
      <c r="HDP32" s="97"/>
      <c r="HDQ32" s="97"/>
      <c r="HDR32" s="97"/>
      <c r="HDS32" s="97"/>
      <c r="HDT32" s="97"/>
      <c r="HDU32" s="97"/>
      <c r="HDV32" s="97"/>
      <c r="HDW32" s="97"/>
      <c r="HDX32" s="97"/>
      <c r="HDY32" s="97"/>
      <c r="HDZ32" s="97"/>
      <c r="HEA32" s="97"/>
      <c r="HEB32" s="97"/>
      <c r="HEC32" s="97"/>
      <c r="HED32" s="97"/>
      <c r="HEE32" s="97"/>
      <c r="HEF32" s="97"/>
      <c r="HEG32" s="97"/>
      <c r="HEH32" s="97"/>
      <c r="HEI32" s="97"/>
      <c r="HEJ32" s="97"/>
      <c r="HEK32" s="97"/>
      <c r="HEL32" s="97"/>
      <c r="HEM32" s="97"/>
      <c r="HEN32" s="97"/>
      <c r="HEO32" s="97"/>
      <c r="HEP32" s="97"/>
      <c r="HEQ32" s="97"/>
      <c r="HER32" s="97"/>
      <c r="HES32" s="97"/>
      <c r="HET32" s="97"/>
      <c r="HEU32" s="97"/>
      <c r="HEV32" s="97"/>
      <c r="HEW32" s="97"/>
      <c r="HEX32" s="97"/>
      <c r="HEY32" s="97"/>
      <c r="HEZ32" s="97"/>
      <c r="HFA32" s="97"/>
      <c r="HFB32" s="97"/>
      <c r="HFC32" s="97"/>
      <c r="HFD32" s="97"/>
      <c r="HFE32" s="97"/>
      <c r="HFF32" s="97"/>
      <c r="HFG32" s="97"/>
      <c r="HFH32" s="97"/>
      <c r="HFI32" s="97"/>
      <c r="HFJ32" s="97"/>
      <c r="HFK32" s="97"/>
      <c r="HFL32" s="97"/>
      <c r="HFM32" s="97"/>
      <c r="HFN32" s="97"/>
      <c r="HFO32" s="97"/>
      <c r="HFP32" s="97"/>
      <c r="HFQ32" s="97"/>
      <c r="HFR32" s="97"/>
      <c r="HFS32" s="97"/>
      <c r="HFT32" s="97"/>
      <c r="HFU32" s="97"/>
      <c r="HFV32" s="97"/>
      <c r="HFW32" s="97"/>
      <c r="HFX32" s="97"/>
      <c r="HFY32" s="97"/>
      <c r="HFZ32" s="97"/>
      <c r="HGA32" s="97"/>
      <c r="HGB32" s="97"/>
      <c r="HGC32" s="97"/>
      <c r="HGD32" s="97"/>
      <c r="HGE32" s="97"/>
      <c r="HGF32" s="97"/>
      <c r="HGG32" s="97"/>
      <c r="HGH32" s="97"/>
      <c r="HGI32" s="97"/>
      <c r="HGJ32" s="97"/>
      <c r="HGK32" s="97"/>
      <c r="HGL32" s="97"/>
      <c r="HGM32" s="97"/>
      <c r="HGN32" s="97"/>
      <c r="HGO32" s="97"/>
      <c r="HGP32" s="97"/>
      <c r="HGQ32" s="97"/>
      <c r="HGR32" s="97"/>
      <c r="HGS32" s="97"/>
      <c r="HGT32" s="97"/>
      <c r="HGU32" s="97"/>
      <c r="HGV32" s="97"/>
      <c r="HGW32" s="97"/>
      <c r="HGX32" s="97"/>
      <c r="HGY32" s="97"/>
      <c r="HGZ32" s="97"/>
      <c r="HHA32" s="97"/>
      <c r="HHB32" s="97"/>
      <c r="HHC32" s="97"/>
      <c r="HHD32" s="97"/>
      <c r="HHE32" s="97"/>
      <c r="HHF32" s="97"/>
      <c r="HHG32" s="97"/>
      <c r="HHH32" s="97"/>
      <c r="HHI32" s="97"/>
      <c r="HHJ32" s="97"/>
      <c r="HHK32" s="97"/>
      <c r="HHL32" s="97"/>
      <c r="HHM32" s="97"/>
      <c r="HHN32" s="97"/>
      <c r="HHO32" s="97"/>
      <c r="HHP32" s="97"/>
      <c r="HHQ32" s="97"/>
      <c r="HHR32" s="97"/>
      <c r="HHS32" s="97"/>
      <c r="HHT32" s="97"/>
      <c r="HHU32" s="97"/>
      <c r="HHV32" s="97"/>
      <c r="HHW32" s="97"/>
      <c r="HHX32" s="97"/>
      <c r="HHY32" s="97"/>
      <c r="HHZ32" s="97"/>
      <c r="HIA32" s="97"/>
      <c r="HIB32" s="97"/>
      <c r="HIC32" s="97"/>
      <c r="HID32" s="97"/>
      <c r="HIE32" s="97"/>
      <c r="HIF32" s="97"/>
      <c r="HIG32" s="97"/>
      <c r="HIH32" s="97"/>
      <c r="HII32" s="97"/>
      <c r="HIJ32" s="97"/>
      <c r="HIK32" s="97"/>
      <c r="HIL32" s="97"/>
      <c r="HIM32" s="97"/>
      <c r="HIN32" s="97"/>
      <c r="HIO32" s="97"/>
      <c r="HIP32" s="97"/>
      <c r="HIQ32" s="97"/>
      <c r="HIR32" s="97"/>
      <c r="HIS32" s="97"/>
      <c r="HIT32" s="97"/>
      <c r="HIU32" s="97"/>
      <c r="HIV32" s="97"/>
      <c r="HIW32" s="97"/>
      <c r="HIX32" s="97"/>
      <c r="HIY32" s="97"/>
      <c r="HIZ32" s="97"/>
      <c r="HJA32" s="97"/>
      <c r="HJB32" s="97"/>
      <c r="HJC32" s="97"/>
      <c r="HJD32" s="97"/>
      <c r="HJE32" s="97"/>
      <c r="HJF32" s="97"/>
      <c r="HJG32" s="97"/>
      <c r="HJH32" s="97"/>
      <c r="HJI32" s="97"/>
      <c r="HJJ32" s="97"/>
      <c r="HJK32" s="97"/>
      <c r="HJL32" s="97"/>
      <c r="HJM32" s="97"/>
      <c r="HJN32" s="97"/>
      <c r="HJO32" s="97"/>
      <c r="HJP32" s="97"/>
      <c r="HJQ32" s="97"/>
      <c r="HJR32" s="97"/>
      <c r="HJS32" s="97"/>
      <c r="HJT32" s="97"/>
      <c r="HJU32" s="97"/>
      <c r="HJV32" s="97"/>
      <c r="HJW32" s="97"/>
      <c r="HJX32" s="97"/>
      <c r="HJY32" s="97"/>
      <c r="HJZ32" s="97"/>
      <c r="HKA32" s="97"/>
      <c r="HKB32" s="97"/>
      <c r="HKC32" s="97"/>
      <c r="HKD32" s="97"/>
      <c r="HKE32" s="97"/>
      <c r="HKF32" s="97"/>
      <c r="HKG32" s="97"/>
      <c r="HKH32" s="97"/>
      <c r="HKI32" s="97"/>
      <c r="HKJ32" s="97"/>
      <c r="HKK32" s="97"/>
      <c r="HKL32" s="97"/>
      <c r="HKM32" s="97"/>
      <c r="HKN32" s="97"/>
      <c r="HKO32" s="97"/>
      <c r="HKP32" s="97"/>
      <c r="HKQ32" s="97"/>
      <c r="HKR32" s="97"/>
      <c r="HKS32" s="97"/>
      <c r="HKT32" s="97"/>
      <c r="HKU32" s="97"/>
      <c r="HKV32" s="97"/>
      <c r="HKW32" s="97"/>
      <c r="HKX32" s="97"/>
      <c r="HKY32" s="97"/>
      <c r="HKZ32" s="97"/>
      <c r="HLA32" s="97"/>
      <c r="HLB32" s="97"/>
      <c r="HLC32" s="97"/>
      <c r="HLD32" s="97"/>
      <c r="HLE32" s="97"/>
      <c r="HLF32" s="97"/>
      <c r="HLG32" s="97"/>
      <c r="HLH32" s="97"/>
      <c r="HLI32" s="97"/>
      <c r="HLJ32" s="97"/>
      <c r="HLK32" s="97"/>
      <c r="HLL32" s="97"/>
      <c r="HLM32" s="97"/>
      <c r="HLN32" s="97"/>
      <c r="HLO32" s="97"/>
      <c r="HLP32" s="97"/>
      <c r="HLQ32" s="97"/>
      <c r="HLR32" s="97"/>
      <c r="HLS32" s="97"/>
      <c r="HLT32" s="97"/>
      <c r="HLU32" s="97"/>
      <c r="HLV32" s="97"/>
      <c r="HLW32" s="97"/>
      <c r="HLX32" s="97"/>
      <c r="HLY32" s="97"/>
      <c r="HLZ32" s="97"/>
      <c r="HMA32" s="97"/>
      <c r="HMB32" s="97"/>
      <c r="HMC32" s="97"/>
      <c r="HMD32" s="97"/>
      <c r="HME32" s="97"/>
      <c r="HMF32" s="97"/>
      <c r="HMG32" s="97"/>
      <c r="HMH32" s="97"/>
      <c r="HMI32" s="97"/>
      <c r="HMJ32" s="97"/>
      <c r="HMK32" s="97"/>
      <c r="HML32" s="97"/>
      <c r="HMM32" s="97"/>
      <c r="HMN32" s="97"/>
      <c r="HMO32" s="97"/>
      <c r="HMP32" s="97"/>
      <c r="HMQ32" s="97"/>
      <c r="HMR32" s="97"/>
      <c r="HMS32" s="97"/>
      <c r="HMT32" s="97"/>
      <c r="HMU32" s="97"/>
      <c r="HMV32" s="97"/>
      <c r="HMW32" s="97"/>
      <c r="HMX32" s="97"/>
      <c r="HMY32" s="97"/>
      <c r="HMZ32" s="97"/>
      <c r="HNA32" s="97"/>
      <c r="HNB32" s="97"/>
      <c r="HNC32" s="97"/>
      <c r="HND32" s="97"/>
      <c r="HNE32" s="97"/>
      <c r="HNF32" s="97"/>
      <c r="HNG32" s="97"/>
      <c r="HNH32" s="97"/>
      <c r="HNI32" s="97"/>
      <c r="HNJ32" s="97"/>
      <c r="HNK32" s="97"/>
      <c r="HNL32" s="97"/>
      <c r="HNM32" s="97"/>
      <c r="HNN32" s="97"/>
      <c r="HNO32" s="97"/>
      <c r="HNP32" s="97"/>
      <c r="HNQ32" s="97"/>
      <c r="HNR32" s="97"/>
      <c r="HNS32" s="97"/>
      <c r="HNT32" s="97"/>
      <c r="HNU32" s="97"/>
      <c r="HNV32" s="97"/>
      <c r="HNW32" s="97"/>
      <c r="HNX32" s="97"/>
      <c r="HNY32" s="97"/>
      <c r="HNZ32" s="97"/>
      <c r="HOA32" s="97"/>
      <c r="HOB32" s="97"/>
      <c r="HOC32" s="97"/>
      <c r="HOD32" s="97"/>
      <c r="HOE32" s="97"/>
      <c r="HOF32" s="97"/>
      <c r="HOG32" s="97"/>
      <c r="HOH32" s="97"/>
      <c r="HOI32" s="97"/>
      <c r="HOJ32" s="97"/>
      <c r="HOK32" s="97"/>
      <c r="HOL32" s="97"/>
      <c r="HOM32" s="97"/>
      <c r="HON32" s="97"/>
      <c r="HOO32" s="97"/>
      <c r="HOP32" s="97"/>
      <c r="HOQ32" s="97"/>
      <c r="HOR32" s="97"/>
      <c r="HOS32" s="97"/>
      <c r="HOT32" s="97"/>
      <c r="HOU32" s="97"/>
      <c r="HOV32" s="97"/>
      <c r="HOW32" s="97"/>
      <c r="HOX32" s="97"/>
      <c r="HOY32" s="97"/>
      <c r="HOZ32" s="97"/>
      <c r="HPA32" s="97"/>
      <c r="HPB32" s="97"/>
      <c r="HPC32" s="97"/>
      <c r="HPD32" s="97"/>
      <c r="HPE32" s="97"/>
      <c r="HPF32" s="97"/>
      <c r="HPG32" s="97"/>
      <c r="HPH32" s="97"/>
      <c r="HPI32" s="97"/>
      <c r="HPJ32" s="97"/>
      <c r="HPK32" s="97"/>
      <c r="HPL32" s="97"/>
      <c r="HPM32" s="97"/>
      <c r="HPN32" s="97"/>
      <c r="HPO32" s="97"/>
      <c r="HPP32" s="97"/>
      <c r="HPQ32" s="97"/>
      <c r="HPR32" s="97"/>
      <c r="HPS32" s="97"/>
      <c r="HPT32" s="97"/>
      <c r="HPU32" s="97"/>
      <c r="HPV32" s="97"/>
      <c r="HPW32" s="97"/>
      <c r="HPX32" s="97"/>
      <c r="HPY32" s="97"/>
      <c r="HPZ32" s="97"/>
      <c r="HQA32" s="97"/>
      <c r="HQB32" s="97"/>
      <c r="HQC32" s="97"/>
      <c r="HQD32" s="97"/>
      <c r="HQE32" s="97"/>
      <c r="HQF32" s="97"/>
      <c r="HQG32" s="97"/>
      <c r="HQH32" s="97"/>
      <c r="HQI32" s="97"/>
      <c r="HQJ32" s="97"/>
      <c r="HQK32" s="97"/>
      <c r="HQL32" s="97"/>
      <c r="HQM32" s="97"/>
      <c r="HQN32" s="97"/>
      <c r="HQO32" s="97"/>
      <c r="HQP32" s="97"/>
      <c r="HQQ32" s="97"/>
      <c r="HQR32" s="97"/>
      <c r="HQS32" s="97"/>
      <c r="HQT32" s="97"/>
      <c r="HQU32" s="97"/>
      <c r="HQV32" s="97"/>
      <c r="HQW32" s="97"/>
      <c r="HQX32" s="97"/>
      <c r="HQY32" s="97"/>
      <c r="HQZ32" s="97"/>
      <c r="HRA32" s="97"/>
      <c r="HRB32" s="97"/>
      <c r="HRC32" s="97"/>
      <c r="HRD32" s="97"/>
      <c r="HRE32" s="97"/>
      <c r="HRF32" s="97"/>
      <c r="HRG32" s="97"/>
      <c r="HRH32" s="97"/>
      <c r="HRI32" s="97"/>
      <c r="HRJ32" s="97"/>
      <c r="HRK32" s="97"/>
      <c r="HRL32" s="97"/>
      <c r="HRM32" s="97"/>
      <c r="HRN32" s="97"/>
      <c r="HRO32" s="97"/>
      <c r="HRP32" s="97"/>
      <c r="HRQ32" s="97"/>
      <c r="HRR32" s="97"/>
      <c r="HRS32" s="97"/>
      <c r="HRT32" s="97"/>
      <c r="HRU32" s="97"/>
      <c r="HRV32" s="97"/>
      <c r="HRW32" s="97"/>
      <c r="HRX32" s="97"/>
      <c r="HRY32" s="97"/>
      <c r="HRZ32" s="97"/>
      <c r="HSA32" s="97"/>
      <c r="HSB32" s="97"/>
      <c r="HSC32" s="97"/>
      <c r="HSD32" s="97"/>
      <c r="HSE32" s="97"/>
      <c r="HSF32" s="97"/>
      <c r="HSG32" s="97"/>
      <c r="HSH32" s="97"/>
      <c r="HSI32" s="97"/>
      <c r="HSJ32" s="97"/>
      <c r="HSK32" s="97"/>
      <c r="HSL32" s="97"/>
      <c r="HSM32" s="97"/>
      <c r="HSN32" s="97"/>
      <c r="HSO32" s="97"/>
      <c r="HSP32" s="97"/>
      <c r="HSQ32" s="97"/>
      <c r="HSR32" s="97"/>
      <c r="HSS32" s="97"/>
      <c r="HST32" s="97"/>
      <c r="HSU32" s="97"/>
      <c r="HSV32" s="97"/>
      <c r="HSW32" s="97"/>
      <c r="HSX32" s="97"/>
      <c r="HSY32" s="97"/>
      <c r="HSZ32" s="97"/>
      <c r="HTA32" s="97"/>
      <c r="HTB32" s="97"/>
      <c r="HTC32" s="97"/>
      <c r="HTD32" s="97"/>
      <c r="HTE32" s="97"/>
      <c r="HTF32" s="97"/>
      <c r="HTG32" s="97"/>
      <c r="HTH32" s="97"/>
      <c r="HTI32" s="97"/>
      <c r="HTJ32" s="97"/>
      <c r="HTK32" s="97"/>
      <c r="HTL32" s="97"/>
      <c r="HTM32" s="97"/>
      <c r="HTN32" s="97"/>
      <c r="HTO32" s="97"/>
      <c r="HTP32" s="97"/>
      <c r="HTQ32" s="97"/>
      <c r="HTR32" s="97"/>
      <c r="HTS32" s="97"/>
      <c r="HTT32" s="97"/>
      <c r="HTU32" s="97"/>
      <c r="HTV32" s="97"/>
      <c r="HTW32" s="97"/>
      <c r="HTX32" s="97"/>
      <c r="HTY32" s="97"/>
      <c r="HTZ32" s="97"/>
      <c r="HUA32" s="97"/>
      <c r="HUB32" s="97"/>
      <c r="HUC32" s="97"/>
      <c r="HUD32" s="97"/>
      <c r="HUE32" s="97"/>
      <c r="HUF32" s="97"/>
      <c r="HUG32" s="97"/>
      <c r="HUH32" s="97"/>
      <c r="HUI32" s="97"/>
      <c r="HUJ32" s="97"/>
      <c r="HUK32" s="97"/>
      <c r="HUL32" s="97"/>
      <c r="HUM32" s="97"/>
      <c r="HUN32" s="97"/>
      <c r="HUO32" s="97"/>
      <c r="HUP32" s="97"/>
      <c r="HUQ32" s="97"/>
      <c r="HUR32" s="97"/>
      <c r="HUS32" s="97"/>
      <c r="HUT32" s="97"/>
      <c r="HUU32" s="97"/>
      <c r="HUV32" s="97"/>
      <c r="HUW32" s="97"/>
      <c r="HUX32" s="97"/>
      <c r="HUY32" s="97"/>
      <c r="HUZ32" s="97"/>
      <c r="HVA32" s="97"/>
      <c r="HVB32" s="97"/>
      <c r="HVC32" s="97"/>
      <c r="HVD32" s="97"/>
      <c r="HVE32" s="97"/>
      <c r="HVF32" s="97"/>
      <c r="HVG32" s="97"/>
      <c r="HVH32" s="97"/>
      <c r="HVI32" s="97"/>
      <c r="HVJ32" s="97"/>
      <c r="HVK32" s="97"/>
      <c r="HVL32" s="97"/>
      <c r="HVM32" s="97"/>
      <c r="HVN32" s="97"/>
      <c r="HVO32" s="97"/>
      <c r="HVP32" s="97"/>
      <c r="HVQ32" s="97"/>
      <c r="HVR32" s="97"/>
      <c r="HVS32" s="97"/>
      <c r="HVT32" s="97"/>
      <c r="HVU32" s="97"/>
      <c r="HVV32" s="97"/>
      <c r="HVW32" s="97"/>
      <c r="HVX32" s="97"/>
      <c r="HVY32" s="97"/>
      <c r="HVZ32" s="97"/>
      <c r="HWA32" s="97"/>
      <c r="HWB32" s="97"/>
      <c r="HWC32" s="97"/>
      <c r="HWD32" s="97"/>
      <c r="HWE32" s="97"/>
      <c r="HWF32" s="97"/>
      <c r="HWG32" s="97"/>
      <c r="HWH32" s="97"/>
      <c r="HWI32" s="97"/>
      <c r="HWJ32" s="97"/>
      <c r="HWK32" s="97"/>
      <c r="HWL32" s="97"/>
      <c r="HWM32" s="97"/>
      <c r="HWN32" s="97"/>
      <c r="HWO32" s="97"/>
      <c r="HWP32" s="97"/>
      <c r="HWQ32" s="97"/>
      <c r="HWR32" s="97"/>
      <c r="HWS32" s="97"/>
      <c r="HWT32" s="97"/>
      <c r="HWU32" s="97"/>
      <c r="HWV32" s="97"/>
      <c r="HWW32" s="97"/>
      <c r="HWX32" s="97"/>
      <c r="HWY32" s="97"/>
      <c r="HWZ32" s="97"/>
      <c r="HXA32" s="97"/>
      <c r="HXB32" s="97"/>
      <c r="HXC32" s="97"/>
      <c r="HXD32" s="97"/>
      <c r="HXE32" s="97"/>
      <c r="HXF32" s="97"/>
      <c r="HXG32" s="97"/>
      <c r="HXH32" s="97"/>
      <c r="HXI32" s="97"/>
      <c r="HXJ32" s="97"/>
      <c r="HXK32" s="97"/>
      <c r="HXL32" s="97"/>
      <c r="HXM32" s="97"/>
      <c r="HXN32" s="97"/>
      <c r="HXO32" s="97"/>
      <c r="HXP32" s="97"/>
      <c r="HXQ32" s="97"/>
      <c r="HXR32" s="97"/>
      <c r="HXS32" s="97"/>
      <c r="HXT32" s="97"/>
      <c r="HXU32" s="97"/>
      <c r="HXV32" s="97"/>
      <c r="HXW32" s="97"/>
      <c r="HXX32" s="97"/>
      <c r="HXY32" s="97"/>
      <c r="HXZ32" s="97"/>
      <c r="HYA32" s="97"/>
      <c r="HYB32" s="97"/>
      <c r="HYC32" s="97"/>
      <c r="HYD32" s="97"/>
      <c r="HYE32" s="97"/>
      <c r="HYF32" s="97"/>
      <c r="HYG32" s="97"/>
      <c r="HYH32" s="97"/>
      <c r="HYI32" s="97"/>
      <c r="HYJ32" s="97"/>
      <c r="HYK32" s="97"/>
      <c r="HYL32" s="97"/>
      <c r="HYM32" s="97"/>
      <c r="HYN32" s="97"/>
      <c r="HYO32" s="97"/>
      <c r="HYP32" s="97"/>
      <c r="HYQ32" s="97"/>
      <c r="HYR32" s="97"/>
      <c r="HYS32" s="97"/>
      <c r="HYT32" s="97"/>
      <c r="HYU32" s="97"/>
      <c r="HYV32" s="97"/>
      <c r="HYW32" s="97"/>
      <c r="HYX32" s="97"/>
      <c r="HYY32" s="97"/>
      <c r="HYZ32" s="97"/>
      <c r="HZA32" s="97"/>
      <c r="HZB32" s="97"/>
      <c r="HZC32" s="97"/>
      <c r="HZD32" s="97"/>
      <c r="HZE32" s="97"/>
      <c r="HZF32" s="97"/>
      <c r="HZG32" s="97"/>
      <c r="HZH32" s="97"/>
      <c r="HZI32" s="97"/>
      <c r="HZJ32" s="97"/>
      <c r="HZK32" s="97"/>
      <c r="HZL32" s="97"/>
      <c r="HZM32" s="97"/>
      <c r="HZN32" s="97"/>
      <c r="HZO32" s="97"/>
      <c r="HZP32" s="97"/>
      <c r="HZQ32" s="97"/>
      <c r="HZR32" s="97"/>
      <c r="HZS32" s="97"/>
      <c r="HZT32" s="97"/>
      <c r="HZU32" s="97"/>
      <c r="HZV32" s="97"/>
      <c r="HZW32" s="97"/>
      <c r="HZX32" s="97"/>
      <c r="HZY32" s="97"/>
      <c r="HZZ32" s="97"/>
      <c r="IAA32" s="97"/>
      <c r="IAB32" s="97"/>
      <c r="IAC32" s="97"/>
      <c r="IAD32" s="97"/>
      <c r="IAE32" s="97"/>
      <c r="IAF32" s="97"/>
      <c r="IAG32" s="97"/>
      <c r="IAH32" s="97"/>
      <c r="IAI32" s="97"/>
      <c r="IAJ32" s="97"/>
      <c r="IAK32" s="97"/>
      <c r="IAL32" s="97"/>
      <c r="IAM32" s="97"/>
      <c r="IAN32" s="97"/>
      <c r="IAO32" s="97"/>
      <c r="IAP32" s="97"/>
      <c r="IAQ32" s="97"/>
      <c r="IAR32" s="97"/>
      <c r="IAS32" s="97"/>
      <c r="IAT32" s="97"/>
      <c r="IAU32" s="97"/>
      <c r="IAV32" s="97"/>
      <c r="IAW32" s="97"/>
      <c r="IAX32" s="97"/>
      <c r="IAY32" s="97"/>
      <c r="IAZ32" s="97"/>
      <c r="IBA32" s="97"/>
      <c r="IBB32" s="97"/>
      <c r="IBC32" s="97"/>
      <c r="IBD32" s="97"/>
      <c r="IBE32" s="97"/>
      <c r="IBF32" s="97"/>
      <c r="IBG32" s="97"/>
      <c r="IBH32" s="97"/>
      <c r="IBI32" s="97"/>
      <c r="IBJ32" s="97"/>
      <c r="IBK32" s="97"/>
      <c r="IBL32" s="97"/>
      <c r="IBM32" s="97"/>
      <c r="IBN32" s="97"/>
      <c r="IBO32" s="97"/>
      <c r="IBP32" s="97"/>
      <c r="IBQ32" s="97"/>
      <c r="IBR32" s="97"/>
      <c r="IBS32" s="97"/>
      <c r="IBT32" s="97"/>
      <c r="IBU32" s="97"/>
      <c r="IBV32" s="97"/>
      <c r="IBW32" s="97"/>
      <c r="IBX32" s="97"/>
      <c r="IBY32" s="97"/>
      <c r="IBZ32" s="97"/>
      <c r="ICA32" s="97"/>
      <c r="ICB32" s="97"/>
      <c r="ICC32" s="97"/>
      <c r="ICD32" s="97"/>
      <c r="ICE32" s="97"/>
      <c r="ICF32" s="97"/>
      <c r="ICG32" s="97"/>
      <c r="ICH32" s="97"/>
      <c r="ICI32" s="97"/>
      <c r="ICJ32" s="97"/>
      <c r="ICK32" s="97"/>
      <c r="ICL32" s="97"/>
      <c r="ICM32" s="97"/>
      <c r="ICN32" s="97"/>
      <c r="ICO32" s="97"/>
      <c r="ICP32" s="97"/>
      <c r="ICQ32" s="97"/>
      <c r="ICR32" s="97"/>
      <c r="ICS32" s="97"/>
      <c r="ICT32" s="97"/>
      <c r="ICU32" s="97"/>
      <c r="ICV32" s="97"/>
      <c r="ICW32" s="97"/>
      <c r="ICX32" s="97"/>
      <c r="ICY32" s="97"/>
      <c r="ICZ32" s="97"/>
      <c r="IDA32" s="97"/>
      <c r="IDB32" s="97"/>
      <c r="IDC32" s="97"/>
      <c r="IDD32" s="97"/>
      <c r="IDE32" s="97"/>
      <c r="IDF32" s="97"/>
      <c r="IDG32" s="97"/>
      <c r="IDH32" s="97"/>
      <c r="IDI32" s="97"/>
      <c r="IDJ32" s="97"/>
      <c r="IDK32" s="97"/>
      <c r="IDL32" s="97"/>
      <c r="IDM32" s="97"/>
      <c r="IDN32" s="97"/>
      <c r="IDO32" s="97"/>
      <c r="IDP32" s="97"/>
      <c r="IDQ32" s="97"/>
      <c r="IDR32" s="97"/>
      <c r="IDS32" s="97"/>
      <c r="IDT32" s="97"/>
      <c r="IDU32" s="97"/>
      <c r="IDV32" s="97"/>
      <c r="IDW32" s="97"/>
      <c r="IDX32" s="97"/>
      <c r="IDY32" s="97"/>
      <c r="IDZ32" s="97"/>
      <c r="IEA32" s="97"/>
      <c r="IEB32" s="97"/>
      <c r="IEC32" s="97"/>
      <c r="IED32" s="97"/>
      <c r="IEE32" s="97"/>
      <c r="IEF32" s="97"/>
      <c r="IEG32" s="97"/>
      <c r="IEH32" s="97"/>
      <c r="IEI32" s="97"/>
      <c r="IEJ32" s="97"/>
      <c r="IEK32" s="97"/>
      <c r="IEL32" s="97"/>
      <c r="IEM32" s="97"/>
      <c r="IEN32" s="97"/>
      <c r="IEO32" s="97"/>
      <c r="IEP32" s="97"/>
      <c r="IEQ32" s="97"/>
      <c r="IER32" s="97"/>
      <c r="IES32" s="97"/>
      <c r="IET32" s="97"/>
      <c r="IEU32" s="97"/>
      <c r="IEV32" s="97"/>
      <c r="IEW32" s="97"/>
      <c r="IEX32" s="97"/>
      <c r="IEY32" s="97"/>
      <c r="IEZ32" s="97"/>
      <c r="IFA32" s="97"/>
      <c r="IFB32" s="97"/>
      <c r="IFC32" s="97"/>
      <c r="IFD32" s="97"/>
      <c r="IFE32" s="97"/>
      <c r="IFF32" s="97"/>
      <c r="IFG32" s="97"/>
      <c r="IFH32" s="97"/>
      <c r="IFI32" s="97"/>
      <c r="IFJ32" s="97"/>
      <c r="IFK32" s="97"/>
      <c r="IFL32" s="97"/>
      <c r="IFM32" s="97"/>
      <c r="IFN32" s="97"/>
      <c r="IFO32" s="97"/>
      <c r="IFP32" s="97"/>
      <c r="IFQ32" s="97"/>
      <c r="IFR32" s="97"/>
      <c r="IFS32" s="97"/>
      <c r="IFT32" s="97"/>
      <c r="IFU32" s="97"/>
      <c r="IFV32" s="97"/>
      <c r="IFW32" s="97"/>
      <c r="IFX32" s="97"/>
      <c r="IFY32" s="97"/>
      <c r="IFZ32" s="97"/>
      <c r="IGA32" s="97"/>
      <c r="IGB32" s="97"/>
      <c r="IGC32" s="97"/>
      <c r="IGD32" s="97"/>
      <c r="IGE32" s="97"/>
      <c r="IGF32" s="97"/>
      <c r="IGG32" s="97"/>
      <c r="IGH32" s="97"/>
      <c r="IGI32" s="97"/>
      <c r="IGJ32" s="97"/>
      <c r="IGK32" s="97"/>
      <c r="IGL32" s="97"/>
      <c r="IGM32" s="97"/>
      <c r="IGN32" s="97"/>
      <c r="IGO32" s="97"/>
      <c r="IGP32" s="97"/>
      <c r="IGQ32" s="97"/>
      <c r="IGR32" s="97"/>
      <c r="IGS32" s="97"/>
      <c r="IGT32" s="97"/>
      <c r="IGU32" s="97"/>
      <c r="IGV32" s="97"/>
      <c r="IGW32" s="97"/>
      <c r="IGX32" s="97"/>
      <c r="IGY32" s="97"/>
      <c r="IGZ32" s="97"/>
      <c r="IHA32" s="97"/>
      <c r="IHB32" s="97"/>
      <c r="IHC32" s="97"/>
      <c r="IHD32" s="97"/>
      <c r="IHE32" s="97"/>
      <c r="IHF32" s="97"/>
      <c r="IHG32" s="97"/>
      <c r="IHH32" s="97"/>
      <c r="IHI32" s="97"/>
      <c r="IHJ32" s="97"/>
      <c r="IHK32" s="97"/>
      <c r="IHL32" s="97"/>
      <c r="IHM32" s="97"/>
      <c r="IHN32" s="97"/>
      <c r="IHO32" s="97"/>
      <c r="IHP32" s="97"/>
      <c r="IHQ32" s="97"/>
      <c r="IHR32" s="97"/>
      <c r="IHS32" s="97"/>
      <c r="IHT32" s="97"/>
      <c r="IHU32" s="97"/>
      <c r="IHV32" s="97"/>
      <c r="IHW32" s="97"/>
      <c r="IHX32" s="97"/>
      <c r="IHY32" s="97"/>
      <c r="IHZ32" s="97"/>
      <c r="IIA32" s="97"/>
      <c r="IIB32" s="97"/>
      <c r="IIC32" s="97"/>
      <c r="IID32" s="97"/>
      <c r="IIE32" s="97"/>
      <c r="IIF32" s="97"/>
      <c r="IIG32" s="97"/>
      <c r="IIH32" s="97"/>
      <c r="III32" s="97"/>
      <c r="IIJ32" s="97"/>
      <c r="IIK32" s="97"/>
      <c r="IIL32" s="97"/>
      <c r="IIM32" s="97"/>
      <c r="IIN32" s="97"/>
      <c r="IIO32" s="97"/>
      <c r="IIP32" s="97"/>
      <c r="IIQ32" s="97"/>
      <c r="IIR32" s="97"/>
      <c r="IIS32" s="97"/>
      <c r="IIT32" s="97"/>
      <c r="IIU32" s="97"/>
      <c r="IIV32" s="97"/>
      <c r="IIW32" s="97"/>
      <c r="IIX32" s="97"/>
      <c r="IIY32" s="97"/>
      <c r="IIZ32" s="97"/>
      <c r="IJA32" s="97"/>
      <c r="IJB32" s="97"/>
      <c r="IJC32" s="97"/>
      <c r="IJD32" s="97"/>
      <c r="IJE32" s="97"/>
      <c r="IJF32" s="97"/>
      <c r="IJG32" s="97"/>
      <c r="IJH32" s="97"/>
      <c r="IJI32" s="97"/>
      <c r="IJJ32" s="97"/>
      <c r="IJK32" s="97"/>
      <c r="IJL32" s="97"/>
      <c r="IJM32" s="97"/>
      <c r="IJN32" s="97"/>
      <c r="IJO32" s="97"/>
      <c r="IJP32" s="97"/>
      <c r="IJQ32" s="97"/>
      <c r="IJR32" s="97"/>
      <c r="IJS32" s="97"/>
      <c r="IJT32" s="97"/>
      <c r="IJU32" s="97"/>
      <c r="IJV32" s="97"/>
      <c r="IJW32" s="97"/>
      <c r="IJX32" s="97"/>
      <c r="IJY32" s="97"/>
      <c r="IJZ32" s="97"/>
      <c r="IKA32" s="97"/>
      <c r="IKB32" s="97"/>
      <c r="IKC32" s="97"/>
      <c r="IKD32" s="97"/>
      <c r="IKE32" s="97"/>
      <c r="IKF32" s="97"/>
      <c r="IKG32" s="97"/>
      <c r="IKH32" s="97"/>
      <c r="IKI32" s="97"/>
      <c r="IKJ32" s="97"/>
      <c r="IKK32" s="97"/>
      <c r="IKL32" s="97"/>
      <c r="IKM32" s="97"/>
      <c r="IKN32" s="97"/>
      <c r="IKO32" s="97"/>
      <c r="IKP32" s="97"/>
      <c r="IKQ32" s="97"/>
      <c r="IKR32" s="97"/>
      <c r="IKS32" s="97"/>
      <c r="IKT32" s="97"/>
      <c r="IKU32" s="97"/>
      <c r="IKV32" s="97"/>
      <c r="IKW32" s="97"/>
      <c r="IKX32" s="97"/>
      <c r="IKY32" s="97"/>
      <c r="IKZ32" s="97"/>
      <c r="ILA32" s="97"/>
      <c r="ILB32" s="97"/>
      <c r="ILC32" s="97"/>
      <c r="ILD32" s="97"/>
      <c r="ILE32" s="97"/>
      <c r="ILF32" s="97"/>
      <c r="ILG32" s="97"/>
      <c r="ILH32" s="97"/>
      <c r="ILI32" s="97"/>
      <c r="ILJ32" s="97"/>
      <c r="ILK32" s="97"/>
      <c r="ILL32" s="97"/>
      <c r="ILM32" s="97"/>
      <c r="ILN32" s="97"/>
      <c r="ILO32" s="97"/>
      <c r="ILP32" s="97"/>
      <c r="ILQ32" s="97"/>
      <c r="ILR32" s="97"/>
      <c r="ILS32" s="97"/>
      <c r="ILT32" s="97"/>
      <c r="ILU32" s="97"/>
      <c r="ILV32" s="97"/>
      <c r="ILW32" s="97"/>
      <c r="ILX32" s="97"/>
      <c r="ILY32" s="97"/>
      <c r="ILZ32" s="97"/>
      <c r="IMA32" s="97"/>
      <c r="IMB32" s="97"/>
      <c r="IMC32" s="97"/>
      <c r="IMD32" s="97"/>
      <c r="IME32" s="97"/>
      <c r="IMF32" s="97"/>
      <c r="IMG32" s="97"/>
      <c r="IMH32" s="97"/>
      <c r="IMI32" s="97"/>
      <c r="IMJ32" s="97"/>
      <c r="IMK32" s="97"/>
      <c r="IML32" s="97"/>
      <c r="IMM32" s="97"/>
      <c r="IMN32" s="97"/>
      <c r="IMO32" s="97"/>
      <c r="IMP32" s="97"/>
      <c r="IMQ32" s="97"/>
      <c r="IMR32" s="97"/>
      <c r="IMS32" s="97"/>
      <c r="IMT32" s="97"/>
      <c r="IMU32" s="97"/>
      <c r="IMV32" s="97"/>
      <c r="IMW32" s="97"/>
      <c r="IMX32" s="97"/>
      <c r="IMY32" s="97"/>
      <c r="IMZ32" s="97"/>
      <c r="INA32" s="97"/>
      <c r="INB32" s="97"/>
      <c r="INC32" s="97"/>
      <c r="IND32" s="97"/>
      <c r="INE32" s="97"/>
      <c r="INF32" s="97"/>
      <c r="ING32" s="97"/>
      <c r="INH32" s="97"/>
      <c r="INI32" s="97"/>
      <c r="INJ32" s="97"/>
      <c r="INK32" s="97"/>
      <c r="INL32" s="97"/>
      <c r="INM32" s="97"/>
      <c r="INN32" s="97"/>
      <c r="INO32" s="97"/>
      <c r="INP32" s="97"/>
      <c r="INQ32" s="97"/>
      <c r="INR32" s="97"/>
      <c r="INS32" s="97"/>
      <c r="INT32" s="97"/>
      <c r="INU32" s="97"/>
      <c r="INV32" s="97"/>
      <c r="INW32" s="97"/>
      <c r="INX32" s="97"/>
      <c r="INY32" s="97"/>
      <c r="INZ32" s="97"/>
      <c r="IOA32" s="97"/>
      <c r="IOB32" s="97"/>
      <c r="IOC32" s="97"/>
      <c r="IOD32" s="97"/>
      <c r="IOE32" s="97"/>
      <c r="IOF32" s="97"/>
      <c r="IOG32" s="97"/>
      <c r="IOH32" s="97"/>
      <c r="IOI32" s="97"/>
      <c r="IOJ32" s="97"/>
      <c r="IOK32" s="97"/>
      <c r="IOL32" s="97"/>
      <c r="IOM32" s="97"/>
      <c r="ION32" s="97"/>
      <c r="IOO32" s="97"/>
      <c r="IOP32" s="97"/>
      <c r="IOQ32" s="97"/>
      <c r="IOR32" s="97"/>
      <c r="IOS32" s="97"/>
      <c r="IOT32" s="97"/>
      <c r="IOU32" s="97"/>
      <c r="IOV32" s="97"/>
      <c r="IOW32" s="97"/>
      <c r="IOX32" s="97"/>
      <c r="IOY32" s="97"/>
      <c r="IOZ32" s="97"/>
      <c r="IPA32" s="97"/>
      <c r="IPB32" s="97"/>
      <c r="IPC32" s="97"/>
      <c r="IPD32" s="97"/>
      <c r="IPE32" s="97"/>
      <c r="IPF32" s="97"/>
      <c r="IPG32" s="97"/>
      <c r="IPH32" s="97"/>
      <c r="IPI32" s="97"/>
      <c r="IPJ32" s="97"/>
      <c r="IPK32" s="97"/>
      <c r="IPL32" s="97"/>
      <c r="IPM32" s="97"/>
      <c r="IPN32" s="97"/>
      <c r="IPO32" s="97"/>
      <c r="IPP32" s="97"/>
      <c r="IPQ32" s="97"/>
      <c r="IPR32" s="97"/>
      <c r="IPS32" s="97"/>
      <c r="IPT32" s="97"/>
      <c r="IPU32" s="97"/>
      <c r="IPV32" s="97"/>
      <c r="IPW32" s="97"/>
      <c r="IPX32" s="97"/>
      <c r="IPY32" s="97"/>
      <c r="IPZ32" s="97"/>
      <c r="IQA32" s="97"/>
      <c r="IQB32" s="97"/>
      <c r="IQC32" s="97"/>
      <c r="IQD32" s="97"/>
      <c r="IQE32" s="97"/>
      <c r="IQF32" s="97"/>
      <c r="IQG32" s="97"/>
      <c r="IQH32" s="97"/>
      <c r="IQI32" s="97"/>
      <c r="IQJ32" s="97"/>
      <c r="IQK32" s="97"/>
      <c r="IQL32" s="97"/>
      <c r="IQM32" s="97"/>
      <c r="IQN32" s="97"/>
      <c r="IQO32" s="97"/>
      <c r="IQP32" s="97"/>
      <c r="IQQ32" s="97"/>
      <c r="IQR32" s="97"/>
      <c r="IQS32" s="97"/>
      <c r="IQT32" s="97"/>
      <c r="IQU32" s="97"/>
      <c r="IQV32" s="97"/>
      <c r="IQW32" s="97"/>
      <c r="IQX32" s="97"/>
      <c r="IQY32" s="97"/>
      <c r="IQZ32" s="97"/>
      <c r="IRA32" s="97"/>
      <c r="IRB32" s="97"/>
      <c r="IRC32" s="97"/>
      <c r="IRD32" s="97"/>
      <c r="IRE32" s="97"/>
      <c r="IRF32" s="97"/>
      <c r="IRG32" s="97"/>
      <c r="IRH32" s="97"/>
      <c r="IRI32" s="97"/>
      <c r="IRJ32" s="97"/>
      <c r="IRK32" s="97"/>
      <c r="IRL32" s="97"/>
      <c r="IRM32" s="97"/>
      <c r="IRN32" s="97"/>
      <c r="IRO32" s="97"/>
      <c r="IRP32" s="97"/>
      <c r="IRQ32" s="97"/>
      <c r="IRR32" s="97"/>
      <c r="IRS32" s="97"/>
      <c r="IRT32" s="97"/>
      <c r="IRU32" s="97"/>
      <c r="IRV32" s="97"/>
      <c r="IRW32" s="97"/>
      <c r="IRX32" s="97"/>
      <c r="IRY32" s="97"/>
      <c r="IRZ32" s="97"/>
      <c r="ISA32" s="97"/>
      <c r="ISB32" s="97"/>
      <c r="ISC32" s="97"/>
      <c r="ISD32" s="97"/>
      <c r="ISE32" s="97"/>
      <c r="ISF32" s="97"/>
      <c r="ISG32" s="97"/>
      <c r="ISH32" s="97"/>
      <c r="ISI32" s="97"/>
      <c r="ISJ32" s="97"/>
      <c r="ISK32" s="97"/>
      <c r="ISL32" s="97"/>
      <c r="ISM32" s="97"/>
      <c r="ISN32" s="97"/>
      <c r="ISO32" s="97"/>
      <c r="ISP32" s="97"/>
      <c r="ISQ32" s="97"/>
      <c r="ISR32" s="97"/>
      <c r="ISS32" s="97"/>
      <c r="IST32" s="97"/>
      <c r="ISU32" s="97"/>
      <c r="ISV32" s="97"/>
      <c r="ISW32" s="97"/>
      <c r="ISX32" s="97"/>
      <c r="ISY32" s="97"/>
      <c r="ISZ32" s="97"/>
      <c r="ITA32" s="97"/>
      <c r="ITB32" s="97"/>
      <c r="ITC32" s="97"/>
      <c r="ITD32" s="97"/>
      <c r="ITE32" s="97"/>
      <c r="ITF32" s="97"/>
      <c r="ITG32" s="97"/>
      <c r="ITH32" s="97"/>
      <c r="ITI32" s="97"/>
      <c r="ITJ32" s="97"/>
      <c r="ITK32" s="97"/>
      <c r="ITL32" s="97"/>
      <c r="ITM32" s="97"/>
      <c r="ITN32" s="97"/>
      <c r="ITO32" s="97"/>
      <c r="ITP32" s="97"/>
      <c r="ITQ32" s="97"/>
      <c r="ITR32" s="97"/>
      <c r="ITS32" s="97"/>
      <c r="ITT32" s="97"/>
      <c r="ITU32" s="97"/>
      <c r="ITV32" s="97"/>
      <c r="ITW32" s="97"/>
      <c r="ITX32" s="97"/>
      <c r="ITY32" s="97"/>
      <c r="ITZ32" s="97"/>
      <c r="IUA32" s="97"/>
      <c r="IUB32" s="97"/>
      <c r="IUC32" s="97"/>
      <c r="IUD32" s="97"/>
      <c r="IUE32" s="97"/>
      <c r="IUF32" s="97"/>
      <c r="IUG32" s="97"/>
      <c r="IUH32" s="97"/>
      <c r="IUI32" s="97"/>
      <c r="IUJ32" s="97"/>
      <c r="IUK32" s="97"/>
      <c r="IUL32" s="97"/>
      <c r="IUM32" s="97"/>
      <c r="IUN32" s="97"/>
      <c r="IUO32" s="97"/>
      <c r="IUP32" s="97"/>
      <c r="IUQ32" s="97"/>
      <c r="IUR32" s="97"/>
      <c r="IUS32" s="97"/>
      <c r="IUT32" s="97"/>
      <c r="IUU32" s="97"/>
      <c r="IUV32" s="97"/>
      <c r="IUW32" s="97"/>
      <c r="IUX32" s="97"/>
      <c r="IUY32" s="97"/>
      <c r="IUZ32" s="97"/>
      <c r="IVA32" s="97"/>
      <c r="IVB32" s="97"/>
      <c r="IVC32" s="97"/>
      <c r="IVD32" s="97"/>
      <c r="IVE32" s="97"/>
      <c r="IVF32" s="97"/>
      <c r="IVG32" s="97"/>
      <c r="IVH32" s="97"/>
      <c r="IVI32" s="97"/>
      <c r="IVJ32" s="97"/>
      <c r="IVK32" s="97"/>
      <c r="IVL32" s="97"/>
      <c r="IVM32" s="97"/>
      <c r="IVN32" s="97"/>
      <c r="IVO32" s="97"/>
      <c r="IVP32" s="97"/>
      <c r="IVQ32" s="97"/>
      <c r="IVR32" s="97"/>
      <c r="IVS32" s="97"/>
      <c r="IVT32" s="97"/>
      <c r="IVU32" s="97"/>
      <c r="IVV32" s="97"/>
      <c r="IVW32" s="97"/>
      <c r="IVX32" s="97"/>
      <c r="IVY32" s="97"/>
      <c r="IVZ32" s="97"/>
      <c r="IWA32" s="97"/>
      <c r="IWB32" s="97"/>
      <c r="IWC32" s="97"/>
      <c r="IWD32" s="97"/>
      <c r="IWE32" s="97"/>
      <c r="IWF32" s="97"/>
      <c r="IWG32" s="97"/>
      <c r="IWH32" s="97"/>
      <c r="IWI32" s="97"/>
      <c r="IWJ32" s="97"/>
      <c r="IWK32" s="97"/>
      <c r="IWL32" s="97"/>
      <c r="IWM32" s="97"/>
      <c r="IWN32" s="97"/>
      <c r="IWO32" s="97"/>
      <c r="IWP32" s="97"/>
      <c r="IWQ32" s="97"/>
      <c r="IWR32" s="97"/>
      <c r="IWS32" s="97"/>
      <c r="IWT32" s="97"/>
      <c r="IWU32" s="97"/>
      <c r="IWV32" s="97"/>
      <c r="IWW32" s="97"/>
      <c r="IWX32" s="97"/>
      <c r="IWY32" s="97"/>
      <c r="IWZ32" s="97"/>
      <c r="IXA32" s="97"/>
      <c r="IXB32" s="97"/>
      <c r="IXC32" s="97"/>
      <c r="IXD32" s="97"/>
      <c r="IXE32" s="97"/>
      <c r="IXF32" s="97"/>
      <c r="IXG32" s="97"/>
      <c r="IXH32" s="97"/>
      <c r="IXI32" s="97"/>
      <c r="IXJ32" s="97"/>
      <c r="IXK32" s="97"/>
      <c r="IXL32" s="97"/>
      <c r="IXM32" s="97"/>
      <c r="IXN32" s="97"/>
      <c r="IXO32" s="97"/>
      <c r="IXP32" s="97"/>
      <c r="IXQ32" s="97"/>
      <c r="IXR32" s="97"/>
      <c r="IXS32" s="97"/>
      <c r="IXT32" s="97"/>
      <c r="IXU32" s="97"/>
      <c r="IXV32" s="97"/>
      <c r="IXW32" s="97"/>
      <c r="IXX32" s="97"/>
      <c r="IXY32" s="97"/>
      <c r="IXZ32" s="97"/>
      <c r="IYA32" s="97"/>
      <c r="IYB32" s="97"/>
      <c r="IYC32" s="97"/>
      <c r="IYD32" s="97"/>
      <c r="IYE32" s="97"/>
      <c r="IYF32" s="97"/>
      <c r="IYG32" s="97"/>
      <c r="IYH32" s="97"/>
      <c r="IYI32" s="97"/>
      <c r="IYJ32" s="97"/>
      <c r="IYK32" s="97"/>
      <c r="IYL32" s="97"/>
      <c r="IYM32" s="97"/>
      <c r="IYN32" s="97"/>
      <c r="IYO32" s="97"/>
      <c r="IYP32" s="97"/>
      <c r="IYQ32" s="97"/>
      <c r="IYR32" s="97"/>
      <c r="IYS32" s="97"/>
      <c r="IYT32" s="97"/>
      <c r="IYU32" s="97"/>
      <c r="IYV32" s="97"/>
      <c r="IYW32" s="97"/>
      <c r="IYX32" s="97"/>
      <c r="IYY32" s="97"/>
      <c r="IYZ32" s="97"/>
      <c r="IZA32" s="97"/>
      <c r="IZB32" s="97"/>
      <c r="IZC32" s="97"/>
      <c r="IZD32" s="97"/>
      <c r="IZE32" s="97"/>
      <c r="IZF32" s="97"/>
      <c r="IZG32" s="97"/>
      <c r="IZH32" s="97"/>
      <c r="IZI32" s="97"/>
      <c r="IZJ32" s="97"/>
      <c r="IZK32" s="97"/>
      <c r="IZL32" s="97"/>
      <c r="IZM32" s="97"/>
      <c r="IZN32" s="97"/>
      <c r="IZO32" s="97"/>
      <c r="IZP32" s="97"/>
      <c r="IZQ32" s="97"/>
      <c r="IZR32" s="97"/>
      <c r="IZS32" s="97"/>
      <c r="IZT32" s="97"/>
      <c r="IZU32" s="97"/>
      <c r="IZV32" s="97"/>
      <c r="IZW32" s="97"/>
      <c r="IZX32" s="97"/>
      <c r="IZY32" s="97"/>
      <c r="IZZ32" s="97"/>
      <c r="JAA32" s="97"/>
      <c r="JAB32" s="97"/>
      <c r="JAC32" s="97"/>
      <c r="JAD32" s="97"/>
      <c r="JAE32" s="97"/>
      <c r="JAF32" s="97"/>
      <c r="JAG32" s="97"/>
      <c r="JAH32" s="97"/>
      <c r="JAI32" s="97"/>
      <c r="JAJ32" s="97"/>
      <c r="JAK32" s="97"/>
      <c r="JAL32" s="97"/>
      <c r="JAM32" s="97"/>
      <c r="JAN32" s="97"/>
      <c r="JAO32" s="97"/>
      <c r="JAP32" s="97"/>
      <c r="JAQ32" s="97"/>
      <c r="JAR32" s="97"/>
      <c r="JAS32" s="97"/>
      <c r="JAT32" s="97"/>
      <c r="JAU32" s="97"/>
      <c r="JAV32" s="97"/>
      <c r="JAW32" s="97"/>
      <c r="JAX32" s="97"/>
      <c r="JAY32" s="97"/>
      <c r="JAZ32" s="97"/>
      <c r="JBA32" s="97"/>
      <c r="JBB32" s="97"/>
      <c r="JBC32" s="97"/>
      <c r="JBD32" s="97"/>
      <c r="JBE32" s="97"/>
      <c r="JBF32" s="97"/>
      <c r="JBG32" s="97"/>
      <c r="JBH32" s="97"/>
      <c r="JBI32" s="97"/>
      <c r="JBJ32" s="97"/>
      <c r="JBK32" s="97"/>
      <c r="JBL32" s="97"/>
      <c r="JBM32" s="97"/>
      <c r="JBN32" s="97"/>
      <c r="JBO32" s="97"/>
      <c r="JBP32" s="97"/>
      <c r="JBQ32" s="97"/>
      <c r="JBR32" s="97"/>
      <c r="JBS32" s="97"/>
      <c r="JBT32" s="97"/>
      <c r="JBU32" s="97"/>
      <c r="JBV32" s="97"/>
      <c r="JBW32" s="97"/>
      <c r="JBX32" s="97"/>
      <c r="JBY32" s="97"/>
      <c r="JBZ32" s="97"/>
      <c r="JCA32" s="97"/>
      <c r="JCB32" s="97"/>
      <c r="JCC32" s="97"/>
      <c r="JCD32" s="97"/>
      <c r="JCE32" s="97"/>
      <c r="JCF32" s="97"/>
      <c r="JCG32" s="97"/>
      <c r="JCH32" s="97"/>
      <c r="JCI32" s="97"/>
      <c r="JCJ32" s="97"/>
      <c r="JCK32" s="97"/>
      <c r="JCL32" s="97"/>
      <c r="JCM32" s="97"/>
      <c r="JCN32" s="97"/>
      <c r="JCO32" s="97"/>
      <c r="JCP32" s="97"/>
      <c r="JCQ32" s="97"/>
      <c r="JCR32" s="97"/>
      <c r="JCS32" s="97"/>
      <c r="JCT32" s="97"/>
      <c r="JCU32" s="97"/>
      <c r="JCV32" s="97"/>
      <c r="JCW32" s="97"/>
      <c r="JCX32" s="97"/>
      <c r="JCY32" s="97"/>
      <c r="JCZ32" s="97"/>
      <c r="JDA32" s="97"/>
      <c r="JDB32" s="97"/>
      <c r="JDC32" s="97"/>
      <c r="JDD32" s="97"/>
      <c r="JDE32" s="97"/>
      <c r="JDF32" s="97"/>
      <c r="JDG32" s="97"/>
      <c r="JDH32" s="97"/>
      <c r="JDI32" s="97"/>
      <c r="JDJ32" s="97"/>
      <c r="JDK32" s="97"/>
      <c r="JDL32" s="97"/>
      <c r="JDM32" s="97"/>
      <c r="JDN32" s="97"/>
      <c r="JDO32" s="97"/>
      <c r="JDP32" s="97"/>
      <c r="JDQ32" s="97"/>
      <c r="JDR32" s="97"/>
      <c r="JDS32" s="97"/>
      <c r="JDT32" s="97"/>
      <c r="JDU32" s="97"/>
      <c r="JDV32" s="97"/>
      <c r="JDW32" s="97"/>
      <c r="JDX32" s="97"/>
      <c r="JDY32" s="97"/>
      <c r="JDZ32" s="97"/>
      <c r="JEA32" s="97"/>
      <c r="JEB32" s="97"/>
      <c r="JEC32" s="97"/>
      <c r="JED32" s="97"/>
      <c r="JEE32" s="97"/>
      <c r="JEF32" s="97"/>
      <c r="JEG32" s="97"/>
      <c r="JEH32" s="97"/>
      <c r="JEI32" s="97"/>
      <c r="JEJ32" s="97"/>
      <c r="JEK32" s="97"/>
      <c r="JEL32" s="97"/>
      <c r="JEM32" s="97"/>
      <c r="JEN32" s="97"/>
      <c r="JEO32" s="97"/>
      <c r="JEP32" s="97"/>
      <c r="JEQ32" s="97"/>
      <c r="JER32" s="97"/>
      <c r="JES32" s="97"/>
      <c r="JET32" s="97"/>
      <c r="JEU32" s="97"/>
      <c r="JEV32" s="97"/>
      <c r="JEW32" s="97"/>
      <c r="JEX32" s="97"/>
      <c r="JEY32" s="97"/>
      <c r="JEZ32" s="97"/>
      <c r="JFA32" s="97"/>
      <c r="JFB32" s="97"/>
      <c r="JFC32" s="97"/>
      <c r="JFD32" s="97"/>
      <c r="JFE32" s="97"/>
      <c r="JFF32" s="97"/>
      <c r="JFG32" s="97"/>
      <c r="JFH32" s="97"/>
      <c r="JFI32" s="97"/>
      <c r="JFJ32" s="97"/>
      <c r="JFK32" s="97"/>
      <c r="JFL32" s="97"/>
      <c r="JFM32" s="97"/>
      <c r="JFN32" s="97"/>
      <c r="JFO32" s="97"/>
      <c r="JFP32" s="97"/>
      <c r="JFQ32" s="97"/>
      <c r="JFR32" s="97"/>
      <c r="JFS32" s="97"/>
      <c r="JFT32" s="97"/>
      <c r="JFU32" s="97"/>
      <c r="JFV32" s="97"/>
      <c r="JFW32" s="97"/>
      <c r="JFX32" s="97"/>
      <c r="JFY32" s="97"/>
      <c r="JFZ32" s="97"/>
      <c r="JGA32" s="97"/>
      <c r="JGB32" s="97"/>
      <c r="JGC32" s="97"/>
      <c r="JGD32" s="97"/>
      <c r="JGE32" s="97"/>
      <c r="JGF32" s="97"/>
      <c r="JGG32" s="97"/>
      <c r="JGH32" s="97"/>
      <c r="JGI32" s="97"/>
      <c r="JGJ32" s="97"/>
      <c r="JGK32" s="97"/>
      <c r="JGL32" s="97"/>
      <c r="JGM32" s="97"/>
      <c r="JGN32" s="97"/>
      <c r="JGO32" s="97"/>
      <c r="JGP32" s="97"/>
      <c r="JGQ32" s="97"/>
      <c r="JGR32" s="97"/>
      <c r="JGS32" s="97"/>
      <c r="JGT32" s="97"/>
      <c r="JGU32" s="97"/>
      <c r="JGV32" s="97"/>
      <c r="JGW32" s="97"/>
      <c r="JGX32" s="97"/>
      <c r="JGY32" s="97"/>
      <c r="JGZ32" s="97"/>
      <c r="JHA32" s="97"/>
      <c r="JHB32" s="97"/>
      <c r="JHC32" s="97"/>
      <c r="JHD32" s="97"/>
      <c r="JHE32" s="97"/>
      <c r="JHF32" s="97"/>
      <c r="JHG32" s="97"/>
      <c r="JHH32" s="97"/>
      <c r="JHI32" s="97"/>
      <c r="JHJ32" s="97"/>
      <c r="JHK32" s="97"/>
      <c r="JHL32" s="97"/>
      <c r="JHM32" s="97"/>
      <c r="JHN32" s="97"/>
      <c r="JHO32" s="97"/>
      <c r="JHP32" s="97"/>
      <c r="JHQ32" s="97"/>
      <c r="JHR32" s="97"/>
      <c r="JHS32" s="97"/>
      <c r="JHT32" s="97"/>
      <c r="JHU32" s="97"/>
      <c r="JHV32" s="97"/>
      <c r="JHW32" s="97"/>
      <c r="JHX32" s="97"/>
      <c r="JHY32" s="97"/>
      <c r="JHZ32" s="97"/>
      <c r="JIA32" s="97"/>
      <c r="JIB32" s="97"/>
      <c r="JIC32" s="97"/>
      <c r="JID32" s="97"/>
      <c r="JIE32" s="97"/>
      <c r="JIF32" s="97"/>
      <c r="JIG32" s="97"/>
      <c r="JIH32" s="97"/>
      <c r="JII32" s="97"/>
      <c r="JIJ32" s="97"/>
      <c r="JIK32" s="97"/>
      <c r="JIL32" s="97"/>
      <c r="JIM32" s="97"/>
      <c r="JIN32" s="97"/>
      <c r="JIO32" s="97"/>
      <c r="JIP32" s="97"/>
      <c r="JIQ32" s="97"/>
      <c r="JIR32" s="97"/>
      <c r="JIS32" s="97"/>
      <c r="JIT32" s="97"/>
      <c r="JIU32" s="97"/>
      <c r="JIV32" s="97"/>
      <c r="JIW32" s="97"/>
      <c r="JIX32" s="97"/>
      <c r="JIY32" s="97"/>
      <c r="JIZ32" s="97"/>
      <c r="JJA32" s="97"/>
      <c r="JJB32" s="97"/>
      <c r="JJC32" s="97"/>
      <c r="JJD32" s="97"/>
      <c r="JJE32" s="97"/>
      <c r="JJF32" s="97"/>
      <c r="JJG32" s="97"/>
      <c r="JJH32" s="97"/>
      <c r="JJI32" s="97"/>
      <c r="JJJ32" s="97"/>
      <c r="JJK32" s="97"/>
      <c r="JJL32" s="97"/>
      <c r="JJM32" s="97"/>
      <c r="JJN32" s="97"/>
      <c r="JJO32" s="97"/>
      <c r="JJP32" s="97"/>
      <c r="JJQ32" s="97"/>
      <c r="JJR32" s="97"/>
      <c r="JJS32" s="97"/>
      <c r="JJT32" s="97"/>
      <c r="JJU32" s="97"/>
      <c r="JJV32" s="97"/>
      <c r="JJW32" s="97"/>
      <c r="JJX32" s="97"/>
      <c r="JJY32" s="97"/>
      <c r="JJZ32" s="97"/>
      <c r="JKA32" s="97"/>
      <c r="JKB32" s="97"/>
      <c r="JKC32" s="97"/>
      <c r="JKD32" s="97"/>
      <c r="JKE32" s="97"/>
      <c r="JKF32" s="97"/>
      <c r="JKG32" s="97"/>
      <c r="JKH32" s="97"/>
      <c r="JKI32" s="97"/>
      <c r="JKJ32" s="97"/>
      <c r="JKK32" s="97"/>
      <c r="JKL32" s="97"/>
      <c r="JKM32" s="97"/>
      <c r="JKN32" s="97"/>
      <c r="JKO32" s="97"/>
      <c r="JKP32" s="97"/>
      <c r="JKQ32" s="97"/>
      <c r="JKR32" s="97"/>
      <c r="JKS32" s="97"/>
      <c r="JKT32" s="97"/>
      <c r="JKU32" s="97"/>
      <c r="JKV32" s="97"/>
      <c r="JKW32" s="97"/>
      <c r="JKX32" s="97"/>
      <c r="JKY32" s="97"/>
      <c r="JKZ32" s="97"/>
      <c r="JLA32" s="97"/>
      <c r="JLB32" s="97"/>
      <c r="JLC32" s="97"/>
      <c r="JLD32" s="97"/>
      <c r="JLE32" s="97"/>
      <c r="JLF32" s="97"/>
      <c r="JLG32" s="97"/>
      <c r="JLH32" s="97"/>
      <c r="JLI32" s="97"/>
      <c r="JLJ32" s="97"/>
      <c r="JLK32" s="97"/>
      <c r="JLL32" s="97"/>
      <c r="JLM32" s="97"/>
      <c r="JLN32" s="97"/>
      <c r="JLO32" s="97"/>
      <c r="JLP32" s="97"/>
      <c r="JLQ32" s="97"/>
      <c r="JLR32" s="97"/>
      <c r="JLS32" s="97"/>
      <c r="JLT32" s="97"/>
      <c r="JLU32" s="97"/>
      <c r="JLV32" s="97"/>
      <c r="JLW32" s="97"/>
      <c r="JLX32" s="97"/>
      <c r="JLY32" s="97"/>
      <c r="JLZ32" s="97"/>
      <c r="JMA32" s="97"/>
      <c r="JMB32" s="97"/>
      <c r="JMC32" s="97"/>
      <c r="JMD32" s="97"/>
      <c r="JME32" s="97"/>
      <c r="JMF32" s="97"/>
      <c r="JMG32" s="97"/>
      <c r="JMH32" s="97"/>
      <c r="JMI32" s="97"/>
      <c r="JMJ32" s="97"/>
      <c r="JMK32" s="97"/>
      <c r="JML32" s="97"/>
      <c r="JMM32" s="97"/>
      <c r="JMN32" s="97"/>
      <c r="JMO32" s="97"/>
      <c r="JMP32" s="97"/>
      <c r="JMQ32" s="97"/>
      <c r="JMR32" s="97"/>
      <c r="JMS32" s="97"/>
      <c r="JMT32" s="97"/>
      <c r="JMU32" s="97"/>
      <c r="JMV32" s="97"/>
      <c r="JMW32" s="97"/>
      <c r="JMX32" s="97"/>
      <c r="JMY32" s="97"/>
      <c r="JMZ32" s="97"/>
      <c r="JNA32" s="97"/>
      <c r="JNB32" s="97"/>
      <c r="JNC32" s="97"/>
      <c r="JND32" s="97"/>
      <c r="JNE32" s="97"/>
      <c r="JNF32" s="97"/>
      <c r="JNG32" s="97"/>
      <c r="JNH32" s="97"/>
      <c r="JNI32" s="97"/>
      <c r="JNJ32" s="97"/>
      <c r="JNK32" s="97"/>
      <c r="JNL32" s="97"/>
      <c r="JNM32" s="97"/>
      <c r="JNN32" s="97"/>
      <c r="JNO32" s="97"/>
      <c r="JNP32" s="97"/>
      <c r="JNQ32" s="97"/>
      <c r="JNR32" s="97"/>
      <c r="JNS32" s="97"/>
      <c r="JNT32" s="97"/>
      <c r="JNU32" s="97"/>
      <c r="JNV32" s="97"/>
      <c r="JNW32" s="97"/>
      <c r="JNX32" s="97"/>
      <c r="JNY32" s="97"/>
      <c r="JNZ32" s="97"/>
      <c r="JOA32" s="97"/>
      <c r="JOB32" s="97"/>
      <c r="JOC32" s="97"/>
      <c r="JOD32" s="97"/>
      <c r="JOE32" s="97"/>
      <c r="JOF32" s="97"/>
      <c r="JOG32" s="97"/>
      <c r="JOH32" s="97"/>
      <c r="JOI32" s="97"/>
      <c r="JOJ32" s="97"/>
      <c r="JOK32" s="97"/>
      <c r="JOL32" s="97"/>
      <c r="JOM32" s="97"/>
      <c r="JON32" s="97"/>
      <c r="JOO32" s="97"/>
      <c r="JOP32" s="97"/>
      <c r="JOQ32" s="97"/>
      <c r="JOR32" s="97"/>
      <c r="JOS32" s="97"/>
      <c r="JOT32" s="97"/>
      <c r="JOU32" s="97"/>
      <c r="JOV32" s="97"/>
      <c r="JOW32" s="97"/>
      <c r="JOX32" s="97"/>
      <c r="JOY32" s="97"/>
      <c r="JOZ32" s="97"/>
      <c r="JPA32" s="97"/>
      <c r="JPB32" s="97"/>
      <c r="JPC32" s="97"/>
      <c r="JPD32" s="97"/>
      <c r="JPE32" s="97"/>
      <c r="JPF32" s="97"/>
      <c r="JPG32" s="97"/>
      <c r="JPH32" s="97"/>
      <c r="JPI32" s="97"/>
      <c r="JPJ32" s="97"/>
      <c r="JPK32" s="97"/>
      <c r="JPL32" s="97"/>
      <c r="JPM32" s="97"/>
      <c r="JPN32" s="97"/>
      <c r="JPO32" s="97"/>
      <c r="JPP32" s="97"/>
      <c r="JPQ32" s="97"/>
      <c r="JPR32" s="97"/>
      <c r="JPS32" s="97"/>
      <c r="JPT32" s="97"/>
      <c r="JPU32" s="97"/>
      <c r="JPV32" s="97"/>
      <c r="JPW32" s="97"/>
      <c r="JPX32" s="97"/>
      <c r="JPY32" s="97"/>
      <c r="JPZ32" s="97"/>
      <c r="JQA32" s="97"/>
      <c r="JQB32" s="97"/>
      <c r="JQC32" s="97"/>
      <c r="JQD32" s="97"/>
      <c r="JQE32" s="97"/>
      <c r="JQF32" s="97"/>
      <c r="JQG32" s="97"/>
      <c r="JQH32" s="97"/>
      <c r="JQI32" s="97"/>
      <c r="JQJ32" s="97"/>
      <c r="JQK32" s="97"/>
      <c r="JQL32" s="97"/>
      <c r="JQM32" s="97"/>
      <c r="JQN32" s="97"/>
      <c r="JQO32" s="97"/>
      <c r="JQP32" s="97"/>
      <c r="JQQ32" s="97"/>
      <c r="JQR32" s="97"/>
      <c r="JQS32" s="97"/>
      <c r="JQT32" s="97"/>
      <c r="JQU32" s="97"/>
      <c r="JQV32" s="97"/>
      <c r="JQW32" s="97"/>
      <c r="JQX32" s="97"/>
      <c r="JQY32" s="97"/>
      <c r="JQZ32" s="97"/>
      <c r="JRA32" s="97"/>
      <c r="JRB32" s="97"/>
      <c r="JRC32" s="97"/>
      <c r="JRD32" s="97"/>
      <c r="JRE32" s="97"/>
      <c r="JRF32" s="97"/>
      <c r="JRG32" s="97"/>
      <c r="JRH32" s="97"/>
      <c r="JRI32" s="97"/>
      <c r="JRJ32" s="97"/>
      <c r="JRK32" s="97"/>
      <c r="JRL32" s="97"/>
      <c r="JRM32" s="97"/>
      <c r="JRN32" s="97"/>
      <c r="JRO32" s="97"/>
      <c r="JRP32" s="97"/>
      <c r="JRQ32" s="97"/>
      <c r="JRR32" s="97"/>
      <c r="JRS32" s="97"/>
      <c r="JRT32" s="97"/>
      <c r="JRU32" s="97"/>
      <c r="JRV32" s="97"/>
      <c r="JRW32" s="97"/>
      <c r="JRX32" s="97"/>
      <c r="JRY32" s="97"/>
      <c r="JRZ32" s="97"/>
      <c r="JSA32" s="97"/>
      <c r="JSB32" s="97"/>
      <c r="JSC32" s="97"/>
      <c r="JSD32" s="97"/>
      <c r="JSE32" s="97"/>
      <c r="JSF32" s="97"/>
      <c r="JSG32" s="97"/>
      <c r="JSH32" s="97"/>
      <c r="JSI32" s="97"/>
      <c r="JSJ32" s="97"/>
      <c r="JSK32" s="97"/>
      <c r="JSL32" s="97"/>
      <c r="JSM32" s="97"/>
      <c r="JSN32" s="97"/>
      <c r="JSO32" s="97"/>
      <c r="JSP32" s="97"/>
      <c r="JSQ32" s="97"/>
      <c r="JSR32" s="97"/>
      <c r="JSS32" s="97"/>
      <c r="JST32" s="97"/>
      <c r="JSU32" s="97"/>
      <c r="JSV32" s="97"/>
      <c r="JSW32" s="97"/>
      <c r="JSX32" s="97"/>
      <c r="JSY32" s="97"/>
      <c r="JSZ32" s="97"/>
      <c r="JTA32" s="97"/>
      <c r="JTB32" s="97"/>
      <c r="JTC32" s="97"/>
      <c r="JTD32" s="97"/>
      <c r="JTE32" s="97"/>
      <c r="JTF32" s="97"/>
      <c r="JTG32" s="97"/>
      <c r="JTH32" s="97"/>
      <c r="JTI32" s="97"/>
      <c r="JTJ32" s="97"/>
      <c r="JTK32" s="97"/>
      <c r="JTL32" s="97"/>
      <c r="JTM32" s="97"/>
      <c r="JTN32" s="97"/>
      <c r="JTO32" s="97"/>
      <c r="JTP32" s="97"/>
      <c r="JTQ32" s="97"/>
      <c r="JTR32" s="97"/>
      <c r="JTS32" s="97"/>
      <c r="JTT32" s="97"/>
      <c r="JTU32" s="97"/>
      <c r="JTV32" s="97"/>
      <c r="JTW32" s="97"/>
      <c r="JTX32" s="97"/>
      <c r="JTY32" s="97"/>
      <c r="JTZ32" s="97"/>
      <c r="JUA32" s="97"/>
      <c r="JUB32" s="97"/>
      <c r="JUC32" s="97"/>
      <c r="JUD32" s="97"/>
      <c r="JUE32" s="97"/>
      <c r="JUF32" s="97"/>
      <c r="JUG32" s="97"/>
      <c r="JUH32" s="97"/>
      <c r="JUI32" s="97"/>
      <c r="JUJ32" s="97"/>
      <c r="JUK32" s="97"/>
      <c r="JUL32" s="97"/>
      <c r="JUM32" s="97"/>
      <c r="JUN32" s="97"/>
      <c r="JUO32" s="97"/>
      <c r="JUP32" s="97"/>
      <c r="JUQ32" s="97"/>
      <c r="JUR32" s="97"/>
      <c r="JUS32" s="97"/>
      <c r="JUT32" s="97"/>
      <c r="JUU32" s="97"/>
      <c r="JUV32" s="97"/>
      <c r="JUW32" s="97"/>
      <c r="JUX32" s="97"/>
      <c r="JUY32" s="97"/>
      <c r="JUZ32" s="97"/>
      <c r="JVA32" s="97"/>
      <c r="JVB32" s="97"/>
      <c r="JVC32" s="97"/>
      <c r="JVD32" s="97"/>
      <c r="JVE32" s="97"/>
      <c r="JVF32" s="97"/>
      <c r="JVG32" s="97"/>
      <c r="JVH32" s="97"/>
      <c r="JVI32" s="97"/>
      <c r="JVJ32" s="97"/>
      <c r="JVK32" s="97"/>
      <c r="JVL32" s="97"/>
      <c r="JVM32" s="97"/>
      <c r="JVN32" s="97"/>
      <c r="JVO32" s="97"/>
      <c r="JVP32" s="97"/>
      <c r="JVQ32" s="97"/>
      <c r="JVR32" s="97"/>
      <c r="JVS32" s="97"/>
      <c r="JVT32" s="97"/>
      <c r="JVU32" s="97"/>
      <c r="JVV32" s="97"/>
      <c r="JVW32" s="97"/>
      <c r="JVX32" s="97"/>
      <c r="JVY32" s="97"/>
      <c r="JVZ32" s="97"/>
      <c r="JWA32" s="97"/>
      <c r="JWB32" s="97"/>
      <c r="JWC32" s="97"/>
      <c r="JWD32" s="97"/>
      <c r="JWE32" s="97"/>
      <c r="JWF32" s="97"/>
      <c r="JWG32" s="97"/>
      <c r="JWH32" s="97"/>
      <c r="JWI32" s="97"/>
      <c r="JWJ32" s="97"/>
      <c r="JWK32" s="97"/>
      <c r="JWL32" s="97"/>
      <c r="JWM32" s="97"/>
      <c r="JWN32" s="97"/>
      <c r="JWO32" s="97"/>
      <c r="JWP32" s="97"/>
      <c r="JWQ32" s="97"/>
      <c r="JWR32" s="97"/>
      <c r="JWS32" s="97"/>
      <c r="JWT32" s="97"/>
      <c r="JWU32" s="97"/>
      <c r="JWV32" s="97"/>
      <c r="JWW32" s="97"/>
      <c r="JWX32" s="97"/>
      <c r="JWY32" s="97"/>
      <c r="JWZ32" s="97"/>
      <c r="JXA32" s="97"/>
      <c r="JXB32" s="97"/>
      <c r="JXC32" s="97"/>
      <c r="JXD32" s="97"/>
      <c r="JXE32" s="97"/>
      <c r="JXF32" s="97"/>
      <c r="JXG32" s="97"/>
      <c r="JXH32" s="97"/>
      <c r="JXI32" s="97"/>
      <c r="JXJ32" s="97"/>
      <c r="JXK32" s="97"/>
      <c r="JXL32" s="97"/>
      <c r="JXM32" s="97"/>
      <c r="JXN32" s="97"/>
      <c r="JXO32" s="97"/>
      <c r="JXP32" s="97"/>
      <c r="JXQ32" s="97"/>
      <c r="JXR32" s="97"/>
      <c r="JXS32" s="97"/>
      <c r="JXT32" s="97"/>
      <c r="JXU32" s="97"/>
      <c r="JXV32" s="97"/>
      <c r="JXW32" s="97"/>
      <c r="JXX32" s="97"/>
      <c r="JXY32" s="97"/>
      <c r="JXZ32" s="97"/>
      <c r="JYA32" s="97"/>
      <c r="JYB32" s="97"/>
      <c r="JYC32" s="97"/>
      <c r="JYD32" s="97"/>
      <c r="JYE32" s="97"/>
      <c r="JYF32" s="97"/>
      <c r="JYG32" s="97"/>
      <c r="JYH32" s="97"/>
      <c r="JYI32" s="97"/>
      <c r="JYJ32" s="97"/>
      <c r="JYK32" s="97"/>
      <c r="JYL32" s="97"/>
      <c r="JYM32" s="97"/>
      <c r="JYN32" s="97"/>
      <c r="JYO32" s="97"/>
      <c r="JYP32" s="97"/>
      <c r="JYQ32" s="97"/>
      <c r="JYR32" s="97"/>
      <c r="JYS32" s="97"/>
      <c r="JYT32" s="97"/>
      <c r="JYU32" s="97"/>
      <c r="JYV32" s="97"/>
      <c r="JYW32" s="97"/>
      <c r="JYX32" s="97"/>
      <c r="JYY32" s="97"/>
      <c r="JYZ32" s="97"/>
      <c r="JZA32" s="97"/>
      <c r="JZB32" s="97"/>
      <c r="JZC32" s="97"/>
      <c r="JZD32" s="97"/>
      <c r="JZE32" s="97"/>
      <c r="JZF32" s="97"/>
      <c r="JZG32" s="97"/>
      <c r="JZH32" s="97"/>
      <c r="JZI32" s="97"/>
      <c r="JZJ32" s="97"/>
      <c r="JZK32" s="97"/>
      <c r="JZL32" s="97"/>
      <c r="JZM32" s="97"/>
      <c r="JZN32" s="97"/>
      <c r="JZO32" s="97"/>
      <c r="JZP32" s="97"/>
      <c r="JZQ32" s="97"/>
      <c r="JZR32" s="97"/>
      <c r="JZS32" s="97"/>
      <c r="JZT32" s="97"/>
      <c r="JZU32" s="97"/>
      <c r="JZV32" s="97"/>
      <c r="JZW32" s="97"/>
      <c r="JZX32" s="97"/>
      <c r="JZY32" s="97"/>
      <c r="JZZ32" s="97"/>
      <c r="KAA32" s="97"/>
      <c r="KAB32" s="97"/>
      <c r="KAC32" s="97"/>
      <c r="KAD32" s="97"/>
      <c r="KAE32" s="97"/>
      <c r="KAF32" s="97"/>
      <c r="KAG32" s="97"/>
      <c r="KAH32" s="97"/>
      <c r="KAI32" s="97"/>
      <c r="KAJ32" s="97"/>
      <c r="KAK32" s="97"/>
      <c r="KAL32" s="97"/>
      <c r="KAM32" s="97"/>
      <c r="KAN32" s="97"/>
      <c r="KAO32" s="97"/>
      <c r="KAP32" s="97"/>
      <c r="KAQ32" s="97"/>
      <c r="KAR32" s="97"/>
      <c r="KAS32" s="97"/>
      <c r="KAT32" s="97"/>
      <c r="KAU32" s="97"/>
      <c r="KAV32" s="97"/>
      <c r="KAW32" s="97"/>
      <c r="KAX32" s="97"/>
      <c r="KAY32" s="97"/>
      <c r="KAZ32" s="97"/>
      <c r="KBA32" s="97"/>
      <c r="KBB32" s="97"/>
      <c r="KBC32" s="97"/>
      <c r="KBD32" s="97"/>
      <c r="KBE32" s="97"/>
      <c r="KBF32" s="97"/>
      <c r="KBG32" s="97"/>
      <c r="KBH32" s="97"/>
      <c r="KBI32" s="97"/>
      <c r="KBJ32" s="97"/>
      <c r="KBK32" s="97"/>
      <c r="KBL32" s="97"/>
      <c r="KBM32" s="97"/>
      <c r="KBN32" s="97"/>
      <c r="KBO32" s="97"/>
      <c r="KBP32" s="97"/>
      <c r="KBQ32" s="97"/>
      <c r="KBR32" s="97"/>
      <c r="KBS32" s="97"/>
      <c r="KBT32" s="97"/>
      <c r="KBU32" s="97"/>
      <c r="KBV32" s="97"/>
      <c r="KBW32" s="97"/>
      <c r="KBX32" s="97"/>
      <c r="KBY32" s="97"/>
      <c r="KBZ32" s="97"/>
      <c r="KCA32" s="97"/>
      <c r="KCB32" s="97"/>
      <c r="KCC32" s="97"/>
      <c r="KCD32" s="97"/>
      <c r="KCE32" s="97"/>
      <c r="KCF32" s="97"/>
      <c r="KCG32" s="97"/>
      <c r="KCH32" s="97"/>
      <c r="KCI32" s="97"/>
      <c r="KCJ32" s="97"/>
      <c r="KCK32" s="97"/>
      <c r="KCL32" s="97"/>
      <c r="KCM32" s="97"/>
      <c r="KCN32" s="97"/>
      <c r="KCO32" s="97"/>
      <c r="KCP32" s="97"/>
      <c r="KCQ32" s="97"/>
      <c r="KCR32" s="97"/>
      <c r="KCS32" s="97"/>
      <c r="KCT32" s="97"/>
      <c r="KCU32" s="97"/>
      <c r="KCV32" s="97"/>
      <c r="KCW32" s="97"/>
      <c r="KCX32" s="97"/>
      <c r="KCY32" s="97"/>
      <c r="KCZ32" s="97"/>
      <c r="KDA32" s="97"/>
      <c r="KDB32" s="97"/>
      <c r="KDC32" s="97"/>
      <c r="KDD32" s="97"/>
      <c r="KDE32" s="97"/>
      <c r="KDF32" s="97"/>
      <c r="KDG32" s="97"/>
      <c r="KDH32" s="97"/>
      <c r="KDI32" s="97"/>
      <c r="KDJ32" s="97"/>
      <c r="KDK32" s="97"/>
      <c r="KDL32" s="97"/>
      <c r="KDM32" s="97"/>
      <c r="KDN32" s="97"/>
      <c r="KDO32" s="97"/>
      <c r="KDP32" s="97"/>
      <c r="KDQ32" s="97"/>
      <c r="KDR32" s="97"/>
      <c r="KDS32" s="97"/>
      <c r="KDT32" s="97"/>
      <c r="KDU32" s="97"/>
      <c r="KDV32" s="97"/>
      <c r="KDW32" s="97"/>
      <c r="KDX32" s="97"/>
      <c r="KDY32" s="97"/>
      <c r="KDZ32" s="97"/>
      <c r="KEA32" s="97"/>
      <c r="KEB32" s="97"/>
      <c r="KEC32" s="97"/>
      <c r="KED32" s="97"/>
      <c r="KEE32" s="97"/>
      <c r="KEF32" s="97"/>
      <c r="KEG32" s="97"/>
      <c r="KEH32" s="97"/>
      <c r="KEI32" s="97"/>
      <c r="KEJ32" s="97"/>
      <c r="KEK32" s="97"/>
      <c r="KEL32" s="97"/>
      <c r="KEM32" s="97"/>
      <c r="KEN32" s="97"/>
      <c r="KEO32" s="97"/>
      <c r="KEP32" s="97"/>
      <c r="KEQ32" s="97"/>
      <c r="KER32" s="97"/>
      <c r="KES32" s="97"/>
      <c r="KET32" s="97"/>
      <c r="KEU32" s="97"/>
      <c r="KEV32" s="97"/>
      <c r="KEW32" s="97"/>
      <c r="KEX32" s="97"/>
      <c r="KEY32" s="97"/>
      <c r="KEZ32" s="97"/>
      <c r="KFA32" s="97"/>
      <c r="KFB32" s="97"/>
      <c r="KFC32" s="97"/>
      <c r="KFD32" s="97"/>
      <c r="KFE32" s="97"/>
      <c r="KFF32" s="97"/>
      <c r="KFG32" s="97"/>
      <c r="KFH32" s="97"/>
      <c r="KFI32" s="97"/>
      <c r="KFJ32" s="97"/>
      <c r="KFK32" s="97"/>
      <c r="KFL32" s="97"/>
      <c r="KFM32" s="97"/>
      <c r="KFN32" s="97"/>
      <c r="KFO32" s="97"/>
      <c r="KFP32" s="97"/>
      <c r="KFQ32" s="97"/>
      <c r="KFR32" s="97"/>
      <c r="KFS32" s="97"/>
      <c r="KFT32" s="97"/>
      <c r="KFU32" s="97"/>
      <c r="KFV32" s="97"/>
      <c r="KFW32" s="97"/>
      <c r="KFX32" s="97"/>
      <c r="KFY32" s="97"/>
      <c r="KFZ32" s="97"/>
      <c r="KGA32" s="97"/>
      <c r="KGB32" s="97"/>
      <c r="KGC32" s="97"/>
      <c r="KGD32" s="97"/>
      <c r="KGE32" s="97"/>
      <c r="KGF32" s="97"/>
      <c r="KGG32" s="97"/>
      <c r="KGH32" s="97"/>
      <c r="KGI32" s="97"/>
      <c r="KGJ32" s="97"/>
      <c r="KGK32" s="97"/>
      <c r="KGL32" s="97"/>
      <c r="KGM32" s="97"/>
      <c r="KGN32" s="97"/>
      <c r="KGO32" s="97"/>
      <c r="KGP32" s="97"/>
      <c r="KGQ32" s="97"/>
      <c r="KGR32" s="97"/>
      <c r="KGS32" s="97"/>
      <c r="KGT32" s="97"/>
      <c r="KGU32" s="97"/>
      <c r="KGV32" s="97"/>
      <c r="KGW32" s="97"/>
      <c r="KGX32" s="97"/>
      <c r="KGY32" s="97"/>
      <c r="KGZ32" s="97"/>
      <c r="KHA32" s="97"/>
      <c r="KHB32" s="97"/>
      <c r="KHC32" s="97"/>
      <c r="KHD32" s="97"/>
      <c r="KHE32" s="97"/>
      <c r="KHF32" s="97"/>
      <c r="KHG32" s="97"/>
      <c r="KHH32" s="97"/>
      <c r="KHI32" s="97"/>
      <c r="KHJ32" s="97"/>
      <c r="KHK32" s="97"/>
      <c r="KHL32" s="97"/>
      <c r="KHM32" s="97"/>
      <c r="KHN32" s="97"/>
      <c r="KHO32" s="97"/>
      <c r="KHP32" s="97"/>
      <c r="KHQ32" s="97"/>
      <c r="KHR32" s="97"/>
      <c r="KHS32" s="97"/>
      <c r="KHT32" s="97"/>
      <c r="KHU32" s="97"/>
      <c r="KHV32" s="97"/>
      <c r="KHW32" s="97"/>
      <c r="KHX32" s="97"/>
      <c r="KHY32" s="97"/>
      <c r="KHZ32" s="97"/>
      <c r="KIA32" s="97"/>
      <c r="KIB32" s="97"/>
      <c r="KIC32" s="97"/>
      <c r="KID32" s="97"/>
      <c r="KIE32" s="97"/>
      <c r="KIF32" s="97"/>
      <c r="KIG32" s="97"/>
      <c r="KIH32" s="97"/>
      <c r="KII32" s="97"/>
      <c r="KIJ32" s="97"/>
      <c r="KIK32" s="97"/>
      <c r="KIL32" s="97"/>
      <c r="KIM32" s="97"/>
      <c r="KIN32" s="97"/>
      <c r="KIO32" s="97"/>
      <c r="KIP32" s="97"/>
      <c r="KIQ32" s="97"/>
      <c r="KIR32" s="97"/>
      <c r="KIS32" s="97"/>
      <c r="KIT32" s="97"/>
      <c r="KIU32" s="97"/>
      <c r="KIV32" s="97"/>
      <c r="KIW32" s="97"/>
      <c r="KIX32" s="97"/>
      <c r="KIY32" s="97"/>
      <c r="KIZ32" s="97"/>
      <c r="KJA32" s="97"/>
      <c r="KJB32" s="97"/>
      <c r="KJC32" s="97"/>
      <c r="KJD32" s="97"/>
      <c r="KJE32" s="97"/>
      <c r="KJF32" s="97"/>
      <c r="KJG32" s="97"/>
      <c r="KJH32" s="97"/>
      <c r="KJI32" s="97"/>
      <c r="KJJ32" s="97"/>
      <c r="KJK32" s="97"/>
      <c r="KJL32" s="97"/>
      <c r="KJM32" s="97"/>
      <c r="KJN32" s="97"/>
      <c r="KJO32" s="97"/>
      <c r="KJP32" s="97"/>
      <c r="KJQ32" s="97"/>
      <c r="KJR32" s="97"/>
      <c r="KJS32" s="97"/>
      <c r="KJT32" s="97"/>
      <c r="KJU32" s="97"/>
      <c r="KJV32" s="97"/>
      <c r="KJW32" s="97"/>
      <c r="KJX32" s="97"/>
      <c r="KJY32" s="97"/>
      <c r="KJZ32" s="97"/>
      <c r="KKA32" s="97"/>
      <c r="KKB32" s="97"/>
      <c r="KKC32" s="97"/>
      <c r="KKD32" s="97"/>
      <c r="KKE32" s="97"/>
      <c r="KKF32" s="97"/>
      <c r="KKG32" s="97"/>
      <c r="KKH32" s="97"/>
      <c r="KKI32" s="97"/>
      <c r="KKJ32" s="97"/>
      <c r="KKK32" s="97"/>
      <c r="KKL32" s="97"/>
      <c r="KKM32" s="97"/>
      <c r="KKN32" s="97"/>
      <c r="KKO32" s="97"/>
      <c r="KKP32" s="97"/>
      <c r="KKQ32" s="97"/>
      <c r="KKR32" s="97"/>
      <c r="KKS32" s="97"/>
      <c r="KKT32" s="97"/>
      <c r="KKU32" s="97"/>
      <c r="KKV32" s="97"/>
      <c r="KKW32" s="97"/>
      <c r="KKX32" s="97"/>
      <c r="KKY32" s="97"/>
      <c r="KKZ32" s="97"/>
      <c r="KLA32" s="97"/>
      <c r="KLB32" s="97"/>
      <c r="KLC32" s="97"/>
      <c r="KLD32" s="97"/>
      <c r="KLE32" s="97"/>
      <c r="KLF32" s="97"/>
      <c r="KLG32" s="97"/>
      <c r="KLH32" s="97"/>
      <c r="KLI32" s="97"/>
      <c r="KLJ32" s="97"/>
      <c r="KLK32" s="97"/>
      <c r="KLL32" s="97"/>
      <c r="KLM32" s="97"/>
      <c r="KLN32" s="97"/>
      <c r="KLO32" s="97"/>
      <c r="KLP32" s="97"/>
      <c r="KLQ32" s="97"/>
      <c r="KLR32" s="97"/>
      <c r="KLS32" s="97"/>
      <c r="KLT32" s="97"/>
      <c r="KLU32" s="97"/>
      <c r="KLV32" s="97"/>
      <c r="KLW32" s="97"/>
      <c r="KLX32" s="97"/>
      <c r="KLY32" s="97"/>
      <c r="KLZ32" s="97"/>
      <c r="KMA32" s="97"/>
      <c r="KMB32" s="97"/>
      <c r="KMC32" s="97"/>
      <c r="KMD32" s="97"/>
      <c r="KME32" s="97"/>
      <c r="KMF32" s="97"/>
      <c r="KMG32" s="97"/>
      <c r="KMH32" s="97"/>
      <c r="KMI32" s="97"/>
      <c r="KMJ32" s="97"/>
      <c r="KMK32" s="97"/>
      <c r="KML32" s="97"/>
      <c r="KMM32" s="97"/>
      <c r="KMN32" s="97"/>
      <c r="KMO32" s="97"/>
      <c r="KMP32" s="97"/>
      <c r="KMQ32" s="97"/>
      <c r="KMR32" s="97"/>
      <c r="KMS32" s="97"/>
      <c r="KMT32" s="97"/>
      <c r="KMU32" s="97"/>
      <c r="KMV32" s="97"/>
      <c r="KMW32" s="97"/>
      <c r="KMX32" s="97"/>
      <c r="KMY32" s="97"/>
      <c r="KMZ32" s="97"/>
      <c r="KNA32" s="97"/>
      <c r="KNB32" s="97"/>
      <c r="KNC32" s="97"/>
      <c r="KND32" s="97"/>
      <c r="KNE32" s="97"/>
      <c r="KNF32" s="97"/>
      <c r="KNG32" s="97"/>
      <c r="KNH32" s="97"/>
      <c r="KNI32" s="97"/>
      <c r="KNJ32" s="97"/>
      <c r="KNK32" s="97"/>
      <c r="KNL32" s="97"/>
      <c r="KNM32" s="97"/>
      <c r="KNN32" s="97"/>
      <c r="KNO32" s="97"/>
      <c r="KNP32" s="97"/>
      <c r="KNQ32" s="97"/>
      <c r="KNR32" s="97"/>
      <c r="KNS32" s="97"/>
      <c r="KNT32" s="97"/>
      <c r="KNU32" s="97"/>
      <c r="KNV32" s="97"/>
      <c r="KNW32" s="97"/>
      <c r="KNX32" s="97"/>
      <c r="KNY32" s="97"/>
      <c r="KNZ32" s="97"/>
      <c r="KOA32" s="97"/>
      <c r="KOB32" s="97"/>
      <c r="KOC32" s="97"/>
      <c r="KOD32" s="97"/>
      <c r="KOE32" s="97"/>
      <c r="KOF32" s="97"/>
      <c r="KOG32" s="97"/>
      <c r="KOH32" s="97"/>
      <c r="KOI32" s="97"/>
      <c r="KOJ32" s="97"/>
      <c r="KOK32" s="97"/>
      <c r="KOL32" s="97"/>
      <c r="KOM32" s="97"/>
      <c r="KON32" s="97"/>
      <c r="KOO32" s="97"/>
      <c r="KOP32" s="97"/>
      <c r="KOQ32" s="97"/>
      <c r="KOR32" s="97"/>
      <c r="KOS32" s="97"/>
      <c r="KOT32" s="97"/>
      <c r="KOU32" s="97"/>
      <c r="KOV32" s="97"/>
      <c r="KOW32" s="97"/>
      <c r="KOX32" s="97"/>
      <c r="KOY32" s="97"/>
      <c r="KOZ32" s="97"/>
      <c r="KPA32" s="97"/>
      <c r="KPB32" s="97"/>
      <c r="KPC32" s="97"/>
      <c r="KPD32" s="97"/>
      <c r="KPE32" s="97"/>
      <c r="KPF32" s="97"/>
      <c r="KPG32" s="97"/>
      <c r="KPH32" s="97"/>
      <c r="KPI32" s="97"/>
      <c r="KPJ32" s="97"/>
      <c r="KPK32" s="97"/>
      <c r="KPL32" s="97"/>
      <c r="KPM32" s="97"/>
      <c r="KPN32" s="97"/>
      <c r="KPO32" s="97"/>
      <c r="KPP32" s="97"/>
      <c r="KPQ32" s="97"/>
      <c r="KPR32" s="97"/>
      <c r="KPS32" s="97"/>
      <c r="KPT32" s="97"/>
      <c r="KPU32" s="97"/>
      <c r="KPV32" s="97"/>
      <c r="KPW32" s="97"/>
      <c r="KPX32" s="97"/>
      <c r="KPY32" s="97"/>
      <c r="KPZ32" s="97"/>
      <c r="KQA32" s="97"/>
      <c r="KQB32" s="97"/>
      <c r="KQC32" s="97"/>
      <c r="KQD32" s="97"/>
      <c r="KQE32" s="97"/>
      <c r="KQF32" s="97"/>
      <c r="KQG32" s="97"/>
      <c r="KQH32" s="97"/>
      <c r="KQI32" s="97"/>
      <c r="KQJ32" s="97"/>
      <c r="KQK32" s="97"/>
      <c r="KQL32" s="97"/>
      <c r="KQM32" s="97"/>
      <c r="KQN32" s="97"/>
      <c r="KQO32" s="97"/>
      <c r="KQP32" s="97"/>
      <c r="KQQ32" s="97"/>
      <c r="KQR32" s="97"/>
      <c r="KQS32" s="97"/>
      <c r="KQT32" s="97"/>
      <c r="KQU32" s="97"/>
      <c r="KQV32" s="97"/>
      <c r="KQW32" s="97"/>
      <c r="KQX32" s="97"/>
      <c r="KQY32" s="97"/>
      <c r="KQZ32" s="97"/>
      <c r="KRA32" s="97"/>
      <c r="KRB32" s="97"/>
      <c r="KRC32" s="97"/>
      <c r="KRD32" s="97"/>
      <c r="KRE32" s="97"/>
      <c r="KRF32" s="97"/>
      <c r="KRG32" s="97"/>
      <c r="KRH32" s="97"/>
      <c r="KRI32" s="97"/>
      <c r="KRJ32" s="97"/>
      <c r="KRK32" s="97"/>
      <c r="KRL32" s="97"/>
      <c r="KRM32" s="97"/>
      <c r="KRN32" s="97"/>
      <c r="KRO32" s="97"/>
      <c r="KRP32" s="97"/>
      <c r="KRQ32" s="97"/>
      <c r="KRR32" s="97"/>
      <c r="KRS32" s="97"/>
      <c r="KRT32" s="97"/>
      <c r="KRU32" s="97"/>
      <c r="KRV32" s="97"/>
      <c r="KRW32" s="97"/>
      <c r="KRX32" s="97"/>
      <c r="KRY32" s="97"/>
      <c r="KRZ32" s="97"/>
      <c r="KSA32" s="97"/>
      <c r="KSB32" s="97"/>
      <c r="KSC32" s="97"/>
      <c r="KSD32" s="97"/>
      <c r="KSE32" s="97"/>
      <c r="KSF32" s="97"/>
      <c r="KSG32" s="97"/>
      <c r="KSH32" s="97"/>
      <c r="KSI32" s="97"/>
      <c r="KSJ32" s="97"/>
      <c r="KSK32" s="97"/>
      <c r="KSL32" s="97"/>
      <c r="KSM32" s="97"/>
      <c r="KSN32" s="97"/>
      <c r="KSO32" s="97"/>
      <c r="KSP32" s="97"/>
      <c r="KSQ32" s="97"/>
      <c r="KSR32" s="97"/>
      <c r="KSS32" s="97"/>
      <c r="KST32" s="97"/>
      <c r="KSU32" s="97"/>
      <c r="KSV32" s="97"/>
      <c r="KSW32" s="97"/>
      <c r="KSX32" s="97"/>
      <c r="KSY32" s="97"/>
      <c r="KSZ32" s="97"/>
      <c r="KTA32" s="97"/>
      <c r="KTB32" s="97"/>
      <c r="KTC32" s="97"/>
      <c r="KTD32" s="97"/>
      <c r="KTE32" s="97"/>
      <c r="KTF32" s="97"/>
      <c r="KTG32" s="97"/>
      <c r="KTH32" s="97"/>
      <c r="KTI32" s="97"/>
      <c r="KTJ32" s="97"/>
      <c r="KTK32" s="97"/>
      <c r="KTL32" s="97"/>
      <c r="KTM32" s="97"/>
      <c r="KTN32" s="97"/>
      <c r="KTO32" s="97"/>
      <c r="KTP32" s="97"/>
      <c r="KTQ32" s="97"/>
      <c r="KTR32" s="97"/>
      <c r="KTS32" s="97"/>
      <c r="KTT32" s="97"/>
      <c r="KTU32" s="97"/>
      <c r="KTV32" s="97"/>
      <c r="KTW32" s="97"/>
      <c r="KTX32" s="97"/>
      <c r="KTY32" s="97"/>
      <c r="KTZ32" s="97"/>
      <c r="KUA32" s="97"/>
      <c r="KUB32" s="97"/>
      <c r="KUC32" s="97"/>
      <c r="KUD32" s="97"/>
      <c r="KUE32" s="97"/>
      <c r="KUF32" s="97"/>
      <c r="KUG32" s="97"/>
      <c r="KUH32" s="97"/>
      <c r="KUI32" s="97"/>
      <c r="KUJ32" s="97"/>
      <c r="KUK32" s="97"/>
      <c r="KUL32" s="97"/>
      <c r="KUM32" s="97"/>
      <c r="KUN32" s="97"/>
      <c r="KUO32" s="97"/>
      <c r="KUP32" s="97"/>
      <c r="KUQ32" s="97"/>
      <c r="KUR32" s="97"/>
      <c r="KUS32" s="97"/>
      <c r="KUT32" s="97"/>
      <c r="KUU32" s="97"/>
      <c r="KUV32" s="97"/>
      <c r="KUW32" s="97"/>
      <c r="KUX32" s="97"/>
      <c r="KUY32" s="97"/>
      <c r="KUZ32" s="97"/>
      <c r="KVA32" s="97"/>
      <c r="KVB32" s="97"/>
      <c r="KVC32" s="97"/>
      <c r="KVD32" s="97"/>
      <c r="KVE32" s="97"/>
      <c r="KVF32" s="97"/>
      <c r="KVG32" s="97"/>
      <c r="KVH32" s="97"/>
      <c r="KVI32" s="97"/>
      <c r="KVJ32" s="97"/>
      <c r="KVK32" s="97"/>
      <c r="KVL32" s="97"/>
      <c r="KVM32" s="97"/>
      <c r="KVN32" s="97"/>
      <c r="KVO32" s="97"/>
      <c r="KVP32" s="97"/>
      <c r="KVQ32" s="97"/>
      <c r="KVR32" s="97"/>
      <c r="KVS32" s="97"/>
      <c r="KVT32" s="97"/>
      <c r="KVU32" s="97"/>
      <c r="KVV32" s="97"/>
      <c r="KVW32" s="97"/>
      <c r="KVX32" s="97"/>
      <c r="KVY32" s="97"/>
      <c r="KVZ32" s="97"/>
      <c r="KWA32" s="97"/>
      <c r="KWB32" s="97"/>
      <c r="KWC32" s="97"/>
      <c r="KWD32" s="97"/>
      <c r="KWE32" s="97"/>
      <c r="KWF32" s="97"/>
      <c r="KWG32" s="97"/>
      <c r="KWH32" s="97"/>
      <c r="KWI32" s="97"/>
      <c r="KWJ32" s="97"/>
      <c r="KWK32" s="97"/>
      <c r="KWL32" s="97"/>
      <c r="KWM32" s="97"/>
      <c r="KWN32" s="97"/>
      <c r="KWO32" s="97"/>
      <c r="KWP32" s="97"/>
      <c r="KWQ32" s="97"/>
      <c r="KWR32" s="97"/>
      <c r="KWS32" s="97"/>
      <c r="KWT32" s="97"/>
      <c r="KWU32" s="97"/>
      <c r="KWV32" s="97"/>
      <c r="KWW32" s="97"/>
      <c r="KWX32" s="97"/>
      <c r="KWY32" s="97"/>
      <c r="KWZ32" s="97"/>
      <c r="KXA32" s="97"/>
      <c r="KXB32" s="97"/>
      <c r="KXC32" s="97"/>
      <c r="KXD32" s="97"/>
      <c r="KXE32" s="97"/>
      <c r="KXF32" s="97"/>
      <c r="KXG32" s="97"/>
      <c r="KXH32" s="97"/>
      <c r="KXI32" s="97"/>
      <c r="KXJ32" s="97"/>
      <c r="KXK32" s="97"/>
      <c r="KXL32" s="97"/>
      <c r="KXM32" s="97"/>
      <c r="KXN32" s="97"/>
      <c r="KXO32" s="97"/>
      <c r="KXP32" s="97"/>
      <c r="KXQ32" s="97"/>
      <c r="KXR32" s="97"/>
      <c r="KXS32" s="97"/>
      <c r="KXT32" s="97"/>
      <c r="KXU32" s="97"/>
      <c r="KXV32" s="97"/>
      <c r="KXW32" s="97"/>
      <c r="KXX32" s="97"/>
      <c r="KXY32" s="97"/>
      <c r="KXZ32" s="97"/>
      <c r="KYA32" s="97"/>
      <c r="KYB32" s="97"/>
      <c r="KYC32" s="97"/>
      <c r="KYD32" s="97"/>
      <c r="KYE32" s="97"/>
      <c r="KYF32" s="97"/>
      <c r="KYG32" s="97"/>
      <c r="KYH32" s="97"/>
      <c r="KYI32" s="97"/>
      <c r="KYJ32" s="97"/>
      <c r="KYK32" s="97"/>
      <c r="KYL32" s="97"/>
      <c r="KYM32" s="97"/>
      <c r="KYN32" s="97"/>
      <c r="KYO32" s="97"/>
      <c r="KYP32" s="97"/>
      <c r="KYQ32" s="97"/>
      <c r="KYR32" s="97"/>
      <c r="KYS32" s="97"/>
      <c r="KYT32" s="97"/>
      <c r="KYU32" s="97"/>
      <c r="KYV32" s="97"/>
      <c r="KYW32" s="97"/>
      <c r="KYX32" s="97"/>
      <c r="KYY32" s="97"/>
      <c r="KYZ32" s="97"/>
      <c r="KZA32" s="97"/>
      <c r="KZB32" s="97"/>
      <c r="KZC32" s="97"/>
      <c r="KZD32" s="97"/>
      <c r="KZE32" s="97"/>
      <c r="KZF32" s="97"/>
      <c r="KZG32" s="97"/>
      <c r="KZH32" s="97"/>
      <c r="KZI32" s="97"/>
      <c r="KZJ32" s="97"/>
      <c r="KZK32" s="97"/>
      <c r="KZL32" s="97"/>
      <c r="KZM32" s="97"/>
      <c r="KZN32" s="97"/>
      <c r="KZO32" s="97"/>
      <c r="KZP32" s="97"/>
      <c r="KZQ32" s="97"/>
      <c r="KZR32" s="97"/>
      <c r="KZS32" s="97"/>
      <c r="KZT32" s="97"/>
      <c r="KZU32" s="97"/>
      <c r="KZV32" s="97"/>
      <c r="KZW32" s="97"/>
      <c r="KZX32" s="97"/>
      <c r="KZY32" s="97"/>
      <c r="KZZ32" s="97"/>
      <c r="LAA32" s="97"/>
      <c r="LAB32" s="97"/>
      <c r="LAC32" s="97"/>
      <c r="LAD32" s="97"/>
      <c r="LAE32" s="97"/>
      <c r="LAF32" s="97"/>
      <c r="LAG32" s="97"/>
      <c r="LAH32" s="97"/>
      <c r="LAI32" s="97"/>
      <c r="LAJ32" s="97"/>
      <c r="LAK32" s="97"/>
      <c r="LAL32" s="97"/>
      <c r="LAM32" s="97"/>
      <c r="LAN32" s="97"/>
      <c r="LAO32" s="97"/>
      <c r="LAP32" s="97"/>
      <c r="LAQ32" s="97"/>
      <c r="LAR32" s="97"/>
      <c r="LAS32" s="97"/>
      <c r="LAT32" s="97"/>
      <c r="LAU32" s="97"/>
      <c r="LAV32" s="97"/>
      <c r="LAW32" s="97"/>
      <c r="LAX32" s="97"/>
      <c r="LAY32" s="97"/>
      <c r="LAZ32" s="97"/>
      <c r="LBA32" s="97"/>
      <c r="LBB32" s="97"/>
      <c r="LBC32" s="97"/>
      <c r="LBD32" s="97"/>
      <c r="LBE32" s="97"/>
      <c r="LBF32" s="97"/>
      <c r="LBG32" s="97"/>
      <c r="LBH32" s="97"/>
      <c r="LBI32" s="97"/>
      <c r="LBJ32" s="97"/>
      <c r="LBK32" s="97"/>
      <c r="LBL32" s="97"/>
      <c r="LBM32" s="97"/>
      <c r="LBN32" s="97"/>
      <c r="LBO32" s="97"/>
      <c r="LBP32" s="97"/>
      <c r="LBQ32" s="97"/>
      <c r="LBR32" s="97"/>
      <c r="LBS32" s="97"/>
      <c r="LBT32" s="97"/>
      <c r="LBU32" s="97"/>
      <c r="LBV32" s="97"/>
      <c r="LBW32" s="97"/>
      <c r="LBX32" s="97"/>
      <c r="LBY32" s="97"/>
      <c r="LBZ32" s="97"/>
      <c r="LCA32" s="97"/>
      <c r="LCB32" s="97"/>
      <c r="LCC32" s="97"/>
      <c r="LCD32" s="97"/>
      <c r="LCE32" s="97"/>
      <c r="LCF32" s="97"/>
      <c r="LCG32" s="97"/>
      <c r="LCH32" s="97"/>
      <c r="LCI32" s="97"/>
      <c r="LCJ32" s="97"/>
      <c r="LCK32" s="97"/>
      <c r="LCL32" s="97"/>
      <c r="LCM32" s="97"/>
      <c r="LCN32" s="97"/>
      <c r="LCO32" s="97"/>
      <c r="LCP32" s="97"/>
      <c r="LCQ32" s="97"/>
      <c r="LCR32" s="97"/>
      <c r="LCS32" s="97"/>
      <c r="LCT32" s="97"/>
      <c r="LCU32" s="97"/>
      <c r="LCV32" s="97"/>
      <c r="LCW32" s="97"/>
      <c r="LCX32" s="97"/>
      <c r="LCY32" s="97"/>
      <c r="LCZ32" s="97"/>
      <c r="LDA32" s="97"/>
      <c r="LDB32" s="97"/>
      <c r="LDC32" s="97"/>
      <c r="LDD32" s="97"/>
      <c r="LDE32" s="97"/>
      <c r="LDF32" s="97"/>
      <c r="LDG32" s="97"/>
      <c r="LDH32" s="97"/>
      <c r="LDI32" s="97"/>
      <c r="LDJ32" s="97"/>
      <c r="LDK32" s="97"/>
      <c r="LDL32" s="97"/>
      <c r="LDM32" s="97"/>
      <c r="LDN32" s="97"/>
      <c r="LDO32" s="97"/>
      <c r="LDP32" s="97"/>
      <c r="LDQ32" s="97"/>
      <c r="LDR32" s="97"/>
      <c r="LDS32" s="97"/>
      <c r="LDT32" s="97"/>
      <c r="LDU32" s="97"/>
      <c r="LDV32" s="97"/>
      <c r="LDW32" s="97"/>
      <c r="LDX32" s="97"/>
      <c r="LDY32" s="97"/>
      <c r="LDZ32" s="97"/>
      <c r="LEA32" s="97"/>
      <c r="LEB32" s="97"/>
      <c r="LEC32" s="97"/>
      <c r="LED32" s="97"/>
      <c r="LEE32" s="97"/>
      <c r="LEF32" s="97"/>
      <c r="LEG32" s="97"/>
      <c r="LEH32" s="97"/>
      <c r="LEI32" s="97"/>
      <c r="LEJ32" s="97"/>
      <c r="LEK32" s="97"/>
      <c r="LEL32" s="97"/>
      <c r="LEM32" s="97"/>
      <c r="LEN32" s="97"/>
      <c r="LEO32" s="97"/>
      <c r="LEP32" s="97"/>
      <c r="LEQ32" s="97"/>
      <c r="LER32" s="97"/>
      <c r="LES32" s="97"/>
      <c r="LET32" s="97"/>
      <c r="LEU32" s="97"/>
      <c r="LEV32" s="97"/>
      <c r="LEW32" s="97"/>
      <c r="LEX32" s="97"/>
      <c r="LEY32" s="97"/>
      <c r="LEZ32" s="97"/>
      <c r="LFA32" s="97"/>
      <c r="LFB32" s="97"/>
      <c r="LFC32" s="97"/>
      <c r="LFD32" s="97"/>
      <c r="LFE32" s="97"/>
      <c r="LFF32" s="97"/>
      <c r="LFG32" s="97"/>
      <c r="LFH32" s="97"/>
      <c r="LFI32" s="97"/>
      <c r="LFJ32" s="97"/>
      <c r="LFK32" s="97"/>
      <c r="LFL32" s="97"/>
      <c r="LFM32" s="97"/>
      <c r="LFN32" s="97"/>
      <c r="LFO32" s="97"/>
      <c r="LFP32" s="97"/>
      <c r="LFQ32" s="97"/>
      <c r="LFR32" s="97"/>
      <c r="LFS32" s="97"/>
      <c r="LFT32" s="97"/>
      <c r="LFU32" s="97"/>
      <c r="LFV32" s="97"/>
      <c r="LFW32" s="97"/>
      <c r="LFX32" s="97"/>
      <c r="LFY32" s="97"/>
      <c r="LFZ32" s="97"/>
      <c r="LGA32" s="97"/>
      <c r="LGB32" s="97"/>
      <c r="LGC32" s="97"/>
      <c r="LGD32" s="97"/>
      <c r="LGE32" s="97"/>
      <c r="LGF32" s="97"/>
      <c r="LGG32" s="97"/>
      <c r="LGH32" s="97"/>
      <c r="LGI32" s="97"/>
      <c r="LGJ32" s="97"/>
      <c r="LGK32" s="97"/>
      <c r="LGL32" s="97"/>
      <c r="LGM32" s="97"/>
      <c r="LGN32" s="97"/>
      <c r="LGO32" s="97"/>
      <c r="LGP32" s="97"/>
      <c r="LGQ32" s="97"/>
      <c r="LGR32" s="97"/>
      <c r="LGS32" s="97"/>
      <c r="LGT32" s="97"/>
      <c r="LGU32" s="97"/>
      <c r="LGV32" s="97"/>
      <c r="LGW32" s="97"/>
      <c r="LGX32" s="97"/>
      <c r="LGY32" s="97"/>
      <c r="LGZ32" s="97"/>
      <c r="LHA32" s="97"/>
      <c r="LHB32" s="97"/>
      <c r="LHC32" s="97"/>
      <c r="LHD32" s="97"/>
      <c r="LHE32" s="97"/>
      <c r="LHF32" s="97"/>
      <c r="LHG32" s="97"/>
      <c r="LHH32" s="97"/>
      <c r="LHI32" s="97"/>
      <c r="LHJ32" s="97"/>
      <c r="LHK32" s="97"/>
      <c r="LHL32" s="97"/>
      <c r="LHM32" s="97"/>
      <c r="LHN32" s="97"/>
      <c r="LHO32" s="97"/>
      <c r="LHP32" s="97"/>
      <c r="LHQ32" s="97"/>
      <c r="LHR32" s="97"/>
      <c r="LHS32" s="97"/>
      <c r="LHT32" s="97"/>
      <c r="LHU32" s="97"/>
      <c r="LHV32" s="97"/>
      <c r="LHW32" s="97"/>
      <c r="LHX32" s="97"/>
      <c r="LHY32" s="97"/>
      <c r="LHZ32" s="97"/>
      <c r="LIA32" s="97"/>
      <c r="LIB32" s="97"/>
      <c r="LIC32" s="97"/>
      <c r="LID32" s="97"/>
      <c r="LIE32" s="97"/>
      <c r="LIF32" s="97"/>
      <c r="LIG32" s="97"/>
      <c r="LIH32" s="97"/>
      <c r="LII32" s="97"/>
      <c r="LIJ32" s="97"/>
      <c r="LIK32" s="97"/>
      <c r="LIL32" s="97"/>
      <c r="LIM32" s="97"/>
      <c r="LIN32" s="97"/>
      <c r="LIO32" s="97"/>
      <c r="LIP32" s="97"/>
      <c r="LIQ32" s="97"/>
      <c r="LIR32" s="97"/>
      <c r="LIS32" s="97"/>
      <c r="LIT32" s="97"/>
      <c r="LIU32" s="97"/>
      <c r="LIV32" s="97"/>
      <c r="LIW32" s="97"/>
      <c r="LIX32" s="97"/>
      <c r="LIY32" s="97"/>
      <c r="LIZ32" s="97"/>
      <c r="LJA32" s="97"/>
      <c r="LJB32" s="97"/>
      <c r="LJC32" s="97"/>
      <c r="LJD32" s="97"/>
      <c r="LJE32" s="97"/>
      <c r="LJF32" s="97"/>
      <c r="LJG32" s="97"/>
      <c r="LJH32" s="97"/>
      <c r="LJI32" s="97"/>
      <c r="LJJ32" s="97"/>
      <c r="LJK32" s="97"/>
      <c r="LJL32" s="97"/>
      <c r="LJM32" s="97"/>
      <c r="LJN32" s="97"/>
      <c r="LJO32" s="97"/>
      <c r="LJP32" s="97"/>
      <c r="LJQ32" s="97"/>
      <c r="LJR32" s="97"/>
      <c r="LJS32" s="97"/>
      <c r="LJT32" s="97"/>
      <c r="LJU32" s="97"/>
      <c r="LJV32" s="97"/>
      <c r="LJW32" s="97"/>
      <c r="LJX32" s="97"/>
      <c r="LJY32" s="97"/>
      <c r="LJZ32" s="97"/>
      <c r="LKA32" s="97"/>
      <c r="LKB32" s="97"/>
      <c r="LKC32" s="97"/>
      <c r="LKD32" s="97"/>
      <c r="LKE32" s="97"/>
      <c r="LKF32" s="97"/>
      <c r="LKG32" s="97"/>
      <c r="LKH32" s="97"/>
      <c r="LKI32" s="97"/>
      <c r="LKJ32" s="97"/>
      <c r="LKK32" s="97"/>
      <c r="LKL32" s="97"/>
      <c r="LKM32" s="97"/>
      <c r="LKN32" s="97"/>
      <c r="LKO32" s="97"/>
      <c r="LKP32" s="97"/>
      <c r="LKQ32" s="97"/>
      <c r="LKR32" s="97"/>
      <c r="LKS32" s="97"/>
      <c r="LKT32" s="97"/>
      <c r="LKU32" s="97"/>
      <c r="LKV32" s="97"/>
      <c r="LKW32" s="97"/>
      <c r="LKX32" s="97"/>
      <c r="LKY32" s="97"/>
      <c r="LKZ32" s="97"/>
      <c r="LLA32" s="97"/>
      <c r="LLB32" s="97"/>
      <c r="LLC32" s="97"/>
      <c r="LLD32" s="97"/>
      <c r="LLE32" s="97"/>
      <c r="LLF32" s="97"/>
      <c r="LLG32" s="97"/>
      <c r="LLH32" s="97"/>
      <c r="LLI32" s="97"/>
      <c r="LLJ32" s="97"/>
      <c r="LLK32" s="97"/>
      <c r="LLL32" s="97"/>
      <c r="LLM32" s="97"/>
      <c r="LLN32" s="97"/>
      <c r="LLO32" s="97"/>
      <c r="LLP32" s="97"/>
      <c r="LLQ32" s="97"/>
      <c r="LLR32" s="97"/>
      <c r="LLS32" s="97"/>
      <c r="LLT32" s="97"/>
      <c r="LLU32" s="97"/>
      <c r="LLV32" s="97"/>
      <c r="LLW32" s="97"/>
      <c r="LLX32" s="97"/>
      <c r="LLY32" s="97"/>
      <c r="LLZ32" s="97"/>
      <c r="LMA32" s="97"/>
      <c r="LMB32" s="97"/>
      <c r="LMC32" s="97"/>
      <c r="LMD32" s="97"/>
      <c r="LME32" s="97"/>
      <c r="LMF32" s="97"/>
      <c r="LMG32" s="97"/>
      <c r="LMH32" s="97"/>
      <c r="LMI32" s="97"/>
      <c r="LMJ32" s="97"/>
      <c r="LMK32" s="97"/>
      <c r="LML32" s="97"/>
      <c r="LMM32" s="97"/>
      <c r="LMN32" s="97"/>
      <c r="LMO32" s="97"/>
      <c r="LMP32" s="97"/>
      <c r="LMQ32" s="97"/>
      <c r="LMR32" s="97"/>
      <c r="LMS32" s="97"/>
      <c r="LMT32" s="97"/>
      <c r="LMU32" s="97"/>
      <c r="LMV32" s="97"/>
      <c r="LMW32" s="97"/>
      <c r="LMX32" s="97"/>
      <c r="LMY32" s="97"/>
      <c r="LMZ32" s="97"/>
      <c r="LNA32" s="97"/>
      <c r="LNB32" s="97"/>
      <c r="LNC32" s="97"/>
      <c r="LND32" s="97"/>
      <c r="LNE32" s="97"/>
      <c r="LNF32" s="97"/>
      <c r="LNG32" s="97"/>
      <c r="LNH32" s="97"/>
      <c r="LNI32" s="97"/>
      <c r="LNJ32" s="97"/>
      <c r="LNK32" s="97"/>
      <c r="LNL32" s="97"/>
      <c r="LNM32" s="97"/>
      <c r="LNN32" s="97"/>
      <c r="LNO32" s="97"/>
      <c r="LNP32" s="97"/>
      <c r="LNQ32" s="97"/>
      <c r="LNR32" s="97"/>
      <c r="LNS32" s="97"/>
      <c r="LNT32" s="97"/>
      <c r="LNU32" s="97"/>
      <c r="LNV32" s="97"/>
      <c r="LNW32" s="97"/>
      <c r="LNX32" s="97"/>
      <c r="LNY32" s="97"/>
      <c r="LNZ32" s="97"/>
      <c r="LOA32" s="97"/>
      <c r="LOB32" s="97"/>
      <c r="LOC32" s="97"/>
      <c r="LOD32" s="97"/>
      <c r="LOE32" s="97"/>
      <c r="LOF32" s="97"/>
      <c r="LOG32" s="97"/>
      <c r="LOH32" s="97"/>
      <c r="LOI32" s="97"/>
      <c r="LOJ32" s="97"/>
      <c r="LOK32" s="97"/>
      <c r="LOL32" s="97"/>
      <c r="LOM32" s="97"/>
      <c r="LON32" s="97"/>
      <c r="LOO32" s="97"/>
      <c r="LOP32" s="97"/>
      <c r="LOQ32" s="97"/>
      <c r="LOR32" s="97"/>
      <c r="LOS32" s="97"/>
      <c r="LOT32" s="97"/>
      <c r="LOU32" s="97"/>
      <c r="LOV32" s="97"/>
      <c r="LOW32" s="97"/>
      <c r="LOX32" s="97"/>
      <c r="LOY32" s="97"/>
      <c r="LOZ32" s="97"/>
      <c r="LPA32" s="97"/>
      <c r="LPB32" s="97"/>
      <c r="LPC32" s="97"/>
      <c r="LPD32" s="97"/>
      <c r="LPE32" s="97"/>
      <c r="LPF32" s="97"/>
      <c r="LPG32" s="97"/>
      <c r="LPH32" s="97"/>
      <c r="LPI32" s="97"/>
      <c r="LPJ32" s="97"/>
      <c r="LPK32" s="97"/>
      <c r="LPL32" s="97"/>
      <c r="LPM32" s="97"/>
      <c r="LPN32" s="97"/>
      <c r="LPO32" s="97"/>
      <c r="LPP32" s="97"/>
      <c r="LPQ32" s="97"/>
      <c r="LPR32" s="97"/>
      <c r="LPS32" s="97"/>
      <c r="LPT32" s="97"/>
      <c r="LPU32" s="97"/>
      <c r="LPV32" s="97"/>
      <c r="LPW32" s="97"/>
      <c r="LPX32" s="97"/>
      <c r="LPY32" s="97"/>
      <c r="LPZ32" s="97"/>
      <c r="LQA32" s="97"/>
      <c r="LQB32" s="97"/>
      <c r="LQC32" s="97"/>
      <c r="LQD32" s="97"/>
      <c r="LQE32" s="97"/>
      <c r="LQF32" s="97"/>
      <c r="LQG32" s="97"/>
      <c r="LQH32" s="97"/>
      <c r="LQI32" s="97"/>
      <c r="LQJ32" s="97"/>
      <c r="LQK32" s="97"/>
      <c r="LQL32" s="97"/>
      <c r="LQM32" s="97"/>
      <c r="LQN32" s="97"/>
      <c r="LQO32" s="97"/>
      <c r="LQP32" s="97"/>
      <c r="LQQ32" s="97"/>
      <c r="LQR32" s="97"/>
      <c r="LQS32" s="97"/>
      <c r="LQT32" s="97"/>
      <c r="LQU32" s="97"/>
      <c r="LQV32" s="97"/>
      <c r="LQW32" s="97"/>
      <c r="LQX32" s="97"/>
      <c r="LQY32" s="97"/>
      <c r="LQZ32" s="97"/>
      <c r="LRA32" s="97"/>
      <c r="LRB32" s="97"/>
      <c r="LRC32" s="97"/>
      <c r="LRD32" s="97"/>
      <c r="LRE32" s="97"/>
      <c r="LRF32" s="97"/>
      <c r="LRG32" s="97"/>
      <c r="LRH32" s="97"/>
      <c r="LRI32" s="97"/>
      <c r="LRJ32" s="97"/>
      <c r="LRK32" s="97"/>
      <c r="LRL32" s="97"/>
      <c r="LRM32" s="97"/>
      <c r="LRN32" s="97"/>
      <c r="LRO32" s="97"/>
      <c r="LRP32" s="97"/>
      <c r="LRQ32" s="97"/>
      <c r="LRR32" s="97"/>
      <c r="LRS32" s="97"/>
      <c r="LRT32" s="97"/>
      <c r="LRU32" s="97"/>
      <c r="LRV32" s="97"/>
      <c r="LRW32" s="97"/>
      <c r="LRX32" s="97"/>
      <c r="LRY32" s="97"/>
      <c r="LRZ32" s="97"/>
      <c r="LSA32" s="97"/>
      <c r="LSB32" s="97"/>
      <c r="LSC32" s="97"/>
      <c r="LSD32" s="97"/>
      <c r="LSE32" s="97"/>
      <c r="LSF32" s="97"/>
      <c r="LSG32" s="97"/>
      <c r="LSH32" s="97"/>
      <c r="LSI32" s="97"/>
      <c r="LSJ32" s="97"/>
      <c r="LSK32" s="97"/>
      <c r="LSL32" s="97"/>
      <c r="LSM32" s="97"/>
      <c r="LSN32" s="97"/>
      <c r="LSO32" s="97"/>
      <c r="LSP32" s="97"/>
      <c r="LSQ32" s="97"/>
      <c r="LSR32" s="97"/>
      <c r="LSS32" s="97"/>
      <c r="LST32" s="97"/>
      <c r="LSU32" s="97"/>
      <c r="LSV32" s="97"/>
      <c r="LSW32" s="97"/>
      <c r="LSX32" s="97"/>
      <c r="LSY32" s="97"/>
      <c r="LSZ32" s="97"/>
      <c r="LTA32" s="97"/>
      <c r="LTB32" s="97"/>
      <c r="LTC32" s="97"/>
      <c r="LTD32" s="97"/>
      <c r="LTE32" s="97"/>
      <c r="LTF32" s="97"/>
      <c r="LTG32" s="97"/>
      <c r="LTH32" s="97"/>
      <c r="LTI32" s="97"/>
      <c r="LTJ32" s="97"/>
      <c r="LTK32" s="97"/>
      <c r="LTL32" s="97"/>
      <c r="LTM32" s="97"/>
      <c r="LTN32" s="97"/>
      <c r="LTO32" s="97"/>
      <c r="LTP32" s="97"/>
      <c r="LTQ32" s="97"/>
      <c r="LTR32" s="97"/>
      <c r="LTS32" s="97"/>
      <c r="LTT32" s="97"/>
      <c r="LTU32" s="97"/>
      <c r="LTV32" s="97"/>
      <c r="LTW32" s="97"/>
      <c r="LTX32" s="97"/>
      <c r="LTY32" s="97"/>
      <c r="LTZ32" s="97"/>
      <c r="LUA32" s="97"/>
      <c r="LUB32" s="97"/>
      <c r="LUC32" s="97"/>
      <c r="LUD32" s="97"/>
      <c r="LUE32" s="97"/>
      <c r="LUF32" s="97"/>
      <c r="LUG32" s="97"/>
      <c r="LUH32" s="97"/>
      <c r="LUI32" s="97"/>
      <c r="LUJ32" s="97"/>
      <c r="LUK32" s="97"/>
      <c r="LUL32" s="97"/>
      <c r="LUM32" s="97"/>
      <c r="LUN32" s="97"/>
      <c r="LUO32" s="97"/>
      <c r="LUP32" s="97"/>
      <c r="LUQ32" s="97"/>
      <c r="LUR32" s="97"/>
      <c r="LUS32" s="97"/>
      <c r="LUT32" s="97"/>
      <c r="LUU32" s="97"/>
      <c r="LUV32" s="97"/>
      <c r="LUW32" s="97"/>
      <c r="LUX32" s="97"/>
      <c r="LUY32" s="97"/>
      <c r="LUZ32" s="97"/>
      <c r="LVA32" s="97"/>
      <c r="LVB32" s="97"/>
      <c r="LVC32" s="97"/>
      <c r="LVD32" s="97"/>
      <c r="LVE32" s="97"/>
      <c r="LVF32" s="97"/>
      <c r="LVG32" s="97"/>
      <c r="LVH32" s="97"/>
      <c r="LVI32" s="97"/>
      <c r="LVJ32" s="97"/>
      <c r="LVK32" s="97"/>
      <c r="LVL32" s="97"/>
      <c r="LVM32" s="97"/>
      <c r="LVN32" s="97"/>
      <c r="LVO32" s="97"/>
      <c r="LVP32" s="97"/>
      <c r="LVQ32" s="97"/>
      <c r="LVR32" s="97"/>
      <c r="LVS32" s="97"/>
      <c r="LVT32" s="97"/>
      <c r="LVU32" s="97"/>
      <c r="LVV32" s="97"/>
      <c r="LVW32" s="97"/>
      <c r="LVX32" s="97"/>
      <c r="LVY32" s="97"/>
      <c r="LVZ32" s="97"/>
      <c r="LWA32" s="97"/>
      <c r="LWB32" s="97"/>
      <c r="LWC32" s="97"/>
      <c r="LWD32" s="97"/>
      <c r="LWE32" s="97"/>
      <c r="LWF32" s="97"/>
      <c r="LWG32" s="97"/>
      <c r="LWH32" s="97"/>
      <c r="LWI32" s="97"/>
      <c r="LWJ32" s="97"/>
      <c r="LWK32" s="97"/>
      <c r="LWL32" s="97"/>
      <c r="LWM32" s="97"/>
      <c r="LWN32" s="97"/>
      <c r="LWO32" s="97"/>
      <c r="LWP32" s="97"/>
      <c r="LWQ32" s="97"/>
      <c r="LWR32" s="97"/>
      <c r="LWS32" s="97"/>
      <c r="LWT32" s="97"/>
      <c r="LWU32" s="97"/>
      <c r="LWV32" s="97"/>
      <c r="LWW32" s="97"/>
      <c r="LWX32" s="97"/>
      <c r="LWY32" s="97"/>
      <c r="LWZ32" s="97"/>
      <c r="LXA32" s="97"/>
      <c r="LXB32" s="97"/>
      <c r="LXC32" s="97"/>
      <c r="LXD32" s="97"/>
      <c r="LXE32" s="97"/>
      <c r="LXF32" s="97"/>
      <c r="LXG32" s="97"/>
      <c r="LXH32" s="97"/>
      <c r="LXI32" s="97"/>
      <c r="LXJ32" s="97"/>
      <c r="LXK32" s="97"/>
      <c r="LXL32" s="97"/>
      <c r="LXM32" s="97"/>
      <c r="LXN32" s="97"/>
      <c r="LXO32" s="97"/>
      <c r="LXP32" s="97"/>
      <c r="LXQ32" s="97"/>
      <c r="LXR32" s="97"/>
      <c r="LXS32" s="97"/>
      <c r="LXT32" s="97"/>
      <c r="LXU32" s="97"/>
      <c r="LXV32" s="97"/>
      <c r="LXW32" s="97"/>
      <c r="LXX32" s="97"/>
      <c r="LXY32" s="97"/>
      <c r="LXZ32" s="97"/>
      <c r="LYA32" s="97"/>
      <c r="LYB32" s="97"/>
      <c r="LYC32" s="97"/>
      <c r="LYD32" s="97"/>
      <c r="LYE32" s="97"/>
      <c r="LYF32" s="97"/>
      <c r="LYG32" s="97"/>
      <c r="LYH32" s="97"/>
      <c r="LYI32" s="97"/>
      <c r="LYJ32" s="97"/>
      <c r="LYK32" s="97"/>
      <c r="LYL32" s="97"/>
      <c r="LYM32" s="97"/>
      <c r="LYN32" s="97"/>
      <c r="LYO32" s="97"/>
      <c r="LYP32" s="97"/>
      <c r="LYQ32" s="97"/>
      <c r="LYR32" s="97"/>
      <c r="LYS32" s="97"/>
      <c r="LYT32" s="97"/>
      <c r="LYU32" s="97"/>
      <c r="LYV32" s="97"/>
      <c r="LYW32" s="97"/>
      <c r="LYX32" s="97"/>
      <c r="LYY32" s="97"/>
      <c r="LYZ32" s="97"/>
      <c r="LZA32" s="97"/>
      <c r="LZB32" s="97"/>
      <c r="LZC32" s="97"/>
      <c r="LZD32" s="97"/>
      <c r="LZE32" s="97"/>
      <c r="LZF32" s="97"/>
      <c r="LZG32" s="97"/>
      <c r="LZH32" s="97"/>
      <c r="LZI32" s="97"/>
      <c r="LZJ32" s="97"/>
      <c r="LZK32" s="97"/>
      <c r="LZL32" s="97"/>
      <c r="LZM32" s="97"/>
      <c r="LZN32" s="97"/>
      <c r="LZO32" s="97"/>
      <c r="LZP32" s="97"/>
      <c r="LZQ32" s="97"/>
      <c r="LZR32" s="97"/>
      <c r="LZS32" s="97"/>
      <c r="LZT32" s="97"/>
      <c r="LZU32" s="97"/>
      <c r="LZV32" s="97"/>
      <c r="LZW32" s="97"/>
      <c r="LZX32" s="97"/>
      <c r="LZY32" s="97"/>
      <c r="LZZ32" s="97"/>
      <c r="MAA32" s="97"/>
      <c r="MAB32" s="97"/>
      <c r="MAC32" s="97"/>
      <c r="MAD32" s="97"/>
      <c r="MAE32" s="97"/>
      <c r="MAF32" s="97"/>
      <c r="MAG32" s="97"/>
      <c r="MAH32" s="97"/>
      <c r="MAI32" s="97"/>
      <c r="MAJ32" s="97"/>
      <c r="MAK32" s="97"/>
      <c r="MAL32" s="97"/>
      <c r="MAM32" s="97"/>
      <c r="MAN32" s="97"/>
      <c r="MAO32" s="97"/>
      <c r="MAP32" s="97"/>
      <c r="MAQ32" s="97"/>
      <c r="MAR32" s="97"/>
      <c r="MAS32" s="97"/>
      <c r="MAT32" s="97"/>
      <c r="MAU32" s="97"/>
      <c r="MAV32" s="97"/>
      <c r="MAW32" s="97"/>
      <c r="MAX32" s="97"/>
      <c r="MAY32" s="97"/>
      <c r="MAZ32" s="97"/>
      <c r="MBA32" s="97"/>
      <c r="MBB32" s="97"/>
      <c r="MBC32" s="97"/>
      <c r="MBD32" s="97"/>
      <c r="MBE32" s="97"/>
      <c r="MBF32" s="97"/>
      <c r="MBG32" s="97"/>
      <c r="MBH32" s="97"/>
      <c r="MBI32" s="97"/>
      <c r="MBJ32" s="97"/>
      <c r="MBK32" s="97"/>
      <c r="MBL32" s="97"/>
      <c r="MBM32" s="97"/>
      <c r="MBN32" s="97"/>
      <c r="MBO32" s="97"/>
      <c r="MBP32" s="97"/>
      <c r="MBQ32" s="97"/>
      <c r="MBR32" s="97"/>
      <c r="MBS32" s="97"/>
      <c r="MBT32" s="97"/>
      <c r="MBU32" s="97"/>
      <c r="MBV32" s="97"/>
      <c r="MBW32" s="97"/>
      <c r="MBX32" s="97"/>
      <c r="MBY32" s="97"/>
      <c r="MBZ32" s="97"/>
      <c r="MCA32" s="97"/>
      <c r="MCB32" s="97"/>
      <c r="MCC32" s="97"/>
      <c r="MCD32" s="97"/>
      <c r="MCE32" s="97"/>
      <c r="MCF32" s="97"/>
      <c r="MCG32" s="97"/>
      <c r="MCH32" s="97"/>
      <c r="MCI32" s="97"/>
      <c r="MCJ32" s="97"/>
      <c r="MCK32" s="97"/>
      <c r="MCL32" s="97"/>
      <c r="MCM32" s="97"/>
      <c r="MCN32" s="97"/>
      <c r="MCO32" s="97"/>
      <c r="MCP32" s="97"/>
      <c r="MCQ32" s="97"/>
      <c r="MCR32" s="97"/>
      <c r="MCS32" s="97"/>
      <c r="MCT32" s="97"/>
      <c r="MCU32" s="97"/>
      <c r="MCV32" s="97"/>
      <c r="MCW32" s="97"/>
      <c r="MCX32" s="97"/>
      <c r="MCY32" s="97"/>
      <c r="MCZ32" s="97"/>
      <c r="MDA32" s="97"/>
      <c r="MDB32" s="97"/>
      <c r="MDC32" s="97"/>
      <c r="MDD32" s="97"/>
      <c r="MDE32" s="97"/>
      <c r="MDF32" s="97"/>
      <c r="MDG32" s="97"/>
      <c r="MDH32" s="97"/>
      <c r="MDI32" s="97"/>
      <c r="MDJ32" s="97"/>
      <c r="MDK32" s="97"/>
      <c r="MDL32" s="97"/>
      <c r="MDM32" s="97"/>
      <c r="MDN32" s="97"/>
      <c r="MDO32" s="97"/>
      <c r="MDP32" s="97"/>
      <c r="MDQ32" s="97"/>
      <c r="MDR32" s="97"/>
      <c r="MDS32" s="97"/>
      <c r="MDT32" s="97"/>
      <c r="MDU32" s="97"/>
      <c r="MDV32" s="97"/>
      <c r="MDW32" s="97"/>
      <c r="MDX32" s="97"/>
      <c r="MDY32" s="97"/>
      <c r="MDZ32" s="97"/>
      <c r="MEA32" s="97"/>
      <c r="MEB32" s="97"/>
      <c r="MEC32" s="97"/>
      <c r="MED32" s="97"/>
      <c r="MEE32" s="97"/>
      <c r="MEF32" s="97"/>
      <c r="MEG32" s="97"/>
      <c r="MEH32" s="97"/>
      <c r="MEI32" s="97"/>
      <c r="MEJ32" s="97"/>
      <c r="MEK32" s="97"/>
      <c r="MEL32" s="97"/>
      <c r="MEM32" s="97"/>
      <c r="MEN32" s="97"/>
      <c r="MEO32" s="97"/>
      <c r="MEP32" s="97"/>
      <c r="MEQ32" s="97"/>
      <c r="MER32" s="97"/>
      <c r="MES32" s="97"/>
      <c r="MET32" s="97"/>
      <c r="MEU32" s="97"/>
      <c r="MEV32" s="97"/>
      <c r="MEW32" s="97"/>
      <c r="MEX32" s="97"/>
      <c r="MEY32" s="97"/>
      <c r="MEZ32" s="97"/>
      <c r="MFA32" s="97"/>
      <c r="MFB32" s="97"/>
      <c r="MFC32" s="97"/>
      <c r="MFD32" s="97"/>
      <c r="MFE32" s="97"/>
      <c r="MFF32" s="97"/>
      <c r="MFG32" s="97"/>
      <c r="MFH32" s="97"/>
      <c r="MFI32" s="97"/>
      <c r="MFJ32" s="97"/>
      <c r="MFK32" s="97"/>
      <c r="MFL32" s="97"/>
      <c r="MFM32" s="97"/>
      <c r="MFN32" s="97"/>
      <c r="MFO32" s="97"/>
      <c r="MFP32" s="97"/>
      <c r="MFQ32" s="97"/>
      <c r="MFR32" s="97"/>
      <c r="MFS32" s="97"/>
      <c r="MFT32" s="97"/>
      <c r="MFU32" s="97"/>
      <c r="MFV32" s="97"/>
      <c r="MFW32" s="97"/>
      <c r="MFX32" s="97"/>
      <c r="MFY32" s="97"/>
      <c r="MFZ32" s="97"/>
      <c r="MGA32" s="97"/>
      <c r="MGB32" s="97"/>
      <c r="MGC32" s="97"/>
      <c r="MGD32" s="97"/>
      <c r="MGE32" s="97"/>
      <c r="MGF32" s="97"/>
      <c r="MGG32" s="97"/>
      <c r="MGH32" s="97"/>
      <c r="MGI32" s="97"/>
      <c r="MGJ32" s="97"/>
      <c r="MGK32" s="97"/>
      <c r="MGL32" s="97"/>
      <c r="MGM32" s="97"/>
      <c r="MGN32" s="97"/>
      <c r="MGO32" s="97"/>
      <c r="MGP32" s="97"/>
      <c r="MGQ32" s="97"/>
      <c r="MGR32" s="97"/>
      <c r="MGS32" s="97"/>
      <c r="MGT32" s="97"/>
      <c r="MGU32" s="97"/>
      <c r="MGV32" s="97"/>
      <c r="MGW32" s="97"/>
      <c r="MGX32" s="97"/>
      <c r="MGY32" s="97"/>
      <c r="MGZ32" s="97"/>
      <c r="MHA32" s="97"/>
      <c r="MHB32" s="97"/>
      <c r="MHC32" s="97"/>
      <c r="MHD32" s="97"/>
      <c r="MHE32" s="97"/>
      <c r="MHF32" s="97"/>
      <c r="MHG32" s="97"/>
      <c r="MHH32" s="97"/>
      <c r="MHI32" s="97"/>
      <c r="MHJ32" s="97"/>
      <c r="MHK32" s="97"/>
      <c r="MHL32" s="97"/>
      <c r="MHM32" s="97"/>
      <c r="MHN32" s="97"/>
      <c r="MHO32" s="97"/>
      <c r="MHP32" s="97"/>
      <c r="MHQ32" s="97"/>
      <c r="MHR32" s="97"/>
      <c r="MHS32" s="97"/>
      <c r="MHT32" s="97"/>
      <c r="MHU32" s="97"/>
      <c r="MHV32" s="97"/>
      <c r="MHW32" s="97"/>
      <c r="MHX32" s="97"/>
      <c r="MHY32" s="97"/>
      <c r="MHZ32" s="97"/>
      <c r="MIA32" s="97"/>
      <c r="MIB32" s="97"/>
      <c r="MIC32" s="97"/>
      <c r="MID32" s="97"/>
      <c r="MIE32" s="97"/>
      <c r="MIF32" s="97"/>
      <c r="MIG32" s="97"/>
      <c r="MIH32" s="97"/>
      <c r="MII32" s="97"/>
      <c r="MIJ32" s="97"/>
      <c r="MIK32" s="97"/>
      <c r="MIL32" s="97"/>
      <c r="MIM32" s="97"/>
      <c r="MIN32" s="97"/>
      <c r="MIO32" s="97"/>
      <c r="MIP32" s="97"/>
      <c r="MIQ32" s="97"/>
      <c r="MIR32" s="97"/>
      <c r="MIS32" s="97"/>
      <c r="MIT32" s="97"/>
      <c r="MIU32" s="97"/>
      <c r="MIV32" s="97"/>
      <c r="MIW32" s="97"/>
      <c r="MIX32" s="97"/>
      <c r="MIY32" s="97"/>
      <c r="MIZ32" s="97"/>
      <c r="MJA32" s="97"/>
      <c r="MJB32" s="97"/>
      <c r="MJC32" s="97"/>
      <c r="MJD32" s="97"/>
      <c r="MJE32" s="97"/>
      <c r="MJF32" s="97"/>
      <c r="MJG32" s="97"/>
      <c r="MJH32" s="97"/>
      <c r="MJI32" s="97"/>
      <c r="MJJ32" s="97"/>
      <c r="MJK32" s="97"/>
      <c r="MJL32" s="97"/>
      <c r="MJM32" s="97"/>
      <c r="MJN32" s="97"/>
      <c r="MJO32" s="97"/>
      <c r="MJP32" s="97"/>
      <c r="MJQ32" s="97"/>
      <c r="MJR32" s="97"/>
      <c r="MJS32" s="97"/>
      <c r="MJT32" s="97"/>
      <c r="MJU32" s="97"/>
      <c r="MJV32" s="97"/>
      <c r="MJW32" s="97"/>
      <c r="MJX32" s="97"/>
      <c r="MJY32" s="97"/>
      <c r="MJZ32" s="97"/>
      <c r="MKA32" s="97"/>
      <c r="MKB32" s="97"/>
      <c r="MKC32" s="97"/>
      <c r="MKD32" s="97"/>
      <c r="MKE32" s="97"/>
      <c r="MKF32" s="97"/>
      <c r="MKG32" s="97"/>
      <c r="MKH32" s="97"/>
      <c r="MKI32" s="97"/>
      <c r="MKJ32" s="97"/>
      <c r="MKK32" s="97"/>
      <c r="MKL32" s="97"/>
      <c r="MKM32" s="97"/>
      <c r="MKN32" s="97"/>
      <c r="MKO32" s="97"/>
      <c r="MKP32" s="97"/>
      <c r="MKQ32" s="97"/>
      <c r="MKR32" s="97"/>
      <c r="MKS32" s="97"/>
      <c r="MKT32" s="97"/>
      <c r="MKU32" s="97"/>
      <c r="MKV32" s="97"/>
      <c r="MKW32" s="97"/>
      <c r="MKX32" s="97"/>
      <c r="MKY32" s="97"/>
      <c r="MKZ32" s="97"/>
      <c r="MLA32" s="97"/>
      <c r="MLB32" s="97"/>
      <c r="MLC32" s="97"/>
      <c r="MLD32" s="97"/>
      <c r="MLE32" s="97"/>
      <c r="MLF32" s="97"/>
      <c r="MLG32" s="97"/>
      <c r="MLH32" s="97"/>
      <c r="MLI32" s="97"/>
      <c r="MLJ32" s="97"/>
      <c r="MLK32" s="97"/>
      <c r="MLL32" s="97"/>
      <c r="MLM32" s="97"/>
      <c r="MLN32" s="97"/>
      <c r="MLO32" s="97"/>
      <c r="MLP32" s="97"/>
      <c r="MLQ32" s="97"/>
      <c r="MLR32" s="97"/>
      <c r="MLS32" s="97"/>
      <c r="MLT32" s="97"/>
      <c r="MLU32" s="97"/>
      <c r="MLV32" s="97"/>
      <c r="MLW32" s="97"/>
      <c r="MLX32" s="97"/>
      <c r="MLY32" s="97"/>
      <c r="MLZ32" s="97"/>
      <c r="MMA32" s="97"/>
      <c r="MMB32" s="97"/>
      <c r="MMC32" s="97"/>
      <c r="MMD32" s="97"/>
      <c r="MME32" s="97"/>
      <c r="MMF32" s="97"/>
      <c r="MMG32" s="97"/>
      <c r="MMH32" s="97"/>
      <c r="MMI32" s="97"/>
      <c r="MMJ32" s="97"/>
      <c r="MMK32" s="97"/>
      <c r="MML32" s="97"/>
      <c r="MMM32" s="97"/>
      <c r="MMN32" s="97"/>
      <c r="MMO32" s="97"/>
      <c r="MMP32" s="97"/>
      <c r="MMQ32" s="97"/>
      <c r="MMR32" s="97"/>
      <c r="MMS32" s="97"/>
      <c r="MMT32" s="97"/>
      <c r="MMU32" s="97"/>
      <c r="MMV32" s="97"/>
      <c r="MMW32" s="97"/>
      <c r="MMX32" s="97"/>
      <c r="MMY32" s="97"/>
      <c r="MMZ32" s="97"/>
      <c r="MNA32" s="97"/>
      <c r="MNB32" s="97"/>
      <c r="MNC32" s="97"/>
      <c r="MND32" s="97"/>
      <c r="MNE32" s="97"/>
      <c r="MNF32" s="97"/>
      <c r="MNG32" s="97"/>
      <c r="MNH32" s="97"/>
      <c r="MNI32" s="97"/>
      <c r="MNJ32" s="97"/>
      <c r="MNK32" s="97"/>
      <c r="MNL32" s="97"/>
      <c r="MNM32" s="97"/>
      <c r="MNN32" s="97"/>
      <c r="MNO32" s="97"/>
      <c r="MNP32" s="97"/>
      <c r="MNQ32" s="97"/>
      <c r="MNR32" s="97"/>
      <c r="MNS32" s="97"/>
      <c r="MNT32" s="97"/>
      <c r="MNU32" s="97"/>
      <c r="MNV32" s="97"/>
      <c r="MNW32" s="97"/>
      <c r="MNX32" s="97"/>
      <c r="MNY32" s="97"/>
      <c r="MNZ32" s="97"/>
      <c r="MOA32" s="97"/>
      <c r="MOB32" s="97"/>
      <c r="MOC32" s="97"/>
      <c r="MOD32" s="97"/>
      <c r="MOE32" s="97"/>
      <c r="MOF32" s="97"/>
      <c r="MOG32" s="97"/>
      <c r="MOH32" s="97"/>
      <c r="MOI32" s="97"/>
      <c r="MOJ32" s="97"/>
      <c r="MOK32" s="97"/>
      <c r="MOL32" s="97"/>
      <c r="MOM32" s="97"/>
      <c r="MON32" s="97"/>
      <c r="MOO32" s="97"/>
      <c r="MOP32" s="97"/>
      <c r="MOQ32" s="97"/>
      <c r="MOR32" s="97"/>
      <c r="MOS32" s="97"/>
      <c r="MOT32" s="97"/>
      <c r="MOU32" s="97"/>
      <c r="MOV32" s="97"/>
      <c r="MOW32" s="97"/>
      <c r="MOX32" s="97"/>
      <c r="MOY32" s="97"/>
      <c r="MOZ32" s="97"/>
      <c r="MPA32" s="97"/>
      <c r="MPB32" s="97"/>
      <c r="MPC32" s="97"/>
      <c r="MPD32" s="97"/>
      <c r="MPE32" s="97"/>
      <c r="MPF32" s="97"/>
      <c r="MPG32" s="97"/>
      <c r="MPH32" s="97"/>
      <c r="MPI32" s="97"/>
      <c r="MPJ32" s="97"/>
      <c r="MPK32" s="97"/>
      <c r="MPL32" s="97"/>
      <c r="MPM32" s="97"/>
      <c r="MPN32" s="97"/>
      <c r="MPO32" s="97"/>
      <c r="MPP32" s="97"/>
      <c r="MPQ32" s="97"/>
      <c r="MPR32" s="97"/>
      <c r="MPS32" s="97"/>
      <c r="MPT32" s="97"/>
      <c r="MPU32" s="97"/>
      <c r="MPV32" s="97"/>
      <c r="MPW32" s="97"/>
      <c r="MPX32" s="97"/>
      <c r="MPY32" s="97"/>
      <c r="MPZ32" s="97"/>
      <c r="MQA32" s="97"/>
      <c r="MQB32" s="97"/>
      <c r="MQC32" s="97"/>
      <c r="MQD32" s="97"/>
      <c r="MQE32" s="97"/>
      <c r="MQF32" s="97"/>
      <c r="MQG32" s="97"/>
      <c r="MQH32" s="97"/>
      <c r="MQI32" s="97"/>
      <c r="MQJ32" s="97"/>
      <c r="MQK32" s="97"/>
      <c r="MQL32" s="97"/>
      <c r="MQM32" s="97"/>
      <c r="MQN32" s="97"/>
      <c r="MQO32" s="97"/>
      <c r="MQP32" s="97"/>
      <c r="MQQ32" s="97"/>
      <c r="MQR32" s="97"/>
      <c r="MQS32" s="97"/>
      <c r="MQT32" s="97"/>
      <c r="MQU32" s="97"/>
      <c r="MQV32" s="97"/>
      <c r="MQW32" s="97"/>
      <c r="MQX32" s="97"/>
      <c r="MQY32" s="97"/>
      <c r="MQZ32" s="97"/>
      <c r="MRA32" s="97"/>
      <c r="MRB32" s="97"/>
      <c r="MRC32" s="97"/>
      <c r="MRD32" s="97"/>
      <c r="MRE32" s="97"/>
      <c r="MRF32" s="97"/>
      <c r="MRG32" s="97"/>
      <c r="MRH32" s="97"/>
      <c r="MRI32" s="97"/>
      <c r="MRJ32" s="97"/>
      <c r="MRK32" s="97"/>
      <c r="MRL32" s="97"/>
      <c r="MRM32" s="97"/>
      <c r="MRN32" s="97"/>
      <c r="MRO32" s="97"/>
      <c r="MRP32" s="97"/>
      <c r="MRQ32" s="97"/>
      <c r="MRR32" s="97"/>
      <c r="MRS32" s="97"/>
      <c r="MRT32" s="97"/>
      <c r="MRU32" s="97"/>
      <c r="MRV32" s="97"/>
      <c r="MRW32" s="97"/>
      <c r="MRX32" s="97"/>
      <c r="MRY32" s="97"/>
      <c r="MRZ32" s="97"/>
      <c r="MSA32" s="97"/>
      <c r="MSB32" s="97"/>
      <c r="MSC32" s="97"/>
      <c r="MSD32" s="97"/>
      <c r="MSE32" s="97"/>
      <c r="MSF32" s="97"/>
      <c r="MSG32" s="97"/>
      <c r="MSH32" s="97"/>
      <c r="MSI32" s="97"/>
      <c r="MSJ32" s="97"/>
      <c r="MSK32" s="97"/>
      <c r="MSL32" s="97"/>
      <c r="MSM32" s="97"/>
      <c r="MSN32" s="97"/>
      <c r="MSO32" s="97"/>
      <c r="MSP32" s="97"/>
      <c r="MSQ32" s="97"/>
      <c r="MSR32" s="97"/>
      <c r="MSS32" s="97"/>
      <c r="MST32" s="97"/>
      <c r="MSU32" s="97"/>
      <c r="MSV32" s="97"/>
      <c r="MSW32" s="97"/>
      <c r="MSX32" s="97"/>
      <c r="MSY32" s="97"/>
      <c r="MSZ32" s="97"/>
      <c r="MTA32" s="97"/>
      <c r="MTB32" s="97"/>
      <c r="MTC32" s="97"/>
      <c r="MTD32" s="97"/>
      <c r="MTE32" s="97"/>
      <c r="MTF32" s="97"/>
      <c r="MTG32" s="97"/>
      <c r="MTH32" s="97"/>
      <c r="MTI32" s="97"/>
      <c r="MTJ32" s="97"/>
      <c r="MTK32" s="97"/>
      <c r="MTL32" s="97"/>
      <c r="MTM32" s="97"/>
      <c r="MTN32" s="97"/>
      <c r="MTO32" s="97"/>
      <c r="MTP32" s="97"/>
      <c r="MTQ32" s="97"/>
      <c r="MTR32" s="97"/>
      <c r="MTS32" s="97"/>
      <c r="MTT32" s="97"/>
      <c r="MTU32" s="97"/>
      <c r="MTV32" s="97"/>
      <c r="MTW32" s="97"/>
      <c r="MTX32" s="97"/>
      <c r="MTY32" s="97"/>
      <c r="MTZ32" s="97"/>
      <c r="MUA32" s="97"/>
      <c r="MUB32" s="97"/>
      <c r="MUC32" s="97"/>
      <c r="MUD32" s="97"/>
      <c r="MUE32" s="97"/>
      <c r="MUF32" s="97"/>
      <c r="MUG32" s="97"/>
      <c r="MUH32" s="97"/>
      <c r="MUI32" s="97"/>
      <c r="MUJ32" s="97"/>
      <c r="MUK32" s="97"/>
      <c r="MUL32" s="97"/>
      <c r="MUM32" s="97"/>
      <c r="MUN32" s="97"/>
      <c r="MUO32" s="97"/>
      <c r="MUP32" s="97"/>
      <c r="MUQ32" s="97"/>
      <c r="MUR32" s="97"/>
      <c r="MUS32" s="97"/>
      <c r="MUT32" s="97"/>
      <c r="MUU32" s="97"/>
      <c r="MUV32" s="97"/>
      <c r="MUW32" s="97"/>
      <c r="MUX32" s="97"/>
      <c r="MUY32" s="97"/>
      <c r="MUZ32" s="97"/>
      <c r="MVA32" s="97"/>
      <c r="MVB32" s="97"/>
      <c r="MVC32" s="97"/>
      <c r="MVD32" s="97"/>
      <c r="MVE32" s="97"/>
      <c r="MVF32" s="97"/>
      <c r="MVG32" s="97"/>
      <c r="MVH32" s="97"/>
      <c r="MVI32" s="97"/>
      <c r="MVJ32" s="97"/>
      <c r="MVK32" s="97"/>
      <c r="MVL32" s="97"/>
      <c r="MVM32" s="97"/>
      <c r="MVN32" s="97"/>
      <c r="MVO32" s="97"/>
      <c r="MVP32" s="97"/>
      <c r="MVQ32" s="97"/>
      <c r="MVR32" s="97"/>
      <c r="MVS32" s="97"/>
      <c r="MVT32" s="97"/>
      <c r="MVU32" s="97"/>
      <c r="MVV32" s="97"/>
      <c r="MVW32" s="97"/>
      <c r="MVX32" s="97"/>
      <c r="MVY32" s="97"/>
      <c r="MVZ32" s="97"/>
      <c r="MWA32" s="97"/>
      <c r="MWB32" s="97"/>
      <c r="MWC32" s="97"/>
      <c r="MWD32" s="97"/>
      <c r="MWE32" s="97"/>
      <c r="MWF32" s="97"/>
      <c r="MWG32" s="97"/>
      <c r="MWH32" s="97"/>
      <c r="MWI32" s="97"/>
      <c r="MWJ32" s="97"/>
      <c r="MWK32" s="97"/>
      <c r="MWL32" s="97"/>
      <c r="MWM32" s="97"/>
      <c r="MWN32" s="97"/>
      <c r="MWO32" s="97"/>
      <c r="MWP32" s="97"/>
      <c r="MWQ32" s="97"/>
      <c r="MWR32" s="97"/>
      <c r="MWS32" s="97"/>
      <c r="MWT32" s="97"/>
      <c r="MWU32" s="97"/>
      <c r="MWV32" s="97"/>
      <c r="MWW32" s="97"/>
      <c r="MWX32" s="97"/>
      <c r="MWY32" s="97"/>
      <c r="MWZ32" s="97"/>
      <c r="MXA32" s="97"/>
      <c r="MXB32" s="97"/>
      <c r="MXC32" s="97"/>
      <c r="MXD32" s="97"/>
      <c r="MXE32" s="97"/>
      <c r="MXF32" s="97"/>
      <c r="MXG32" s="97"/>
      <c r="MXH32" s="97"/>
      <c r="MXI32" s="97"/>
      <c r="MXJ32" s="97"/>
      <c r="MXK32" s="97"/>
      <c r="MXL32" s="97"/>
      <c r="MXM32" s="97"/>
      <c r="MXN32" s="97"/>
      <c r="MXO32" s="97"/>
      <c r="MXP32" s="97"/>
      <c r="MXQ32" s="97"/>
      <c r="MXR32" s="97"/>
      <c r="MXS32" s="97"/>
      <c r="MXT32" s="97"/>
      <c r="MXU32" s="97"/>
      <c r="MXV32" s="97"/>
      <c r="MXW32" s="97"/>
      <c r="MXX32" s="97"/>
      <c r="MXY32" s="97"/>
      <c r="MXZ32" s="97"/>
      <c r="MYA32" s="97"/>
      <c r="MYB32" s="97"/>
      <c r="MYC32" s="97"/>
      <c r="MYD32" s="97"/>
      <c r="MYE32" s="97"/>
      <c r="MYF32" s="97"/>
      <c r="MYG32" s="97"/>
      <c r="MYH32" s="97"/>
      <c r="MYI32" s="97"/>
      <c r="MYJ32" s="97"/>
      <c r="MYK32" s="97"/>
      <c r="MYL32" s="97"/>
      <c r="MYM32" s="97"/>
      <c r="MYN32" s="97"/>
      <c r="MYO32" s="97"/>
      <c r="MYP32" s="97"/>
      <c r="MYQ32" s="97"/>
      <c r="MYR32" s="97"/>
      <c r="MYS32" s="97"/>
      <c r="MYT32" s="97"/>
      <c r="MYU32" s="97"/>
      <c r="MYV32" s="97"/>
      <c r="MYW32" s="97"/>
      <c r="MYX32" s="97"/>
      <c r="MYY32" s="97"/>
      <c r="MYZ32" s="97"/>
      <c r="MZA32" s="97"/>
      <c r="MZB32" s="97"/>
      <c r="MZC32" s="97"/>
      <c r="MZD32" s="97"/>
      <c r="MZE32" s="97"/>
      <c r="MZF32" s="97"/>
      <c r="MZG32" s="97"/>
      <c r="MZH32" s="97"/>
      <c r="MZI32" s="97"/>
      <c r="MZJ32" s="97"/>
      <c r="MZK32" s="97"/>
      <c r="MZL32" s="97"/>
      <c r="MZM32" s="97"/>
      <c r="MZN32" s="97"/>
      <c r="MZO32" s="97"/>
      <c r="MZP32" s="97"/>
      <c r="MZQ32" s="97"/>
      <c r="MZR32" s="97"/>
      <c r="MZS32" s="97"/>
      <c r="MZT32" s="97"/>
      <c r="MZU32" s="97"/>
      <c r="MZV32" s="97"/>
      <c r="MZW32" s="97"/>
      <c r="MZX32" s="97"/>
      <c r="MZY32" s="97"/>
      <c r="MZZ32" s="97"/>
      <c r="NAA32" s="97"/>
      <c r="NAB32" s="97"/>
      <c r="NAC32" s="97"/>
      <c r="NAD32" s="97"/>
      <c r="NAE32" s="97"/>
      <c r="NAF32" s="97"/>
      <c r="NAG32" s="97"/>
      <c r="NAH32" s="97"/>
      <c r="NAI32" s="97"/>
      <c r="NAJ32" s="97"/>
      <c r="NAK32" s="97"/>
      <c r="NAL32" s="97"/>
      <c r="NAM32" s="97"/>
      <c r="NAN32" s="97"/>
      <c r="NAO32" s="97"/>
      <c r="NAP32" s="97"/>
      <c r="NAQ32" s="97"/>
      <c r="NAR32" s="97"/>
      <c r="NAS32" s="97"/>
      <c r="NAT32" s="97"/>
      <c r="NAU32" s="97"/>
      <c r="NAV32" s="97"/>
      <c r="NAW32" s="97"/>
      <c r="NAX32" s="97"/>
      <c r="NAY32" s="97"/>
      <c r="NAZ32" s="97"/>
      <c r="NBA32" s="97"/>
      <c r="NBB32" s="97"/>
      <c r="NBC32" s="97"/>
      <c r="NBD32" s="97"/>
      <c r="NBE32" s="97"/>
      <c r="NBF32" s="97"/>
      <c r="NBG32" s="97"/>
      <c r="NBH32" s="97"/>
      <c r="NBI32" s="97"/>
      <c r="NBJ32" s="97"/>
      <c r="NBK32" s="97"/>
      <c r="NBL32" s="97"/>
      <c r="NBM32" s="97"/>
      <c r="NBN32" s="97"/>
      <c r="NBO32" s="97"/>
      <c r="NBP32" s="97"/>
      <c r="NBQ32" s="97"/>
      <c r="NBR32" s="97"/>
      <c r="NBS32" s="97"/>
      <c r="NBT32" s="97"/>
      <c r="NBU32" s="97"/>
      <c r="NBV32" s="97"/>
      <c r="NBW32" s="97"/>
      <c r="NBX32" s="97"/>
      <c r="NBY32" s="97"/>
      <c r="NBZ32" s="97"/>
      <c r="NCA32" s="97"/>
      <c r="NCB32" s="97"/>
      <c r="NCC32" s="97"/>
      <c r="NCD32" s="97"/>
      <c r="NCE32" s="97"/>
      <c r="NCF32" s="97"/>
      <c r="NCG32" s="97"/>
      <c r="NCH32" s="97"/>
      <c r="NCI32" s="97"/>
      <c r="NCJ32" s="97"/>
      <c r="NCK32" s="97"/>
      <c r="NCL32" s="97"/>
      <c r="NCM32" s="97"/>
      <c r="NCN32" s="97"/>
      <c r="NCO32" s="97"/>
      <c r="NCP32" s="97"/>
      <c r="NCQ32" s="97"/>
      <c r="NCR32" s="97"/>
      <c r="NCS32" s="97"/>
      <c r="NCT32" s="97"/>
      <c r="NCU32" s="97"/>
      <c r="NCV32" s="97"/>
      <c r="NCW32" s="97"/>
      <c r="NCX32" s="97"/>
      <c r="NCY32" s="97"/>
      <c r="NCZ32" s="97"/>
      <c r="NDA32" s="97"/>
      <c r="NDB32" s="97"/>
      <c r="NDC32" s="97"/>
      <c r="NDD32" s="97"/>
      <c r="NDE32" s="97"/>
      <c r="NDF32" s="97"/>
      <c r="NDG32" s="97"/>
      <c r="NDH32" s="97"/>
      <c r="NDI32" s="97"/>
      <c r="NDJ32" s="97"/>
      <c r="NDK32" s="97"/>
      <c r="NDL32" s="97"/>
      <c r="NDM32" s="97"/>
      <c r="NDN32" s="97"/>
      <c r="NDO32" s="97"/>
      <c r="NDP32" s="97"/>
      <c r="NDQ32" s="97"/>
      <c r="NDR32" s="97"/>
      <c r="NDS32" s="97"/>
      <c r="NDT32" s="97"/>
      <c r="NDU32" s="97"/>
      <c r="NDV32" s="97"/>
      <c r="NDW32" s="97"/>
      <c r="NDX32" s="97"/>
      <c r="NDY32" s="97"/>
      <c r="NDZ32" s="97"/>
      <c r="NEA32" s="97"/>
      <c r="NEB32" s="97"/>
      <c r="NEC32" s="97"/>
      <c r="NED32" s="97"/>
      <c r="NEE32" s="97"/>
      <c r="NEF32" s="97"/>
      <c r="NEG32" s="97"/>
      <c r="NEH32" s="97"/>
      <c r="NEI32" s="97"/>
      <c r="NEJ32" s="97"/>
      <c r="NEK32" s="97"/>
      <c r="NEL32" s="97"/>
      <c r="NEM32" s="97"/>
      <c r="NEN32" s="97"/>
      <c r="NEO32" s="97"/>
      <c r="NEP32" s="97"/>
      <c r="NEQ32" s="97"/>
      <c r="NER32" s="97"/>
      <c r="NES32" s="97"/>
      <c r="NET32" s="97"/>
      <c r="NEU32" s="97"/>
      <c r="NEV32" s="97"/>
      <c r="NEW32" s="97"/>
      <c r="NEX32" s="97"/>
      <c r="NEY32" s="97"/>
      <c r="NEZ32" s="97"/>
      <c r="NFA32" s="97"/>
      <c r="NFB32" s="97"/>
      <c r="NFC32" s="97"/>
      <c r="NFD32" s="97"/>
      <c r="NFE32" s="97"/>
      <c r="NFF32" s="97"/>
      <c r="NFG32" s="97"/>
      <c r="NFH32" s="97"/>
      <c r="NFI32" s="97"/>
      <c r="NFJ32" s="97"/>
      <c r="NFK32" s="97"/>
      <c r="NFL32" s="97"/>
      <c r="NFM32" s="97"/>
      <c r="NFN32" s="97"/>
      <c r="NFO32" s="97"/>
      <c r="NFP32" s="97"/>
      <c r="NFQ32" s="97"/>
      <c r="NFR32" s="97"/>
      <c r="NFS32" s="97"/>
      <c r="NFT32" s="97"/>
      <c r="NFU32" s="97"/>
      <c r="NFV32" s="97"/>
      <c r="NFW32" s="97"/>
      <c r="NFX32" s="97"/>
      <c r="NFY32" s="97"/>
      <c r="NFZ32" s="97"/>
      <c r="NGA32" s="97"/>
      <c r="NGB32" s="97"/>
      <c r="NGC32" s="97"/>
      <c r="NGD32" s="97"/>
      <c r="NGE32" s="97"/>
      <c r="NGF32" s="97"/>
      <c r="NGG32" s="97"/>
      <c r="NGH32" s="97"/>
      <c r="NGI32" s="97"/>
      <c r="NGJ32" s="97"/>
      <c r="NGK32" s="97"/>
      <c r="NGL32" s="97"/>
      <c r="NGM32" s="97"/>
      <c r="NGN32" s="97"/>
      <c r="NGO32" s="97"/>
      <c r="NGP32" s="97"/>
      <c r="NGQ32" s="97"/>
      <c r="NGR32" s="97"/>
      <c r="NGS32" s="97"/>
      <c r="NGT32" s="97"/>
      <c r="NGU32" s="97"/>
      <c r="NGV32" s="97"/>
      <c r="NGW32" s="97"/>
      <c r="NGX32" s="97"/>
      <c r="NGY32" s="97"/>
      <c r="NGZ32" s="97"/>
      <c r="NHA32" s="97"/>
      <c r="NHB32" s="97"/>
      <c r="NHC32" s="97"/>
      <c r="NHD32" s="97"/>
      <c r="NHE32" s="97"/>
      <c r="NHF32" s="97"/>
      <c r="NHG32" s="97"/>
      <c r="NHH32" s="97"/>
      <c r="NHI32" s="97"/>
      <c r="NHJ32" s="97"/>
      <c r="NHK32" s="97"/>
      <c r="NHL32" s="97"/>
      <c r="NHM32" s="97"/>
      <c r="NHN32" s="97"/>
      <c r="NHO32" s="97"/>
      <c r="NHP32" s="97"/>
      <c r="NHQ32" s="97"/>
      <c r="NHR32" s="97"/>
      <c r="NHS32" s="97"/>
      <c r="NHT32" s="97"/>
      <c r="NHU32" s="97"/>
      <c r="NHV32" s="97"/>
      <c r="NHW32" s="97"/>
      <c r="NHX32" s="97"/>
      <c r="NHY32" s="97"/>
      <c r="NHZ32" s="97"/>
      <c r="NIA32" s="97"/>
      <c r="NIB32" s="97"/>
      <c r="NIC32" s="97"/>
      <c r="NID32" s="97"/>
      <c r="NIE32" s="97"/>
      <c r="NIF32" s="97"/>
      <c r="NIG32" s="97"/>
      <c r="NIH32" s="97"/>
      <c r="NII32" s="97"/>
      <c r="NIJ32" s="97"/>
      <c r="NIK32" s="97"/>
      <c r="NIL32" s="97"/>
      <c r="NIM32" s="97"/>
      <c r="NIN32" s="97"/>
      <c r="NIO32" s="97"/>
      <c r="NIP32" s="97"/>
      <c r="NIQ32" s="97"/>
      <c r="NIR32" s="97"/>
      <c r="NIS32" s="97"/>
      <c r="NIT32" s="97"/>
      <c r="NIU32" s="97"/>
      <c r="NIV32" s="97"/>
      <c r="NIW32" s="97"/>
      <c r="NIX32" s="97"/>
      <c r="NIY32" s="97"/>
      <c r="NIZ32" s="97"/>
      <c r="NJA32" s="97"/>
      <c r="NJB32" s="97"/>
      <c r="NJC32" s="97"/>
      <c r="NJD32" s="97"/>
      <c r="NJE32" s="97"/>
      <c r="NJF32" s="97"/>
      <c r="NJG32" s="97"/>
      <c r="NJH32" s="97"/>
      <c r="NJI32" s="97"/>
      <c r="NJJ32" s="97"/>
      <c r="NJK32" s="97"/>
      <c r="NJL32" s="97"/>
      <c r="NJM32" s="97"/>
      <c r="NJN32" s="97"/>
      <c r="NJO32" s="97"/>
      <c r="NJP32" s="97"/>
      <c r="NJQ32" s="97"/>
      <c r="NJR32" s="97"/>
      <c r="NJS32" s="97"/>
      <c r="NJT32" s="97"/>
      <c r="NJU32" s="97"/>
      <c r="NJV32" s="97"/>
      <c r="NJW32" s="97"/>
      <c r="NJX32" s="97"/>
      <c r="NJY32" s="97"/>
      <c r="NJZ32" s="97"/>
      <c r="NKA32" s="97"/>
      <c r="NKB32" s="97"/>
      <c r="NKC32" s="97"/>
      <c r="NKD32" s="97"/>
      <c r="NKE32" s="97"/>
      <c r="NKF32" s="97"/>
      <c r="NKG32" s="97"/>
      <c r="NKH32" s="97"/>
      <c r="NKI32" s="97"/>
      <c r="NKJ32" s="97"/>
      <c r="NKK32" s="97"/>
      <c r="NKL32" s="97"/>
      <c r="NKM32" s="97"/>
      <c r="NKN32" s="97"/>
      <c r="NKO32" s="97"/>
      <c r="NKP32" s="97"/>
      <c r="NKQ32" s="97"/>
      <c r="NKR32" s="97"/>
      <c r="NKS32" s="97"/>
      <c r="NKT32" s="97"/>
      <c r="NKU32" s="97"/>
      <c r="NKV32" s="97"/>
      <c r="NKW32" s="97"/>
      <c r="NKX32" s="97"/>
      <c r="NKY32" s="97"/>
      <c r="NKZ32" s="97"/>
      <c r="NLA32" s="97"/>
      <c r="NLB32" s="97"/>
      <c r="NLC32" s="97"/>
      <c r="NLD32" s="97"/>
      <c r="NLE32" s="97"/>
      <c r="NLF32" s="97"/>
      <c r="NLG32" s="97"/>
      <c r="NLH32" s="97"/>
      <c r="NLI32" s="97"/>
      <c r="NLJ32" s="97"/>
      <c r="NLK32" s="97"/>
      <c r="NLL32" s="97"/>
      <c r="NLM32" s="97"/>
      <c r="NLN32" s="97"/>
      <c r="NLO32" s="97"/>
      <c r="NLP32" s="97"/>
      <c r="NLQ32" s="97"/>
      <c r="NLR32" s="97"/>
      <c r="NLS32" s="97"/>
      <c r="NLT32" s="97"/>
      <c r="NLU32" s="97"/>
      <c r="NLV32" s="97"/>
      <c r="NLW32" s="97"/>
      <c r="NLX32" s="97"/>
      <c r="NLY32" s="97"/>
      <c r="NLZ32" s="97"/>
      <c r="NMA32" s="97"/>
      <c r="NMB32" s="97"/>
      <c r="NMC32" s="97"/>
      <c r="NMD32" s="97"/>
      <c r="NME32" s="97"/>
      <c r="NMF32" s="97"/>
      <c r="NMG32" s="97"/>
      <c r="NMH32" s="97"/>
      <c r="NMI32" s="97"/>
      <c r="NMJ32" s="97"/>
      <c r="NMK32" s="97"/>
      <c r="NML32" s="97"/>
      <c r="NMM32" s="97"/>
      <c r="NMN32" s="97"/>
      <c r="NMO32" s="97"/>
      <c r="NMP32" s="97"/>
      <c r="NMQ32" s="97"/>
      <c r="NMR32" s="97"/>
      <c r="NMS32" s="97"/>
      <c r="NMT32" s="97"/>
      <c r="NMU32" s="97"/>
      <c r="NMV32" s="97"/>
      <c r="NMW32" s="97"/>
      <c r="NMX32" s="97"/>
      <c r="NMY32" s="97"/>
      <c r="NMZ32" s="97"/>
      <c r="NNA32" s="97"/>
      <c r="NNB32" s="97"/>
      <c r="NNC32" s="97"/>
      <c r="NND32" s="97"/>
      <c r="NNE32" s="97"/>
      <c r="NNF32" s="97"/>
      <c r="NNG32" s="97"/>
      <c r="NNH32" s="97"/>
      <c r="NNI32" s="97"/>
      <c r="NNJ32" s="97"/>
      <c r="NNK32" s="97"/>
      <c r="NNL32" s="97"/>
      <c r="NNM32" s="97"/>
      <c r="NNN32" s="97"/>
      <c r="NNO32" s="97"/>
      <c r="NNP32" s="97"/>
      <c r="NNQ32" s="97"/>
      <c r="NNR32" s="97"/>
      <c r="NNS32" s="97"/>
      <c r="NNT32" s="97"/>
      <c r="NNU32" s="97"/>
      <c r="NNV32" s="97"/>
      <c r="NNW32" s="97"/>
      <c r="NNX32" s="97"/>
      <c r="NNY32" s="97"/>
      <c r="NNZ32" s="97"/>
      <c r="NOA32" s="97"/>
      <c r="NOB32" s="97"/>
      <c r="NOC32" s="97"/>
      <c r="NOD32" s="97"/>
      <c r="NOE32" s="97"/>
      <c r="NOF32" s="97"/>
      <c r="NOG32" s="97"/>
      <c r="NOH32" s="97"/>
      <c r="NOI32" s="97"/>
      <c r="NOJ32" s="97"/>
      <c r="NOK32" s="97"/>
      <c r="NOL32" s="97"/>
      <c r="NOM32" s="97"/>
      <c r="NON32" s="97"/>
      <c r="NOO32" s="97"/>
      <c r="NOP32" s="97"/>
      <c r="NOQ32" s="97"/>
      <c r="NOR32" s="97"/>
      <c r="NOS32" s="97"/>
      <c r="NOT32" s="97"/>
      <c r="NOU32" s="97"/>
      <c r="NOV32" s="97"/>
      <c r="NOW32" s="97"/>
      <c r="NOX32" s="97"/>
      <c r="NOY32" s="97"/>
      <c r="NOZ32" s="97"/>
      <c r="NPA32" s="97"/>
      <c r="NPB32" s="97"/>
      <c r="NPC32" s="97"/>
      <c r="NPD32" s="97"/>
      <c r="NPE32" s="97"/>
      <c r="NPF32" s="97"/>
      <c r="NPG32" s="97"/>
      <c r="NPH32" s="97"/>
      <c r="NPI32" s="97"/>
      <c r="NPJ32" s="97"/>
      <c r="NPK32" s="97"/>
      <c r="NPL32" s="97"/>
      <c r="NPM32" s="97"/>
      <c r="NPN32" s="97"/>
      <c r="NPO32" s="97"/>
      <c r="NPP32" s="97"/>
      <c r="NPQ32" s="97"/>
      <c r="NPR32" s="97"/>
      <c r="NPS32" s="97"/>
      <c r="NPT32" s="97"/>
      <c r="NPU32" s="97"/>
      <c r="NPV32" s="97"/>
      <c r="NPW32" s="97"/>
      <c r="NPX32" s="97"/>
      <c r="NPY32" s="97"/>
      <c r="NPZ32" s="97"/>
      <c r="NQA32" s="97"/>
      <c r="NQB32" s="97"/>
      <c r="NQC32" s="97"/>
      <c r="NQD32" s="97"/>
      <c r="NQE32" s="97"/>
      <c r="NQF32" s="97"/>
      <c r="NQG32" s="97"/>
      <c r="NQH32" s="97"/>
      <c r="NQI32" s="97"/>
      <c r="NQJ32" s="97"/>
      <c r="NQK32" s="97"/>
      <c r="NQL32" s="97"/>
      <c r="NQM32" s="97"/>
      <c r="NQN32" s="97"/>
      <c r="NQO32" s="97"/>
      <c r="NQP32" s="97"/>
      <c r="NQQ32" s="97"/>
      <c r="NQR32" s="97"/>
      <c r="NQS32" s="97"/>
      <c r="NQT32" s="97"/>
      <c r="NQU32" s="97"/>
      <c r="NQV32" s="97"/>
      <c r="NQW32" s="97"/>
      <c r="NQX32" s="97"/>
      <c r="NQY32" s="97"/>
      <c r="NQZ32" s="97"/>
      <c r="NRA32" s="97"/>
      <c r="NRB32" s="97"/>
      <c r="NRC32" s="97"/>
      <c r="NRD32" s="97"/>
      <c r="NRE32" s="97"/>
      <c r="NRF32" s="97"/>
      <c r="NRG32" s="97"/>
      <c r="NRH32" s="97"/>
      <c r="NRI32" s="97"/>
      <c r="NRJ32" s="97"/>
      <c r="NRK32" s="97"/>
      <c r="NRL32" s="97"/>
      <c r="NRM32" s="97"/>
      <c r="NRN32" s="97"/>
      <c r="NRO32" s="97"/>
      <c r="NRP32" s="97"/>
      <c r="NRQ32" s="97"/>
      <c r="NRR32" s="97"/>
      <c r="NRS32" s="97"/>
      <c r="NRT32" s="97"/>
      <c r="NRU32" s="97"/>
      <c r="NRV32" s="97"/>
      <c r="NRW32" s="97"/>
      <c r="NRX32" s="97"/>
      <c r="NRY32" s="97"/>
      <c r="NRZ32" s="97"/>
      <c r="NSA32" s="97"/>
      <c r="NSB32" s="97"/>
      <c r="NSC32" s="97"/>
      <c r="NSD32" s="97"/>
      <c r="NSE32" s="97"/>
      <c r="NSF32" s="97"/>
      <c r="NSG32" s="97"/>
      <c r="NSH32" s="97"/>
      <c r="NSI32" s="97"/>
      <c r="NSJ32" s="97"/>
      <c r="NSK32" s="97"/>
      <c r="NSL32" s="97"/>
      <c r="NSM32" s="97"/>
      <c r="NSN32" s="97"/>
      <c r="NSO32" s="97"/>
      <c r="NSP32" s="97"/>
      <c r="NSQ32" s="97"/>
      <c r="NSR32" s="97"/>
      <c r="NSS32" s="97"/>
      <c r="NST32" s="97"/>
      <c r="NSU32" s="97"/>
      <c r="NSV32" s="97"/>
      <c r="NSW32" s="97"/>
      <c r="NSX32" s="97"/>
      <c r="NSY32" s="97"/>
      <c r="NSZ32" s="97"/>
      <c r="NTA32" s="97"/>
      <c r="NTB32" s="97"/>
      <c r="NTC32" s="97"/>
      <c r="NTD32" s="97"/>
      <c r="NTE32" s="97"/>
      <c r="NTF32" s="97"/>
      <c r="NTG32" s="97"/>
      <c r="NTH32" s="97"/>
      <c r="NTI32" s="97"/>
      <c r="NTJ32" s="97"/>
      <c r="NTK32" s="97"/>
      <c r="NTL32" s="97"/>
      <c r="NTM32" s="97"/>
      <c r="NTN32" s="97"/>
      <c r="NTO32" s="97"/>
      <c r="NTP32" s="97"/>
      <c r="NTQ32" s="97"/>
      <c r="NTR32" s="97"/>
      <c r="NTS32" s="97"/>
      <c r="NTT32" s="97"/>
      <c r="NTU32" s="97"/>
      <c r="NTV32" s="97"/>
      <c r="NTW32" s="97"/>
      <c r="NTX32" s="97"/>
      <c r="NTY32" s="97"/>
      <c r="NTZ32" s="97"/>
      <c r="NUA32" s="97"/>
      <c r="NUB32" s="97"/>
      <c r="NUC32" s="97"/>
      <c r="NUD32" s="97"/>
      <c r="NUE32" s="97"/>
      <c r="NUF32" s="97"/>
      <c r="NUG32" s="97"/>
      <c r="NUH32" s="97"/>
      <c r="NUI32" s="97"/>
      <c r="NUJ32" s="97"/>
      <c r="NUK32" s="97"/>
      <c r="NUL32" s="97"/>
      <c r="NUM32" s="97"/>
      <c r="NUN32" s="97"/>
      <c r="NUO32" s="97"/>
      <c r="NUP32" s="97"/>
      <c r="NUQ32" s="97"/>
      <c r="NUR32" s="97"/>
      <c r="NUS32" s="97"/>
      <c r="NUT32" s="97"/>
      <c r="NUU32" s="97"/>
      <c r="NUV32" s="97"/>
      <c r="NUW32" s="97"/>
      <c r="NUX32" s="97"/>
      <c r="NUY32" s="97"/>
      <c r="NUZ32" s="97"/>
      <c r="NVA32" s="97"/>
      <c r="NVB32" s="97"/>
      <c r="NVC32" s="97"/>
      <c r="NVD32" s="97"/>
      <c r="NVE32" s="97"/>
      <c r="NVF32" s="97"/>
      <c r="NVG32" s="97"/>
      <c r="NVH32" s="97"/>
      <c r="NVI32" s="97"/>
      <c r="NVJ32" s="97"/>
      <c r="NVK32" s="97"/>
      <c r="NVL32" s="97"/>
      <c r="NVM32" s="97"/>
      <c r="NVN32" s="97"/>
      <c r="NVO32" s="97"/>
      <c r="NVP32" s="97"/>
      <c r="NVQ32" s="97"/>
      <c r="NVR32" s="97"/>
      <c r="NVS32" s="97"/>
      <c r="NVT32" s="97"/>
      <c r="NVU32" s="97"/>
      <c r="NVV32" s="97"/>
      <c r="NVW32" s="97"/>
      <c r="NVX32" s="97"/>
      <c r="NVY32" s="97"/>
      <c r="NVZ32" s="97"/>
      <c r="NWA32" s="97"/>
      <c r="NWB32" s="97"/>
      <c r="NWC32" s="97"/>
      <c r="NWD32" s="97"/>
      <c r="NWE32" s="97"/>
      <c r="NWF32" s="97"/>
      <c r="NWG32" s="97"/>
      <c r="NWH32" s="97"/>
      <c r="NWI32" s="97"/>
      <c r="NWJ32" s="97"/>
      <c r="NWK32" s="97"/>
      <c r="NWL32" s="97"/>
      <c r="NWM32" s="97"/>
      <c r="NWN32" s="97"/>
      <c r="NWO32" s="97"/>
      <c r="NWP32" s="97"/>
      <c r="NWQ32" s="97"/>
      <c r="NWR32" s="97"/>
      <c r="NWS32" s="97"/>
      <c r="NWT32" s="97"/>
      <c r="NWU32" s="97"/>
      <c r="NWV32" s="97"/>
      <c r="NWW32" s="97"/>
      <c r="NWX32" s="97"/>
      <c r="NWY32" s="97"/>
      <c r="NWZ32" s="97"/>
      <c r="NXA32" s="97"/>
      <c r="NXB32" s="97"/>
      <c r="NXC32" s="97"/>
      <c r="NXD32" s="97"/>
      <c r="NXE32" s="97"/>
      <c r="NXF32" s="97"/>
      <c r="NXG32" s="97"/>
      <c r="NXH32" s="97"/>
      <c r="NXI32" s="97"/>
      <c r="NXJ32" s="97"/>
      <c r="NXK32" s="97"/>
      <c r="NXL32" s="97"/>
      <c r="NXM32" s="97"/>
      <c r="NXN32" s="97"/>
      <c r="NXO32" s="97"/>
      <c r="NXP32" s="97"/>
      <c r="NXQ32" s="97"/>
      <c r="NXR32" s="97"/>
      <c r="NXS32" s="97"/>
      <c r="NXT32" s="97"/>
      <c r="NXU32" s="97"/>
      <c r="NXV32" s="97"/>
      <c r="NXW32" s="97"/>
      <c r="NXX32" s="97"/>
      <c r="NXY32" s="97"/>
      <c r="NXZ32" s="97"/>
      <c r="NYA32" s="97"/>
      <c r="NYB32" s="97"/>
      <c r="NYC32" s="97"/>
      <c r="NYD32" s="97"/>
      <c r="NYE32" s="97"/>
      <c r="NYF32" s="97"/>
      <c r="NYG32" s="97"/>
      <c r="NYH32" s="97"/>
      <c r="NYI32" s="97"/>
      <c r="NYJ32" s="97"/>
      <c r="NYK32" s="97"/>
      <c r="NYL32" s="97"/>
      <c r="NYM32" s="97"/>
      <c r="NYN32" s="97"/>
      <c r="NYO32" s="97"/>
      <c r="NYP32" s="97"/>
      <c r="NYQ32" s="97"/>
      <c r="NYR32" s="97"/>
      <c r="NYS32" s="97"/>
      <c r="NYT32" s="97"/>
      <c r="NYU32" s="97"/>
      <c r="NYV32" s="97"/>
      <c r="NYW32" s="97"/>
      <c r="NYX32" s="97"/>
      <c r="NYY32" s="97"/>
      <c r="NYZ32" s="97"/>
      <c r="NZA32" s="97"/>
      <c r="NZB32" s="97"/>
      <c r="NZC32" s="97"/>
      <c r="NZD32" s="97"/>
      <c r="NZE32" s="97"/>
      <c r="NZF32" s="97"/>
      <c r="NZG32" s="97"/>
      <c r="NZH32" s="97"/>
      <c r="NZI32" s="97"/>
      <c r="NZJ32" s="97"/>
      <c r="NZK32" s="97"/>
      <c r="NZL32" s="97"/>
      <c r="NZM32" s="97"/>
      <c r="NZN32" s="97"/>
      <c r="NZO32" s="97"/>
      <c r="NZP32" s="97"/>
      <c r="NZQ32" s="97"/>
      <c r="NZR32" s="97"/>
      <c r="NZS32" s="97"/>
      <c r="NZT32" s="97"/>
      <c r="NZU32" s="97"/>
      <c r="NZV32" s="97"/>
      <c r="NZW32" s="97"/>
      <c r="NZX32" s="97"/>
      <c r="NZY32" s="97"/>
      <c r="NZZ32" s="97"/>
      <c r="OAA32" s="97"/>
      <c r="OAB32" s="97"/>
      <c r="OAC32" s="97"/>
      <c r="OAD32" s="97"/>
      <c r="OAE32" s="97"/>
      <c r="OAF32" s="97"/>
      <c r="OAG32" s="97"/>
      <c r="OAH32" s="97"/>
      <c r="OAI32" s="97"/>
      <c r="OAJ32" s="97"/>
      <c r="OAK32" s="97"/>
      <c r="OAL32" s="97"/>
      <c r="OAM32" s="97"/>
      <c r="OAN32" s="97"/>
      <c r="OAO32" s="97"/>
      <c r="OAP32" s="97"/>
      <c r="OAQ32" s="97"/>
      <c r="OAR32" s="97"/>
      <c r="OAS32" s="97"/>
      <c r="OAT32" s="97"/>
      <c r="OAU32" s="97"/>
      <c r="OAV32" s="97"/>
      <c r="OAW32" s="97"/>
      <c r="OAX32" s="97"/>
      <c r="OAY32" s="97"/>
      <c r="OAZ32" s="97"/>
      <c r="OBA32" s="97"/>
      <c r="OBB32" s="97"/>
      <c r="OBC32" s="97"/>
      <c r="OBD32" s="97"/>
      <c r="OBE32" s="97"/>
      <c r="OBF32" s="97"/>
      <c r="OBG32" s="97"/>
      <c r="OBH32" s="97"/>
      <c r="OBI32" s="97"/>
      <c r="OBJ32" s="97"/>
      <c r="OBK32" s="97"/>
      <c r="OBL32" s="97"/>
      <c r="OBM32" s="97"/>
      <c r="OBN32" s="97"/>
      <c r="OBO32" s="97"/>
      <c r="OBP32" s="97"/>
      <c r="OBQ32" s="97"/>
      <c r="OBR32" s="97"/>
      <c r="OBS32" s="97"/>
      <c r="OBT32" s="97"/>
      <c r="OBU32" s="97"/>
      <c r="OBV32" s="97"/>
      <c r="OBW32" s="97"/>
      <c r="OBX32" s="97"/>
      <c r="OBY32" s="97"/>
      <c r="OBZ32" s="97"/>
      <c r="OCA32" s="97"/>
      <c r="OCB32" s="97"/>
      <c r="OCC32" s="97"/>
      <c r="OCD32" s="97"/>
      <c r="OCE32" s="97"/>
      <c r="OCF32" s="97"/>
      <c r="OCG32" s="97"/>
      <c r="OCH32" s="97"/>
      <c r="OCI32" s="97"/>
      <c r="OCJ32" s="97"/>
      <c r="OCK32" s="97"/>
      <c r="OCL32" s="97"/>
      <c r="OCM32" s="97"/>
      <c r="OCN32" s="97"/>
      <c r="OCO32" s="97"/>
      <c r="OCP32" s="97"/>
      <c r="OCQ32" s="97"/>
      <c r="OCR32" s="97"/>
      <c r="OCS32" s="97"/>
      <c r="OCT32" s="97"/>
      <c r="OCU32" s="97"/>
      <c r="OCV32" s="97"/>
      <c r="OCW32" s="97"/>
      <c r="OCX32" s="97"/>
      <c r="OCY32" s="97"/>
      <c r="OCZ32" s="97"/>
      <c r="ODA32" s="97"/>
      <c r="ODB32" s="97"/>
      <c r="ODC32" s="97"/>
      <c r="ODD32" s="97"/>
      <c r="ODE32" s="97"/>
      <c r="ODF32" s="97"/>
      <c r="ODG32" s="97"/>
      <c r="ODH32" s="97"/>
      <c r="ODI32" s="97"/>
      <c r="ODJ32" s="97"/>
      <c r="ODK32" s="97"/>
      <c r="ODL32" s="97"/>
      <c r="ODM32" s="97"/>
      <c r="ODN32" s="97"/>
      <c r="ODO32" s="97"/>
      <c r="ODP32" s="97"/>
      <c r="ODQ32" s="97"/>
      <c r="ODR32" s="97"/>
      <c r="ODS32" s="97"/>
      <c r="ODT32" s="97"/>
      <c r="ODU32" s="97"/>
      <c r="ODV32" s="97"/>
      <c r="ODW32" s="97"/>
      <c r="ODX32" s="97"/>
      <c r="ODY32" s="97"/>
      <c r="ODZ32" s="97"/>
      <c r="OEA32" s="97"/>
      <c r="OEB32" s="97"/>
      <c r="OEC32" s="97"/>
      <c r="OED32" s="97"/>
      <c r="OEE32" s="97"/>
      <c r="OEF32" s="97"/>
      <c r="OEG32" s="97"/>
      <c r="OEH32" s="97"/>
      <c r="OEI32" s="97"/>
      <c r="OEJ32" s="97"/>
      <c r="OEK32" s="97"/>
      <c r="OEL32" s="97"/>
      <c r="OEM32" s="97"/>
      <c r="OEN32" s="97"/>
      <c r="OEO32" s="97"/>
      <c r="OEP32" s="97"/>
      <c r="OEQ32" s="97"/>
      <c r="OER32" s="97"/>
      <c r="OES32" s="97"/>
      <c r="OET32" s="97"/>
      <c r="OEU32" s="97"/>
      <c r="OEV32" s="97"/>
      <c r="OEW32" s="97"/>
      <c r="OEX32" s="97"/>
      <c r="OEY32" s="97"/>
      <c r="OEZ32" s="97"/>
      <c r="OFA32" s="97"/>
      <c r="OFB32" s="97"/>
      <c r="OFC32" s="97"/>
      <c r="OFD32" s="97"/>
      <c r="OFE32" s="97"/>
      <c r="OFF32" s="97"/>
      <c r="OFG32" s="97"/>
      <c r="OFH32" s="97"/>
      <c r="OFI32" s="97"/>
      <c r="OFJ32" s="97"/>
      <c r="OFK32" s="97"/>
      <c r="OFL32" s="97"/>
      <c r="OFM32" s="97"/>
      <c r="OFN32" s="97"/>
      <c r="OFO32" s="97"/>
      <c r="OFP32" s="97"/>
      <c r="OFQ32" s="97"/>
      <c r="OFR32" s="97"/>
      <c r="OFS32" s="97"/>
      <c r="OFT32" s="97"/>
      <c r="OFU32" s="97"/>
      <c r="OFV32" s="97"/>
      <c r="OFW32" s="97"/>
      <c r="OFX32" s="97"/>
      <c r="OFY32" s="97"/>
      <c r="OFZ32" s="97"/>
      <c r="OGA32" s="97"/>
      <c r="OGB32" s="97"/>
      <c r="OGC32" s="97"/>
      <c r="OGD32" s="97"/>
      <c r="OGE32" s="97"/>
      <c r="OGF32" s="97"/>
      <c r="OGG32" s="97"/>
      <c r="OGH32" s="97"/>
      <c r="OGI32" s="97"/>
      <c r="OGJ32" s="97"/>
      <c r="OGK32" s="97"/>
      <c r="OGL32" s="97"/>
      <c r="OGM32" s="97"/>
      <c r="OGN32" s="97"/>
      <c r="OGO32" s="97"/>
      <c r="OGP32" s="97"/>
      <c r="OGQ32" s="97"/>
      <c r="OGR32" s="97"/>
      <c r="OGS32" s="97"/>
      <c r="OGT32" s="97"/>
      <c r="OGU32" s="97"/>
      <c r="OGV32" s="97"/>
      <c r="OGW32" s="97"/>
      <c r="OGX32" s="97"/>
      <c r="OGY32" s="97"/>
      <c r="OGZ32" s="97"/>
      <c r="OHA32" s="97"/>
      <c r="OHB32" s="97"/>
      <c r="OHC32" s="97"/>
      <c r="OHD32" s="97"/>
      <c r="OHE32" s="97"/>
      <c r="OHF32" s="97"/>
      <c r="OHG32" s="97"/>
      <c r="OHH32" s="97"/>
      <c r="OHI32" s="97"/>
      <c r="OHJ32" s="97"/>
      <c r="OHK32" s="97"/>
      <c r="OHL32" s="97"/>
      <c r="OHM32" s="97"/>
      <c r="OHN32" s="97"/>
      <c r="OHO32" s="97"/>
      <c r="OHP32" s="97"/>
      <c r="OHQ32" s="97"/>
      <c r="OHR32" s="97"/>
      <c r="OHS32" s="97"/>
      <c r="OHT32" s="97"/>
      <c r="OHU32" s="97"/>
      <c r="OHV32" s="97"/>
      <c r="OHW32" s="97"/>
      <c r="OHX32" s="97"/>
      <c r="OHY32" s="97"/>
      <c r="OHZ32" s="97"/>
      <c r="OIA32" s="97"/>
      <c r="OIB32" s="97"/>
      <c r="OIC32" s="97"/>
      <c r="OID32" s="97"/>
      <c r="OIE32" s="97"/>
      <c r="OIF32" s="97"/>
      <c r="OIG32" s="97"/>
      <c r="OIH32" s="97"/>
      <c r="OII32" s="97"/>
      <c r="OIJ32" s="97"/>
      <c r="OIK32" s="97"/>
      <c r="OIL32" s="97"/>
      <c r="OIM32" s="97"/>
      <c r="OIN32" s="97"/>
      <c r="OIO32" s="97"/>
      <c r="OIP32" s="97"/>
      <c r="OIQ32" s="97"/>
      <c r="OIR32" s="97"/>
      <c r="OIS32" s="97"/>
      <c r="OIT32" s="97"/>
      <c r="OIU32" s="97"/>
      <c r="OIV32" s="97"/>
      <c r="OIW32" s="97"/>
      <c r="OIX32" s="97"/>
      <c r="OIY32" s="97"/>
      <c r="OIZ32" s="97"/>
      <c r="OJA32" s="97"/>
      <c r="OJB32" s="97"/>
      <c r="OJC32" s="97"/>
      <c r="OJD32" s="97"/>
      <c r="OJE32" s="97"/>
      <c r="OJF32" s="97"/>
      <c r="OJG32" s="97"/>
      <c r="OJH32" s="97"/>
      <c r="OJI32" s="97"/>
      <c r="OJJ32" s="97"/>
      <c r="OJK32" s="97"/>
      <c r="OJL32" s="97"/>
      <c r="OJM32" s="97"/>
      <c r="OJN32" s="97"/>
      <c r="OJO32" s="97"/>
      <c r="OJP32" s="97"/>
      <c r="OJQ32" s="97"/>
      <c r="OJR32" s="97"/>
      <c r="OJS32" s="97"/>
      <c r="OJT32" s="97"/>
      <c r="OJU32" s="97"/>
      <c r="OJV32" s="97"/>
      <c r="OJW32" s="97"/>
      <c r="OJX32" s="97"/>
      <c r="OJY32" s="97"/>
      <c r="OJZ32" s="97"/>
      <c r="OKA32" s="97"/>
      <c r="OKB32" s="97"/>
      <c r="OKC32" s="97"/>
      <c r="OKD32" s="97"/>
      <c r="OKE32" s="97"/>
      <c r="OKF32" s="97"/>
      <c r="OKG32" s="97"/>
      <c r="OKH32" s="97"/>
      <c r="OKI32" s="97"/>
      <c r="OKJ32" s="97"/>
      <c r="OKK32" s="97"/>
      <c r="OKL32" s="97"/>
      <c r="OKM32" s="97"/>
      <c r="OKN32" s="97"/>
      <c r="OKO32" s="97"/>
      <c r="OKP32" s="97"/>
      <c r="OKQ32" s="97"/>
      <c r="OKR32" s="97"/>
      <c r="OKS32" s="97"/>
      <c r="OKT32" s="97"/>
      <c r="OKU32" s="97"/>
      <c r="OKV32" s="97"/>
      <c r="OKW32" s="97"/>
      <c r="OKX32" s="97"/>
      <c r="OKY32" s="97"/>
      <c r="OKZ32" s="97"/>
      <c r="OLA32" s="97"/>
      <c r="OLB32" s="97"/>
      <c r="OLC32" s="97"/>
      <c r="OLD32" s="97"/>
      <c r="OLE32" s="97"/>
      <c r="OLF32" s="97"/>
      <c r="OLG32" s="97"/>
      <c r="OLH32" s="97"/>
      <c r="OLI32" s="97"/>
      <c r="OLJ32" s="97"/>
      <c r="OLK32" s="97"/>
      <c r="OLL32" s="97"/>
      <c r="OLM32" s="97"/>
      <c r="OLN32" s="97"/>
      <c r="OLO32" s="97"/>
      <c r="OLP32" s="97"/>
      <c r="OLQ32" s="97"/>
      <c r="OLR32" s="97"/>
      <c r="OLS32" s="97"/>
      <c r="OLT32" s="97"/>
      <c r="OLU32" s="97"/>
      <c r="OLV32" s="97"/>
      <c r="OLW32" s="97"/>
      <c r="OLX32" s="97"/>
      <c r="OLY32" s="97"/>
      <c r="OLZ32" s="97"/>
      <c r="OMA32" s="97"/>
      <c r="OMB32" s="97"/>
      <c r="OMC32" s="97"/>
      <c r="OMD32" s="97"/>
      <c r="OME32" s="97"/>
      <c r="OMF32" s="97"/>
      <c r="OMG32" s="97"/>
      <c r="OMH32" s="97"/>
      <c r="OMI32" s="97"/>
      <c r="OMJ32" s="97"/>
      <c r="OMK32" s="97"/>
      <c r="OML32" s="97"/>
      <c r="OMM32" s="97"/>
      <c r="OMN32" s="97"/>
      <c r="OMO32" s="97"/>
      <c r="OMP32" s="97"/>
      <c r="OMQ32" s="97"/>
      <c r="OMR32" s="97"/>
      <c r="OMS32" s="97"/>
      <c r="OMT32" s="97"/>
      <c r="OMU32" s="97"/>
      <c r="OMV32" s="97"/>
      <c r="OMW32" s="97"/>
      <c r="OMX32" s="97"/>
      <c r="OMY32" s="97"/>
      <c r="OMZ32" s="97"/>
      <c r="ONA32" s="97"/>
      <c r="ONB32" s="97"/>
      <c r="ONC32" s="97"/>
      <c r="OND32" s="97"/>
      <c r="ONE32" s="97"/>
      <c r="ONF32" s="97"/>
      <c r="ONG32" s="97"/>
      <c r="ONH32" s="97"/>
      <c r="ONI32" s="97"/>
      <c r="ONJ32" s="97"/>
      <c r="ONK32" s="97"/>
      <c r="ONL32" s="97"/>
      <c r="ONM32" s="97"/>
      <c r="ONN32" s="97"/>
      <c r="ONO32" s="97"/>
      <c r="ONP32" s="97"/>
      <c r="ONQ32" s="97"/>
      <c r="ONR32" s="97"/>
      <c r="ONS32" s="97"/>
      <c r="ONT32" s="97"/>
      <c r="ONU32" s="97"/>
      <c r="ONV32" s="97"/>
      <c r="ONW32" s="97"/>
      <c r="ONX32" s="97"/>
      <c r="ONY32" s="97"/>
      <c r="ONZ32" s="97"/>
      <c r="OOA32" s="97"/>
      <c r="OOB32" s="97"/>
      <c r="OOC32" s="97"/>
      <c r="OOD32" s="97"/>
      <c r="OOE32" s="97"/>
      <c r="OOF32" s="97"/>
      <c r="OOG32" s="97"/>
      <c r="OOH32" s="97"/>
      <c r="OOI32" s="97"/>
      <c r="OOJ32" s="97"/>
      <c r="OOK32" s="97"/>
      <c r="OOL32" s="97"/>
      <c r="OOM32" s="97"/>
      <c r="OON32" s="97"/>
      <c r="OOO32" s="97"/>
      <c r="OOP32" s="97"/>
      <c r="OOQ32" s="97"/>
      <c r="OOR32" s="97"/>
      <c r="OOS32" s="97"/>
      <c r="OOT32" s="97"/>
      <c r="OOU32" s="97"/>
      <c r="OOV32" s="97"/>
      <c r="OOW32" s="97"/>
      <c r="OOX32" s="97"/>
      <c r="OOY32" s="97"/>
      <c r="OOZ32" s="97"/>
      <c r="OPA32" s="97"/>
      <c r="OPB32" s="97"/>
      <c r="OPC32" s="97"/>
      <c r="OPD32" s="97"/>
      <c r="OPE32" s="97"/>
      <c r="OPF32" s="97"/>
      <c r="OPG32" s="97"/>
      <c r="OPH32" s="97"/>
      <c r="OPI32" s="97"/>
      <c r="OPJ32" s="97"/>
      <c r="OPK32" s="97"/>
      <c r="OPL32" s="97"/>
      <c r="OPM32" s="97"/>
      <c r="OPN32" s="97"/>
      <c r="OPO32" s="97"/>
      <c r="OPP32" s="97"/>
      <c r="OPQ32" s="97"/>
      <c r="OPR32" s="97"/>
      <c r="OPS32" s="97"/>
      <c r="OPT32" s="97"/>
      <c r="OPU32" s="97"/>
      <c r="OPV32" s="97"/>
      <c r="OPW32" s="97"/>
      <c r="OPX32" s="97"/>
      <c r="OPY32" s="97"/>
      <c r="OPZ32" s="97"/>
      <c r="OQA32" s="97"/>
      <c r="OQB32" s="97"/>
      <c r="OQC32" s="97"/>
      <c r="OQD32" s="97"/>
      <c r="OQE32" s="97"/>
      <c r="OQF32" s="97"/>
      <c r="OQG32" s="97"/>
      <c r="OQH32" s="97"/>
      <c r="OQI32" s="97"/>
      <c r="OQJ32" s="97"/>
      <c r="OQK32" s="97"/>
      <c r="OQL32" s="97"/>
      <c r="OQM32" s="97"/>
      <c r="OQN32" s="97"/>
      <c r="OQO32" s="97"/>
      <c r="OQP32" s="97"/>
      <c r="OQQ32" s="97"/>
      <c r="OQR32" s="97"/>
      <c r="OQS32" s="97"/>
      <c r="OQT32" s="97"/>
      <c r="OQU32" s="97"/>
      <c r="OQV32" s="97"/>
      <c r="OQW32" s="97"/>
      <c r="OQX32" s="97"/>
      <c r="OQY32" s="97"/>
      <c r="OQZ32" s="97"/>
      <c r="ORA32" s="97"/>
      <c r="ORB32" s="97"/>
      <c r="ORC32" s="97"/>
      <c r="ORD32" s="97"/>
      <c r="ORE32" s="97"/>
      <c r="ORF32" s="97"/>
      <c r="ORG32" s="97"/>
      <c r="ORH32" s="97"/>
      <c r="ORI32" s="97"/>
      <c r="ORJ32" s="97"/>
      <c r="ORK32" s="97"/>
      <c r="ORL32" s="97"/>
      <c r="ORM32" s="97"/>
      <c r="ORN32" s="97"/>
      <c r="ORO32" s="97"/>
      <c r="ORP32" s="97"/>
      <c r="ORQ32" s="97"/>
      <c r="ORR32" s="97"/>
      <c r="ORS32" s="97"/>
      <c r="ORT32" s="97"/>
      <c r="ORU32" s="97"/>
      <c r="ORV32" s="97"/>
      <c r="ORW32" s="97"/>
      <c r="ORX32" s="97"/>
      <c r="ORY32" s="97"/>
      <c r="ORZ32" s="97"/>
      <c r="OSA32" s="97"/>
      <c r="OSB32" s="97"/>
      <c r="OSC32" s="97"/>
      <c r="OSD32" s="97"/>
      <c r="OSE32" s="97"/>
      <c r="OSF32" s="97"/>
      <c r="OSG32" s="97"/>
      <c r="OSH32" s="97"/>
      <c r="OSI32" s="97"/>
      <c r="OSJ32" s="97"/>
      <c r="OSK32" s="97"/>
      <c r="OSL32" s="97"/>
      <c r="OSM32" s="97"/>
      <c r="OSN32" s="97"/>
      <c r="OSO32" s="97"/>
      <c r="OSP32" s="97"/>
      <c r="OSQ32" s="97"/>
      <c r="OSR32" s="97"/>
      <c r="OSS32" s="97"/>
      <c r="OST32" s="97"/>
      <c r="OSU32" s="97"/>
      <c r="OSV32" s="97"/>
      <c r="OSW32" s="97"/>
      <c r="OSX32" s="97"/>
      <c r="OSY32" s="97"/>
      <c r="OSZ32" s="97"/>
      <c r="OTA32" s="97"/>
      <c r="OTB32" s="97"/>
      <c r="OTC32" s="97"/>
      <c r="OTD32" s="97"/>
      <c r="OTE32" s="97"/>
      <c r="OTF32" s="97"/>
      <c r="OTG32" s="97"/>
      <c r="OTH32" s="97"/>
      <c r="OTI32" s="97"/>
      <c r="OTJ32" s="97"/>
      <c r="OTK32" s="97"/>
      <c r="OTL32" s="97"/>
      <c r="OTM32" s="97"/>
      <c r="OTN32" s="97"/>
      <c r="OTO32" s="97"/>
      <c r="OTP32" s="97"/>
      <c r="OTQ32" s="97"/>
      <c r="OTR32" s="97"/>
      <c r="OTS32" s="97"/>
      <c r="OTT32" s="97"/>
      <c r="OTU32" s="97"/>
      <c r="OTV32" s="97"/>
      <c r="OTW32" s="97"/>
      <c r="OTX32" s="97"/>
      <c r="OTY32" s="97"/>
      <c r="OTZ32" s="97"/>
      <c r="OUA32" s="97"/>
      <c r="OUB32" s="97"/>
      <c r="OUC32" s="97"/>
      <c r="OUD32" s="97"/>
      <c r="OUE32" s="97"/>
      <c r="OUF32" s="97"/>
      <c r="OUG32" s="97"/>
      <c r="OUH32" s="97"/>
      <c r="OUI32" s="97"/>
      <c r="OUJ32" s="97"/>
      <c r="OUK32" s="97"/>
      <c r="OUL32" s="97"/>
      <c r="OUM32" s="97"/>
      <c r="OUN32" s="97"/>
      <c r="OUO32" s="97"/>
      <c r="OUP32" s="97"/>
      <c r="OUQ32" s="97"/>
      <c r="OUR32" s="97"/>
      <c r="OUS32" s="97"/>
      <c r="OUT32" s="97"/>
      <c r="OUU32" s="97"/>
      <c r="OUV32" s="97"/>
      <c r="OUW32" s="97"/>
      <c r="OUX32" s="97"/>
      <c r="OUY32" s="97"/>
      <c r="OUZ32" s="97"/>
      <c r="OVA32" s="97"/>
      <c r="OVB32" s="97"/>
      <c r="OVC32" s="97"/>
      <c r="OVD32" s="97"/>
      <c r="OVE32" s="97"/>
      <c r="OVF32" s="97"/>
      <c r="OVG32" s="97"/>
      <c r="OVH32" s="97"/>
      <c r="OVI32" s="97"/>
      <c r="OVJ32" s="97"/>
      <c r="OVK32" s="97"/>
      <c r="OVL32" s="97"/>
      <c r="OVM32" s="97"/>
      <c r="OVN32" s="97"/>
      <c r="OVO32" s="97"/>
      <c r="OVP32" s="97"/>
      <c r="OVQ32" s="97"/>
      <c r="OVR32" s="97"/>
      <c r="OVS32" s="97"/>
      <c r="OVT32" s="97"/>
      <c r="OVU32" s="97"/>
      <c r="OVV32" s="97"/>
      <c r="OVW32" s="97"/>
      <c r="OVX32" s="97"/>
      <c r="OVY32" s="97"/>
      <c r="OVZ32" s="97"/>
      <c r="OWA32" s="97"/>
      <c r="OWB32" s="97"/>
      <c r="OWC32" s="97"/>
      <c r="OWD32" s="97"/>
      <c r="OWE32" s="97"/>
      <c r="OWF32" s="97"/>
      <c r="OWG32" s="97"/>
      <c r="OWH32" s="97"/>
      <c r="OWI32" s="97"/>
      <c r="OWJ32" s="97"/>
      <c r="OWK32" s="97"/>
      <c r="OWL32" s="97"/>
      <c r="OWM32" s="97"/>
      <c r="OWN32" s="97"/>
      <c r="OWO32" s="97"/>
      <c r="OWP32" s="97"/>
      <c r="OWQ32" s="97"/>
      <c r="OWR32" s="97"/>
      <c r="OWS32" s="97"/>
      <c r="OWT32" s="97"/>
      <c r="OWU32" s="97"/>
      <c r="OWV32" s="97"/>
      <c r="OWW32" s="97"/>
      <c r="OWX32" s="97"/>
      <c r="OWY32" s="97"/>
      <c r="OWZ32" s="97"/>
      <c r="OXA32" s="97"/>
      <c r="OXB32" s="97"/>
      <c r="OXC32" s="97"/>
      <c r="OXD32" s="97"/>
      <c r="OXE32" s="97"/>
      <c r="OXF32" s="97"/>
      <c r="OXG32" s="97"/>
      <c r="OXH32" s="97"/>
      <c r="OXI32" s="97"/>
      <c r="OXJ32" s="97"/>
      <c r="OXK32" s="97"/>
      <c r="OXL32" s="97"/>
      <c r="OXM32" s="97"/>
      <c r="OXN32" s="97"/>
      <c r="OXO32" s="97"/>
      <c r="OXP32" s="97"/>
      <c r="OXQ32" s="97"/>
      <c r="OXR32" s="97"/>
      <c r="OXS32" s="97"/>
      <c r="OXT32" s="97"/>
      <c r="OXU32" s="97"/>
      <c r="OXV32" s="97"/>
      <c r="OXW32" s="97"/>
      <c r="OXX32" s="97"/>
      <c r="OXY32" s="97"/>
      <c r="OXZ32" s="97"/>
      <c r="OYA32" s="97"/>
      <c r="OYB32" s="97"/>
      <c r="OYC32" s="97"/>
      <c r="OYD32" s="97"/>
      <c r="OYE32" s="97"/>
      <c r="OYF32" s="97"/>
      <c r="OYG32" s="97"/>
      <c r="OYH32" s="97"/>
      <c r="OYI32" s="97"/>
      <c r="OYJ32" s="97"/>
      <c r="OYK32" s="97"/>
      <c r="OYL32" s="97"/>
      <c r="OYM32" s="97"/>
      <c r="OYN32" s="97"/>
      <c r="OYO32" s="97"/>
      <c r="OYP32" s="97"/>
      <c r="OYQ32" s="97"/>
      <c r="OYR32" s="97"/>
      <c r="OYS32" s="97"/>
      <c r="OYT32" s="97"/>
      <c r="OYU32" s="97"/>
      <c r="OYV32" s="97"/>
      <c r="OYW32" s="97"/>
      <c r="OYX32" s="97"/>
      <c r="OYY32" s="97"/>
      <c r="OYZ32" s="97"/>
      <c r="OZA32" s="97"/>
      <c r="OZB32" s="97"/>
      <c r="OZC32" s="97"/>
      <c r="OZD32" s="97"/>
      <c r="OZE32" s="97"/>
      <c r="OZF32" s="97"/>
      <c r="OZG32" s="97"/>
      <c r="OZH32" s="97"/>
      <c r="OZI32" s="97"/>
      <c r="OZJ32" s="97"/>
      <c r="OZK32" s="97"/>
      <c r="OZL32" s="97"/>
      <c r="OZM32" s="97"/>
      <c r="OZN32" s="97"/>
      <c r="OZO32" s="97"/>
      <c r="OZP32" s="97"/>
      <c r="OZQ32" s="97"/>
      <c r="OZR32" s="97"/>
      <c r="OZS32" s="97"/>
      <c r="OZT32" s="97"/>
      <c r="OZU32" s="97"/>
      <c r="OZV32" s="97"/>
      <c r="OZW32" s="97"/>
      <c r="OZX32" s="97"/>
      <c r="OZY32" s="97"/>
      <c r="OZZ32" s="97"/>
      <c r="PAA32" s="97"/>
      <c r="PAB32" s="97"/>
      <c r="PAC32" s="97"/>
      <c r="PAD32" s="97"/>
      <c r="PAE32" s="97"/>
      <c r="PAF32" s="97"/>
      <c r="PAG32" s="97"/>
      <c r="PAH32" s="97"/>
      <c r="PAI32" s="97"/>
      <c r="PAJ32" s="97"/>
      <c r="PAK32" s="97"/>
      <c r="PAL32" s="97"/>
      <c r="PAM32" s="97"/>
      <c r="PAN32" s="97"/>
      <c r="PAO32" s="97"/>
      <c r="PAP32" s="97"/>
      <c r="PAQ32" s="97"/>
      <c r="PAR32" s="97"/>
      <c r="PAS32" s="97"/>
      <c r="PAT32" s="97"/>
      <c r="PAU32" s="97"/>
      <c r="PAV32" s="97"/>
      <c r="PAW32" s="97"/>
      <c r="PAX32" s="97"/>
      <c r="PAY32" s="97"/>
      <c r="PAZ32" s="97"/>
      <c r="PBA32" s="97"/>
      <c r="PBB32" s="97"/>
      <c r="PBC32" s="97"/>
      <c r="PBD32" s="97"/>
      <c r="PBE32" s="97"/>
      <c r="PBF32" s="97"/>
      <c r="PBG32" s="97"/>
      <c r="PBH32" s="97"/>
      <c r="PBI32" s="97"/>
      <c r="PBJ32" s="97"/>
      <c r="PBK32" s="97"/>
      <c r="PBL32" s="97"/>
      <c r="PBM32" s="97"/>
      <c r="PBN32" s="97"/>
      <c r="PBO32" s="97"/>
      <c r="PBP32" s="97"/>
      <c r="PBQ32" s="97"/>
      <c r="PBR32" s="97"/>
      <c r="PBS32" s="97"/>
      <c r="PBT32" s="97"/>
      <c r="PBU32" s="97"/>
      <c r="PBV32" s="97"/>
      <c r="PBW32" s="97"/>
      <c r="PBX32" s="97"/>
      <c r="PBY32" s="97"/>
      <c r="PBZ32" s="97"/>
      <c r="PCA32" s="97"/>
      <c r="PCB32" s="97"/>
      <c r="PCC32" s="97"/>
      <c r="PCD32" s="97"/>
      <c r="PCE32" s="97"/>
      <c r="PCF32" s="97"/>
      <c r="PCG32" s="97"/>
      <c r="PCH32" s="97"/>
      <c r="PCI32" s="97"/>
      <c r="PCJ32" s="97"/>
      <c r="PCK32" s="97"/>
      <c r="PCL32" s="97"/>
      <c r="PCM32" s="97"/>
      <c r="PCN32" s="97"/>
      <c r="PCO32" s="97"/>
      <c r="PCP32" s="97"/>
      <c r="PCQ32" s="97"/>
      <c r="PCR32" s="97"/>
      <c r="PCS32" s="97"/>
      <c r="PCT32" s="97"/>
      <c r="PCU32" s="97"/>
      <c r="PCV32" s="97"/>
      <c r="PCW32" s="97"/>
      <c r="PCX32" s="97"/>
      <c r="PCY32" s="97"/>
      <c r="PCZ32" s="97"/>
      <c r="PDA32" s="97"/>
      <c r="PDB32" s="97"/>
      <c r="PDC32" s="97"/>
      <c r="PDD32" s="97"/>
      <c r="PDE32" s="97"/>
      <c r="PDF32" s="97"/>
      <c r="PDG32" s="97"/>
      <c r="PDH32" s="97"/>
      <c r="PDI32" s="97"/>
      <c r="PDJ32" s="97"/>
      <c r="PDK32" s="97"/>
      <c r="PDL32" s="97"/>
      <c r="PDM32" s="97"/>
      <c r="PDN32" s="97"/>
      <c r="PDO32" s="97"/>
      <c r="PDP32" s="97"/>
      <c r="PDQ32" s="97"/>
      <c r="PDR32" s="97"/>
      <c r="PDS32" s="97"/>
      <c r="PDT32" s="97"/>
      <c r="PDU32" s="97"/>
      <c r="PDV32" s="97"/>
      <c r="PDW32" s="97"/>
      <c r="PDX32" s="97"/>
      <c r="PDY32" s="97"/>
      <c r="PDZ32" s="97"/>
      <c r="PEA32" s="97"/>
      <c r="PEB32" s="97"/>
      <c r="PEC32" s="97"/>
      <c r="PED32" s="97"/>
      <c r="PEE32" s="97"/>
      <c r="PEF32" s="97"/>
      <c r="PEG32" s="97"/>
      <c r="PEH32" s="97"/>
      <c r="PEI32" s="97"/>
      <c r="PEJ32" s="97"/>
      <c r="PEK32" s="97"/>
      <c r="PEL32" s="97"/>
      <c r="PEM32" s="97"/>
      <c r="PEN32" s="97"/>
      <c r="PEO32" s="97"/>
      <c r="PEP32" s="97"/>
      <c r="PEQ32" s="97"/>
      <c r="PER32" s="97"/>
      <c r="PES32" s="97"/>
      <c r="PET32" s="97"/>
      <c r="PEU32" s="97"/>
      <c r="PEV32" s="97"/>
      <c r="PEW32" s="97"/>
      <c r="PEX32" s="97"/>
      <c r="PEY32" s="97"/>
      <c r="PEZ32" s="97"/>
      <c r="PFA32" s="97"/>
      <c r="PFB32" s="97"/>
      <c r="PFC32" s="97"/>
      <c r="PFD32" s="97"/>
      <c r="PFE32" s="97"/>
      <c r="PFF32" s="97"/>
      <c r="PFG32" s="97"/>
      <c r="PFH32" s="97"/>
      <c r="PFI32" s="97"/>
      <c r="PFJ32" s="97"/>
      <c r="PFK32" s="97"/>
      <c r="PFL32" s="97"/>
      <c r="PFM32" s="97"/>
      <c r="PFN32" s="97"/>
      <c r="PFO32" s="97"/>
      <c r="PFP32" s="97"/>
      <c r="PFQ32" s="97"/>
      <c r="PFR32" s="97"/>
      <c r="PFS32" s="97"/>
      <c r="PFT32" s="97"/>
      <c r="PFU32" s="97"/>
      <c r="PFV32" s="97"/>
      <c r="PFW32" s="97"/>
      <c r="PFX32" s="97"/>
      <c r="PFY32" s="97"/>
      <c r="PFZ32" s="97"/>
      <c r="PGA32" s="97"/>
      <c r="PGB32" s="97"/>
      <c r="PGC32" s="97"/>
      <c r="PGD32" s="97"/>
      <c r="PGE32" s="97"/>
      <c r="PGF32" s="97"/>
      <c r="PGG32" s="97"/>
      <c r="PGH32" s="97"/>
      <c r="PGI32" s="97"/>
      <c r="PGJ32" s="97"/>
      <c r="PGK32" s="97"/>
      <c r="PGL32" s="97"/>
      <c r="PGM32" s="97"/>
      <c r="PGN32" s="97"/>
      <c r="PGO32" s="97"/>
      <c r="PGP32" s="97"/>
      <c r="PGQ32" s="97"/>
      <c r="PGR32" s="97"/>
      <c r="PGS32" s="97"/>
      <c r="PGT32" s="97"/>
      <c r="PGU32" s="97"/>
      <c r="PGV32" s="97"/>
      <c r="PGW32" s="97"/>
      <c r="PGX32" s="97"/>
      <c r="PGY32" s="97"/>
      <c r="PGZ32" s="97"/>
      <c r="PHA32" s="97"/>
      <c r="PHB32" s="97"/>
      <c r="PHC32" s="97"/>
      <c r="PHD32" s="97"/>
      <c r="PHE32" s="97"/>
      <c r="PHF32" s="97"/>
      <c r="PHG32" s="97"/>
      <c r="PHH32" s="97"/>
      <c r="PHI32" s="97"/>
      <c r="PHJ32" s="97"/>
      <c r="PHK32" s="97"/>
      <c r="PHL32" s="97"/>
      <c r="PHM32" s="97"/>
      <c r="PHN32" s="97"/>
      <c r="PHO32" s="97"/>
      <c r="PHP32" s="97"/>
      <c r="PHQ32" s="97"/>
      <c r="PHR32" s="97"/>
      <c r="PHS32" s="97"/>
      <c r="PHT32" s="97"/>
      <c r="PHU32" s="97"/>
      <c r="PHV32" s="97"/>
      <c r="PHW32" s="97"/>
      <c r="PHX32" s="97"/>
      <c r="PHY32" s="97"/>
      <c r="PHZ32" s="97"/>
      <c r="PIA32" s="97"/>
      <c r="PIB32" s="97"/>
      <c r="PIC32" s="97"/>
      <c r="PID32" s="97"/>
      <c r="PIE32" s="97"/>
      <c r="PIF32" s="97"/>
      <c r="PIG32" s="97"/>
      <c r="PIH32" s="97"/>
      <c r="PII32" s="97"/>
      <c r="PIJ32" s="97"/>
      <c r="PIK32" s="97"/>
      <c r="PIL32" s="97"/>
      <c r="PIM32" s="97"/>
      <c r="PIN32" s="97"/>
      <c r="PIO32" s="97"/>
      <c r="PIP32" s="97"/>
      <c r="PIQ32" s="97"/>
      <c r="PIR32" s="97"/>
      <c r="PIS32" s="97"/>
      <c r="PIT32" s="97"/>
      <c r="PIU32" s="97"/>
      <c r="PIV32" s="97"/>
      <c r="PIW32" s="97"/>
      <c r="PIX32" s="97"/>
      <c r="PIY32" s="97"/>
      <c r="PIZ32" s="97"/>
      <c r="PJA32" s="97"/>
      <c r="PJB32" s="97"/>
      <c r="PJC32" s="97"/>
      <c r="PJD32" s="97"/>
      <c r="PJE32" s="97"/>
      <c r="PJF32" s="97"/>
      <c r="PJG32" s="97"/>
      <c r="PJH32" s="97"/>
      <c r="PJI32" s="97"/>
      <c r="PJJ32" s="97"/>
      <c r="PJK32" s="97"/>
      <c r="PJL32" s="97"/>
      <c r="PJM32" s="97"/>
      <c r="PJN32" s="97"/>
      <c r="PJO32" s="97"/>
      <c r="PJP32" s="97"/>
      <c r="PJQ32" s="97"/>
      <c r="PJR32" s="97"/>
      <c r="PJS32" s="97"/>
      <c r="PJT32" s="97"/>
      <c r="PJU32" s="97"/>
      <c r="PJV32" s="97"/>
      <c r="PJW32" s="97"/>
      <c r="PJX32" s="97"/>
      <c r="PJY32" s="97"/>
      <c r="PJZ32" s="97"/>
      <c r="PKA32" s="97"/>
      <c r="PKB32" s="97"/>
      <c r="PKC32" s="97"/>
      <c r="PKD32" s="97"/>
      <c r="PKE32" s="97"/>
      <c r="PKF32" s="97"/>
      <c r="PKG32" s="97"/>
      <c r="PKH32" s="97"/>
      <c r="PKI32" s="97"/>
      <c r="PKJ32" s="97"/>
      <c r="PKK32" s="97"/>
      <c r="PKL32" s="97"/>
      <c r="PKM32" s="97"/>
      <c r="PKN32" s="97"/>
      <c r="PKO32" s="97"/>
      <c r="PKP32" s="97"/>
      <c r="PKQ32" s="97"/>
      <c r="PKR32" s="97"/>
      <c r="PKS32" s="97"/>
      <c r="PKT32" s="97"/>
      <c r="PKU32" s="97"/>
      <c r="PKV32" s="97"/>
      <c r="PKW32" s="97"/>
      <c r="PKX32" s="97"/>
      <c r="PKY32" s="97"/>
      <c r="PKZ32" s="97"/>
      <c r="PLA32" s="97"/>
      <c r="PLB32" s="97"/>
      <c r="PLC32" s="97"/>
      <c r="PLD32" s="97"/>
      <c r="PLE32" s="97"/>
      <c r="PLF32" s="97"/>
      <c r="PLG32" s="97"/>
      <c r="PLH32" s="97"/>
      <c r="PLI32" s="97"/>
      <c r="PLJ32" s="97"/>
      <c r="PLK32" s="97"/>
      <c r="PLL32" s="97"/>
      <c r="PLM32" s="97"/>
      <c r="PLN32" s="97"/>
      <c r="PLO32" s="97"/>
      <c r="PLP32" s="97"/>
      <c r="PLQ32" s="97"/>
      <c r="PLR32" s="97"/>
      <c r="PLS32" s="97"/>
      <c r="PLT32" s="97"/>
      <c r="PLU32" s="97"/>
      <c r="PLV32" s="97"/>
      <c r="PLW32" s="97"/>
      <c r="PLX32" s="97"/>
      <c r="PLY32" s="97"/>
      <c r="PLZ32" s="97"/>
      <c r="PMA32" s="97"/>
      <c r="PMB32" s="97"/>
      <c r="PMC32" s="97"/>
      <c r="PMD32" s="97"/>
      <c r="PME32" s="97"/>
      <c r="PMF32" s="97"/>
      <c r="PMG32" s="97"/>
      <c r="PMH32" s="97"/>
      <c r="PMI32" s="97"/>
      <c r="PMJ32" s="97"/>
      <c r="PMK32" s="97"/>
      <c r="PML32" s="97"/>
      <c r="PMM32" s="97"/>
      <c r="PMN32" s="97"/>
      <c r="PMO32" s="97"/>
      <c r="PMP32" s="97"/>
      <c r="PMQ32" s="97"/>
      <c r="PMR32" s="97"/>
      <c r="PMS32" s="97"/>
      <c r="PMT32" s="97"/>
      <c r="PMU32" s="97"/>
      <c r="PMV32" s="97"/>
      <c r="PMW32" s="97"/>
      <c r="PMX32" s="97"/>
      <c r="PMY32" s="97"/>
      <c r="PMZ32" s="97"/>
      <c r="PNA32" s="97"/>
      <c r="PNB32" s="97"/>
      <c r="PNC32" s="97"/>
      <c r="PND32" s="97"/>
      <c r="PNE32" s="97"/>
      <c r="PNF32" s="97"/>
      <c r="PNG32" s="97"/>
      <c r="PNH32" s="97"/>
      <c r="PNI32" s="97"/>
      <c r="PNJ32" s="97"/>
      <c r="PNK32" s="97"/>
      <c r="PNL32" s="97"/>
      <c r="PNM32" s="97"/>
      <c r="PNN32" s="97"/>
      <c r="PNO32" s="97"/>
      <c r="PNP32" s="97"/>
      <c r="PNQ32" s="97"/>
      <c r="PNR32" s="97"/>
      <c r="PNS32" s="97"/>
      <c r="PNT32" s="97"/>
      <c r="PNU32" s="97"/>
      <c r="PNV32" s="97"/>
      <c r="PNW32" s="97"/>
      <c r="PNX32" s="97"/>
      <c r="PNY32" s="97"/>
      <c r="PNZ32" s="97"/>
      <c r="POA32" s="97"/>
      <c r="POB32" s="97"/>
      <c r="POC32" s="97"/>
      <c r="POD32" s="97"/>
      <c r="POE32" s="97"/>
      <c r="POF32" s="97"/>
      <c r="POG32" s="97"/>
      <c r="POH32" s="97"/>
      <c r="POI32" s="97"/>
      <c r="POJ32" s="97"/>
      <c r="POK32" s="97"/>
      <c r="POL32" s="97"/>
      <c r="POM32" s="97"/>
      <c r="PON32" s="97"/>
      <c r="POO32" s="97"/>
      <c r="POP32" s="97"/>
      <c r="POQ32" s="97"/>
      <c r="POR32" s="97"/>
      <c r="POS32" s="97"/>
      <c r="POT32" s="97"/>
      <c r="POU32" s="97"/>
      <c r="POV32" s="97"/>
      <c r="POW32" s="97"/>
      <c r="POX32" s="97"/>
      <c r="POY32" s="97"/>
      <c r="POZ32" s="97"/>
      <c r="PPA32" s="97"/>
      <c r="PPB32" s="97"/>
      <c r="PPC32" s="97"/>
      <c r="PPD32" s="97"/>
      <c r="PPE32" s="97"/>
      <c r="PPF32" s="97"/>
      <c r="PPG32" s="97"/>
      <c r="PPH32" s="97"/>
      <c r="PPI32" s="97"/>
      <c r="PPJ32" s="97"/>
      <c r="PPK32" s="97"/>
      <c r="PPL32" s="97"/>
      <c r="PPM32" s="97"/>
      <c r="PPN32" s="97"/>
      <c r="PPO32" s="97"/>
      <c r="PPP32" s="97"/>
      <c r="PPQ32" s="97"/>
      <c r="PPR32" s="97"/>
      <c r="PPS32" s="97"/>
      <c r="PPT32" s="97"/>
      <c r="PPU32" s="97"/>
      <c r="PPV32" s="97"/>
      <c r="PPW32" s="97"/>
      <c r="PPX32" s="97"/>
      <c r="PPY32" s="97"/>
      <c r="PPZ32" s="97"/>
      <c r="PQA32" s="97"/>
      <c r="PQB32" s="97"/>
      <c r="PQC32" s="97"/>
      <c r="PQD32" s="97"/>
      <c r="PQE32" s="97"/>
      <c r="PQF32" s="97"/>
      <c r="PQG32" s="97"/>
      <c r="PQH32" s="97"/>
      <c r="PQI32" s="97"/>
      <c r="PQJ32" s="97"/>
      <c r="PQK32" s="97"/>
      <c r="PQL32" s="97"/>
      <c r="PQM32" s="97"/>
      <c r="PQN32" s="97"/>
      <c r="PQO32" s="97"/>
      <c r="PQP32" s="97"/>
      <c r="PQQ32" s="97"/>
      <c r="PQR32" s="97"/>
      <c r="PQS32" s="97"/>
      <c r="PQT32" s="97"/>
      <c r="PQU32" s="97"/>
      <c r="PQV32" s="97"/>
      <c r="PQW32" s="97"/>
      <c r="PQX32" s="97"/>
      <c r="PQY32" s="97"/>
      <c r="PQZ32" s="97"/>
      <c r="PRA32" s="97"/>
      <c r="PRB32" s="97"/>
      <c r="PRC32" s="97"/>
      <c r="PRD32" s="97"/>
      <c r="PRE32" s="97"/>
      <c r="PRF32" s="97"/>
      <c r="PRG32" s="97"/>
      <c r="PRH32" s="97"/>
      <c r="PRI32" s="97"/>
      <c r="PRJ32" s="97"/>
      <c r="PRK32" s="97"/>
      <c r="PRL32" s="97"/>
      <c r="PRM32" s="97"/>
      <c r="PRN32" s="97"/>
      <c r="PRO32" s="97"/>
      <c r="PRP32" s="97"/>
      <c r="PRQ32" s="97"/>
      <c r="PRR32" s="97"/>
      <c r="PRS32" s="97"/>
      <c r="PRT32" s="97"/>
      <c r="PRU32" s="97"/>
      <c r="PRV32" s="97"/>
      <c r="PRW32" s="97"/>
      <c r="PRX32" s="97"/>
      <c r="PRY32" s="97"/>
      <c r="PRZ32" s="97"/>
      <c r="PSA32" s="97"/>
      <c r="PSB32" s="97"/>
      <c r="PSC32" s="97"/>
      <c r="PSD32" s="97"/>
      <c r="PSE32" s="97"/>
      <c r="PSF32" s="97"/>
      <c r="PSG32" s="97"/>
      <c r="PSH32" s="97"/>
      <c r="PSI32" s="97"/>
      <c r="PSJ32" s="97"/>
      <c r="PSK32" s="97"/>
      <c r="PSL32" s="97"/>
      <c r="PSM32" s="97"/>
      <c r="PSN32" s="97"/>
      <c r="PSO32" s="97"/>
      <c r="PSP32" s="97"/>
      <c r="PSQ32" s="97"/>
      <c r="PSR32" s="97"/>
      <c r="PSS32" s="97"/>
      <c r="PST32" s="97"/>
      <c r="PSU32" s="97"/>
      <c r="PSV32" s="97"/>
      <c r="PSW32" s="97"/>
      <c r="PSX32" s="97"/>
      <c r="PSY32" s="97"/>
      <c r="PSZ32" s="97"/>
      <c r="PTA32" s="97"/>
      <c r="PTB32" s="97"/>
      <c r="PTC32" s="97"/>
      <c r="PTD32" s="97"/>
      <c r="PTE32" s="97"/>
      <c r="PTF32" s="97"/>
      <c r="PTG32" s="97"/>
      <c r="PTH32" s="97"/>
      <c r="PTI32" s="97"/>
      <c r="PTJ32" s="97"/>
      <c r="PTK32" s="97"/>
      <c r="PTL32" s="97"/>
      <c r="PTM32" s="97"/>
      <c r="PTN32" s="97"/>
      <c r="PTO32" s="97"/>
      <c r="PTP32" s="97"/>
      <c r="PTQ32" s="97"/>
      <c r="PTR32" s="97"/>
      <c r="PTS32" s="97"/>
      <c r="PTT32" s="97"/>
      <c r="PTU32" s="97"/>
      <c r="PTV32" s="97"/>
      <c r="PTW32" s="97"/>
      <c r="PTX32" s="97"/>
      <c r="PTY32" s="97"/>
      <c r="PTZ32" s="97"/>
      <c r="PUA32" s="97"/>
      <c r="PUB32" s="97"/>
      <c r="PUC32" s="97"/>
      <c r="PUD32" s="97"/>
      <c r="PUE32" s="97"/>
      <c r="PUF32" s="97"/>
      <c r="PUG32" s="97"/>
      <c r="PUH32" s="97"/>
      <c r="PUI32" s="97"/>
      <c r="PUJ32" s="97"/>
      <c r="PUK32" s="97"/>
      <c r="PUL32" s="97"/>
      <c r="PUM32" s="97"/>
      <c r="PUN32" s="97"/>
      <c r="PUO32" s="97"/>
      <c r="PUP32" s="97"/>
      <c r="PUQ32" s="97"/>
      <c r="PUR32" s="97"/>
      <c r="PUS32" s="97"/>
      <c r="PUT32" s="97"/>
      <c r="PUU32" s="97"/>
      <c r="PUV32" s="97"/>
      <c r="PUW32" s="97"/>
      <c r="PUX32" s="97"/>
      <c r="PUY32" s="97"/>
      <c r="PUZ32" s="97"/>
      <c r="PVA32" s="97"/>
      <c r="PVB32" s="97"/>
      <c r="PVC32" s="97"/>
      <c r="PVD32" s="97"/>
      <c r="PVE32" s="97"/>
      <c r="PVF32" s="97"/>
      <c r="PVG32" s="97"/>
      <c r="PVH32" s="97"/>
      <c r="PVI32" s="97"/>
      <c r="PVJ32" s="97"/>
      <c r="PVK32" s="97"/>
      <c r="PVL32" s="97"/>
      <c r="PVM32" s="97"/>
      <c r="PVN32" s="97"/>
      <c r="PVO32" s="97"/>
      <c r="PVP32" s="97"/>
      <c r="PVQ32" s="97"/>
      <c r="PVR32" s="97"/>
      <c r="PVS32" s="97"/>
      <c r="PVT32" s="97"/>
      <c r="PVU32" s="97"/>
      <c r="PVV32" s="97"/>
      <c r="PVW32" s="97"/>
      <c r="PVX32" s="97"/>
      <c r="PVY32" s="97"/>
      <c r="PVZ32" s="97"/>
      <c r="PWA32" s="97"/>
      <c r="PWB32" s="97"/>
      <c r="PWC32" s="97"/>
      <c r="PWD32" s="97"/>
      <c r="PWE32" s="97"/>
      <c r="PWF32" s="97"/>
      <c r="PWG32" s="97"/>
      <c r="PWH32" s="97"/>
      <c r="PWI32" s="97"/>
      <c r="PWJ32" s="97"/>
      <c r="PWK32" s="97"/>
      <c r="PWL32" s="97"/>
      <c r="PWM32" s="97"/>
      <c r="PWN32" s="97"/>
      <c r="PWO32" s="97"/>
      <c r="PWP32" s="97"/>
      <c r="PWQ32" s="97"/>
      <c r="PWR32" s="97"/>
      <c r="PWS32" s="97"/>
      <c r="PWT32" s="97"/>
      <c r="PWU32" s="97"/>
      <c r="PWV32" s="97"/>
      <c r="PWW32" s="97"/>
      <c r="PWX32" s="97"/>
      <c r="PWY32" s="97"/>
      <c r="PWZ32" s="97"/>
      <c r="PXA32" s="97"/>
      <c r="PXB32" s="97"/>
      <c r="PXC32" s="97"/>
      <c r="PXD32" s="97"/>
      <c r="PXE32" s="97"/>
      <c r="PXF32" s="97"/>
      <c r="PXG32" s="97"/>
      <c r="PXH32" s="97"/>
      <c r="PXI32" s="97"/>
      <c r="PXJ32" s="97"/>
      <c r="PXK32" s="97"/>
      <c r="PXL32" s="97"/>
      <c r="PXM32" s="97"/>
      <c r="PXN32" s="97"/>
      <c r="PXO32" s="97"/>
      <c r="PXP32" s="97"/>
      <c r="PXQ32" s="97"/>
      <c r="PXR32" s="97"/>
      <c r="PXS32" s="97"/>
      <c r="PXT32" s="97"/>
      <c r="PXU32" s="97"/>
      <c r="PXV32" s="97"/>
      <c r="PXW32" s="97"/>
      <c r="PXX32" s="97"/>
      <c r="PXY32" s="97"/>
      <c r="PXZ32" s="97"/>
      <c r="PYA32" s="97"/>
      <c r="PYB32" s="97"/>
      <c r="PYC32" s="97"/>
      <c r="PYD32" s="97"/>
      <c r="PYE32" s="97"/>
      <c r="PYF32" s="97"/>
      <c r="PYG32" s="97"/>
      <c r="PYH32" s="97"/>
      <c r="PYI32" s="97"/>
      <c r="PYJ32" s="97"/>
      <c r="PYK32" s="97"/>
      <c r="PYL32" s="97"/>
      <c r="PYM32" s="97"/>
      <c r="PYN32" s="97"/>
      <c r="PYO32" s="97"/>
      <c r="PYP32" s="97"/>
      <c r="PYQ32" s="97"/>
      <c r="PYR32" s="97"/>
      <c r="PYS32" s="97"/>
      <c r="PYT32" s="97"/>
      <c r="PYU32" s="97"/>
      <c r="PYV32" s="97"/>
      <c r="PYW32" s="97"/>
      <c r="PYX32" s="97"/>
      <c r="PYY32" s="97"/>
      <c r="PYZ32" s="97"/>
      <c r="PZA32" s="97"/>
      <c r="PZB32" s="97"/>
      <c r="PZC32" s="97"/>
      <c r="PZD32" s="97"/>
      <c r="PZE32" s="97"/>
      <c r="PZF32" s="97"/>
      <c r="PZG32" s="97"/>
      <c r="PZH32" s="97"/>
      <c r="PZI32" s="97"/>
      <c r="PZJ32" s="97"/>
      <c r="PZK32" s="97"/>
      <c r="PZL32" s="97"/>
      <c r="PZM32" s="97"/>
      <c r="PZN32" s="97"/>
      <c r="PZO32" s="97"/>
      <c r="PZP32" s="97"/>
      <c r="PZQ32" s="97"/>
      <c r="PZR32" s="97"/>
      <c r="PZS32" s="97"/>
      <c r="PZT32" s="97"/>
      <c r="PZU32" s="97"/>
      <c r="PZV32" s="97"/>
      <c r="PZW32" s="97"/>
      <c r="PZX32" s="97"/>
      <c r="PZY32" s="97"/>
      <c r="PZZ32" s="97"/>
      <c r="QAA32" s="97"/>
      <c r="QAB32" s="97"/>
      <c r="QAC32" s="97"/>
      <c r="QAD32" s="97"/>
      <c r="QAE32" s="97"/>
      <c r="QAF32" s="97"/>
      <c r="QAG32" s="97"/>
      <c r="QAH32" s="97"/>
      <c r="QAI32" s="97"/>
      <c r="QAJ32" s="97"/>
      <c r="QAK32" s="97"/>
      <c r="QAL32" s="97"/>
      <c r="QAM32" s="97"/>
      <c r="QAN32" s="97"/>
      <c r="QAO32" s="97"/>
      <c r="QAP32" s="97"/>
      <c r="QAQ32" s="97"/>
      <c r="QAR32" s="97"/>
      <c r="QAS32" s="97"/>
      <c r="QAT32" s="97"/>
      <c r="QAU32" s="97"/>
      <c r="QAV32" s="97"/>
      <c r="QAW32" s="97"/>
      <c r="QAX32" s="97"/>
      <c r="QAY32" s="97"/>
      <c r="QAZ32" s="97"/>
      <c r="QBA32" s="97"/>
      <c r="QBB32" s="97"/>
      <c r="QBC32" s="97"/>
      <c r="QBD32" s="97"/>
      <c r="QBE32" s="97"/>
      <c r="QBF32" s="97"/>
      <c r="QBG32" s="97"/>
      <c r="QBH32" s="97"/>
      <c r="QBI32" s="97"/>
      <c r="QBJ32" s="97"/>
      <c r="QBK32" s="97"/>
      <c r="QBL32" s="97"/>
      <c r="QBM32" s="97"/>
      <c r="QBN32" s="97"/>
      <c r="QBO32" s="97"/>
      <c r="QBP32" s="97"/>
      <c r="QBQ32" s="97"/>
      <c r="QBR32" s="97"/>
      <c r="QBS32" s="97"/>
      <c r="QBT32" s="97"/>
      <c r="QBU32" s="97"/>
      <c r="QBV32" s="97"/>
      <c r="QBW32" s="97"/>
      <c r="QBX32" s="97"/>
      <c r="QBY32" s="97"/>
      <c r="QBZ32" s="97"/>
      <c r="QCA32" s="97"/>
      <c r="QCB32" s="97"/>
      <c r="QCC32" s="97"/>
      <c r="QCD32" s="97"/>
      <c r="QCE32" s="97"/>
      <c r="QCF32" s="97"/>
      <c r="QCG32" s="97"/>
      <c r="QCH32" s="97"/>
      <c r="QCI32" s="97"/>
      <c r="QCJ32" s="97"/>
      <c r="QCK32" s="97"/>
      <c r="QCL32" s="97"/>
      <c r="QCM32" s="97"/>
      <c r="QCN32" s="97"/>
      <c r="QCO32" s="97"/>
      <c r="QCP32" s="97"/>
      <c r="QCQ32" s="97"/>
      <c r="QCR32" s="97"/>
      <c r="QCS32" s="97"/>
      <c r="QCT32" s="97"/>
      <c r="QCU32" s="97"/>
      <c r="QCV32" s="97"/>
      <c r="QCW32" s="97"/>
      <c r="QCX32" s="97"/>
      <c r="QCY32" s="97"/>
      <c r="QCZ32" s="97"/>
      <c r="QDA32" s="97"/>
      <c r="QDB32" s="97"/>
      <c r="QDC32" s="97"/>
      <c r="QDD32" s="97"/>
      <c r="QDE32" s="97"/>
      <c r="QDF32" s="97"/>
      <c r="QDG32" s="97"/>
      <c r="QDH32" s="97"/>
      <c r="QDI32" s="97"/>
      <c r="QDJ32" s="97"/>
      <c r="QDK32" s="97"/>
      <c r="QDL32" s="97"/>
      <c r="QDM32" s="97"/>
      <c r="QDN32" s="97"/>
      <c r="QDO32" s="97"/>
      <c r="QDP32" s="97"/>
      <c r="QDQ32" s="97"/>
      <c r="QDR32" s="97"/>
      <c r="QDS32" s="97"/>
      <c r="QDT32" s="97"/>
      <c r="QDU32" s="97"/>
      <c r="QDV32" s="97"/>
      <c r="QDW32" s="97"/>
      <c r="QDX32" s="97"/>
      <c r="QDY32" s="97"/>
      <c r="QDZ32" s="97"/>
      <c r="QEA32" s="97"/>
      <c r="QEB32" s="97"/>
      <c r="QEC32" s="97"/>
      <c r="QED32" s="97"/>
      <c r="QEE32" s="97"/>
      <c r="QEF32" s="97"/>
      <c r="QEG32" s="97"/>
      <c r="QEH32" s="97"/>
      <c r="QEI32" s="97"/>
      <c r="QEJ32" s="97"/>
      <c r="QEK32" s="97"/>
      <c r="QEL32" s="97"/>
      <c r="QEM32" s="97"/>
      <c r="QEN32" s="97"/>
      <c r="QEO32" s="97"/>
      <c r="QEP32" s="97"/>
      <c r="QEQ32" s="97"/>
      <c r="QER32" s="97"/>
      <c r="QES32" s="97"/>
      <c r="QET32" s="97"/>
      <c r="QEU32" s="97"/>
      <c r="QEV32" s="97"/>
      <c r="QEW32" s="97"/>
      <c r="QEX32" s="97"/>
      <c r="QEY32" s="97"/>
      <c r="QEZ32" s="97"/>
      <c r="QFA32" s="97"/>
      <c r="QFB32" s="97"/>
      <c r="QFC32" s="97"/>
      <c r="QFD32" s="97"/>
      <c r="QFE32" s="97"/>
      <c r="QFF32" s="97"/>
      <c r="QFG32" s="97"/>
      <c r="QFH32" s="97"/>
      <c r="QFI32" s="97"/>
      <c r="QFJ32" s="97"/>
      <c r="QFK32" s="97"/>
      <c r="QFL32" s="97"/>
      <c r="QFM32" s="97"/>
      <c r="QFN32" s="97"/>
      <c r="QFO32" s="97"/>
      <c r="QFP32" s="97"/>
      <c r="QFQ32" s="97"/>
      <c r="QFR32" s="97"/>
      <c r="QFS32" s="97"/>
      <c r="QFT32" s="97"/>
      <c r="QFU32" s="97"/>
      <c r="QFV32" s="97"/>
      <c r="QFW32" s="97"/>
      <c r="QFX32" s="97"/>
      <c r="QFY32" s="97"/>
      <c r="QFZ32" s="97"/>
      <c r="QGA32" s="97"/>
      <c r="QGB32" s="97"/>
      <c r="QGC32" s="97"/>
      <c r="QGD32" s="97"/>
      <c r="QGE32" s="97"/>
      <c r="QGF32" s="97"/>
      <c r="QGG32" s="97"/>
      <c r="QGH32" s="97"/>
      <c r="QGI32" s="97"/>
      <c r="QGJ32" s="97"/>
      <c r="QGK32" s="97"/>
      <c r="QGL32" s="97"/>
      <c r="QGM32" s="97"/>
      <c r="QGN32" s="97"/>
      <c r="QGO32" s="97"/>
      <c r="QGP32" s="97"/>
      <c r="QGQ32" s="97"/>
      <c r="QGR32" s="97"/>
      <c r="QGS32" s="97"/>
      <c r="QGT32" s="97"/>
      <c r="QGU32" s="97"/>
      <c r="QGV32" s="97"/>
      <c r="QGW32" s="97"/>
      <c r="QGX32" s="97"/>
      <c r="QGY32" s="97"/>
      <c r="QGZ32" s="97"/>
      <c r="QHA32" s="97"/>
      <c r="QHB32" s="97"/>
      <c r="QHC32" s="97"/>
      <c r="QHD32" s="97"/>
      <c r="QHE32" s="97"/>
      <c r="QHF32" s="97"/>
      <c r="QHG32" s="97"/>
      <c r="QHH32" s="97"/>
      <c r="QHI32" s="97"/>
      <c r="QHJ32" s="97"/>
      <c r="QHK32" s="97"/>
      <c r="QHL32" s="97"/>
      <c r="QHM32" s="97"/>
      <c r="QHN32" s="97"/>
      <c r="QHO32" s="97"/>
      <c r="QHP32" s="97"/>
      <c r="QHQ32" s="97"/>
      <c r="QHR32" s="97"/>
      <c r="QHS32" s="97"/>
      <c r="QHT32" s="97"/>
      <c r="QHU32" s="97"/>
      <c r="QHV32" s="97"/>
      <c r="QHW32" s="97"/>
      <c r="QHX32" s="97"/>
      <c r="QHY32" s="97"/>
      <c r="QHZ32" s="97"/>
      <c r="QIA32" s="97"/>
      <c r="QIB32" s="97"/>
      <c r="QIC32" s="97"/>
      <c r="QID32" s="97"/>
      <c r="QIE32" s="97"/>
      <c r="QIF32" s="97"/>
      <c r="QIG32" s="97"/>
      <c r="QIH32" s="97"/>
      <c r="QII32" s="97"/>
      <c r="QIJ32" s="97"/>
      <c r="QIK32" s="97"/>
      <c r="QIL32" s="97"/>
      <c r="QIM32" s="97"/>
      <c r="QIN32" s="97"/>
      <c r="QIO32" s="97"/>
      <c r="QIP32" s="97"/>
      <c r="QIQ32" s="97"/>
      <c r="QIR32" s="97"/>
      <c r="QIS32" s="97"/>
      <c r="QIT32" s="97"/>
      <c r="QIU32" s="97"/>
      <c r="QIV32" s="97"/>
      <c r="QIW32" s="97"/>
      <c r="QIX32" s="97"/>
      <c r="QIY32" s="97"/>
      <c r="QIZ32" s="97"/>
      <c r="QJA32" s="97"/>
      <c r="QJB32" s="97"/>
      <c r="QJC32" s="97"/>
      <c r="QJD32" s="97"/>
      <c r="QJE32" s="97"/>
      <c r="QJF32" s="97"/>
      <c r="QJG32" s="97"/>
      <c r="QJH32" s="97"/>
      <c r="QJI32" s="97"/>
      <c r="QJJ32" s="97"/>
      <c r="QJK32" s="97"/>
      <c r="QJL32" s="97"/>
      <c r="QJM32" s="97"/>
      <c r="QJN32" s="97"/>
      <c r="QJO32" s="97"/>
      <c r="QJP32" s="97"/>
      <c r="QJQ32" s="97"/>
      <c r="QJR32" s="97"/>
      <c r="QJS32" s="97"/>
      <c r="QJT32" s="97"/>
      <c r="QJU32" s="97"/>
      <c r="QJV32" s="97"/>
      <c r="QJW32" s="97"/>
      <c r="QJX32" s="97"/>
      <c r="QJY32" s="97"/>
      <c r="QJZ32" s="97"/>
      <c r="QKA32" s="97"/>
      <c r="QKB32" s="97"/>
      <c r="QKC32" s="97"/>
      <c r="QKD32" s="97"/>
      <c r="QKE32" s="97"/>
      <c r="QKF32" s="97"/>
      <c r="QKG32" s="97"/>
      <c r="QKH32" s="97"/>
      <c r="QKI32" s="97"/>
      <c r="QKJ32" s="97"/>
      <c r="QKK32" s="97"/>
      <c r="QKL32" s="97"/>
      <c r="QKM32" s="97"/>
      <c r="QKN32" s="97"/>
      <c r="QKO32" s="97"/>
      <c r="QKP32" s="97"/>
      <c r="QKQ32" s="97"/>
      <c r="QKR32" s="97"/>
      <c r="QKS32" s="97"/>
      <c r="QKT32" s="97"/>
      <c r="QKU32" s="97"/>
      <c r="QKV32" s="97"/>
      <c r="QKW32" s="97"/>
      <c r="QKX32" s="97"/>
      <c r="QKY32" s="97"/>
      <c r="QKZ32" s="97"/>
      <c r="QLA32" s="97"/>
      <c r="QLB32" s="97"/>
      <c r="QLC32" s="97"/>
      <c r="QLD32" s="97"/>
      <c r="QLE32" s="97"/>
      <c r="QLF32" s="97"/>
      <c r="QLG32" s="97"/>
      <c r="QLH32" s="97"/>
      <c r="QLI32" s="97"/>
      <c r="QLJ32" s="97"/>
      <c r="QLK32" s="97"/>
      <c r="QLL32" s="97"/>
      <c r="QLM32" s="97"/>
      <c r="QLN32" s="97"/>
      <c r="QLO32" s="97"/>
      <c r="QLP32" s="97"/>
      <c r="QLQ32" s="97"/>
      <c r="QLR32" s="97"/>
      <c r="QLS32" s="97"/>
      <c r="QLT32" s="97"/>
      <c r="QLU32" s="97"/>
      <c r="QLV32" s="97"/>
      <c r="QLW32" s="97"/>
      <c r="QLX32" s="97"/>
      <c r="QLY32" s="97"/>
      <c r="QLZ32" s="97"/>
      <c r="QMA32" s="97"/>
      <c r="QMB32" s="97"/>
      <c r="QMC32" s="97"/>
      <c r="QMD32" s="97"/>
      <c r="QME32" s="97"/>
      <c r="QMF32" s="97"/>
      <c r="QMG32" s="97"/>
      <c r="QMH32" s="97"/>
      <c r="QMI32" s="97"/>
      <c r="QMJ32" s="97"/>
      <c r="QMK32" s="97"/>
      <c r="QML32" s="97"/>
      <c r="QMM32" s="97"/>
      <c r="QMN32" s="97"/>
      <c r="QMO32" s="97"/>
      <c r="QMP32" s="97"/>
      <c r="QMQ32" s="97"/>
      <c r="QMR32" s="97"/>
      <c r="QMS32" s="97"/>
      <c r="QMT32" s="97"/>
      <c r="QMU32" s="97"/>
      <c r="QMV32" s="97"/>
      <c r="QMW32" s="97"/>
      <c r="QMX32" s="97"/>
      <c r="QMY32" s="97"/>
      <c r="QMZ32" s="97"/>
      <c r="QNA32" s="97"/>
      <c r="QNB32" s="97"/>
      <c r="QNC32" s="97"/>
      <c r="QND32" s="97"/>
      <c r="QNE32" s="97"/>
      <c r="QNF32" s="97"/>
      <c r="QNG32" s="97"/>
      <c r="QNH32" s="97"/>
      <c r="QNI32" s="97"/>
      <c r="QNJ32" s="97"/>
      <c r="QNK32" s="97"/>
      <c r="QNL32" s="97"/>
      <c r="QNM32" s="97"/>
      <c r="QNN32" s="97"/>
      <c r="QNO32" s="97"/>
      <c r="QNP32" s="97"/>
      <c r="QNQ32" s="97"/>
      <c r="QNR32" s="97"/>
      <c r="QNS32" s="97"/>
      <c r="QNT32" s="97"/>
      <c r="QNU32" s="97"/>
      <c r="QNV32" s="97"/>
      <c r="QNW32" s="97"/>
      <c r="QNX32" s="97"/>
      <c r="QNY32" s="97"/>
      <c r="QNZ32" s="97"/>
      <c r="QOA32" s="97"/>
      <c r="QOB32" s="97"/>
      <c r="QOC32" s="97"/>
      <c r="QOD32" s="97"/>
      <c r="QOE32" s="97"/>
      <c r="QOF32" s="97"/>
      <c r="QOG32" s="97"/>
      <c r="QOH32" s="97"/>
      <c r="QOI32" s="97"/>
      <c r="QOJ32" s="97"/>
      <c r="QOK32" s="97"/>
      <c r="QOL32" s="97"/>
      <c r="QOM32" s="97"/>
      <c r="QON32" s="97"/>
      <c r="QOO32" s="97"/>
      <c r="QOP32" s="97"/>
      <c r="QOQ32" s="97"/>
      <c r="QOR32" s="97"/>
      <c r="QOS32" s="97"/>
      <c r="QOT32" s="97"/>
      <c r="QOU32" s="97"/>
      <c r="QOV32" s="97"/>
      <c r="QOW32" s="97"/>
      <c r="QOX32" s="97"/>
      <c r="QOY32" s="97"/>
      <c r="QOZ32" s="97"/>
      <c r="QPA32" s="97"/>
      <c r="QPB32" s="97"/>
      <c r="QPC32" s="97"/>
      <c r="QPD32" s="97"/>
      <c r="QPE32" s="97"/>
      <c r="QPF32" s="97"/>
      <c r="QPG32" s="97"/>
      <c r="QPH32" s="97"/>
      <c r="QPI32" s="97"/>
      <c r="QPJ32" s="97"/>
      <c r="QPK32" s="97"/>
      <c r="QPL32" s="97"/>
      <c r="QPM32" s="97"/>
      <c r="QPN32" s="97"/>
      <c r="QPO32" s="97"/>
      <c r="QPP32" s="97"/>
      <c r="QPQ32" s="97"/>
      <c r="QPR32" s="97"/>
      <c r="QPS32" s="97"/>
      <c r="QPT32" s="97"/>
      <c r="QPU32" s="97"/>
      <c r="QPV32" s="97"/>
      <c r="QPW32" s="97"/>
      <c r="QPX32" s="97"/>
      <c r="QPY32" s="97"/>
      <c r="QPZ32" s="97"/>
      <c r="QQA32" s="97"/>
      <c r="QQB32" s="97"/>
      <c r="QQC32" s="97"/>
      <c r="QQD32" s="97"/>
      <c r="QQE32" s="97"/>
      <c r="QQF32" s="97"/>
      <c r="QQG32" s="97"/>
      <c r="QQH32" s="97"/>
      <c r="QQI32" s="97"/>
      <c r="QQJ32" s="97"/>
      <c r="QQK32" s="97"/>
      <c r="QQL32" s="97"/>
      <c r="QQM32" s="97"/>
      <c r="QQN32" s="97"/>
      <c r="QQO32" s="97"/>
      <c r="QQP32" s="97"/>
      <c r="QQQ32" s="97"/>
      <c r="QQR32" s="97"/>
      <c r="QQS32" s="97"/>
      <c r="QQT32" s="97"/>
      <c r="QQU32" s="97"/>
      <c r="QQV32" s="97"/>
      <c r="QQW32" s="97"/>
      <c r="QQX32" s="97"/>
      <c r="QQY32" s="97"/>
      <c r="QQZ32" s="97"/>
      <c r="QRA32" s="97"/>
      <c r="QRB32" s="97"/>
      <c r="QRC32" s="97"/>
      <c r="QRD32" s="97"/>
      <c r="QRE32" s="97"/>
      <c r="QRF32" s="97"/>
      <c r="QRG32" s="97"/>
      <c r="QRH32" s="97"/>
      <c r="QRI32" s="97"/>
      <c r="QRJ32" s="97"/>
      <c r="QRK32" s="97"/>
      <c r="QRL32" s="97"/>
      <c r="QRM32" s="97"/>
      <c r="QRN32" s="97"/>
      <c r="QRO32" s="97"/>
      <c r="QRP32" s="97"/>
      <c r="QRQ32" s="97"/>
      <c r="QRR32" s="97"/>
      <c r="QRS32" s="97"/>
      <c r="QRT32" s="97"/>
      <c r="QRU32" s="97"/>
      <c r="QRV32" s="97"/>
      <c r="QRW32" s="97"/>
      <c r="QRX32" s="97"/>
      <c r="QRY32" s="97"/>
      <c r="QRZ32" s="97"/>
      <c r="QSA32" s="97"/>
      <c r="QSB32" s="97"/>
      <c r="QSC32" s="97"/>
      <c r="QSD32" s="97"/>
      <c r="QSE32" s="97"/>
      <c r="QSF32" s="97"/>
      <c r="QSG32" s="97"/>
      <c r="QSH32" s="97"/>
      <c r="QSI32" s="97"/>
      <c r="QSJ32" s="97"/>
      <c r="QSK32" s="97"/>
      <c r="QSL32" s="97"/>
      <c r="QSM32" s="97"/>
      <c r="QSN32" s="97"/>
      <c r="QSO32" s="97"/>
      <c r="QSP32" s="97"/>
      <c r="QSQ32" s="97"/>
      <c r="QSR32" s="97"/>
      <c r="QSS32" s="97"/>
      <c r="QST32" s="97"/>
      <c r="QSU32" s="97"/>
      <c r="QSV32" s="97"/>
      <c r="QSW32" s="97"/>
      <c r="QSX32" s="97"/>
      <c r="QSY32" s="97"/>
      <c r="QSZ32" s="97"/>
      <c r="QTA32" s="97"/>
      <c r="QTB32" s="97"/>
      <c r="QTC32" s="97"/>
      <c r="QTD32" s="97"/>
      <c r="QTE32" s="97"/>
      <c r="QTF32" s="97"/>
      <c r="QTG32" s="97"/>
      <c r="QTH32" s="97"/>
      <c r="QTI32" s="97"/>
      <c r="QTJ32" s="97"/>
      <c r="QTK32" s="97"/>
      <c r="QTL32" s="97"/>
      <c r="QTM32" s="97"/>
      <c r="QTN32" s="97"/>
      <c r="QTO32" s="97"/>
      <c r="QTP32" s="97"/>
      <c r="QTQ32" s="97"/>
      <c r="QTR32" s="97"/>
      <c r="QTS32" s="97"/>
      <c r="QTT32" s="97"/>
      <c r="QTU32" s="97"/>
      <c r="QTV32" s="97"/>
      <c r="QTW32" s="97"/>
      <c r="QTX32" s="97"/>
      <c r="QTY32" s="97"/>
      <c r="QTZ32" s="97"/>
      <c r="QUA32" s="97"/>
      <c r="QUB32" s="97"/>
      <c r="QUC32" s="97"/>
      <c r="QUD32" s="97"/>
      <c r="QUE32" s="97"/>
      <c r="QUF32" s="97"/>
      <c r="QUG32" s="97"/>
      <c r="QUH32" s="97"/>
      <c r="QUI32" s="97"/>
      <c r="QUJ32" s="97"/>
      <c r="QUK32" s="97"/>
      <c r="QUL32" s="97"/>
      <c r="QUM32" s="97"/>
      <c r="QUN32" s="97"/>
      <c r="QUO32" s="97"/>
      <c r="QUP32" s="97"/>
      <c r="QUQ32" s="97"/>
      <c r="QUR32" s="97"/>
      <c r="QUS32" s="97"/>
      <c r="QUT32" s="97"/>
      <c r="QUU32" s="97"/>
      <c r="QUV32" s="97"/>
      <c r="QUW32" s="97"/>
      <c r="QUX32" s="97"/>
      <c r="QUY32" s="97"/>
      <c r="QUZ32" s="97"/>
      <c r="QVA32" s="97"/>
      <c r="QVB32" s="97"/>
      <c r="QVC32" s="97"/>
      <c r="QVD32" s="97"/>
      <c r="QVE32" s="97"/>
      <c r="QVF32" s="97"/>
      <c r="QVG32" s="97"/>
      <c r="QVH32" s="97"/>
      <c r="QVI32" s="97"/>
      <c r="QVJ32" s="97"/>
      <c r="QVK32" s="97"/>
      <c r="QVL32" s="97"/>
      <c r="QVM32" s="97"/>
      <c r="QVN32" s="97"/>
      <c r="QVO32" s="97"/>
      <c r="QVP32" s="97"/>
      <c r="QVQ32" s="97"/>
      <c r="QVR32" s="97"/>
      <c r="QVS32" s="97"/>
      <c r="QVT32" s="97"/>
      <c r="QVU32" s="97"/>
      <c r="QVV32" s="97"/>
      <c r="QVW32" s="97"/>
      <c r="QVX32" s="97"/>
      <c r="QVY32" s="97"/>
      <c r="QVZ32" s="97"/>
      <c r="QWA32" s="97"/>
      <c r="QWB32" s="97"/>
      <c r="QWC32" s="97"/>
      <c r="QWD32" s="97"/>
      <c r="QWE32" s="97"/>
      <c r="QWF32" s="97"/>
      <c r="QWG32" s="97"/>
      <c r="QWH32" s="97"/>
      <c r="QWI32" s="97"/>
      <c r="QWJ32" s="97"/>
      <c r="QWK32" s="97"/>
      <c r="QWL32" s="97"/>
      <c r="QWM32" s="97"/>
      <c r="QWN32" s="97"/>
      <c r="QWO32" s="97"/>
      <c r="QWP32" s="97"/>
      <c r="QWQ32" s="97"/>
      <c r="QWR32" s="97"/>
      <c r="QWS32" s="97"/>
      <c r="QWT32" s="97"/>
      <c r="QWU32" s="97"/>
      <c r="QWV32" s="97"/>
      <c r="QWW32" s="97"/>
      <c r="QWX32" s="97"/>
      <c r="QWY32" s="97"/>
      <c r="QWZ32" s="97"/>
      <c r="QXA32" s="97"/>
      <c r="QXB32" s="97"/>
      <c r="QXC32" s="97"/>
      <c r="QXD32" s="97"/>
      <c r="QXE32" s="97"/>
      <c r="QXF32" s="97"/>
      <c r="QXG32" s="97"/>
      <c r="QXH32" s="97"/>
      <c r="QXI32" s="97"/>
      <c r="QXJ32" s="97"/>
      <c r="QXK32" s="97"/>
      <c r="QXL32" s="97"/>
      <c r="QXM32" s="97"/>
      <c r="QXN32" s="97"/>
      <c r="QXO32" s="97"/>
      <c r="QXP32" s="97"/>
      <c r="QXQ32" s="97"/>
      <c r="QXR32" s="97"/>
      <c r="QXS32" s="97"/>
      <c r="QXT32" s="97"/>
      <c r="QXU32" s="97"/>
      <c r="QXV32" s="97"/>
      <c r="QXW32" s="97"/>
      <c r="QXX32" s="97"/>
      <c r="QXY32" s="97"/>
      <c r="QXZ32" s="97"/>
      <c r="QYA32" s="97"/>
      <c r="QYB32" s="97"/>
      <c r="QYC32" s="97"/>
      <c r="QYD32" s="97"/>
      <c r="QYE32" s="97"/>
      <c r="QYF32" s="97"/>
      <c r="QYG32" s="97"/>
      <c r="QYH32" s="97"/>
      <c r="QYI32" s="97"/>
      <c r="QYJ32" s="97"/>
      <c r="QYK32" s="97"/>
      <c r="QYL32" s="97"/>
      <c r="QYM32" s="97"/>
      <c r="QYN32" s="97"/>
      <c r="QYO32" s="97"/>
      <c r="QYP32" s="97"/>
      <c r="QYQ32" s="97"/>
      <c r="QYR32" s="97"/>
      <c r="QYS32" s="97"/>
      <c r="QYT32" s="97"/>
      <c r="QYU32" s="97"/>
      <c r="QYV32" s="97"/>
      <c r="QYW32" s="97"/>
      <c r="QYX32" s="97"/>
      <c r="QYY32" s="97"/>
      <c r="QYZ32" s="97"/>
      <c r="QZA32" s="97"/>
      <c r="QZB32" s="97"/>
      <c r="QZC32" s="97"/>
      <c r="QZD32" s="97"/>
      <c r="QZE32" s="97"/>
      <c r="QZF32" s="97"/>
      <c r="QZG32" s="97"/>
      <c r="QZH32" s="97"/>
      <c r="QZI32" s="97"/>
      <c r="QZJ32" s="97"/>
      <c r="QZK32" s="97"/>
      <c r="QZL32" s="97"/>
      <c r="QZM32" s="97"/>
      <c r="QZN32" s="97"/>
      <c r="QZO32" s="97"/>
      <c r="QZP32" s="97"/>
      <c r="QZQ32" s="97"/>
      <c r="QZR32" s="97"/>
      <c r="QZS32" s="97"/>
      <c r="QZT32" s="97"/>
      <c r="QZU32" s="97"/>
      <c r="QZV32" s="97"/>
      <c r="QZW32" s="97"/>
      <c r="QZX32" s="97"/>
      <c r="QZY32" s="97"/>
      <c r="QZZ32" s="97"/>
      <c r="RAA32" s="97"/>
      <c r="RAB32" s="97"/>
      <c r="RAC32" s="97"/>
      <c r="RAD32" s="97"/>
      <c r="RAE32" s="97"/>
      <c r="RAF32" s="97"/>
      <c r="RAG32" s="97"/>
      <c r="RAH32" s="97"/>
      <c r="RAI32" s="97"/>
      <c r="RAJ32" s="97"/>
      <c r="RAK32" s="97"/>
      <c r="RAL32" s="97"/>
      <c r="RAM32" s="97"/>
      <c r="RAN32" s="97"/>
      <c r="RAO32" s="97"/>
      <c r="RAP32" s="97"/>
      <c r="RAQ32" s="97"/>
      <c r="RAR32" s="97"/>
      <c r="RAS32" s="97"/>
      <c r="RAT32" s="97"/>
      <c r="RAU32" s="97"/>
      <c r="RAV32" s="97"/>
      <c r="RAW32" s="97"/>
      <c r="RAX32" s="97"/>
      <c r="RAY32" s="97"/>
      <c r="RAZ32" s="97"/>
      <c r="RBA32" s="97"/>
      <c r="RBB32" s="97"/>
      <c r="RBC32" s="97"/>
      <c r="RBD32" s="97"/>
      <c r="RBE32" s="97"/>
      <c r="RBF32" s="97"/>
      <c r="RBG32" s="97"/>
      <c r="RBH32" s="97"/>
      <c r="RBI32" s="97"/>
      <c r="RBJ32" s="97"/>
      <c r="RBK32" s="97"/>
      <c r="RBL32" s="97"/>
      <c r="RBM32" s="97"/>
      <c r="RBN32" s="97"/>
      <c r="RBO32" s="97"/>
      <c r="RBP32" s="97"/>
      <c r="RBQ32" s="97"/>
      <c r="RBR32" s="97"/>
      <c r="RBS32" s="97"/>
      <c r="RBT32" s="97"/>
      <c r="RBU32" s="97"/>
      <c r="RBV32" s="97"/>
      <c r="RBW32" s="97"/>
      <c r="RBX32" s="97"/>
      <c r="RBY32" s="97"/>
      <c r="RBZ32" s="97"/>
      <c r="RCA32" s="97"/>
      <c r="RCB32" s="97"/>
      <c r="RCC32" s="97"/>
      <c r="RCD32" s="97"/>
      <c r="RCE32" s="97"/>
      <c r="RCF32" s="97"/>
      <c r="RCG32" s="97"/>
      <c r="RCH32" s="97"/>
      <c r="RCI32" s="97"/>
      <c r="RCJ32" s="97"/>
      <c r="RCK32" s="97"/>
      <c r="RCL32" s="97"/>
      <c r="RCM32" s="97"/>
      <c r="RCN32" s="97"/>
      <c r="RCO32" s="97"/>
      <c r="RCP32" s="97"/>
      <c r="RCQ32" s="97"/>
      <c r="RCR32" s="97"/>
      <c r="RCS32" s="97"/>
      <c r="RCT32" s="97"/>
      <c r="RCU32" s="97"/>
      <c r="RCV32" s="97"/>
      <c r="RCW32" s="97"/>
      <c r="RCX32" s="97"/>
      <c r="RCY32" s="97"/>
      <c r="RCZ32" s="97"/>
      <c r="RDA32" s="97"/>
      <c r="RDB32" s="97"/>
      <c r="RDC32" s="97"/>
      <c r="RDD32" s="97"/>
      <c r="RDE32" s="97"/>
      <c r="RDF32" s="97"/>
      <c r="RDG32" s="97"/>
      <c r="RDH32" s="97"/>
      <c r="RDI32" s="97"/>
      <c r="RDJ32" s="97"/>
      <c r="RDK32" s="97"/>
      <c r="RDL32" s="97"/>
      <c r="RDM32" s="97"/>
      <c r="RDN32" s="97"/>
      <c r="RDO32" s="97"/>
      <c r="RDP32" s="97"/>
      <c r="RDQ32" s="97"/>
      <c r="RDR32" s="97"/>
      <c r="RDS32" s="97"/>
      <c r="RDT32" s="97"/>
      <c r="RDU32" s="97"/>
      <c r="RDV32" s="97"/>
      <c r="RDW32" s="97"/>
      <c r="RDX32" s="97"/>
      <c r="RDY32" s="97"/>
      <c r="RDZ32" s="97"/>
      <c r="REA32" s="97"/>
      <c r="REB32" s="97"/>
      <c r="REC32" s="97"/>
      <c r="RED32" s="97"/>
      <c r="REE32" s="97"/>
      <c r="REF32" s="97"/>
      <c r="REG32" s="97"/>
      <c r="REH32" s="97"/>
      <c r="REI32" s="97"/>
      <c r="REJ32" s="97"/>
      <c r="REK32" s="97"/>
      <c r="REL32" s="97"/>
      <c r="REM32" s="97"/>
      <c r="REN32" s="97"/>
      <c r="REO32" s="97"/>
      <c r="REP32" s="97"/>
      <c r="REQ32" s="97"/>
      <c r="RER32" s="97"/>
      <c r="RES32" s="97"/>
      <c r="RET32" s="97"/>
      <c r="REU32" s="97"/>
      <c r="REV32" s="97"/>
      <c r="REW32" s="97"/>
      <c r="REX32" s="97"/>
      <c r="REY32" s="97"/>
      <c r="REZ32" s="97"/>
      <c r="RFA32" s="97"/>
      <c r="RFB32" s="97"/>
      <c r="RFC32" s="97"/>
      <c r="RFD32" s="97"/>
      <c r="RFE32" s="97"/>
      <c r="RFF32" s="97"/>
      <c r="RFG32" s="97"/>
      <c r="RFH32" s="97"/>
      <c r="RFI32" s="97"/>
      <c r="RFJ32" s="97"/>
      <c r="RFK32" s="97"/>
      <c r="RFL32" s="97"/>
      <c r="RFM32" s="97"/>
      <c r="RFN32" s="97"/>
      <c r="RFO32" s="97"/>
      <c r="RFP32" s="97"/>
      <c r="RFQ32" s="97"/>
      <c r="RFR32" s="97"/>
      <c r="RFS32" s="97"/>
      <c r="RFT32" s="97"/>
      <c r="RFU32" s="97"/>
      <c r="RFV32" s="97"/>
      <c r="RFW32" s="97"/>
      <c r="RFX32" s="97"/>
      <c r="RFY32" s="97"/>
      <c r="RFZ32" s="97"/>
      <c r="RGA32" s="97"/>
      <c r="RGB32" s="97"/>
      <c r="RGC32" s="97"/>
      <c r="RGD32" s="97"/>
      <c r="RGE32" s="97"/>
      <c r="RGF32" s="97"/>
      <c r="RGG32" s="97"/>
      <c r="RGH32" s="97"/>
      <c r="RGI32" s="97"/>
      <c r="RGJ32" s="97"/>
      <c r="RGK32" s="97"/>
      <c r="RGL32" s="97"/>
      <c r="RGM32" s="97"/>
      <c r="RGN32" s="97"/>
      <c r="RGO32" s="97"/>
      <c r="RGP32" s="97"/>
      <c r="RGQ32" s="97"/>
      <c r="RGR32" s="97"/>
      <c r="RGS32" s="97"/>
      <c r="RGT32" s="97"/>
      <c r="RGU32" s="97"/>
      <c r="RGV32" s="97"/>
      <c r="RGW32" s="97"/>
      <c r="RGX32" s="97"/>
      <c r="RGY32" s="97"/>
      <c r="RGZ32" s="97"/>
      <c r="RHA32" s="97"/>
      <c r="RHB32" s="97"/>
      <c r="RHC32" s="97"/>
      <c r="RHD32" s="97"/>
      <c r="RHE32" s="97"/>
      <c r="RHF32" s="97"/>
      <c r="RHG32" s="97"/>
      <c r="RHH32" s="97"/>
      <c r="RHI32" s="97"/>
      <c r="RHJ32" s="97"/>
      <c r="RHK32" s="97"/>
      <c r="RHL32" s="97"/>
      <c r="RHM32" s="97"/>
      <c r="RHN32" s="97"/>
      <c r="RHO32" s="97"/>
      <c r="RHP32" s="97"/>
      <c r="RHQ32" s="97"/>
      <c r="RHR32" s="97"/>
      <c r="RHS32" s="97"/>
      <c r="RHT32" s="97"/>
      <c r="RHU32" s="97"/>
      <c r="RHV32" s="97"/>
      <c r="RHW32" s="97"/>
      <c r="RHX32" s="97"/>
      <c r="RHY32" s="97"/>
      <c r="RHZ32" s="97"/>
      <c r="RIA32" s="97"/>
      <c r="RIB32" s="97"/>
      <c r="RIC32" s="97"/>
      <c r="RID32" s="97"/>
      <c r="RIE32" s="97"/>
      <c r="RIF32" s="97"/>
      <c r="RIG32" s="97"/>
      <c r="RIH32" s="97"/>
      <c r="RII32" s="97"/>
      <c r="RIJ32" s="97"/>
      <c r="RIK32" s="97"/>
      <c r="RIL32" s="97"/>
      <c r="RIM32" s="97"/>
      <c r="RIN32" s="97"/>
      <c r="RIO32" s="97"/>
      <c r="RIP32" s="97"/>
      <c r="RIQ32" s="97"/>
      <c r="RIR32" s="97"/>
      <c r="RIS32" s="97"/>
      <c r="RIT32" s="97"/>
      <c r="RIU32" s="97"/>
      <c r="RIV32" s="97"/>
      <c r="RIW32" s="97"/>
      <c r="RIX32" s="97"/>
      <c r="RIY32" s="97"/>
      <c r="RIZ32" s="97"/>
      <c r="RJA32" s="97"/>
      <c r="RJB32" s="97"/>
      <c r="RJC32" s="97"/>
      <c r="RJD32" s="97"/>
      <c r="RJE32" s="97"/>
      <c r="RJF32" s="97"/>
      <c r="RJG32" s="97"/>
      <c r="RJH32" s="97"/>
      <c r="RJI32" s="97"/>
      <c r="RJJ32" s="97"/>
      <c r="RJK32" s="97"/>
      <c r="RJL32" s="97"/>
      <c r="RJM32" s="97"/>
      <c r="RJN32" s="97"/>
      <c r="RJO32" s="97"/>
      <c r="RJP32" s="97"/>
      <c r="RJQ32" s="97"/>
      <c r="RJR32" s="97"/>
      <c r="RJS32" s="97"/>
      <c r="RJT32" s="97"/>
      <c r="RJU32" s="97"/>
      <c r="RJV32" s="97"/>
      <c r="RJW32" s="97"/>
      <c r="RJX32" s="97"/>
      <c r="RJY32" s="97"/>
      <c r="RJZ32" s="97"/>
      <c r="RKA32" s="97"/>
      <c r="RKB32" s="97"/>
      <c r="RKC32" s="97"/>
      <c r="RKD32" s="97"/>
      <c r="RKE32" s="97"/>
      <c r="RKF32" s="97"/>
      <c r="RKG32" s="97"/>
      <c r="RKH32" s="97"/>
      <c r="RKI32" s="97"/>
      <c r="RKJ32" s="97"/>
      <c r="RKK32" s="97"/>
      <c r="RKL32" s="97"/>
      <c r="RKM32" s="97"/>
      <c r="RKN32" s="97"/>
      <c r="RKO32" s="97"/>
      <c r="RKP32" s="97"/>
      <c r="RKQ32" s="97"/>
      <c r="RKR32" s="97"/>
      <c r="RKS32" s="97"/>
      <c r="RKT32" s="97"/>
      <c r="RKU32" s="97"/>
      <c r="RKV32" s="97"/>
      <c r="RKW32" s="97"/>
      <c r="RKX32" s="97"/>
      <c r="RKY32" s="97"/>
      <c r="RKZ32" s="97"/>
      <c r="RLA32" s="97"/>
      <c r="RLB32" s="97"/>
      <c r="RLC32" s="97"/>
      <c r="RLD32" s="97"/>
      <c r="RLE32" s="97"/>
      <c r="RLF32" s="97"/>
      <c r="RLG32" s="97"/>
      <c r="RLH32" s="97"/>
      <c r="RLI32" s="97"/>
      <c r="RLJ32" s="97"/>
      <c r="RLK32" s="97"/>
      <c r="RLL32" s="97"/>
      <c r="RLM32" s="97"/>
      <c r="RLN32" s="97"/>
      <c r="RLO32" s="97"/>
      <c r="RLP32" s="97"/>
      <c r="RLQ32" s="97"/>
      <c r="RLR32" s="97"/>
      <c r="RLS32" s="97"/>
      <c r="RLT32" s="97"/>
      <c r="RLU32" s="97"/>
      <c r="RLV32" s="97"/>
      <c r="RLW32" s="97"/>
      <c r="RLX32" s="97"/>
      <c r="RLY32" s="97"/>
      <c r="RLZ32" s="97"/>
      <c r="RMA32" s="97"/>
      <c r="RMB32" s="97"/>
      <c r="RMC32" s="97"/>
      <c r="RMD32" s="97"/>
      <c r="RME32" s="97"/>
      <c r="RMF32" s="97"/>
      <c r="RMG32" s="97"/>
      <c r="RMH32" s="97"/>
      <c r="RMI32" s="97"/>
      <c r="RMJ32" s="97"/>
      <c r="RMK32" s="97"/>
      <c r="RML32" s="97"/>
      <c r="RMM32" s="97"/>
      <c r="RMN32" s="97"/>
      <c r="RMO32" s="97"/>
      <c r="RMP32" s="97"/>
      <c r="RMQ32" s="97"/>
      <c r="RMR32" s="97"/>
      <c r="RMS32" s="97"/>
      <c r="RMT32" s="97"/>
      <c r="RMU32" s="97"/>
      <c r="RMV32" s="97"/>
      <c r="RMW32" s="97"/>
      <c r="RMX32" s="97"/>
      <c r="RMY32" s="97"/>
      <c r="RMZ32" s="97"/>
      <c r="RNA32" s="97"/>
      <c r="RNB32" s="97"/>
      <c r="RNC32" s="97"/>
      <c r="RND32" s="97"/>
      <c r="RNE32" s="97"/>
      <c r="RNF32" s="97"/>
      <c r="RNG32" s="97"/>
      <c r="RNH32" s="97"/>
      <c r="RNI32" s="97"/>
      <c r="RNJ32" s="97"/>
      <c r="RNK32" s="97"/>
      <c r="RNL32" s="97"/>
      <c r="RNM32" s="97"/>
      <c r="RNN32" s="97"/>
      <c r="RNO32" s="97"/>
      <c r="RNP32" s="97"/>
      <c r="RNQ32" s="97"/>
      <c r="RNR32" s="97"/>
      <c r="RNS32" s="97"/>
      <c r="RNT32" s="97"/>
      <c r="RNU32" s="97"/>
      <c r="RNV32" s="97"/>
      <c r="RNW32" s="97"/>
      <c r="RNX32" s="97"/>
      <c r="RNY32" s="97"/>
      <c r="RNZ32" s="97"/>
      <c r="ROA32" s="97"/>
      <c r="ROB32" s="97"/>
      <c r="ROC32" s="97"/>
      <c r="ROD32" s="97"/>
      <c r="ROE32" s="97"/>
      <c r="ROF32" s="97"/>
      <c r="ROG32" s="97"/>
      <c r="ROH32" s="97"/>
      <c r="ROI32" s="97"/>
      <c r="ROJ32" s="97"/>
      <c r="ROK32" s="97"/>
      <c r="ROL32" s="97"/>
      <c r="ROM32" s="97"/>
      <c r="RON32" s="97"/>
      <c r="ROO32" s="97"/>
      <c r="ROP32" s="97"/>
      <c r="ROQ32" s="97"/>
      <c r="ROR32" s="97"/>
      <c r="ROS32" s="97"/>
      <c r="ROT32" s="97"/>
      <c r="ROU32" s="97"/>
      <c r="ROV32" s="97"/>
      <c r="ROW32" s="97"/>
      <c r="ROX32" s="97"/>
      <c r="ROY32" s="97"/>
      <c r="ROZ32" s="97"/>
      <c r="RPA32" s="97"/>
      <c r="RPB32" s="97"/>
      <c r="RPC32" s="97"/>
      <c r="RPD32" s="97"/>
      <c r="RPE32" s="97"/>
      <c r="RPF32" s="97"/>
      <c r="RPG32" s="97"/>
      <c r="RPH32" s="97"/>
      <c r="RPI32" s="97"/>
      <c r="RPJ32" s="97"/>
      <c r="RPK32" s="97"/>
      <c r="RPL32" s="97"/>
      <c r="RPM32" s="97"/>
      <c r="RPN32" s="97"/>
      <c r="RPO32" s="97"/>
      <c r="RPP32" s="97"/>
      <c r="RPQ32" s="97"/>
      <c r="RPR32" s="97"/>
      <c r="RPS32" s="97"/>
      <c r="RPT32" s="97"/>
      <c r="RPU32" s="97"/>
      <c r="RPV32" s="97"/>
      <c r="RPW32" s="97"/>
      <c r="RPX32" s="97"/>
      <c r="RPY32" s="97"/>
      <c r="RPZ32" s="97"/>
      <c r="RQA32" s="97"/>
      <c r="RQB32" s="97"/>
      <c r="RQC32" s="97"/>
      <c r="RQD32" s="97"/>
      <c r="RQE32" s="97"/>
      <c r="RQF32" s="97"/>
      <c r="RQG32" s="97"/>
      <c r="RQH32" s="97"/>
      <c r="RQI32" s="97"/>
      <c r="RQJ32" s="97"/>
      <c r="RQK32" s="97"/>
      <c r="RQL32" s="97"/>
      <c r="RQM32" s="97"/>
      <c r="RQN32" s="97"/>
      <c r="RQO32" s="97"/>
      <c r="RQP32" s="97"/>
      <c r="RQQ32" s="97"/>
      <c r="RQR32" s="97"/>
      <c r="RQS32" s="97"/>
      <c r="RQT32" s="97"/>
      <c r="RQU32" s="97"/>
      <c r="RQV32" s="97"/>
      <c r="RQW32" s="97"/>
      <c r="RQX32" s="97"/>
      <c r="RQY32" s="97"/>
      <c r="RQZ32" s="97"/>
      <c r="RRA32" s="97"/>
      <c r="RRB32" s="97"/>
      <c r="RRC32" s="97"/>
      <c r="RRD32" s="97"/>
      <c r="RRE32" s="97"/>
      <c r="RRF32" s="97"/>
      <c r="RRG32" s="97"/>
      <c r="RRH32" s="97"/>
      <c r="RRI32" s="97"/>
      <c r="RRJ32" s="97"/>
      <c r="RRK32" s="97"/>
      <c r="RRL32" s="97"/>
      <c r="RRM32" s="97"/>
      <c r="RRN32" s="97"/>
      <c r="RRO32" s="97"/>
      <c r="RRP32" s="97"/>
      <c r="RRQ32" s="97"/>
      <c r="RRR32" s="97"/>
      <c r="RRS32" s="97"/>
      <c r="RRT32" s="97"/>
      <c r="RRU32" s="97"/>
      <c r="RRV32" s="97"/>
      <c r="RRW32" s="97"/>
      <c r="RRX32" s="97"/>
      <c r="RRY32" s="97"/>
      <c r="RRZ32" s="97"/>
      <c r="RSA32" s="97"/>
      <c r="RSB32" s="97"/>
      <c r="RSC32" s="97"/>
      <c r="RSD32" s="97"/>
      <c r="RSE32" s="97"/>
      <c r="RSF32" s="97"/>
      <c r="RSG32" s="97"/>
      <c r="RSH32" s="97"/>
      <c r="RSI32" s="97"/>
      <c r="RSJ32" s="97"/>
      <c r="RSK32" s="97"/>
      <c r="RSL32" s="97"/>
      <c r="RSM32" s="97"/>
      <c r="RSN32" s="97"/>
      <c r="RSO32" s="97"/>
      <c r="RSP32" s="97"/>
      <c r="RSQ32" s="97"/>
      <c r="RSR32" s="97"/>
      <c r="RSS32" s="97"/>
      <c r="RST32" s="97"/>
      <c r="RSU32" s="97"/>
      <c r="RSV32" s="97"/>
      <c r="RSW32" s="97"/>
      <c r="RSX32" s="97"/>
      <c r="RSY32" s="97"/>
      <c r="RSZ32" s="97"/>
      <c r="RTA32" s="97"/>
      <c r="RTB32" s="97"/>
      <c r="RTC32" s="97"/>
      <c r="RTD32" s="97"/>
      <c r="RTE32" s="97"/>
      <c r="RTF32" s="97"/>
      <c r="RTG32" s="97"/>
      <c r="RTH32" s="97"/>
      <c r="RTI32" s="97"/>
      <c r="RTJ32" s="97"/>
      <c r="RTK32" s="97"/>
      <c r="RTL32" s="97"/>
      <c r="RTM32" s="97"/>
      <c r="RTN32" s="97"/>
      <c r="RTO32" s="97"/>
      <c r="RTP32" s="97"/>
      <c r="RTQ32" s="97"/>
      <c r="RTR32" s="97"/>
      <c r="RTS32" s="97"/>
      <c r="RTT32" s="97"/>
      <c r="RTU32" s="97"/>
      <c r="RTV32" s="97"/>
      <c r="RTW32" s="97"/>
      <c r="RTX32" s="97"/>
      <c r="RTY32" s="97"/>
      <c r="RTZ32" s="97"/>
      <c r="RUA32" s="97"/>
      <c r="RUB32" s="97"/>
      <c r="RUC32" s="97"/>
      <c r="RUD32" s="97"/>
      <c r="RUE32" s="97"/>
      <c r="RUF32" s="97"/>
      <c r="RUG32" s="97"/>
      <c r="RUH32" s="97"/>
      <c r="RUI32" s="97"/>
      <c r="RUJ32" s="97"/>
      <c r="RUK32" s="97"/>
      <c r="RUL32" s="97"/>
      <c r="RUM32" s="97"/>
      <c r="RUN32" s="97"/>
      <c r="RUO32" s="97"/>
      <c r="RUP32" s="97"/>
      <c r="RUQ32" s="97"/>
      <c r="RUR32" s="97"/>
      <c r="RUS32" s="97"/>
      <c r="RUT32" s="97"/>
      <c r="RUU32" s="97"/>
      <c r="RUV32" s="97"/>
      <c r="RUW32" s="97"/>
      <c r="RUX32" s="97"/>
      <c r="RUY32" s="97"/>
      <c r="RUZ32" s="97"/>
      <c r="RVA32" s="97"/>
      <c r="RVB32" s="97"/>
      <c r="RVC32" s="97"/>
      <c r="RVD32" s="97"/>
      <c r="RVE32" s="97"/>
      <c r="RVF32" s="97"/>
      <c r="RVG32" s="97"/>
      <c r="RVH32" s="97"/>
      <c r="RVI32" s="97"/>
      <c r="RVJ32" s="97"/>
      <c r="RVK32" s="97"/>
      <c r="RVL32" s="97"/>
      <c r="RVM32" s="97"/>
      <c r="RVN32" s="97"/>
      <c r="RVO32" s="97"/>
      <c r="RVP32" s="97"/>
      <c r="RVQ32" s="97"/>
      <c r="RVR32" s="97"/>
      <c r="RVS32" s="97"/>
      <c r="RVT32" s="97"/>
      <c r="RVU32" s="97"/>
      <c r="RVV32" s="97"/>
      <c r="RVW32" s="97"/>
      <c r="RVX32" s="97"/>
      <c r="RVY32" s="97"/>
      <c r="RVZ32" s="97"/>
      <c r="RWA32" s="97"/>
      <c r="RWB32" s="97"/>
      <c r="RWC32" s="97"/>
      <c r="RWD32" s="97"/>
      <c r="RWE32" s="97"/>
      <c r="RWF32" s="97"/>
      <c r="RWG32" s="97"/>
      <c r="RWH32" s="97"/>
      <c r="RWI32" s="97"/>
      <c r="RWJ32" s="97"/>
      <c r="RWK32" s="97"/>
      <c r="RWL32" s="97"/>
      <c r="RWM32" s="97"/>
      <c r="RWN32" s="97"/>
      <c r="RWO32" s="97"/>
      <c r="RWP32" s="97"/>
      <c r="RWQ32" s="97"/>
      <c r="RWR32" s="97"/>
      <c r="RWS32" s="97"/>
      <c r="RWT32" s="97"/>
      <c r="RWU32" s="97"/>
      <c r="RWV32" s="97"/>
      <c r="RWW32" s="97"/>
      <c r="RWX32" s="97"/>
      <c r="RWY32" s="97"/>
      <c r="RWZ32" s="97"/>
      <c r="RXA32" s="97"/>
      <c r="RXB32" s="97"/>
      <c r="RXC32" s="97"/>
      <c r="RXD32" s="97"/>
      <c r="RXE32" s="97"/>
      <c r="RXF32" s="97"/>
      <c r="RXG32" s="97"/>
      <c r="RXH32" s="97"/>
      <c r="RXI32" s="97"/>
      <c r="RXJ32" s="97"/>
      <c r="RXK32" s="97"/>
      <c r="RXL32" s="97"/>
      <c r="RXM32" s="97"/>
      <c r="RXN32" s="97"/>
      <c r="RXO32" s="97"/>
      <c r="RXP32" s="97"/>
      <c r="RXQ32" s="97"/>
      <c r="RXR32" s="97"/>
      <c r="RXS32" s="97"/>
      <c r="RXT32" s="97"/>
      <c r="RXU32" s="97"/>
      <c r="RXV32" s="97"/>
      <c r="RXW32" s="97"/>
      <c r="RXX32" s="97"/>
      <c r="RXY32" s="97"/>
      <c r="RXZ32" s="97"/>
      <c r="RYA32" s="97"/>
      <c r="RYB32" s="97"/>
      <c r="RYC32" s="97"/>
      <c r="RYD32" s="97"/>
      <c r="RYE32" s="97"/>
      <c r="RYF32" s="97"/>
      <c r="RYG32" s="97"/>
      <c r="RYH32" s="97"/>
      <c r="RYI32" s="97"/>
      <c r="RYJ32" s="97"/>
      <c r="RYK32" s="97"/>
      <c r="RYL32" s="97"/>
      <c r="RYM32" s="97"/>
      <c r="RYN32" s="97"/>
      <c r="RYO32" s="97"/>
      <c r="RYP32" s="97"/>
      <c r="RYQ32" s="97"/>
      <c r="RYR32" s="97"/>
      <c r="RYS32" s="97"/>
      <c r="RYT32" s="97"/>
      <c r="RYU32" s="97"/>
      <c r="RYV32" s="97"/>
      <c r="RYW32" s="97"/>
      <c r="RYX32" s="97"/>
      <c r="RYY32" s="97"/>
      <c r="RYZ32" s="97"/>
      <c r="RZA32" s="97"/>
      <c r="RZB32" s="97"/>
      <c r="RZC32" s="97"/>
      <c r="RZD32" s="97"/>
      <c r="RZE32" s="97"/>
      <c r="RZF32" s="97"/>
      <c r="RZG32" s="97"/>
      <c r="RZH32" s="97"/>
      <c r="RZI32" s="97"/>
      <c r="RZJ32" s="97"/>
      <c r="RZK32" s="97"/>
      <c r="RZL32" s="97"/>
      <c r="RZM32" s="97"/>
      <c r="RZN32" s="97"/>
      <c r="RZO32" s="97"/>
      <c r="RZP32" s="97"/>
      <c r="RZQ32" s="97"/>
      <c r="RZR32" s="97"/>
      <c r="RZS32" s="97"/>
      <c r="RZT32" s="97"/>
      <c r="RZU32" s="97"/>
      <c r="RZV32" s="97"/>
      <c r="RZW32" s="97"/>
      <c r="RZX32" s="97"/>
      <c r="RZY32" s="97"/>
      <c r="RZZ32" s="97"/>
      <c r="SAA32" s="97"/>
      <c r="SAB32" s="97"/>
      <c r="SAC32" s="97"/>
      <c r="SAD32" s="97"/>
      <c r="SAE32" s="97"/>
      <c r="SAF32" s="97"/>
      <c r="SAG32" s="97"/>
      <c r="SAH32" s="97"/>
      <c r="SAI32" s="97"/>
      <c r="SAJ32" s="97"/>
      <c r="SAK32" s="97"/>
      <c r="SAL32" s="97"/>
      <c r="SAM32" s="97"/>
      <c r="SAN32" s="97"/>
      <c r="SAO32" s="97"/>
      <c r="SAP32" s="97"/>
      <c r="SAQ32" s="97"/>
      <c r="SAR32" s="97"/>
      <c r="SAS32" s="97"/>
      <c r="SAT32" s="97"/>
      <c r="SAU32" s="97"/>
      <c r="SAV32" s="97"/>
      <c r="SAW32" s="97"/>
      <c r="SAX32" s="97"/>
      <c r="SAY32" s="97"/>
      <c r="SAZ32" s="97"/>
      <c r="SBA32" s="97"/>
      <c r="SBB32" s="97"/>
      <c r="SBC32" s="97"/>
      <c r="SBD32" s="97"/>
      <c r="SBE32" s="97"/>
      <c r="SBF32" s="97"/>
      <c r="SBG32" s="97"/>
      <c r="SBH32" s="97"/>
      <c r="SBI32" s="97"/>
      <c r="SBJ32" s="97"/>
      <c r="SBK32" s="97"/>
      <c r="SBL32" s="97"/>
      <c r="SBM32" s="97"/>
      <c r="SBN32" s="97"/>
      <c r="SBO32" s="97"/>
      <c r="SBP32" s="97"/>
      <c r="SBQ32" s="97"/>
      <c r="SBR32" s="97"/>
      <c r="SBS32" s="97"/>
      <c r="SBT32" s="97"/>
      <c r="SBU32" s="97"/>
      <c r="SBV32" s="97"/>
      <c r="SBW32" s="97"/>
      <c r="SBX32" s="97"/>
      <c r="SBY32" s="97"/>
      <c r="SBZ32" s="97"/>
      <c r="SCA32" s="97"/>
      <c r="SCB32" s="97"/>
      <c r="SCC32" s="97"/>
      <c r="SCD32" s="97"/>
      <c r="SCE32" s="97"/>
      <c r="SCF32" s="97"/>
      <c r="SCG32" s="97"/>
      <c r="SCH32" s="97"/>
      <c r="SCI32" s="97"/>
      <c r="SCJ32" s="97"/>
      <c r="SCK32" s="97"/>
      <c r="SCL32" s="97"/>
      <c r="SCM32" s="97"/>
      <c r="SCN32" s="97"/>
      <c r="SCO32" s="97"/>
      <c r="SCP32" s="97"/>
      <c r="SCQ32" s="97"/>
      <c r="SCR32" s="97"/>
      <c r="SCS32" s="97"/>
      <c r="SCT32" s="97"/>
      <c r="SCU32" s="97"/>
      <c r="SCV32" s="97"/>
      <c r="SCW32" s="97"/>
      <c r="SCX32" s="97"/>
      <c r="SCY32" s="97"/>
      <c r="SCZ32" s="97"/>
      <c r="SDA32" s="97"/>
      <c r="SDB32" s="97"/>
      <c r="SDC32" s="97"/>
      <c r="SDD32" s="97"/>
      <c r="SDE32" s="97"/>
      <c r="SDF32" s="97"/>
      <c r="SDG32" s="97"/>
      <c r="SDH32" s="97"/>
      <c r="SDI32" s="97"/>
      <c r="SDJ32" s="97"/>
      <c r="SDK32" s="97"/>
      <c r="SDL32" s="97"/>
      <c r="SDM32" s="97"/>
      <c r="SDN32" s="97"/>
      <c r="SDO32" s="97"/>
      <c r="SDP32" s="97"/>
      <c r="SDQ32" s="97"/>
      <c r="SDR32" s="97"/>
      <c r="SDS32" s="97"/>
      <c r="SDT32" s="97"/>
      <c r="SDU32" s="97"/>
      <c r="SDV32" s="97"/>
      <c r="SDW32" s="97"/>
      <c r="SDX32" s="97"/>
      <c r="SDY32" s="97"/>
      <c r="SDZ32" s="97"/>
      <c r="SEA32" s="97"/>
      <c r="SEB32" s="97"/>
      <c r="SEC32" s="97"/>
      <c r="SED32" s="97"/>
      <c r="SEE32" s="97"/>
      <c r="SEF32" s="97"/>
      <c r="SEG32" s="97"/>
      <c r="SEH32" s="97"/>
      <c r="SEI32" s="97"/>
      <c r="SEJ32" s="97"/>
      <c r="SEK32" s="97"/>
      <c r="SEL32" s="97"/>
      <c r="SEM32" s="97"/>
      <c r="SEN32" s="97"/>
      <c r="SEO32" s="97"/>
      <c r="SEP32" s="97"/>
      <c r="SEQ32" s="97"/>
      <c r="SER32" s="97"/>
      <c r="SES32" s="97"/>
      <c r="SET32" s="97"/>
      <c r="SEU32" s="97"/>
      <c r="SEV32" s="97"/>
      <c r="SEW32" s="97"/>
      <c r="SEX32" s="97"/>
      <c r="SEY32" s="97"/>
      <c r="SEZ32" s="97"/>
      <c r="SFA32" s="97"/>
      <c r="SFB32" s="97"/>
      <c r="SFC32" s="97"/>
      <c r="SFD32" s="97"/>
      <c r="SFE32" s="97"/>
      <c r="SFF32" s="97"/>
      <c r="SFG32" s="97"/>
      <c r="SFH32" s="97"/>
      <c r="SFI32" s="97"/>
      <c r="SFJ32" s="97"/>
      <c r="SFK32" s="97"/>
      <c r="SFL32" s="97"/>
      <c r="SFM32" s="97"/>
      <c r="SFN32" s="97"/>
      <c r="SFO32" s="97"/>
      <c r="SFP32" s="97"/>
      <c r="SFQ32" s="97"/>
      <c r="SFR32" s="97"/>
      <c r="SFS32" s="97"/>
      <c r="SFT32" s="97"/>
      <c r="SFU32" s="97"/>
      <c r="SFV32" s="97"/>
      <c r="SFW32" s="97"/>
      <c r="SFX32" s="97"/>
      <c r="SFY32" s="97"/>
      <c r="SFZ32" s="97"/>
      <c r="SGA32" s="97"/>
      <c r="SGB32" s="97"/>
      <c r="SGC32" s="97"/>
      <c r="SGD32" s="97"/>
      <c r="SGE32" s="97"/>
      <c r="SGF32" s="97"/>
      <c r="SGG32" s="97"/>
      <c r="SGH32" s="97"/>
      <c r="SGI32" s="97"/>
      <c r="SGJ32" s="97"/>
      <c r="SGK32" s="97"/>
      <c r="SGL32" s="97"/>
      <c r="SGM32" s="97"/>
      <c r="SGN32" s="97"/>
      <c r="SGO32" s="97"/>
      <c r="SGP32" s="97"/>
      <c r="SGQ32" s="97"/>
      <c r="SGR32" s="97"/>
      <c r="SGS32" s="97"/>
      <c r="SGT32" s="97"/>
      <c r="SGU32" s="97"/>
      <c r="SGV32" s="97"/>
      <c r="SGW32" s="97"/>
      <c r="SGX32" s="97"/>
      <c r="SGY32" s="97"/>
      <c r="SGZ32" s="97"/>
      <c r="SHA32" s="97"/>
      <c r="SHB32" s="97"/>
      <c r="SHC32" s="97"/>
      <c r="SHD32" s="97"/>
      <c r="SHE32" s="97"/>
      <c r="SHF32" s="97"/>
      <c r="SHG32" s="97"/>
      <c r="SHH32" s="97"/>
      <c r="SHI32" s="97"/>
      <c r="SHJ32" s="97"/>
      <c r="SHK32" s="97"/>
      <c r="SHL32" s="97"/>
      <c r="SHM32" s="97"/>
      <c r="SHN32" s="97"/>
      <c r="SHO32" s="97"/>
      <c r="SHP32" s="97"/>
      <c r="SHQ32" s="97"/>
      <c r="SHR32" s="97"/>
      <c r="SHS32" s="97"/>
      <c r="SHT32" s="97"/>
      <c r="SHU32" s="97"/>
      <c r="SHV32" s="97"/>
      <c r="SHW32" s="97"/>
      <c r="SHX32" s="97"/>
      <c r="SHY32" s="97"/>
      <c r="SHZ32" s="97"/>
      <c r="SIA32" s="97"/>
      <c r="SIB32" s="97"/>
      <c r="SIC32" s="97"/>
      <c r="SID32" s="97"/>
      <c r="SIE32" s="97"/>
      <c r="SIF32" s="97"/>
      <c r="SIG32" s="97"/>
      <c r="SIH32" s="97"/>
      <c r="SII32" s="97"/>
      <c r="SIJ32" s="97"/>
      <c r="SIK32" s="97"/>
      <c r="SIL32" s="97"/>
      <c r="SIM32" s="97"/>
      <c r="SIN32" s="97"/>
      <c r="SIO32" s="97"/>
      <c r="SIP32" s="97"/>
      <c r="SIQ32" s="97"/>
      <c r="SIR32" s="97"/>
      <c r="SIS32" s="97"/>
      <c r="SIT32" s="97"/>
      <c r="SIU32" s="97"/>
      <c r="SIV32" s="97"/>
      <c r="SIW32" s="97"/>
      <c r="SIX32" s="97"/>
      <c r="SIY32" s="97"/>
      <c r="SIZ32" s="97"/>
      <c r="SJA32" s="97"/>
      <c r="SJB32" s="97"/>
      <c r="SJC32" s="97"/>
      <c r="SJD32" s="97"/>
      <c r="SJE32" s="97"/>
      <c r="SJF32" s="97"/>
      <c r="SJG32" s="97"/>
      <c r="SJH32" s="97"/>
      <c r="SJI32" s="97"/>
      <c r="SJJ32" s="97"/>
      <c r="SJK32" s="97"/>
      <c r="SJL32" s="97"/>
      <c r="SJM32" s="97"/>
      <c r="SJN32" s="97"/>
      <c r="SJO32" s="97"/>
      <c r="SJP32" s="97"/>
      <c r="SJQ32" s="97"/>
      <c r="SJR32" s="97"/>
      <c r="SJS32" s="97"/>
      <c r="SJT32" s="97"/>
      <c r="SJU32" s="97"/>
      <c r="SJV32" s="97"/>
      <c r="SJW32" s="97"/>
      <c r="SJX32" s="97"/>
      <c r="SJY32" s="97"/>
      <c r="SJZ32" s="97"/>
      <c r="SKA32" s="97"/>
      <c r="SKB32" s="97"/>
      <c r="SKC32" s="97"/>
      <c r="SKD32" s="97"/>
      <c r="SKE32" s="97"/>
      <c r="SKF32" s="97"/>
      <c r="SKG32" s="97"/>
      <c r="SKH32" s="97"/>
      <c r="SKI32" s="97"/>
      <c r="SKJ32" s="97"/>
      <c r="SKK32" s="97"/>
      <c r="SKL32" s="97"/>
      <c r="SKM32" s="97"/>
      <c r="SKN32" s="97"/>
      <c r="SKO32" s="97"/>
      <c r="SKP32" s="97"/>
      <c r="SKQ32" s="97"/>
      <c r="SKR32" s="97"/>
      <c r="SKS32" s="97"/>
      <c r="SKT32" s="97"/>
      <c r="SKU32" s="97"/>
      <c r="SKV32" s="97"/>
      <c r="SKW32" s="97"/>
      <c r="SKX32" s="97"/>
      <c r="SKY32" s="97"/>
      <c r="SKZ32" s="97"/>
      <c r="SLA32" s="97"/>
      <c r="SLB32" s="97"/>
      <c r="SLC32" s="97"/>
      <c r="SLD32" s="97"/>
      <c r="SLE32" s="97"/>
      <c r="SLF32" s="97"/>
      <c r="SLG32" s="97"/>
      <c r="SLH32" s="97"/>
      <c r="SLI32" s="97"/>
      <c r="SLJ32" s="97"/>
      <c r="SLK32" s="97"/>
      <c r="SLL32" s="97"/>
      <c r="SLM32" s="97"/>
      <c r="SLN32" s="97"/>
      <c r="SLO32" s="97"/>
      <c r="SLP32" s="97"/>
      <c r="SLQ32" s="97"/>
      <c r="SLR32" s="97"/>
      <c r="SLS32" s="97"/>
      <c r="SLT32" s="97"/>
      <c r="SLU32" s="97"/>
      <c r="SLV32" s="97"/>
      <c r="SLW32" s="97"/>
      <c r="SLX32" s="97"/>
      <c r="SLY32" s="97"/>
      <c r="SLZ32" s="97"/>
      <c r="SMA32" s="97"/>
      <c r="SMB32" s="97"/>
      <c r="SMC32" s="97"/>
      <c r="SMD32" s="97"/>
      <c r="SME32" s="97"/>
      <c r="SMF32" s="97"/>
      <c r="SMG32" s="97"/>
      <c r="SMH32" s="97"/>
      <c r="SMI32" s="97"/>
      <c r="SMJ32" s="97"/>
      <c r="SMK32" s="97"/>
      <c r="SML32" s="97"/>
      <c r="SMM32" s="97"/>
      <c r="SMN32" s="97"/>
      <c r="SMO32" s="97"/>
      <c r="SMP32" s="97"/>
      <c r="SMQ32" s="97"/>
      <c r="SMR32" s="97"/>
      <c r="SMS32" s="97"/>
      <c r="SMT32" s="97"/>
      <c r="SMU32" s="97"/>
      <c r="SMV32" s="97"/>
      <c r="SMW32" s="97"/>
      <c r="SMX32" s="97"/>
      <c r="SMY32" s="97"/>
      <c r="SMZ32" s="97"/>
      <c r="SNA32" s="97"/>
      <c r="SNB32" s="97"/>
      <c r="SNC32" s="97"/>
      <c r="SND32" s="97"/>
      <c r="SNE32" s="97"/>
      <c r="SNF32" s="97"/>
      <c r="SNG32" s="97"/>
      <c r="SNH32" s="97"/>
      <c r="SNI32" s="97"/>
      <c r="SNJ32" s="97"/>
      <c r="SNK32" s="97"/>
      <c r="SNL32" s="97"/>
      <c r="SNM32" s="97"/>
      <c r="SNN32" s="97"/>
      <c r="SNO32" s="97"/>
      <c r="SNP32" s="97"/>
      <c r="SNQ32" s="97"/>
      <c r="SNR32" s="97"/>
      <c r="SNS32" s="97"/>
      <c r="SNT32" s="97"/>
      <c r="SNU32" s="97"/>
      <c r="SNV32" s="97"/>
      <c r="SNW32" s="97"/>
      <c r="SNX32" s="97"/>
      <c r="SNY32" s="97"/>
      <c r="SNZ32" s="97"/>
      <c r="SOA32" s="97"/>
      <c r="SOB32" s="97"/>
      <c r="SOC32" s="97"/>
      <c r="SOD32" s="97"/>
      <c r="SOE32" s="97"/>
      <c r="SOF32" s="97"/>
      <c r="SOG32" s="97"/>
      <c r="SOH32" s="97"/>
      <c r="SOI32" s="97"/>
      <c r="SOJ32" s="97"/>
      <c r="SOK32" s="97"/>
      <c r="SOL32" s="97"/>
      <c r="SOM32" s="97"/>
      <c r="SON32" s="97"/>
      <c r="SOO32" s="97"/>
      <c r="SOP32" s="97"/>
      <c r="SOQ32" s="97"/>
      <c r="SOR32" s="97"/>
      <c r="SOS32" s="97"/>
      <c r="SOT32" s="97"/>
      <c r="SOU32" s="97"/>
      <c r="SOV32" s="97"/>
      <c r="SOW32" s="97"/>
      <c r="SOX32" s="97"/>
      <c r="SOY32" s="97"/>
      <c r="SOZ32" s="97"/>
      <c r="SPA32" s="97"/>
      <c r="SPB32" s="97"/>
      <c r="SPC32" s="97"/>
      <c r="SPD32" s="97"/>
      <c r="SPE32" s="97"/>
      <c r="SPF32" s="97"/>
      <c r="SPG32" s="97"/>
      <c r="SPH32" s="97"/>
      <c r="SPI32" s="97"/>
      <c r="SPJ32" s="97"/>
      <c r="SPK32" s="97"/>
      <c r="SPL32" s="97"/>
      <c r="SPM32" s="97"/>
      <c r="SPN32" s="97"/>
      <c r="SPO32" s="97"/>
      <c r="SPP32" s="97"/>
      <c r="SPQ32" s="97"/>
      <c r="SPR32" s="97"/>
      <c r="SPS32" s="97"/>
      <c r="SPT32" s="97"/>
      <c r="SPU32" s="97"/>
      <c r="SPV32" s="97"/>
      <c r="SPW32" s="97"/>
      <c r="SPX32" s="97"/>
      <c r="SPY32" s="97"/>
      <c r="SPZ32" s="97"/>
      <c r="SQA32" s="97"/>
      <c r="SQB32" s="97"/>
      <c r="SQC32" s="97"/>
      <c r="SQD32" s="97"/>
      <c r="SQE32" s="97"/>
      <c r="SQF32" s="97"/>
      <c r="SQG32" s="97"/>
      <c r="SQH32" s="97"/>
      <c r="SQI32" s="97"/>
      <c r="SQJ32" s="97"/>
      <c r="SQK32" s="97"/>
      <c r="SQL32" s="97"/>
      <c r="SQM32" s="97"/>
      <c r="SQN32" s="97"/>
      <c r="SQO32" s="97"/>
      <c r="SQP32" s="97"/>
      <c r="SQQ32" s="97"/>
      <c r="SQR32" s="97"/>
      <c r="SQS32" s="97"/>
      <c r="SQT32" s="97"/>
      <c r="SQU32" s="97"/>
      <c r="SQV32" s="97"/>
      <c r="SQW32" s="97"/>
      <c r="SQX32" s="97"/>
      <c r="SQY32" s="97"/>
      <c r="SQZ32" s="97"/>
      <c r="SRA32" s="97"/>
      <c r="SRB32" s="97"/>
      <c r="SRC32" s="97"/>
      <c r="SRD32" s="97"/>
      <c r="SRE32" s="97"/>
      <c r="SRF32" s="97"/>
      <c r="SRG32" s="97"/>
      <c r="SRH32" s="97"/>
      <c r="SRI32" s="97"/>
      <c r="SRJ32" s="97"/>
      <c r="SRK32" s="97"/>
      <c r="SRL32" s="97"/>
      <c r="SRM32" s="97"/>
      <c r="SRN32" s="97"/>
      <c r="SRO32" s="97"/>
      <c r="SRP32" s="97"/>
      <c r="SRQ32" s="97"/>
      <c r="SRR32" s="97"/>
      <c r="SRS32" s="97"/>
      <c r="SRT32" s="97"/>
      <c r="SRU32" s="97"/>
      <c r="SRV32" s="97"/>
      <c r="SRW32" s="97"/>
      <c r="SRX32" s="97"/>
      <c r="SRY32" s="97"/>
      <c r="SRZ32" s="97"/>
      <c r="SSA32" s="97"/>
      <c r="SSB32" s="97"/>
      <c r="SSC32" s="97"/>
      <c r="SSD32" s="97"/>
      <c r="SSE32" s="97"/>
      <c r="SSF32" s="97"/>
      <c r="SSG32" s="97"/>
      <c r="SSH32" s="97"/>
      <c r="SSI32" s="97"/>
      <c r="SSJ32" s="97"/>
      <c r="SSK32" s="97"/>
      <c r="SSL32" s="97"/>
      <c r="SSM32" s="97"/>
      <c r="SSN32" s="97"/>
      <c r="SSO32" s="97"/>
      <c r="SSP32" s="97"/>
      <c r="SSQ32" s="97"/>
      <c r="SSR32" s="97"/>
      <c r="SSS32" s="97"/>
      <c r="SST32" s="97"/>
      <c r="SSU32" s="97"/>
      <c r="SSV32" s="97"/>
      <c r="SSW32" s="97"/>
      <c r="SSX32" s="97"/>
      <c r="SSY32" s="97"/>
      <c r="SSZ32" s="97"/>
      <c r="STA32" s="97"/>
      <c r="STB32" s="97"/>
      <c r="STC32" s="97"/>
      <c r="STD32" s="97"/>
      <c r="STE32" s="97"/>
      <c r="STF32" s="97"/>
      <c r="STG32" s="97"/>
      <c r="STH32" s="97"/>
      <c r="STI32" s="97"/>
      <c r="STJ32" s="97"/>
      <c r="STK32" s="97"/>
      <c r="STL32" s="97"/>
      <c r="STM32" s="97"/>
      <c r="STN32" s="97"/>
      <c r="STO32" s="97"/>
      <c r="STP32" s="97"/>
      <c r="STQ32" s="97"/>
      <c r="STR32" s="97"/>
      <c r="STS32" s="97"/>
      <c r="STT32" s="97"/>
      <c r="STU32" s="97"/>
      <c r="STV32" s="97"/>
      <c r="STW32" s="97"/>
      <c r="STX32" s="97"/>
      <c r="STY32" s="97"/>
      <c r="STZ32" s="97"/>
      <c r="SUA32" s="97"/>
      <c r="SUB32" s="97"/>
      <c r="SUC32" s="97"/>
      <c r="SUD32" s="97"/>
      <c r="SUE32" s="97"/>
      <c r="SUF32" s="97"/>
      <c r="SUG32" s="97"/>
      <c r="SUH32" s="97"/>
      <c r="SUI32" s="97"/>
      <c r="SUJ32" s="97"/>
      <c r="SUK32" s="97"/>
      <c r="SUL32" s="97"/>
      <c r="SUM32" s="97"/>
      <c r="SUN32" s="97"/>
      <c r="SUO32" s="97"/>
      <c r="SUP32" s="97"/>
      <c r="SUQ32" s="97"/>
      <c r="SUR32" s="97"/>
      <c r="SUS32" s="97"/>
      <c r="SUT32" s="97"/>
      <c r="SUU32" s="97"/>
      <c r="SUV32" s="97"/>
      <c r="SUW32" s="97"/>
      <c r="SUX32" s="97"/>
      <c r="SUY32" s="97"/>
      <c r="SUZ32" s="97"/>
      <c r="SVA32" s="97"/>
      <c r="SVB32" s="97"/>
      <c r="SVC32" s="97"/>
      <c r="SVD32" s="97"/>
      <c r="SVE32" s="97"/>
      <c r="SVF32" s="97"/>
      <c r="SVG32" s="97"/>
      <c r="SVH32" s="97"/>
      <c r="SVI32" s="97"/>
      <c r="SVJ32" s="97"/>
      <c r="SVK32" s="97"/>
      <c r="SVL32" s="97"/>
      <c r="SVM32" s="97"/>
      <c r="SVN32" s="97"/>
      <c r="SVO32" s="97"/>
      <c r="SVP32" s="97"/>
      <c r="SVQ32" s="97"/>
      <c r="SVR32" s="97"/>
      <c r="SVS32" s="97"/>
      <c r="SVT32" s="97"/>
      <c r="SVU32" s="97"/>
      <c r="SVV32" s="97"/>
      <c r="SVW32" s="97"/>
      <c r="SVX32" s="97"/>
      <c r="SVY32" s="97"/>
      <c r="SVZ32" s="97"/>
      <c r="SWA32" s="97"/>
      <c r="SWB32" s="97"/>
      <c r="SWC32" s="97"/>
      <c r="SWD32" s="97"/>
      <c r="SWE32" s="97"/>
      <c r="SWF32" s="97"/>
      <c r="SWG32" s="97"/>
      <c r="SWH32" s="97"/>
      <c r="SWI32" s="97"/>
      <c r="SWJ32" s="97"/>
      <c r="SWK32" s="97"/>
      <c r="SWL32" s="97"/>
      <c r="SWM32" s="97"/>
      <c r="SWN32" s="97"/>
      <c r="SWO32" s="97"/>
      <c r="SWP32" s="97"/>
      <c r="SWQ32" s="97"/>
      <c r="SWR32" s="97"/>
      <c r="SWS32" s="97"/>
      <c r="SWT32" s="97"/>
      <c r="SWU32" s="97"/>
      <c r="SWV32" s="97"/>
      <c r="SWW32" s="97"/>
      <c r="SWX32" s="97"/>
      <c r="SWY32" s="97"/>
      <c r="SWZ32" s="97"/>
      <c r="SXA32" s="97"/>
      <c r="SXB32" s="97"/>
      <c r="SXC32" s="97"/>
      <c r="SXD32" s="97"/>
      <c r="SXE32" s="97"/>
      <c r="SXF32" s="97"/>
      <c r="SXG32" s="97"/>
      <c r="SXH32" s="97"/>
      <c r="SXI32" s="97"/>
      <c r="SXJ32" s="97"/>
      <c r="SXK32" s="97"/>
      <c r="SXL32" s="97"/>
      <c r="SXM32" s="97"/>
      <c r="SXN32" s="97"/>
      <c r="SXO32" s="97"/>
      <c r="SXP32" s="97"/>
      <c r="SXQ32" s="97"/>
      <c r="SXR32" s="97"/>
      <c r="SXS32" s="97"/>
      <c r="SXT32" s="97"/>
      <c r="SXU32" s="97"/>
      <c r="SXV32" s="97"/>
      <c r="SXW32" s="97"/>
      <c r="SXX32" s="97"/>
      <c r="SXY32" s="97"/>
      <c r="SXZ32" s="97"/>
      <c r="SYA32" s="97"/>
      <c r="SYB32" s="97"/>
      <c r="SYC32" s="97"/>
      <c r="SYD32" s="97"/>
      <c r="SYE32" s="97"/>
      <c r="SYF32" s="97"/>
      <c r="SYG32" s="97"/>
      <c r="SYH32" s="97"/>
      <c r="SYI32" s="97"/>
      <c r="SYJ32" s="97"/>
      <c r="SYK32" s="97"/>
      <c r="SYL32" s="97"/>
      <c r="SYM32" s="97"/>
      <c r="SYN32" s="97"/>
      <c r="SYO32" s="97"/>
      <c r="SYP32" s="97"/>
      <c r="SYQ32" s="97"/>
      <c r="SYR32" s="97"/>
      <c r="SYS32" s="97"/>
      <c r="SYT32" s="97"/>
      <c r="SYU32" s="97"/>
      <c r="SYV32" s="97"/>
      <c r="SYW32" s="97"/>
      <c r="SYX32" s="97"/>
      <c r="SYY32" s="97"/>
      <c r="SYZ32" s="97"/>
      <c r="SZA32" s="97"/>
      <c r="SZB32" s="97"/>
      <c r="SZC32" s="97"/>
      <c r="SZD32" s="97"/>
      <c r="SZE32" s="97"/>
      <c r="SZF32" s="97"/>
      <c r="SZG32" s="97"/>
      <c r="SZH32" s="97"/>
      <c r="SZI32" s="97"/>
      <c r="SZJ32" s="97"/>
      <c r="SZK32" s="97"/>
      <c r="SZL32" s="97"/>
      <c r="SZM32" s="97"/>
      <c r="SZN32" s="97"/>
      <c r="SZO32" s="97"/>
      <c r="SZP32" s="97"/>
      <c r="SZQ32" s="97"/>
      <c r="SZR32" s="97"/>
      <c r="SZS32" s="97"/>
      <c r="SZT32" s="97"/>
      <c r="SZU32" s="97"/>
      <c r="SZV32" s="97"/>
      <c r="SZW32" s="97"/>
      <c r="SZX32" s="97"/>
      <c r="SZY32" s="97"/>
      <c r="SZZ32" s="97"/>
      <c r="TAA32" s="97"/>
      <c r="TAB32" s="97"/>
      <c r="TAC32" s="97"/>
      <c r="TAD32" s="97"/>
      <c r="TAE32" s="97"/>
      <c r="TAF32" s="97"/>
      <c r="TAG32" s="97"/>
      <c r="TAH32" s="97"/>
      <c r="TAI32" s="97"/>
      <c r="TAJ32" s="97"/>
      <c r="TAK32" s="97"/>
      <c r="TAL32" s="97"/>
      <c r="TAM32" s="97"/>
      <c r="TAN32" s="97"/>
      <c r="TAO32" s="97"/>
      <c r="TAP32" s="97"/>
      <c r="TAQ32" s="97"/>
      <c r="TAR32" s="97"/>
      <c r="TAS32" s="97"/>
      <c r="TAT32" s="97"/>
      <c r="TAU32" s="97"/>
      <c r="TAV32" s="97"/>
      <c r="TAW32" s="97"/>
      <c r="TAX32" s="97"/>
      <c r="TAY32" s="97"/>
      <c r="TAZ32" s="97"/>
      <c r="TBA32" s="97"/>
      <c r="TBB32" s="97"/>
      <c r="TBC32" s="97"/>
      <c r="TBD32" s="97"/>
      <c r="TBE32" s="97"/>
      <c r="TBF32" s="97"/>
      <c r="TBG32" s="97"/>
      <c r="TBH32" s="97"/>
      <c r="TBI32" s="97"/>
      <c r="TBJ32" s="97"/>
      <c r="TBK32" s="97"/>
      <c r="TBL32" s="97"/>
      <c r="TBM32" s="97"/>
      <c r="TBN32" s="97"/>
      <c r="TBO32" s="97"/>
      <c r="TBP32" s="97"/>
      <c r="TBQ32" s="97"/>
      <c r="TBR32" s="97"/>
      <c r="TBS32" s="97"/>
      <c r="TBT32" s="97"/>
      <c r="TBU32" s="97"/>
      <c r="TBV32" s="97"/>
      <c r="TBW32" s="97"/>
      <c r="TBX32" s="97"/>
      <c r="TBY32" s="97"/>
      <c r="TBZ32" s="97"/>
      <c r="TCA32" s="97"/>
      <c r="TCB32" s="97"/>
      <c r="TCC32" s="97"/>
      <c r="TCD32" s="97"/>
      <c r="TCE32" s="97"/>
      <c r="TCF32" s="97"/>
      <c r="TCG32" s="97"/>
      <c r="TCH32" s="97"/>
      <c r="TCI32" s="97"/>
      <c r="TCJ32" s="97"/>
      <c r="TCK32" s="97"/>
      <c r="TCL32" s="97"/>
      <c r="TCM32" s="97"/>
      <c r="TCN32" s="97"/>
      <c r="TCO32" s="97"/>
      <c r="TCP32" s="97"/>
      <c r="TCQ32" s="97"/>
      <c r="TCR32" s="97"/>
      <c r="TCS32" s="97"/>
      <c r="TCT32" s="97"/>
      <c r="TCU32" s="97"/>
      <c r="TCV32" s="97"/>
      <c r="TCW32" s="97"/>
      <c r="TCX32" s="97"/>
      <c r="TCY32" s="97"/>
      <c r="TCZ32" s="97"/>
      <c r="TDA32" s="97"/>
      <c r="TDB32" s="97"/>
      <c r="TDC32" s="97"/>
      <c r="TDD32" s="97"/>
      <c r="TDE32" s="97"/>
      <c r="TDF32" s="97"/>
      <c r="TDG32" s="97"/>
      <c r="TDH32" s="97"/>
      <c r="TDI32" s="97"/>
      <c r="TDJ32" s="97"/>
      <c r="TDK32" s="97"/>
      <c r="TDL32" s="97"/>
      <c r="TDM32" s="97"/>
      <c r="TDN32" s="97"/>
      <c r="TDO32" s="97"/>
      <c r="TDP32" s="97"/>
      <c r="TDQ32" s="97"/>
      <c r="TDR32" s="97"/>
      <c r="TDS32" s="97"/>
      <c r="TDT32" s="97"/>
      <c r="TDU32" s="97"/>
      <c r="TDV32" s="97"/>
      <c r="TDW32" s="97"/>
      <c r="TDX32" s="97"/>
      <c r="TDY32" s="97"/>
      <c r="TDZ32" s="97"/>
      <c r="TEA32" s="97"/>
      <c r="TEB32" s="97"/>
      <c r="TEC32" s="97"/>
      <c r="TED32" s="97"/>
      <c r="TEE32" s="97"/>
      <c r="TEF32" s="97"/>
      <c r="TEG32" s="97"/>
      <c r="TEH32" s="97"/>
      <c r="TEI32" s="97"/>
      <c r="TEJ32" s="97"/>
      <c r="TEK32" s="97"/>
      <c r="TEL32" s="97"/>
      <c r="TEM32" s="97"/>
      <c r="TEN32" s="97"/>
      <c r="TEO32" s="97"/>
      <c r="TEP32" s="97"/>
      <c r="TEQ32" s="97"/>
      <c r="TER32" s="97"/>
      <c r="TES32" s="97"/>
      <c r="TET32" s="97"/>
      <c r="TEU32" s="97"/>
      <c r="TEV32" s="97"/>
      <c r="TEW32" s="97"/>
      <c r="TEX32" s="97"/>
      <c r="TEY32" s="97"/>
      <c r="TEZ32" s="97"/>
      <c r="TFA32" s="97"/>
      <c r="TFB32" s="97"/>
      <c r="TFC32" s="97"/>
      <c r="TFD32" s="97"/>
      <c r="TFE32" s="97"/>
      <c r="TFF32" s="97"/>
      <c r="TFG32" s="97"/>
      <c r="TFH32" s="97"/>
      <c r="TFI32" s="97"/>
      <c r="TFJ32" s="97"/>
      <c r="TFK32" s="97"/>
      <c r="TFL32" s="97"/>
      <c r="TFM32" s="97"/>
      <c r="TFN32" s="97"/>
      <c r="TFO32" s="97"/>
      <c r="TFP32" s="97"/>
      <c r="TFQ32" s="97"/>
      <c r="TFR32" s="97"/>
      <c r="TFS32" s="97"/>
      <c r="TFT32" s="97"/>
      <c r="TFU32" s="97"/>
      <c r="TFV32" s="97"/>
      <c r="TFW32" s="97"/>
      <c r="TFX32" s="97"/>
      <c r="TFY32" s="97"/>
      <c r="TFZ32" s="97"/>
      <c r="TGA32" s="97"/>
      <c r="TGB32" s="97"/>
      <c r="TGC32" s="97"/>
      <c r="TGD32" s="97"/>
      <c r="TGE32" s="97"/>
      <c r="TGF32" s="97"/>
      <c r="TGG32" s="97"/>
      <c r="TGH32" s="97"/>
      <c r="TGI32" s="97"/>
      <c r="TGJ32" s="97"/>
      <c r="TGK32" s="97"/>
      <c r="TGL32" s="97"/>
      <c r="TGM32" s="97"/>
      <c r="TGN32" s="97"/>
      <c r="TGO32" s="97"/>
      <c r="TGP32" s="97"/>
      <c r="TGQ32" s="97"/>
      <c r="TGR32" s="97"/>
      <c r="TGS32" s="97"/>
      <c r="TGT32" s="97"/>
      <c r="TGU32" s="97"/>
      <c r="TGV32" s="97"/>
      <c r="TGW32" s="97"/>
      <c r="TGX32" s="97"/>
      <c r="TGY32" s="97"/>
      <c r="TGZ32" s="97"/>
      <c r="THA32" s="97"/>
      <c r="THB32" s="97"/>
      <c r="THC32" s="97"/>
      <c r="THD32" s="97"/>
      <c r="THE32" s="97"/>
      <c r="THF32" s="97"/>
      <c r="THG32" s="97"/>
      <c r="THH32" s="97"/>
      <c r="THI32" s="97"/>
      <c r="THJ32" s="97"/>
      <c r="THK32" s="97"/>
      <c r="THL32" s="97"/>
      <c r="THM32" s="97"/>
      <c r="THN32" s="97"/>
      <c r="THO32" s="97"/>
      <c r="THP32" s="97"/>
      <c r="THQ32" s="97"/>
      <c r="THR32" s="97"/>
      <c r="THS32" s="97"/>
      <c r="THT32" s="97"/>
      <c r="THU32" s="97"/>
      <c r="THV32" s="97"/>
      <c r="THW32" s="97"/>
      <c r="THX32" s="97"/>
      <c r="THY32" s="97"/>
      <c r="THZ32" s="97"/>
      <c r="TIA32" s="97"/>
      <c r="TIB32" s="97"/>
      <c r="TIC32" s="97"/>
      <c r="TID32" s="97"/>
      <c r="TIE32" s="97"/>
      <c r="TIF32" s="97"/>
      <c r="TIG32" s="97"/>
      <c r="TIH32" s="97"/>
      <c r="TII32" s="97"/>
      <c r="TIJ32" s="97"/>
      <c r="TIK32" s="97"/>
      <c r="TIL32" s="97"/>
      <c r="TIM32" s="97"/>
      <c r="TIN32" s="97"/>
      <c r="TIO32" s="97"/>
      <c r="TIP32" s="97"/>
      <c r="TIQ32" s="97"/>
      <c r="TIR32" s="97"/>
      <c r="TIS32" s="97"/>
      <c r="TIT32" s="97"/>
      <c r="TIU32" s="97"/>
      <c r="TIV32" s="97"/>
      <c r="TIW32" s="97"/>
      <c r="TIX32" s="97"/>
      <c r="TIY32" s="97"/>
      <c r="TIZ32" s="97"/>
      <c r="TJA32" s="97"/>
      <c r="TJB32" s="97"/>
      <c r="TJC32" s="97"/>
      <c r="TJD32" s="97"/>
      <c r="TJE32" s="97"/>
      <c r="TJF32" s="97"/>
      <c r="TJG32" s="97"/>
      <c r="TJH32" s="97"/>
      <c r="TJI32" s="97"/>
      <c r="TJJ32" s="97"/>
      <c r="TJK32" s="97"/>
      <c r="TJL32" s="97"/>
      <c r="TJM32" s="97"/>
      <c r="TJN32" s="97"/>
      <c r="TJO32" s="97"/>
      <c r="TJP32" s="97"/>
      <c r="TJQ32" s="97"/>
      <c r="TJR32" s="97"/>
      <c r="TJS32" s="97"/>
      <c r="TJT32" s="97"/>
      <c r="TJU32" s="97"/>
      <c r="TJV32" s="97"/>
      <c r="TJW32" s="97"/>
      <c r="TJX32" s="97"/>
      <c r="TJY32" s="97"/>
      <c r="TJZ32" s="97"/>
      <c r="TKA32" s="97"/>
      <c r="TKB32" s="97"/>
      <c r="TKC32" s="97"/>
      <c r="TKD32" s="97"/>
      <c r="TKE32" s="97"/>
      <c r="TKF32" s="97"/>
      <c r="TKG32" s="97"/>
      <c r="TKH32" s="97"/>
      <c r="TKI32" s="97"/>
      <c r="TKJ32" s="97"/>
      <c r="TKK32" s="97"/>
      <c r="TKL32" s="97"/>
      <c r="TKM32" s="97"/>
      <c r="TKN32" s="97"/>
      <c r="TKO32" s="97"/>
      <c r="TKP32" s="97"/>
      <c r="TKQ32" s="97"/>
      <c r="TKR32" s="97"/>
      <c r="TKS32" s="97"/>
      <c r="TKT32" s="97"/>
      <c r="TKU32" s="97"/>
      <c r="TKV32" s="97"/>
      <c r="TKW32" s="97"/>
      <c r="TKX32" s="97"/>
      <c r="TKY32" s="97"/>
      <c r="TKZ32" s="97"/>
      <c r="TLA32" s="97"/>
      <c r="TLB32" s="97"/>
      <c r="TLC32" s="97"/>
      <c r="TLD32" s="97"/>
      <c r="TLE32" s="97"/>
      <c r="TLF32" s="97"/>
      <c r="TLG32" s="97"/>
      <c r="TLH32" s="97"/>
      <c r="TLI32" s="97"/>
      <c r="TLJ32" s="97"/>
      <c r="TLK32" s="97"/>
      <c r="TLL32" s="97"/>
      <c r="TLM32" s="97"/>
      <c r="TLN32" s="97"/>
      <c r="TLO32" s="97"/>
      <c r="TLP32" s="97"/>
      <c r="TLQ32" s="97"/>
      <c r="TLR32" s="97"/>
      <c r="TLS32" s="97"/>
      <c r="TLT32" s="97"/>
      <c r="TLU32" s="97"/>
      <c r="TLV32" s="97"/>
      <c r="TLW32" s="97"/>
      <c r="TLX32" s="97"/>
      <c r="TLY32" s="97"/>
      <c r="TLZ32" s="97"/>
      <c r="TMA32" s="97"/>
      <c r="TMB32" s="97"/>
      <c r="TMC32" s="97"/>
      <c r="TMD32" s="97"/>
      <c r="TME32" s="97"/>
      <c r="TMF32" s="97"/>
      <c r="TMG32" s="97"/>
      <c r="TMH32" s="97"/>
      <c r="TMI32" s="97"/>
      <c r="TMJ32" s="97"/>
      <c r="TMK32" s="97"/>
      <c r="TML32" s="97"/>
      <c r="TMM32" s="97"/>
      <c r="TMN32" s="97"/>
      <c r="TMO32" s="97"/>
      <c r="TMP32" s="97"/>
      <c r="TMQ32" s="97"/>
      <c r="TMR32" s="97"/>
      <c r="TMS32" s="97"/>
      <c r="TMT32" s="97"/>
      <c r="TMU32" s="97"/>
      <c r="TMV32" s="97"/>
      <c r="TMW32" s="97"/>
      <c r="TMX32" s="97"/>
      <c r="TMY32" s="97"/>
      <c r="TMZ32" s="97"/>
      <c r="TNA32" s="97"/>
      <c r="TNB32" s="97"/>
      <c r="TNC32" s="97"/>
      <c r="TND32" s="97"/>
      <c r="TNE32" s="97"/>
      <c r="TNF32" s="97"/>
      <c r="TNG32" s="97"/>
      <c r="TNH32" s="97"/>
      <c r="TNI32" s="97"/>
      <c r="TNJ32" s="97"/>
      <c r="TNK32" s="97"/>
      <c r="TNL32" s="97"/>
      <c r="TNM32" s="97"/>
      <c r="TNN32" s="97"/>
      <c r="TNO32" s="97"/>
      <c r="TNP32" s="97"/>
      <c r="TNQ32" s="97"/>
      <c r="TNR32" s="97"/>
      <c r="TNS32" s="97"/>
      <c r="TNT32" s="97"/>
      <c r="TNU32" s="97"/>
      <c r="TNV32" s="97"/>
      <c r="TNW32" s="97"/>
      <c r="TNX32" s="97"/>
      <c r="TNY32" s="97"/>
      <c r="TNZ32" s="97"/>
      <c r="TOA32" s="97"/>
      <c r="TOB32" s="97"/>
      <c r="TOC32" s="97"/>
      <c r="TOD32" s="97"/>
      <c r="TOE32" s="97"/>
      <c r="TOF32" s="97"/>
      <c r="TOG32" s="97"/>
      <c r="TOH32" s="97"/>
      <c r="TOI32" s="97"/>
      <c r="TOJ32" s="97"/>
      <c r="TOK32" s="97"/>
      <c r="TOL32" s="97"/>
      <c r="TOM32" s="97"/>
      <c r="TON32" s="97"/>
      <c r="TOO32" s="97"/>
      <c r="TOP32" s="97"/>
      <c r="TOQ32" s="97"/>
      <c r="TOR32" s="97"/>
      <c r="TOS32" s="97"/>
      <c r="TOT32" s="97"/>
      <c r="TOU32" s="97"/>
      <c r="TOV32" s="97"/>
      <c r="TOW32" s="97"/>
      <c r="TOX32" s="97"/>
      <c r="TOY32" s="97"/>
      <c r="TOZ32" s="97"/>
      <c r="TPA32" s="97"/>
      <c r="TPB32" s="97"/>
      <c r="TPC32" s="97"/>
      <c r="TPD32" s="97"/>
      <c r="TPE32" s="97"/>
      <c r="TPF32" s="97"/>
      <c r="TPG32" s="97"/>
      <c r="TPH32" s="97"/>
      <c r="TPI32" s="97"/>
      <c r="TPJ32" s="97"/>
      <c r="TPK32" s="97"/>
      <c r="TPL32" s="97"/>
      <c r="TPM32" s="97"/>
      <c r="TPN32" s="97"/>
      <c r="TPO32" s="97"/>
      <c r="TPP32" s="97"/>
      <c r="TPQ32" s="97"/>
      <c r="TPR32" s="97"/>
      <c r="TPS32" s="97"/>
      <c r="TPT32" s="97"/>
      <c r="TPU32" s="97"/>
      <c r="TPV32" s="97"/>
      <c r="TPW32" s="97"/>
      <c r="TPX32" s="97"/>
      <c r="TPY32" s="97"/>
      <c r="TPZ32" s="97"/>
      <c r="TQA32" s="97"/>
      <c r="TQB32" s="97"/>
      <c r="TQC32" s="97"/>
      <c r="TQD32" s="97"/>
      <c r="TQE32" s="97"/>
      <c r="TQF32" s="97"/>
      <c r="TQG32" s="97"/>
      <c r="TQH32" s="97"/>
      <c r="TQI32" s="97"/>
      <c r="TQJ32" s="97"/>
      <c r="TQK32" s="97"/>
      <c r="TQL32" s="97"/>
      <c r="TQM32" s="97"/>
      <c r="TQN32" s="97"/>
      <c r="TQO32" s="97"/>
      <c r="TQP32" s="97"/>
      <c r="TQQ32" s="97"/>
      <c r="TQR32" s="97"/>
      <c r="TQS32" s="97"/>
      <c r="TQT32" s="97"/>
      <c r="TQU32" s="97"/>
      <c r="TQV32" s="97"/>
      <c r="TQW32" s="97"/>
      <c r="TQX32" s="97"/>
      <c r="TQY32" s="97"/>
      <c r="TQZ32" s="97"/>
      <c r="TRA32" s="97"/>
      <c r="TRB32" s="97"/>
      <c r="TRC32" s="97"/>
      <c r="TRD32" s="97"/>
      <c r="TRE32" s="97"/>
      <c r="TRF32" s="97"/>
      <c r="TRG32" s="97"/>
      <c r="TRH32" s="97"/>
      <c r="TRI32" s="97"/>
      <c r="TRJ32" s="97"/>
      <c r="TRK32" s="97"/>
      <c r="TRL32" s="97"/>
      <c r="TRM32" s="97"/>
      <c r="TRN32" s="97"/>
      <c r="TRO32" s="97"/>
      <c r="TRP32" s="97"/>
      <c r="TRQ32" s="97"/>
      <c r="TRR32" s="97"/>
      <c r="TRS32" s="97"/>
      <c r="TRT32" s="97"/>
      <c r="TRU32" s="97"/>
      <c r="TRV32" s="97"/>
      <c r="TRW32" s="97"/>
      <c r="TRX32" s="97"/>
      <c r="TRY32" s="97"/>
      <c r="TRZ32" s="97"/>
      <c r="TSA32" s="97"/>
      <c r="TSB32" s="97"/>
      <c r="TSC32" s="97"/>
      <c r="TSD32" s="97"/>
      <c r="TSE32" s="97"/>
      <c r="TSF32" s="97"/>
      <c r="TSG32" s="97"/>
      <c r="TSH32" s="97"/>
      <c r="TSI32" s="97"/>
      <c r="TSJ32" s="97"/>
      <c r="TSK32" s="97"/>
      <c r="TSL32" s="97"/>
      <c r="TSM32" s="97"/>
      <c r="TSN32" s="97"/>
      <c r="TSO32" s="97"/>
      <c r="TSP32" s="97"/>
      <c r="TSQ32" s="97"/>
      <c r="TSR32" s="97"/>
      <c r="TSS32" s="97"/>
      <c r="TST32" s="97"/>
      <c r="TSU32" s="97"/>
      <c r="TSV32" s="97"/>
      <c r="TSW32" s="97"/>
      <c r="TSX32" s="97"/>
      <c r="TSY32" s="97"/>
      <c r="TSZ32" s="97"/>
      <c r="TTA32" s="97"/>
      <c r="TTB32" s="97"/>
      <c r="TTC32" s="97"/>
      <c r="TTD32" s="97"/>
      <c r="TTE32" s="97"/>
      <c r="TTF32" s="97"/>
      <c r="TTG32" s="97"/>
      <c r="TTH32" s="97"/>
      <c r="TTI32" s="97"/>
      <c r="TTJ32" s="97"/>
      <c r="TTK32" s="97"/>
      <c r="TTL32" s="97"/>
      <c r="TTM32" s="97"/>
      <c r="TTN32" s="97"/>
      <c r="TTO32" s="97"/>
      <c r="TTP32" s="97"/>
      <c r="TTQ32" s="97"/>
      <c r="TTR32" s="97"/>
      <c r="TTS32" s="97"/>
      <c r="TTT32" s="97"/>
      <c r="TTU32" s="97"/>
      <c r="TTV32" s="97"/>
      <c r="TTW32" s="97"/>
      <c r="TTX32" s="97"/>
      <c r="TTY32" s="97"/>
      <c r="TTZ32" s="97"/>
      <c r="TUA32" s="97"/>
      <c r="TUB32" s="97"/>
      <c r="TUC32" s="97"/>
      <c r="TUD32" s="97"/>
      <c r="TUE32" s="97"/>
      <c r="TUF32" s="97"/>
      <c r="TUG32" s="97"/>
      <c r="TUH32" s="97"/>
      <c r="TUI32" s="97"/>
      <c r="TUJ32" s="97"/>
      <c r="TUK32" s="97"/>
      <c r="TUL32" s="97"/>
      <c r="TUM32" s="97"/>
      <c r="TUN32" s="97"/>
      <c r="TUO32" s="97"/>
      <c r="TUP32" s="97"/>
      <c r="TUQ32" s="97"/>
      <c r="TUR32" s="97"/>
      <c r="TUS32" s="97"/>
      <c r="TUT32" s="97"/>
      <c r="TUU32" s="97"/>
      <c r="TUV32" s="97"/>
      <c r="TUW32" s="97"/>
      <c r="TUX32" s="97"/>
      <c r="TUY32" s="97"/>
      <c r="TUZ32" s="97"/>
      <c r="TVA32" s="97"/>
      <c r="TVB32" s="97"/>
      <c r="TVC32" s="97"/>
      <c r="TVD32" s="97"/>
      <c r="TVE32" s="97"/>
      <c r="TVF32" s="97"/>
      <c r="TVG32" s="97"/>
      <c r="TVH32" s="97"/>
      <c r="TVI32" s="97"/>
      <c r="TVJ32" s="97"/>
      <c r="TVK32" s="97"/>
      <c r="TVL32" s="97"/>
      <c r="TVM32" s="97"/>
      <c r="TVN32" s="97"/>
      <c r="TVO32" s="97"/>
      <c r="TVP32" s="97"/>
      <c r="TVQ32" s="97"/>
      <c r="TVR32" s="97"/>
      <c r="TVS32" s="97"/>
      <c r="TVT32" s="97"/>
      <c r="TVU32" s="97"/>
      <c r="TVV32" s="97"/>
      <c r="TVW32" s="97"/>
      <c r="TVX32" s="97"/>
      <c r="TVY32" s="97"/>
      <c r="TVZ32" s="97"/>
      <c r="TWA32" s="97"/>
      <c r="TWB32" s="97"/>
      <c r="TWC32" s="97"/>
      <c r="TWD32" s="97"/>
      <c r="TWE32" s="97"/>
      <c r="TWF32" s="97"/>
      <c r="TWG32" s="97"/>
      <c r="TWH32" s="97"/>
      <c r="TWI32" s="97"/>
      <c r="TWJ32" s="97"/>
      <c r="TWK32" s="97"/>
      <c r="TWL32" s="97"/>
      <c r="TWM32" s="97"/>
      <c r="TWN32" s="97"/>
      <c r="TWO32" s="97"/>
      <c r="TWP32" s="97"/>
      <c r="TWQ32" s="97"/>
      <c r="TWR32" s="97"/>
      <c r="TWS32" s="97"/>
      <c r="TWT32" s="97"/>
      <c r="TWU32" s="97"/>
      <c r="TWV32" s="97"/>
      <c r="TWW32" s="97"/>
      <c r="TWX32" s="97"/>
      <c r="TWY32" s="97"/>
      <c r="TWZ32" s="97"/>
      <c r="TXA32" s="97"/>
      <c r="TXB32" s="97"/>
      <c r="TXC32" s="97"/>
      <c r="TXD32" s="97"/>
      <c r="TXE32" s="97"/>
      <c r="TXF32" s="97"/>
      <c r="TXG32" s="97"/>
      <c r="TXH32" s="97"/>
      <c r="TXI32" s="97"/>
      <c r="TXJ32" s="97"/>
      <c r="TXK32" s="97"/>
      <c r="TXL32" s="97"/>
      <c r="TXM32" s="97"/>
      <c r="TXN32" s="97"/>
      <c r="TXO32" s="97"/>
      <c r="TXP32" s="97"/>
      <c r="TXQ32" s="97"/>
      <c r="TXR32" s="97"/>
      <c r="TXS32" s="97"/>
      <c r="TXT32" s="97"/>
      <c r="TXU32" s="97"/>
      <c r="TXV32" s="97"/>
      <c r="TXW32" s="97"/>
      <c r="TXX32" s="97"/>
      <c r="TXY32" s="97"/>
      <c r="TXZ32" s="97"/>
      <c r="TYA32" s="97"/>
      <c r="TYB32" s="97"/>
      <c r="TYC32" s="97"/>
      <c r="TYD32" s="97"/>
      <c r="TYE32" s="97"/>
      <c r="TYF32" s="97"/>
      <c r="TYG32" s="97"/>
      <c r="TYH32" s="97"/>
      <c r="TYI32" s="97"/>
      <c r="TYJ32" s="97"/>
      <c r="TYK32" s="97"/>
      <c r="TYL32" s="97"/>
      <c r="TYM32" s="97"/>
      <c r="TYN32" s="97"/>
      <c r="TYO32" s="97"/>
      <c r="TYP32" s="97"/>
      <c r="TYQ32" s="97"/>
      <c r="TYR32" s="97"/>
      <c r="TYS32" s="97"/>
      <c r="TYT32" s="97"/>
      <c r="TYU32" s="97"/>
      <c r="TYV32" s="97"/>
      <c r="TYW32" s="97"/>
      <c r="TYX32" s="97"/>
      <c r="TYY32" s="97"/>
      <c r="TYZ32" s="97"/>
      <c r="TZA32" s="97"/>
      <c r="TZB32" s="97"/>
      <c r="TZC32" s="97"/>
      <c r="TZD32" s="97"/>
      <c r="TZE32" s="97"/>
      <c r="TZF32" s="97"/>
      <c r="TZG32" s="97"/>
      <c r="TZH32" s="97"/>
      <c r="TZI32" s="97"/>
      <c r="TZJ32" s="97"/>
      <c r="TZK32" s="97"/>
      <c r="TZL32" s="97"/>
      <c r="TZM32" s="97"/>
      <c r="TZN32" s="97"/>
      <c r="TZO32" s="97"/>
      <c r="TZP32" s="97"/>
      <c r="TZQ32" s="97"/>
      <c r="TZR32" s="97"/>
      <c r="TZS32" s="97"/>
      <c r="TZT32" s="97"/>
      <c r="TZU32" s="97"/>
      <c r="TZV32" s="97"/>
      <c r="TZW32" s="97"/>
      <c r="TZX32" s="97"/>
      <c r="TZY32" s="97"/>
      <c r="TZZ32" s="97"/>
      <c r="UAA32" s="97"/>
      <c r="UAB32" s="97"/>
      <c r="UAC32" s="97"/>
      <c r="UAD32" s="97"/>
      <c r="UAE32" s="97"/>
      <c r="UAF32" s="97"/>
      <c r="UAG32" s="97"/>
      <c r="UAH32" s="97"/>
      <c r="UAI32" s="97"/>
      <c r="UAJ32" s="97"/>
      <c r="UAK32" s="97"/>
      <c r="UAL32" s="97"/>
      <c r="UAM32" s="97"/>
      <c r="UAN32" s="97"/>
      <c r="UAO32" s="97"/>
      <c r="UAP32" s="97"/>
      <c r="UAQ32" s="97"/>
      <c r="UAR32" s="97"/>
      <c r="UAS32" s="97"/>
      <c r="UAT32" s="97"/>
      <c r="UAU32" s="97"/>
      <c r="UAV32" s="97"/>
      <c r="UAW32" s="97"/>
      <c r="UAX32" s="97"/>
      <c r="UAY32" s="97"/>
      <c r="UAZ32" s="97"/>
      <c r="UBA32" s="97"/>
      <c r="UBB32" s="97"/>
      <c r="UBC32" s="97"/>
      <c r="UBD32" s="97"/>
      <c r="UBE32" s="97"/>
      <c r="UBF32" s="97"/>
      <c r="UBG32" s="97"/>
      <c r="UBH32" s="97"/>
      <c r="UBI32" s="97"/>
      <c r="UBJ32" s="97"/>
      <c r="UBK32" s="97"/>
      <c r="UBL32" s="97"/>
      <c r="UBM32" s="97"/>
      <c r="UBN32" s="97"/>
      <c r="UBO32" s="97"/>
      <c r="UBP32" s="97"/>
      <c r="UBQ32" s="97"/>
      <c r="UBR32" s="97"/>
      <c r="UBS32" s="97"/>
      <c r="UBT32" s="97"/>
      <c r="UBU32" s="97"/>
      <c r="UBV32" s="97"/>
      <c r="UBW32" s="97"/>
      <c r="UBX32" s="97"/>
      <c r="UBY32" s="97"/>
      <c r="UBZ32" s="97"/>
      <c r="UCA32" s="97"/>
      <c r="UCB32" s="97"/>
      <c r="UCC32" s="97"/>
      <c r="UCD32" s="97"/>
      <c r="UCE32" s="97"/>
      <c r="UCF32" s="97"/>
      <c r="UCG32" s="97"/>
      <c r="UCH32" s="97"/>
      <c r="UCI32" s="97"/>
      <c r="UCJ32" s="97"/>
      <c r="UCK32" s="97"/>
      <c r="UCL32" s="97"/>
      <c r="UCM32" s="97"/>
      <c r="UCN32" s="97"/>
      <c r="UCO32" s="97"/>
      <c r="UCP32" s="97"/>
      <c r="UCQ32" s="97"/>
      <c r="UCR32" s="97"/>
      <c r="UCS32" s="97"/>
      <c r="UCT32" s="97"/>
      <c r="UCU32" s="97"/>
      <c r="UCV32" s="97"/>
      <c r="UCW32" s="97"/>
      <c r="UCX32" s="97"/>
      <c r="UCY32" s="97"/>
      <c r="UCZ32" s="97"/>
      <c r="UDA32" s="97"/>
      <c r="UDB32" s="97"/>
      <c r="UDC32" s="97"/>
      <c r="UDD32" s="97"/>
      <c r="UDE32" s="97"/>
      <c r="UDF32" s="97"/>
      <c r="UDG32" s="97"/>
      <c r="UDH32" s="97"/>
      <c r="UDI32" s="97"/>
      <c r="UDJ32" s="97"/>
      <c r="UDK32" s="97"/>
      <c r="UDL32" s="97"/>
      <c r="UDM32" s="97"/>
      <c r="UDN32" s="97"/>
      <c r="UDO32" s="97"/>
      <c r="UDP32" s="97"/>
      <c r="UDQ32" s="97"/>
      <c r="UDR32" s="97"/>
      <c r="UDS32" s="97"/>
      <c r="UDT32" s="97"/>
      <c r="UDU32" s="97"/>
      <c r="UDV32" s="97"/>
      <c r="UDW32" s="97"/>
      <c r="UDX32" s="97"/>
      <c r="UDY32" s="97"/>
      <c r="UDZ32" s="97"/>
      <c r="UEA32" s="97"/>
      <c r="UEB32" s="97"/>
      <c r="UEC32" s="97"/>
      <c r="UED32" s="97"/>
      <c r="UEE32" s="97"/>
      <c r="UEF32" s="97"/>
      <c r="UEG32" s="97"/>
      <c r="UEH32" s="97"/>
      <c r="UEI32" s="97"/>
      <c r="UEJ32" s="97"/>
      <c r="UEK32" s="97"/>
      <c r="UEL32" s="97"/>
      <c r="UEM32" s="97"/>
      <c r="UEN32" s="97"/>
      <c r="UEO32" s="97"/>
      <c r="UEP32" s="97"/>
      <c r="UEQ32" s="97"/>
      <c r="UER32" s="97"/>
      <c r="UES32" s="97"/>
      <c r="UET32" s="97"/>
      <c r="UEU32" s="97"/>
      <c r="UEV32" s="97"/>
      <c r="UEW32" s="97"/>
      <c r="UEX32" s="97"/>
      <c r="UEY32" s="97"/>
      <c r="UEZ32" s="97"/>
      <c r="UFA32" s="97"/>
      <c r="UFB32" s="97"/>
      <c r="UFC32" s="97"/>
      <c r="UFD32" s="97"/>
      <c r="UFE32" s="97"/>
      <c r="UFF32" s="97"/>
      <c r="UFG32" s="97"/>
      <c r="UFH32" s="97"/>
      <c r="UFI32" s="97"/>
      <c r="UFJ32" s="97"/>
      <c r="UFK32" s="97"/>
      <c r="UFL32" s="97"/>
      <c r="UFM32" s="97"/>
      <c r="UFN32" s="97"/>
      <c r="UFO32" s="97"/>
      <c r="UFP32" s="97"/>
      <c r="UFQ32" s="97"/>
      <c r="UFR32" s="97"/>
      <c r="UFS32" s="97"/>
      <c r="UFT32" s="97"/>
      <c r="UFU32" s="97"/>
      <c r="UFV32" s="97"/>
      <c r="UFW32" s="97"/>
      <c r="UFX32" s="97"/>
      <c r="UFY32" s="97"/>
      <c r="UFZ32" s="97"/>
      <c r="UGA32" s="97"/>
      <c r="UGB32" s="97"/>
      <c r="UGC32" s="97"/>
      <c r="UGD32" s="97"/>
      <c r="UGE32" s="97"/>
      <c r="UGF32" s="97"/>
      <c r="UGG32" s="97"/>
      <c r="UGH32" s="97"/>
      <c r="UGI32" s="97"/>
      <c r="UGJ32" s="97"/>
      <c r="UGK32" s="97"/>
      <c r="UGL32" s="97"/>
      <c r="UGM32" s="97"/>
      <c r="UGN32" s="97"/>
      <c r="UGO32" s="97"/>
      <c r="UGP32" s="97"/>
      <c r="UGQ32" s="97"/>
      <c r="UGR32" s="97"/>
      <c r="UGS32" s="97"/>
      <c r="UGT32" s="97"/>
      <c r="UGU32" s="97"/>
      <c r="UGV32" s="97"/>
      <c r="UGW32" s="97"/>
      <c r="UGX32" s="97"/>
      <c r="UGY32" s="97"/>
      <c r="UGZ32" s="97"/>
      <c r="UHA32" s="97"/>
      <c r="UHB32" s="97"/>
      <c r="UHC32" s="97"/>
      <c r="UHD32" s="97"/>
      <c r="UHE32" s="97"/>
      <c r="UHF32" s="97"/>
      <c r="UHG32" s="97"/>
      <c r="UHH32" s="97"/>
      <c r="UHI32" s="97"/>
      <c r="UHJ32" s="97"/>
      <c r="UHK32" s="97"/>
      <c r="UHL32" s="97"/>
      <c r="UHM32" s="97"/>
      <c r="UHN32" s="97"/>
      <c r="UHO32" s="97"/>
      <c r="UHP32" s="97"/>
      <c r="UHQ32" s="97"/>
      <c r="UHR32" s="97"/>
      <c r="UHS32" s="97"/>
      <c r="UHT32" s="97"/>
      <c r="UHU32" s="97"/>
      <c r="UHV32" s="97"/>
      <c r="UHW32" s="97"/>
      <c r="UHX32" s="97"/>
      <c r="UHY32" s="97"/>
      <c r="UHZ32" s="97"/>
      <c r="UIA32" s="97"/>
      <c r="UIB32" s="97"/>
      <c r="UIC32" s="97"/>
      <c r="UID32" s="97"/>
      <c r="UIE32" s="97"/>
      <c r="UIF32" s="97"/>
      <c r="UIG32" s="97"/>
      <c r="UIH32" s="97"/>
      <c r="UII32" s="97"/>
      <c r="UIJ32" s="97"/>
      <c r="UIK32" s="97"/>
      <c r="UIL32" s="97"/>
      <c r="UIM32" s="97"/>
      <c r="UIN32" s="97"/>
      <c r="UIO32" s="97"/>
      <c r="UIP32" s="97"/>
      <c r="UIQ32" s="97"/>
      <c r="UIR32" s="97"/>
      <c r="UIS32" s="97"/>
      <c r="UIT32" s="97"/>
      <c r="UIU32" s="97"/>
      <c r="UIV32" s="97"/>
      <c r="UIW32" s="97"/>
      <c r="UIX32" s="97"/>
      <c r="UIY32" s="97"/>
      <c r="UIZ32" s="97"/>
      <c r="UJA32" s="97"/>
      <c r="UJB32" s="97"/>
      <c r="UJC32" s="97"/>
      <c r="UJD32" s="97"/>
      <c r="UJE32" s="97"/>
      <c r="UJF32" s="97"/>
      <c r="UJG32" s="97"/>
      <c r="UJH32" s="97"/>
      <c r="UJI32" s="97"/>
      <c r="UJJ32" s="97"/>
      <c r="UJK32" s="97"/>
      <c r="UJL32" s="97"/>
      <c r="UJM32" s="97"/>
      <c r="UJN32" s="97"/>
      <c r="UJO32" s="97"/>
      <c r="UJP32" s="97"/>
      <c r="UJQ32" s="97"/>
      <c r="UJR32" s="97"/>
      <c r="UJS32" s="97"/>
      <c r="UJT32" s="97"/>
      <c r="UJU32" s="97"/>
      <c r="UJV32" s="97"/>
      <c r="UJW32" s="97"/>
      <c r="UJX32" s="97"/>
      <c r="UJY32" s="97"/>
      <c r="UJZ32" s="97"/>
      <c r="UKA32" s="97"/>
      <c r="UKB32" s="97"/>
      <c r="UKC32" s="97"/>
      <c r="UKD32" s="97"/>
      <c r="UKE32" s="97"/>
      <c r="UKF32" s="97"/>
      <c r="UKG32" s="97"/>
      <c r="UKH32" s="97"/>
      <c r="UKI32" s="97"/>
      <c r="UKJ32" s="97"/>
      <c r="UKK32" s="97"/>
      <c r="UKL32" s="97"/>
      <c r="UKM32" s="97"/>
      <c r="UKN32" s="97"/>
      <c r="UKO32" s="97"/>
      <c r="UKP32" s="97"/>
      <c r="UKQ32" s="97"/>
      <c r="UKR32" s="97"/>
      <c r="UKS32" s="97"/>
      <c r="UKT32" s="97"/>
      <c r="UKU32" s="97"/>
      <c r="UKV32" s="97"/>
      <c r="UKW32" s="97"/>
      <c r="UKX32" s="97"/>
      <c r="UKY32" s="97"/>
      <c r="UKZ32" s="97"/>
      <c r="ULA32" s="97"/>
      <c r="ULB32" s="97"/>
      <c r="ULC32" s="97"/>
      <c r="ULD32" s="97"/>
      <c r="ULE32" s="97"/>
      <c r="ULF32" s="97"/>
      <c r="ULG32" s="97"/>
      <c r="ULH32" s="97"/>
      <c r="ULI32" s="97"/>
      <c r="ULJ32" s="97"/>
      <c r="ULK32" s="97"/>
      <c r="ULL32" s="97"/>
      <c r="ULM32" s="97"/>
      <c r="ULN32" s="97"/>
      <c r="ULO32" s="97"/>
      <c r="ULP32" s="97"/>
      <c r="ULQ32" s="97"/>
      <c r="ULR32" s="97"/>
      <c r="ULS32" s="97"/>
      <c r="ULT32" s="97"/>
      <c r="ULU32" s="97"/>
      <c r="ULV32" s="97"/>
      <c r="ULW32" s="97"/>
      <c r="ULX32" s="97"/>
      <c r="ULY32" s="97"/>
      <c r="ULZ32" s="97"/>
      <c r="UMA32" s="97"/>
      <c r="UMB32" s="97"/>
      <c r="UMC32" s="97"/>
      <c r="UMD32" s="97"/>
      <c r="UME32" s="97"/>
      <c r="UMF32" s="97"/>
      <c r="UMG32" s="97"/>
      <c r="UMH32" s="97"/>
      <c r="UMI32" s="97"/>
      <c r="UMJ32" s="97"/>
      <c r="UMK32" s="97"/>
      <c r="UML32" s="97"/>
      <c r="UMM32" s="97"/>
      <c r="UMN32" s="97"/>
      <c r="UMO32" s="97"/>
      <c r="UMP32" s="97"/>
      <c r="UMQ32" s="97"/>
      <c r="UMR32" s="97"/>
      <c r="UMS32" s="97"/>
      <c r="UMT32" s="97"/>
      <c r="UMU32" s="97"/>
      <c r="UMV32" s="97"/>
      <c r="UMW32" s="97"/>
      <c r="UMX32" s="97"/>
      <c r="UMY32" s="97"/>
      <c r="UMZ32" s="97"/>
      <c r="UNA32" s="97"/>
      <c r="UNB32" s="97"/>
      <c r="UNC32" s="97"/>
      <c r="UND32" s="97"/>
      <c r="UNE32" s="97"/>
      <c r="UNF32" s="97"/>
      <c r="UNG32" s="97"/>
      <c r="UNH32" s="97"/>
      <c r="UNI32" s="97"/>
      <c r="UNJ32" s="97"/>
      <c r="UNK32" s="97"/>
      <c r="UNL32" s="97"/>
      <c r="UNM32" s="97"/>
      <c r="UNN32" s="97"/>
      <c r="UNO32" s="97"/>
      <c r="UNP32" s="97"/>
      <c r="UNQ32" s="97"/>
      <c r="UNR32" s="97"/>
      <c r="UNS32" s="97"/>
      <c r="UNT32" s="97"/>
      <c r="UNU32" s="97"/>
      <c r="UNV32" s="97"/>
      <c r="UNW32" s="97"/>
      <c r="UNX32" s="97"/>
      <c r="UNY32" s="97"/>
      <c r="UNZ32" s="97"/>
      <c r="UOA32" s="97"/>
      <c r="UOB32" s="97"/>
      <c r="UOC32" s="97"/>
      <c r="UOD32" s="97"/>
      <c r="UOE32" s="97"/>
      <c r="UOF32" s="97"/>
      <c r="UOG32" s="97"/>
      <c r="UOH32" s="97"/>
      <c r="UOI32" s="97"/>
      <c r="UOJ32" s="97"/>
      <c r="UOK32" s="97"/>
      <c r="UOL32" s="97"/>
      <c r="UOM32" s="97"/>
      <c r="UON32" s="97"/>
      <c r="UOO32" s="97"/>
      <c r="UOP32" s="97"/>
      <c r="UOQ32" s="97"/>
      <c r="UOR32" s="97"/>
      <c r="UOS32" s="97"/>
      <c r="UOT32" s="97"/>
      <c r="UOU32" s="97"/>
      <c r="UOV32" s="97"/>
      <c r="UOW32" s="97"/>
      <c r="UOX32" s="97"/>
      <c r="UOY32" s="97"/>
      <c r="UOZ32" s="97"/>
      <c r="UPA32" s="97"/>
      <c r="UPB32" s="97"/>
      <c r="UPC32" s="97"/>
      <c r="UPD32" s="97"/>
      <c r="UPE32" s="97"/>
      <c r="UPF32" s="97"/>
      <c r="UPG32" s="97"/>
      <c r="UPH32" s="97"/>
      <c r="UPI32" s="97"/>
      <c r="UPJ32" s="97"/>
      <c r="UPK32" s="97"/>
      <c r="UPL32" s="97"/>
      <c r="UPM32" s="97"/>
      <c r="UPN32" s="97"/>
      <c r="UPO32" s="97"/>
      <c r="UPP32" s="97"/>
      <c r="UPQ32" s="97"/>
      <c r="UPR32" s="97"/>
      <c r="UPS32" s="97"/>
      <c r="UPT32" s="97"/>
      <c r="UPU32" s="97"/>
      <c r="UPV32" s="97"/>
      <c r="UPW32" s="97"/>
      <c r="UPX32" s="97"/>
      <c r="UPY32" s="97"/>
      <c r="UPZ32" s="97"/>
      <c r="UQA32" s="97"/>
      <c r="UQB32" s="97"/>
      <c r="UQC32" s="97"/>
      <c r="UQD32" s="97"/>
      <c r="UQE32" s="97"/>
      <c r="UQF32" s="97"/>
      <c r="UQG32" s="97"/>
      <c r="UQH32" s="97"/>
      <c r="UQI32" s="97"/>
      <c r="UQJ32" s="97"/>
      <c r="UQK32" s="97"/>
      <c r="UQL32" s="97"/>
      <c r="UQM32" s="97"/>
      <c r="UQN32" s="97"/>
      <c r="UQO32" s="97"/>
      <c r="UQP32" s="97"/>
      <c r="UQQ32" s="97"/>
      <c r="UQR32" s="97"/>
      <c r="UQS32" s="97"/>
      <c r="UQT32" s="97"/>
      <c r="UQU32" s="97"/>
      <c r="UQV32" s="97"/>
      <c r="UQW32" s="97"/>
      <c r="UQX32" s="97"/>
      <c r="UQY32" s="97"/>
      <c r="UQZ32" s="97"/>
      <c r="URA32" s="97"/>
      <c r="URB32" s="97"/>
      <c r="URC32" s="97"/>
      <c r="URD32" s="97"/>
      <c r="URE32" s="97"/>
      <c r="URF32" s="97"/>
      <c r="URG32" s="97"/>
      <c r="URH32" s="97"/>
      <c r="URI32" s="97"/>
      <c r="URJ32" s="97"/>
      <c r="URK32" s="97"/>
      <c r="URL32" s="97"/>
      <c r="URM32" s="97"/>
      <c r="URN32" s="97"/>
      <c r="URO32" s="97"/>
      <c r="URP32" s="97"/>
      <c r="URQ32" s="97"/>
      <c r="URR32" s="97"/>
      <c r="URS32" s="97"/>
      <c r="URT32" s="97"/>
      <c r="URU32" s="97"/>
      <c r="URV32" s="97"/>
      <c r="URW32" s="97"/>
      <c r="URX32" s="97"/>
      <c r="URY32" s="97"/>
      <c r="URZ32" s="97"/>
      <c r="USA32" s="97"/>
      <c r="USB32" s="97"/>
      <c r="USC32" s="97"/>
      <c r="USD32" s="97"/>
      <c r="USE32" s="97"/>
      <c r="USF32" s="97"/>
      <c r="USG32" s="97"/>
      <c r="USH32" s="97"/>
      <c r="USI32" s="97"/>
      <c r="USJ32" s="97"/>
      <c r="USK32" s="97"/>
      <c r="USL32" s="97"/>
      <c r="USM32" s="97"/>
      <c r="USN32" s="97"/>
      <c r="USO32" s="97"/>
      <c r="USP32" s="97"/>
      <c r="USQ32" s="97"/>
      <c r="USR32" s="97"/>
      <c r="USS32" s="97"/>
      <c r="UST32" s="97"/>
      <c r="USU32" s="97"/>
      <c r="USV32" s="97"/>
      <c r="USW32" s="97"/>
      <c r="USX32" s="97"/>
      <c r="USY32" s="97"/>
      <c r="USZ32" s="97"/>
      <c r="UTA32" s="97"/>
      <c r="UTB32" s="97"/>
      <c r="UTC32" s="97"/>
      <c r="UTD32" s="97"/>
      <c r="UTE32" s="97"/>
      <c r="UTF32" s="97"/>
      <c r="UTG32" s="97"/>
      <c r="UTH32" s="97"/>
      <c r="UTI32" s="97"/>
      <c r="UTJ32" s="97"/>
      <c r="UTK32" s="97"/>
      <c r="UTL32" s="97"/>
      <c r="UTM32" s="97"/>
      <c r="UTN32" s="97"/>
      <c r="UTO32" s="97"/>
      <c r="UTP32" s="97"/>
      <c r="UTQ32" s="97"/>
      <c r="UTR32" s="97"/>
      <c r="UTS32" s="97"/>
      <c r="UTT32" s="97"/>
      <c r="UTU32" s="97"/>
      <c r="UTV32" s="97"/>
      <c r="UTW32" s="97"/>
      <c r="UTX32" s="97"/>
      <c r="UTY32" s="97"/>
      <c r="UTZ32" s="97"/>
      <c r="UUA32" s="97"/>
      <c r="UUB32" s="97"/>
      <c r="UUC32" s="97"/>
      <c r="UUD32" s="97"/>
      <c r="UUE32" s="97"/>
      <c r="UUF32" s="97"/>
      <c r="UUG32" s="97"/>
      <c r="UUH32" s="97"/>
      <c r="UUI32" s="97"/>
      <c r="UUJ32" s="97"/>
      <c r="UUK32" s="97"/>
      <c r="UUL32" s="97"/>
      <c r="UUM32" s="97"/>
      <c r="UUN32" s="97"/>
      <c r="UUO32" s="97"/>
      <c r="UUP32" s="97"/>
      <c r="UUQ32" s="97"/>
      <c r="UUR32" s="97"/>
      <c r="UUS32" s="97"/>
      <c r="UUT32" s="97"/>
      <c r="UUU32" s="97"/>
      <c r="UUV32" s="97"/>
      <c r="UUW32" s="97"/>
      <c r="UUX32" s="97"/>
      <c r="UUY32" s="97"/>
      <c r="UUZ32" s="97"/>
      <c r="UVA32" s="97"/>
      <c r="UVB32" s="97"/>
      <c r="UVC32" s="97"/>
      <c r="UVD32" s="97"/>
      <c r="UVE32" s="97"/>
      <c r="UVF32" s="97"/>
      <c r="UVG32" s="97"/>
      <c r="UVH32" s="97"/>
      <c r="UVI32" s="97"/>
      <c r="UVJ32" s="97"/>
      <c r="UVK32" s="97"/>
      <c r="UVL32" s="97"/>
      <c r="UVM32" s="97"/>
      <c r="UVN32" s="97"/>
      <c r="UVO32" s="97"/>
      <c r="UVP32" s="97"/>
      <c r="UVQ32" s="97"/>
      <c r="UVR32" s="97"/>
      <c r="UVS32" s="97"/>
      <c r="UVT32" s="97"/>
      <c r="UVU32" s="97"/>
      <c r="UVV32" s="97"/>
      <c r="UVW32" s="97"/>
      <c r="UVX32" s="97"/>
      <c r="UVY32" s="97"/>
      <c r="UVZ32" s="97"/>
      <c r="UWA32" s="97"/>
      <c r="UWB32" s="97"/>
      <c r="UWC32" s="97"/>
      <c r="UWD32" s="97"/>
      <c r="UWE32" s="97"/>
      <c r="UWF32" s="97"/>
      <c r="UWG32" s="97"/>
      <c r="UWH32" s="97"/>
      <c r="UWI32" s="97"/>
      <c r="UWJ32" s="97"/>
      <c r="UWK32" s="97"/>
      <c r="UWL32" s="97"/>
      <c r="UWM32" s="97"/>
      <c r="UWN32" s="97"/>
      <c r="UWO32" s="97"/>
      <c r="UWP32" s="97"/>
      <c r="UWQ32" s="97"/>
      <c r="UWR32" s="97"/>
      <c r="UWS32" s="97"/>
      <c r="UWT32" s="97"/>
      <c r="UWU32" s="97"/>
      <c r="UWV32" s="97"/>
      <c r="UWW32" s="97"/>
      <c r="UWX32" s="97"/>
      <c r="UWY32" s="97"/>
      <c r="UWZ32" s="97"/>
      <c r="UXA32" s="97"/>
      <c r="UXB32" s="97"/>
      <c r="UXC32" s="97"/>
      <c r="UXD32" s="97"/>
      <c r="UXE32" s="97"/>
      <c r="UXF32" s="97"/>
      <c r="UXG32" s="97"/>
      <c r="UXH32" s="97"/>
      <c r="UXI32" s="97"/>
      <c r="UXJ32" s="97"/>
      <c r="UXK32" s="97"/>
      <c r="UXL32" s="97"/>
      <c r="UXM32" s="97"/>
      <c r="UXN32" s="97"/>
      <c r="UXO32" s="97"/>
      <c r="UXP32" s="97"/>
      <c r="UXQ32" s="97"/>
      <c r="UXR32" s="97"/>
      <c r="UXS32" s="97"/>
      <c r="UXT32" s="97"/>
      <c r="UXU32" s="97"/>
      <c r="UXV32" s="97"/>
      <c r="UXW32" s="97"/>
      <c r="UXX32" s="97"/>
      <c r="UXY32" s="97"/>
      <c r="UXZ32" s="97"/>
      <c r="UYA32" s="97"/>
      <c r="UYB32" s="97"/>
      <c r="UYC32" s="97"/>
      <c r="UYD32" s="97"/>
      <c r="UYE32" s="97"/>
      <c r="UYF32" s="97"/>
      <c r="UYG32" s="97"/>
      <c r="UYH32" s="97"/>
      <c r="UYI32" s="97"/>
      <c r="UYJ32" s="97"/>
      <c r="UYK32" s="97"/>
      <c r="UYL32" s="97"/>
      <c r="UYM32" s="97"/>
      <c r="UYN32" s="97"/>
      <c r="UYO32" s="97"/>
      <c r="UYP32" s="97"/>
      <c r="UYQ32" s="97"/>
      <c r="UYR32" s="97"/>
      <c r="UYS32" s="97"/>
      <c r="UYT32" s="97"/>
      <c r="UYU32" s="97"/>
      <c r="UYV32" s="97"/>
      <c r="UYW32" s="97"/>
      <c r="UYX32" s="97"/>
      <c r="UYY32" s="97"/>
      <c r="UYZ32" s="97"/>
      <c r="UZA32" s="97"/>
      <c r="UZB32" s="97"/>
      <c r="UZC32" s="97"/>
      <c r="UZD32" s="97"/>
      <c r="UZE32" s="97"/>
      <c r="UZF32" s="97"/>
      <c r="UZG32" s="97"/>
      <c r="UZH32" s="97"/>
      <c r="UZI32" s="97"/>
      <c r="UZJ32" s="97"/>
      <c r="UZK32" s="97"/>
      <c r="UZL32" s="97"/>
      <c r="UZM32" s="97"/>
      <c r="UZN32" s="97"/>
      <c r="UZO32" s="97"/>
      <c r="UZP32" s="97"/>
      <c r="UZQ32" s="97"/>
      <c r="UZR32" s="97"/>
      <c r="UZS32" s="97"/>
      <c r="UZT32" s="97"/>
      <c r="UZU32" s="97"/>
      <c r="UZV32" s="97"/>
      <c r="UZW32" s="97"/>
      <c r="UZX32" s="97"/>
      <c r="UZY32" s="97"/>
      <c r="UZZ32" s="97"/>
      <c r="VAA32" s="97"/>
      <c r="VAB32" s="97"/>
      <c r="VAC32" s="97"/>
      <c r="VAD32" s="97"/>
      <c r="VAE32" s="97"/>
      <c r="VAF32" s="97"/>
      <c r="VAG32" s="97"/>
      <c r="VAH32" s="97"/>
      <c r="VAI32" s="97"/>
      <c r="VAJ32" s="97"/>
      <c r="VAK32" s="97"/>
      <c r="VAL32" s="97"/>
      <c r="VAM32" s="97"/>
      <c r="VAN32" s="97"/>
      <c r="VAO32" s="97"/>
      <c r="VAP32" s="97"/>
      <c r="VAQ32" s="97"/>
      <c r="VAR32" s="97"/>
      <c r="VAS32" s="97"/>
      <c r="VAT32" s="97"/>
      <c r="VAU32" s="97"/>
      <c r="VAV32" s="97"/>
      <c r="VAW32" s="97"/>
      <c r="VAX32" s="97"/>
      <c r="VAY32" s="97"/>
      <c r="VAZ32" s="97"/>
      <c r="VBA32" s="97"/>
      <c r="VBB32" s="97"/>
      <c r="VBC32" s="97"/>
      <c r="VBD32" s="97"/>
      <c r="VBE32" s="97"/>
      <c r="VBF32" s="97"/>
      <c r="VBG32" s="97"/>
      <c r="VBH32" s="97"/>
      <c r="VBI32" s="97"/>
      <c r="VBJ32" s="97"/>
      <c r="VBK32" s="97"/>
      <c r="VBL32" s="97"/>
      <c r="VBM32" s="97"/>
      <c r="VBN32" s="97"/>
      <c r="VBO32" s="97"/>
      <c r="VBP32" s="97"/>
      <c r="VBQ32" s="97"/>
      <c r="VBR32" s="97"/>
      <c r="VBS32" s="97"/>
      <c r="VBT32" s="97"/>
      <c r="VBU32" s="97"/>
      <c r="VBV32" s="97"/>
      <c r="VBW32" s="97"/>
      <c r="VBX32" s="97"/>
      <c r="VBY32" s="97"/>
      <c r="VBZ32" s="97"/>
      <c r="VCA32" s="97"/>
      <c r="VCB32" s="97"/>
      <c r="VCC32" s="97"/>
      <c r="VCD32" s="97"/>
      <c r="VCE32" s="97"/>
      <c r="VCF32" s="97"/>
      <c r="VCG32" s="97"/>
      <c r="VCH32" s="97"/>
      <c r="VCI32" s="97"/>
      <c r="VCJ32" s="97"/>
      <c r="VCK32" s="97"/>
      <c r="VCL32" s="97"/>
      <c r="VCM32" s="97"/>
      <c r="VCN32" s="97"/>
      <c r="VCO32" s="97"/>
      <c r="VCP32" s="97"/>
      <c r="VCQ32" s="97"/>
      <c r="VCR32" s="97"/>
      <c r="VCS32" s="97"/>
      <c r="VCT32" s="97"/>
      <c r="VCU32" s="97"/>
      <c r="VCV32" s="97"/>
      <c r="VCW32" s="97"/>
      <c r="VCX32" s="97"/>
      <c r="VCY32" s="97"/>
      <c r="VCZ32" s="97"/>
      <c r="VDA32" s="97"/>
      <c r="VDB32" s="97"/>
      <c r="VDC32" s="97"/>
      <c r="VDD32" s="97"/>
      <c r="VDE32" s="97"/>
      <c r="VDF32" s="97"/>
      <c r="VDG32" s="97"/>
      <c r="VDH32" s="97"/>
      <c r="VDI32" s="97"/>
      <c r="VDJ32" s="97"/>
      <c r="VDK32" s="97"/>
      <c r="VDL32" s="97"/>
      <c r="VDM32" s="97"/>
      <c r="VDN32" s="97"/>
      <c r="VDO32" s="97"/>
      <c r="VDP32" s="97"/>
      <c r="VDQ32" s="97"/>
      <c r="VDR32" s="97"/>
      <c r="VDS32" s="97"/>
      <c r="VDT32" s="97"/>
      <c r="VDU32" s="97"/>
      <c r="VDV32" s="97"/>
      <c r="VDW32" s="97"/>
      <c r="VDX32" s="97"/>
      <c r="VDY32" s="97"/>
      <c r="VDZ32" s="97"/>
      <c r="VEA32" s="97"/>
      <c r="VEB32" s="97"/>
      <c r="VEC32" s="97"/>
      <c r="VED32" s="97"/>
      <c r="VEE32" s="97"/>
      <c r="VEF32" s="97"/>
      <c r="VEG32" s="97"/>
      <c r="VEH32" s="97"/>
      <c r="VEI32" s="97"/>
      <c r="VEJ32" s="97"/>
      <c r="VEK32" s="97"/>
      <c r="VEL32" s="97"/>
      <c r="VEM32" s="97"/>
      <c r="VEN32" s="97"/>
      <c r="VEO32" s="97"/>
      <c r="VEP32" s="97"/>
      <c r="VEQ32" s="97"/>
      <c r="VER32" s="97"/>
      <c r="VES32" s="97"/>
      <c r="VET32" s="97"/>
      <c r="VEU32" s="97"/>
      <c r="VEV32" s="97"/>
      <c r="VEW32" s="97"/>
      <c r="VEX32" s="97"/>
      <c r="VEY32" s="97"/>
      <c r="VEZ32" s="97"/>
      <c r="VFA32" s="97"/>
      <c r="VFB32" s="97"/>
      <c r="VFC32" s="97"/>
      <c r="VFD32" s="97"/>
      <c r="VFE32" s="97"/>
      <c r="VFF32" s="97"/>
      <c r="VFG32" s="97"/>
      <c r="VFH32" s="97"/>
      <c r="VFI32" s="97"/>
      <c r="VFJ32" s="97"/>
      <c r="VFK32" s="97"/>
      <c r="VFL32" s="97"/>
      <c r="VFM32" s="97"/>
      <c r="VFN32" s="97"/>
      <c r="VFO32" s="97"/>
      <c r="VFP32" s="97"/>
      <c r="VFQ32" s="97"/>
      <c r="VFR32" s="97"/>
      <c r="VFS32" s="97"/>
      <c r="VFT32" s="97"/>
      <c r="VFU32" s="97"/>
      <c r="VFV32" s="97"/>
      <c r="VFW32" s="97"/>
      <c r="VFX32" s="97"/>
      <c r="VFY32" s="97"/>
      <c r="VFZ32" s="97"/>
      <c r="VGA32" s="97"/>
      <c r="VGB32" s="97"/>
      <c r="VGC32" s="97"/>
      <c r="VGD32" s="97"/>
      <c r="VGE32" s="97"/>
      <c r="VGF32" s="97"/>
      <c r="VGG32" s="97"/>
      <c r="VGH32" s="97"/>
      <c r="VGI32" s="97"/>
      <c r="VGJ32" s="97"/>
      <c r="VGK32" s="97"/>
      <c r="VGL32" s="97"/>
      <c r="VGM32" s="97"/>
      <c r="VGN32" s="97"/>
      <c r="VGO32" s="97"/>
      <c r="VGP32" s="97"/>
      <c r="VGQ32" s="97"/>
      <c r="VGR32" s="97"/>
      <c r="VGS32" s="97"/>
      <c r="VGT32" s="97"/>
      <c r="VGU32" s="97"/>
      <c r="VGV32" s="97"/>
      <c r="VGW32" s="97"/>
      <c r="VGX32" s="97"/>
      <c r="VGY32" s="97"/>
      <c r="VGZ32" s="97"/>
      <c r="VHA32" s="97"/>
      <c r="VHB32" s="97"/>
      <c r="VHC32" s="97"/>
      <c r="VHD32" s="97"/>
      <c r="VHE32" s="97"/>
      <c r="VHF32" s="97"/>
      <c r="VHG32" s="97"/>
      <c r="VHH32" s="97"/>
      <c r="VHI32" s="97"/>
      <c r="VHJ32" s="97"/>
      <c r="VHK32" s="97"/>
      <c r="VHL32" s="97"/>
      <c r="VHM32" s="97"/>
      <c r="VHN32" s="97"/>
      <c r="VHO32" s="97"/>
      <c r="VHP32" s="97"/>
      <c r="VHQ32" s="97"/>
      <c r="VHR32" s="97"/>
      <c r="VHS32" s="97"/>
      <c r="VHT32" s="97"/>
      <c r="VHU32" s="97"/>
      <c r="VHV32" s="97"/>
      <c r="VHW32" s="97"/>
      <c r="VHX32" s="97"/>
      <c r="VHY32" s="97"/>
      <c r="VHZ32" s="97"/>
      <c r="VIA32" s="97"/>
      <c r="VIB32" s="97"/>
      <c r="VIC32" s="97"/>
      <c r="VID32" s="97"/>
      <c r="VIE32" s="97"/>
      <c r="VIF32" s="97"/>
      <c r="VIG32" s="97"/>
      <c r="VIH32" s="97"/>
      <c r="VII32" s="97"/>
      <c r="VIJ32" s="97"/>
      <c r="VIK32" s="97"/>
      <c r="VIL32" s="97"/>
      <c r="VIM32" s="97"/>
      <c r="VIN32" s="97"/>
      <c r="VIO32" s="97"/>
      <c r="VIP32" s="97"/>
      <c r="VIQ32" s="97"/>
      <c r="VIR32" s="97"/>
      <c r="VIS32" s="97"/>
      <c r="VIT32" s="97"/>
      <c r="VIU32" s="97"/>
      <c r="VIV32" s="97"/>
      <c r="VIW32" s="97"/>
      <c r="VIX32" s="97"/>
      <c r="VIY32" s="97"/>
      <c r="VIZ32" s="97"/>
      <c r="VJA32" s="97"/>
      <c r="VJB32" s="97"/>
      <c r="VJC32" s="97"/>
      <c r="VJD32" s="97"/>
      <c r="VJE32" s="97"/>
      <c r="VJF32" s="97"/>
      <c r="VJG32" s="97"/>
      <c r="VJH32" s="97"/>
      <c r="VJI32" s="97"/>
      <c r="VJJ32" s="97"/>
      <c r="VJK32" s="97"/>
      <c r="VJL32" s="97"/>
      <c r="VJM32" s="97"/>
      <c r="VJN32" s="97"/>
      <c r="VJO32" s="97"/>
      <c r="VJP32" s="97"/>
      <c r="VJQ32" s="97"/>
      <c r="VJR32" s="97"/>
      <c r="VJS32" s="97"/>
      <c r="VJT32" s="97"/>
      <c r="VJU32" s="97"/>
      <c r="VJV32" s="97"/>
      <c r="VJW32" s="97"/>
      <c r="VJX32" s="97"/>
      <c r="VJY32" s="97"/>
      <c r="VJZ32" s="97"/>
      <c r="VKA32" s="97"/>
      <c r="VKB32" s="97"/>
      <c r="VKC32" s="97"/>
      <c r="VKD32" s="97"/>
      <c r="VKE32" s="97"/>
      <c r="VKF32" s="97"/>
      <c r="VKG32" s="97"/>
      <c r="VKH32" s="97"/>
      <c r="VKI32" s="97"/>
      <c r="VKJ32" s="97"/>
      <c r="VKK32" s="97"/>
      <c r="VKL32" s="97"/>
      <c r="VKM32" s="97"/>
      <c r="VKN32" s="97"/>
      <c r="VKO32" s="97"/>
      <c r="VKP32" s="97"/>
      <c r="VKQ32" s="97"/>
      <c r="VKR32" s="97"/>
      <c r="VKS32" s="97"/>
      <c r="VKT32" s="97"/>
      <c r="VKU32" s="97"/>
      <c r="VKV32" s="97"/>
      <c r="VKW32" s="97"/>
      <c r="VKX32" s="97"/>
      <c r="VKY32" s="97"/>
      <c r="VKZ32" s="97"/>
      <c r="VLA32" s="97"/>
      <c r="VLB32" s="97"/>
      <c r="VLC32" s="97"/>
      <c r="VLD32" s="97"/>
      <c r="VLE32" s="97"/>
      <c r="VLF32" s="97"/>
      <c r="VLG32" s="97"/>
      <c r="VLH32" s="97"/>
      <c r="VLI32" s="97"/>
      <c r="VLJ32" s="97"/>
      <c r="VLK32" s="97"/>
      <c r="VLL32" s="97"/>
      <c r="VLM32" s="97"/>
      <c r="VLN32" s="97"/>
      <c r="VLO32" s="97"/>
      <c r="VLP32" s="97"/>
      <c r="VLQ32" s="97"/>
      <c r="VLR32" s="97"/>
      <c r="VLS32" s="97"/>
      <c r="VLT32" s="97"/>
      <c r="VLU32" s="97"/>
      <c r="VLV32" s="97"/>
      <c r="VLW32" s="97"/>
      <c r="VLX32" s="97"/>
      <c r="VLY32" s="97"/>
      <c r="VLZ32" s="97"/>
      <c r="VMA32" s="97"/>
      <c r="VMB32" s="97"/>
      <c r="VMC32" s="97"/>
      <c r="VMD32" s="97"/>
      <c r="VME32" s="97"/>
      <c r="VMF32" s="97"/>
      <c r="VMG32" s="97"/>
      <c r="VMH32" s="97"/>
      <c r="VMI32" s="97"/>
      <c r="VMJ32" s="97"/>
      <c r="VMK32" s="97"/>
      <c r="VML32" s="97"/>
      <c r="VMM32" s="97"/>
      <c r="VMN32" s="97"/>
      <c r="VMO32" s="97"/>
      <c r="VMP32" s="97"/>
      <c r="VMQ32" s="97"/>
      <c r="VMR32" s="97"/>
      <c r="VMS32" s="97"/>
      <c r="VMT32" s="97"/>
      <c r="VMU32" s="97"/>
      <c r="VMV32" s="97"/>
      <c r="VMW32" s="97"/>
      <c r="VMX32" s="97"/>
      <c r="VMY32" s="97"/>
      <c r="VMZ32" s="97"/>
      <c r="VNA32" s="97"/>
      <c r="VNB32" s="97"/>
      <c r="VNC32" s="97"/>
      <c r="VND32" s="97"/>
      <c r="VNE32" s="97"/>
      <c r="VNF32" s="97"/>
      <c r="VNG32" s="97"/>
      <c r="VNH32" s="97"/>
      <c r="VNI32" s="97"/>
      <c r="VNJ32" s="97"/>
      <c r="VNK32" s="97"/>
      <c r="VNL32" s="97"/>
      <c r="VNM32" s="97"/>
      <c r="VNN32" s="97"/>
      <c r="VNO32" s="97"/>
      <c r="VNP32" s="97"/>
      <c r="VNQ32" s="97"/>
      <c r="VNR32" s="97"/>
      <c r="VNS32" s="97"/>
      <c r="VNT32" s="97"/>
      <c r="VNU32" s="97"/>
      <c r="VNV32" s="97"/>
      <c r="VNW32" s="97"/>
      <c r="VNX32" s="97"/>
      <c r="VNY32" s="97"/>
      <c r="VNZ32" s="97"/>
      <c r="VOA32" s="97"/>
      <c r="VOB32" s="97"/>
      <c r="VOC32" s="97"/>
      <c r="VOD32" s="97"/>
      <c r="VOE32" s="97"/>
      <c r="VOF32" s="97"/>
      <c r="VOG32" s="97"/>
      <c r="VOH32" s="97"/>
      <c r="VOI32" s="97"/>
      <c r="VOJ32" s="97"/>
      <c r="VOK32" s="97"/>
      <c r="VOL32" s="97"/>
      <c r="VOM32" s="97"/>
      <c r="VON32" s="97"/>
      <c r="VOO32" s="97"/>
      <c r="VOP32" s="97"/>
      <c r="VOQ32" s="97"/>
      <c r="VOR32" s="97"/>
      <c r="VOS32" s="97"/>
      <c r="VOT32" s="97"/>
      <c r="VOU32" s="97"/>
      <c r="VOV32" s="97"/>
      <c r="VOW32" s="97"/>
      <c r="VOX32" s="97"/>
      <c r="VOY32" s="97"/>
      <c r="VOZ32" s="97"/>
      <c r="VPA32" s="97"/>
      <c r="VPB32" s="97"/>
      <c r="VPC32" s="97"/>
      <c r="VPD32" s="97"/>
      <c r="VPE32" s="97"/>
      <c r="VPF32" s="97"/>
      <c r="VPG32" s="97"/>
      <c r="VPH32" s="97"/>
      <c r="VPI32" s="97"/>
      <c r="VPJ32" s="97"/>
      <c r="VPK32" s="97"/>
      <c r="VPL32" s="97"/>
      <c r="VPM32" s="97"/>
      <c r="VPN32" s="97"/>
      <c r="VPO32" s="97"/>
      <c r="VPP32" s="97"/>
      <c r="VPQ32" s="97"/>
      <c r="VPR32" s="97"/>
      <c r="VPS32" s="97"/>
      <c r="VPT32" s="97"/>
      <c r="VPU32" s="97"/>
      <c r="VPV32" s="97"/>
      <c r="VPW32" s="97"/>
      <c r="VPX32" s="97"/>
      <c r="VPY32" s="97"/>
      <c r="VPZ32" s="97"/>
      <c r="VQA32" s="97"/>
      <c r="VQB32" s="97"/>
      <c r="VQC32" s="97"/>
      <c r="VQD32" s="97"/>
      <c r="VQE32" s="97"/>
      <c r="VQF32" s="97"/>
      <c r="VQG32" s="97"/>
      <c r="VQH32" s="97"/>
      <c r="VQI32" s="97"/>
      <c r="VQJ32" s="97"/>
      <c r="VQK32" s="97"/>
      <c r="VQL32" s="97"/>
      <c r="VQM32" s="97"/>
      <c r="VQN32" s="97"/>
      <c r="VQO32" s="97"/>
      <c r="VQP32" s="97"/>
      <c r="VQQ32" s="97"/>
      <c r="VQR32" s="97"/>
      <c r="VQS32" s="97"/>
      <c r="VQT32" s="97"/>
      <c r="VQU32" s="97"/>
      <c r="VQV32" s="97"/>
      <c r="VQW32" s="97"/>
      <c r="VQX32" s="97"/>
      <c r="VQY32" s="97"/>
      <c r="VQZ32" s="97"/>
      <c r="VRA32" s="97"/>
      <c r="VRB32" s="97"/>
      <c r="VRC32" s="97"/>
      <c r="VRD32" s="97"/>
      <c r="VRE32" s="97"/>
      <c r="VRF32" s="97"/>
      <c r="VRG32" s="97"/>
      <c r="VRH32" s="97"/>
      <c r="VRI32" s="97"/>
      <c r="VRJ32" s="97"/>
      <c r="VRK32" s="97"/>
      <c r="VRL32" s="97"/>
      <c r="VRM32" s="97"/>
      <c r="VRN32" s="97"/>
      <c r="VRO32" s="97"/>
      <c r="VRP32" s="97"/>
      <c r="VRQ32" s="97"/>
      <c r="VRR32" s="97"/>
      <c r="VRS32" s="97"/>
      <c r="VRT32" s="97"/>
      <c r="VRU32" s="97"/>
      <c r="VRV32" s="97"/>
      <c r="VRW32" s="97"/>
      <c r="VRX32" s="97"/>
      <c r="VRY32" s="97"/>
      <c r="VRZ32" s="97"/>
      <c r="VSA32" s="97"/>
      <c r="VSB32" s="97"/>
      <c r="VSC32" s="97"/>
      <c r="VSD32" s="97"/>
      <c r="VSE32" s="97"/>
      <c r="VSF32" s="97"/>
      <c r="VSG32" s="97"/>
      <c r="VSH32" s="97"/>
      <c r="VSI32" s="97"/>
      <c r="VSJ32" s="97"/>
      <c r="VSK32" s="97"/>
      <c r="VSL32" s="97"/>
      <c r="VSM32" s="97"/>
      <c r="VSN32" s="97"/>
      <c r="VSO32" s="97"/>
      <c r="VSP32" s="97"/>
      <c r="VSQ32" s="97"/>
      <c r="VSR32" s="97"/>
      <c r="VSS32" s="97"/>
      <c r="VST32" s="97"/>
      <c r="VSU32" s="97"/>
      <c r="VSV32" s="97"/>
      <c r="VSW32" s="97"/>
      <c r="VSX32" s="97"/>
      <c r="VSY32" s="97"/>
      <c r="VSZ32" s="97"/>
      <c r="VTA32" s="97"/>
      <c r="VTB32" s="97"/>
      <c r="VTC32" s="97"/>
      <c r="VTD32" s="97"/>
      <c r="VTE32" s="97"/>
      <c r="VTF32" s="97"/>
      <c r="VTG32" s="97"/>
      <c r="VTH32" s="97"/>
      <c r="VTI32" s="97"/>
      <c r="VTJ32" s="97"/>
      <c r="VTK32" s="97"/>
      <c r="VTL32" s="97"/>
      <c r="VTM32" s="97"/>
      <c r="VTN32" s="97"/>
      <c r="VTO32" s="97"/>
      <c r="VTP32" s="97"/>
      <c r="VTQ32" s="97"/>
      <c r="VTR32" s="97"/>
      <c r="VTS32" s="97"/>
      <c r="VTT32" s="97"/>
      <c r="VTU32" s="97"/>
      <c r="VTV32" s="97"/>
      <c r="VTW32" s="97"/>
      <c r="VTX32" s="97"/>
      <c r="VTY32" s="97"/>
      <c r="VTZ32" s="97"/>
      <c r="VUA32" s="97"/>
      <c r="VUB32" s="97"/>
      <c r="VUC32" s="97"/>
      <c r="VUD32" s="97"/>
      <c r="VUE32" s="97"/>
      <c r="VUF32" s="97"/>
      <c r="VUG32" s="97"/>
      <c r="VUH32" s="97"/>
      <c r="VUI32" s="97"/>
      <c r="VUJ32" s="97"/>
      <c r="VUK32" s="97"/>
      <c r="VUL32" s="97"/>
      <c r="VUM32" s="97"/>
      <c r="VUN32" s="97"/>
      <c r="VUO32" s="97"/>
      <c r="VUP32" s="97"/>
      <c r="VUQ32" s="97"/>
      <c r="VUR32" s="97"/>
      <c r="VUS32" s="97"/>
      <c r="VUT32" s="97"/>
      <c r="VUU32" s="97"/>
      <c r="VUV32" s="97"/>
      <c r="VUW32" s="97"/>
      <c r="VUX32" s="97"/>
      <c r="VUY32" s="97"/>
      <c r="VUZ32" s="97"/>
      <c r="VVA32" s="97"/>
      <c r="VVB32" s="97"/>
      <c r="VVC32" s="97"/>
      <c r="VVD32" s="97"/>
      <c r="VVE32" s="97"/>
      <c r="VVF32" s="97"/>
      <c r="VVG32" s="97"/>
      <c r="VVH32" s="97"/>
      <c r="VVI32" s="97"/>
      <c r="VVJ32" s="97"/>
      <c r="VVK32" s="97"/>
      <c r="VVL32" s="97"/>
      <c r="VVM32" s="97"/>
      <c r="VVN32" s="97"/>
      <c r="VVO32" s="97"/>
      <c r="VVP32" s="97"/>
      <c r="VVQ32" s="97"/>
      <c r="VVR32" s="97"/>
      <c r="VVS32" s="97"/>
      <c r="VVT32" s="97"/>
      <c r="VVU32" s="97"/>
      <c r="VVV32" s="97"/>
      <c r="VVW32" s="97"/>
      <c r="VVX32" s="97"/>
      <c r="VVY32" s="97"/>
      <c r="VVZ32" s="97"/>
      <c r="VWA32" s="97"/>
      <c r="VWB32" s="97"/>
      <c r="VWC32" s="97"/>
      <c r="VWD32" s="97"/>
      <c r="VWE32" s="97"/>
      <c r="VWF32" s="97"/>
      <c r="VWG32" s="97"/>
      <c r="VWH32" s="97"/>
      <c r="VWI32" s="97"/>
      <c r="VWJ32" s="97"/>
      <c r="VWK32" s="97"/>
      <c r="VWL32" s="97"/>
      <c r="VWM32" s="97"/>
      <c r="VWN32" s="97"/>
      <c r="VWO32" s="97"/>
      <c r="VWP32" s="97"/>
      <c r="VWQ32" s="97"/>
      <c r="VWR32" s="97"/>
      <c r="VWS32" s="97"/>
      <c r="VWT32" s="97"/>
      <c r="VWU32" s="97"/>
      <c r="VWV32" s="97"/>
      <c r="VWW32" s="97"/>
      <c r="VWX32" s="97"/>
      <c r="VWY32" s="97"/>
      <c r="VWZ32" s="97"/>
      <c r="VXA32" s="97"/>
      <c r="VXB32" s="97"/>
      <c r="VXC32" s="97"/>
      <c r="VXD32" s="97"/>
      <c r="VXE32" s="97"/>
      <c r="VXF32" s="97"/>
      <c r="VXG32" s="97"/>
      <c r="VXH32" s="97"/>
      <c r="VXI32" s="97"/>
      <c r="VXJ32" s="97"/>
      <c r="VXK32" s="97"/>
      <c r="VXL32" s="97"/>
      <c r="VXM32" s="97"/>
      <c r="VXN32" s="97"/>
      <c r="VXO32" s="97"/>
      <c r="VXP32" s="97"/>
      <c r="VXQ32" s="97"/>
      <c r="VXR32" s="97"/>
      <c r="VXS32" s="97"/>
      <c r="VXT32" s="97"/>
      <c r="VXU32" s="97"/>
      <c r="VXV32" s="97"/>
      <c r="VXW32" s="97"/>
      <c r="VXX32" s="97"/>
      <c r="VXY32" s="97"/>
      <c r="VXZ32" s="97"/>
      <c r="VYA32" s="97"/>
      <c r="VYB32" s="97"/>
      <c r="VYC32" s="97"/>
      <c r="VYD32" s="97"/>
      <c r="VYE32" s="97"/>
      <c r="VYF32" s="97"/>
      <c r="VYG32" s="97"/>
      <c r="VYH32" s="97"/>
      <c r="VYI32" s="97"/>
      <c r="VYJ32" s="97"/>
      <c r="VYK32" s="97"/>
      <c r="VYL32" s="97"/>
      <c r="VYM32" s="97"/>
      <c r="VYN32" s="97"/>
      <c r="VYO32" s="97"/>
      <c r="VYP32" s="97"/>
      <c r="VYQ32" s="97"/>
      <c r="VYR32" s="97"/>
      <c r="VYS32" s="97"/>
      <c r="VYT32" s="97"/>
      <c r="VYU32" s="97"/>
      <c r="VYV32" s="97"/>
      <c r="VYW32" s="97"/>
      <c r="VYX32" s="97"/>
      <c r="VYY32" s="97"/>
      <c r="VYZ32" s="97"/>
      <c r="VZA32" s="97"/>
      <c r="VZB32" s="97"/>
      <c r="VZC32" s="97"/>
      <c r="VZD32" s="97"/>
      <c r="VZE32" s="97"/>
      <c r="VZF32" s="97"/>
      <c r="VZG32" s="97"/>
      <c r="VZH32" s="97"/>
      <c r="VZI32" s="97"/>
      <c r="VZJ32" s="97"/>
      <c r="VZK32" s="97"/>
      <c r="VZL32" s="97"/>
      <c r="VZM32" s="97"/>
      <c r="VZN32" s="97"/>
      <c r="VZO32" s="97"/>
      <c r="VZP32" s="97"/>
      <c r="VZQ32" s="97"/>
      <c r="VZR32" s="97"/>
      <c r="VZS32" s="97"/>
      <c r="VZT32" s="97"/>
      <c r="VZU32" s="97"/>
      <c r="VZV32" s="97"/>
      <c r="VZW32" s="97"/>
      <c r="VZX32" s="97"/>
      <c r="VZY32" s="97"/>
      <c r="VZZ32" s="97"/>
      <c r="WAA32" s="97"/>
      <c r="WAB32" s="97"/>
      <c r="WAC32" s="97"/>
      <c r="WAD32" s="97"/>
      <c r="WAE32" s="97"/>
      <c r="WAF32" s="97"/>
      <c r="WAG32" s="97"/>
      <c r="WAH32" s="97"/>
      <c r="WAI32" s="97"/>
      <c r="WAJ32" s="97"/>
      <c r="WAK32" s="97"/>
      <c r="WAL32" s="97"/>
      <c r="WAM32" s="97"/>
      <c r="WAN32" s="97"/>
      <c r="WAO32" s="97"/>
      <c r="WAP32" s="97"/>
      <c r="WAQ32" s="97"/>
      <c r="WAR32" s="97"/>
      <c r="WAS32" s="97"/>
      <c r="WAT32" s="97"/>
      <c r="WAU32" s="97"/>
      <c r="WAV32" s="97"/>
      <c r="WAW32" s="97"/>
      <c r="WAX32" s="97"/>
      <c r="WAY32" s="97"/>
      <c r="WAZ32" s="97"/>
      <c r="WBA32" s="97"/>
      <c r="WBB32" s="97"/>
      <c r="WBC32" s="97"/>
      <c r="WBD32" s="97"/>
      <c r="WBE32" s="97"/>
      <c r="WBF32" s="97"/>
      <c r="WBG32" s="97"/>
      <c r="WBH32" s="97"/>
      <c r="WBI32" s="97"/>
      <c r="WBJ32" s="97"/>
      <c r="WBK32" s="97"/>
      <c r="WBL32" s="97"/>
      <c r="WBM32" s="97"/>
      <c r="WBN32" s="97"/>
      <c r="WBO32" s="97"/>
      <c r="WBP32" s="97"/>
      <c r="WBQ32" s="97"/>
      <c r="WBR32" s="97"/>
      <c r="WBS32" s="97"/>
      <c r="WBT32" s="97"/>
      <c r="WBU32" s="97"/>
      <c r="WBV32" s="97"/>
      <c r="WBW32" s="97"/>
      <c r="WBX32" s="97"/>
      <c r="WBY32" s="97"/>
      <c r="WBZ32" s="97"/>
      <c r="WCA32" s="97"/>
      <c r="WCB32" s="97"/>
      <c r="WCC32" s="97"/>
      <c r="WCD32" s="97"/>
      <c r="WCE32" s="97"/>
      <c r="WCF32" s="97"/>
      <c r="WCG32" s="97"/>
      <c r="WCH32" s="97"/>
      <c r="WCI32" s="97"/>
      <c r="WCJ32" s="97"/>
      <c r="WCK32" s="97"/>
      <c r="WCL32" s="97"/>
      <c r="WCM32" s="97"/>
      <c r="WCN32" s="97"/>
      <c r="WCO32" s="97"/>
      <c r="WCP32" s="97"/>
      <c r="WCQ32" s="97"/>
      <c r="WCR32" s="97"/>
      <c r="WCS32" s="97"/>
      <c r="WCT32" s="97"/>
      <c r="WCU32" s="97"/>
      <c r="WCV32" s="97"/>
      <c r="WCW32" s="97"/>
      <c r="WCX32" s="97"/>
      <c r="WCY32" s="97"/>
      <c r="WCZ32" s="97"/>
      <c r="WDA32" s="97"/>
      <c r="WDB32" s="97"/>
      <c r="WDC32" s="97"/>
      <c r="WDD32" s="97"/>
      <c r="WDE32" s="97"/>
      <c r="WDF32" s="97"/>
      <c r="WDG32" s="97"/>
      <c r="WDH32" s="97"/>
      <c r="WDI32" s="97"/>
      <c r="WDJ32" s="97"/>
      <c r="WDK32" s="97"/>
      <c r="WDL32" s="97"/>
      <c r="WDM32" s="97"/>
      <c r="WDN32" s="97"/>
      <c r="WDO32" s="97"/>
      <c r="WDP32" s="97"/>
      <c r="WDQ32" s="97"/>
      <c r="WDR32" s="97"/>
      <c r="WDS32" s="97"/>
      <c r="WDT32" s="97"/>
      <c r="WDU32" s="97"/>
      <c r="WDV32" s="97"/>
      <c r="WDW32" s="97"/>
      <c r="WDX32" s="97"/>
      <c r="WDY32" s="97"/>
      <c r="WDZ32" s="97"/>
      <c r="WEA32" s="97"/>
      <c r="WEB32" s="97"/>
      <c r="WEC32" s="97"/>
      <c r="WED32" s="97"/>
      <c r="WEE32" s="97"/>
      <c r="WEF32" s="97"/>
      <c r="WEG32" s="97"/>
      <c r="WEH32" s="97"/>
      <c r="WEI32" s="97"/>
      <c r="WEJ32" s="97"/>
      <c r="WEK32" s="97"/>
      <c r="WEL32" s="97"/>
      <c r="WEM32" s="97"/>
      <c r="WEN32" s="97"/>
      <c r="WEO32" s="97"/>
      <c r="WEP32" s="97"/>
      <c r="WEQ32" s="97"/>
      <c r="WER32" s="97"/>
      <c r="WES32" s="97"/>
      <c r="WET32" s="97"/>
      <c r="WEU32" s="97"/>
      <c r="WEV32" s="97"/>
      <c r="WEW32" s="97"/>
      <c r="WEX32" s="97"/>
      <c r="WEY32" s="97"/>
      <c r="WEZ32" s="97"/>
      <c r="WFA32" s="97"/>
      <c r="WFB32" s="97"/>
      <c r="WFC32" s="97"/>
      <c r="WFD32" s="97"/>
      <c r="WFE32" s="97"/>
      <c r="WFF32" s="97"/>
      <c r="WFG32" s="97"/>
      <c r="WFH32" s="97"/>
      <c r="WFI32" s="97"/>
      <c r="WFJ32" s="97"/>
      <c r="WFK32" s="97"/>
      <c r="WFL32" s="97"/>
      <c r="WFM32" s="97"/>
      <c r="WFN32" s="97"/>
      <c r="WFO32" s="97"/>
      <c r="WFP32" s="97"/>
      <c r="WFQ32" s="97"/>
      <c r="WFR32" s="97"/>
      <c r="WFS32" s="97"/>
      <c r="WFT32" s="97"/>
      <c r="WFU32" s="97"/>
      <c r="WFV32" s="97"/>
      <c r="WFW32" s="97"/>
      <c r="WFX32" s="97"/>
      <c r="WFY32" s="97"/>
      <c r="WFZ32" s="97"/>
      <c r="WGA32" s="97"/>
      <c r="WGB32" s="97"/>
      <c r="WGC32" s="97"/>
      <c r="WGD32" s="97"/>
      <c r="WGE32" s="97"/>
      <c r="WGF32" s="97"/>
      <c r="WGG32" s="97"/>
      <c r="WGH32" s="97"/>
      <c r="WGI32" s="97"/>
      <c r="WGJ32" s="97"/>
      <c r="WGK32" s="97"/>
      <c r="WGL32" s="97"/>
      <c r="WGM32" s="97"/>
      <c r="WGN32" s="97"/>
      <c r="WGO32" s="97"/>
      <c r="WGP32" s="97"/>
      <c r="WGQ32" s="97"/>
      <c r="WGR32" s="97"/>
      <c r="WGS32" s="97"/>
      <c r="WGT32" s="97"/>
      <c r="WGU32" s="97"/>
      <c r="WGV32" s="97"/>
      <c r="WGW32" s="97"/>
      <c r="WGX32" s="97"/>
      <c r="WGY32" s="97"/>
      <c r="WGZ32" s="97"/>
      <c r="WHA32" s="97"/>
      <c r="WHB32" s="97"/>
      <c r="WHC32" s="97"/>
      <c r="WHD32" s="97"/>
      <c r="WHE32" s="97"/>
      <c r="WHF32" s="97"/>
      <c r="WHG32" s="97"/>
      <c r="WHH32" s="97"/>
      <c r="WHI32" s="97"/>
      <c r="WHJ32" s="97"/>
      <c r="WHK32" s="97"/>
      <c r="WHL32" s="97"/>
      <c r="WHM32" s="97"/>
      <c r="WHN32" s="97"/>
      <c r="WHO32" s="97"/>
      <c r="WHP32" s="97"/>
      <c r="WHQ32" s="97"/>
      <c r="WHR32" s="97"/>
      <c r="WHS32" s="97"/>
      <c r="WHT32" s="97"/>
      <c r="WHU32" s="97"/>
      <c r="WHV32" s="97"/>
      <c r="WHW32" s="97"/>
      <c r="WHX32" s="97"/>
      <c r="WHY32" s="97"/>
      <c r="WHZ32" s="97"/>
      <c r="WIA32" s="97"/>
      <c r="WIB32" s="97"/>
      <c r="WIC32" s="97"/>
      <c r="WID32" s="97"/>
      <c r="WIE32" s="97"/>
      <c r="WIF32" s="97"/>
      <c r="WIG32" s="97"/>
      <c r="WIH32" s="97"/>
      <c r="WII32" s="97"/>
      <c r="WIJ32" s="97"/>
      <c r="WIK32" s="97"/>
      <c r="WIL32" s="97"/>
      <c r="WIM32" s="97"/>
      <c r="WIN32" s="97"/>
      <c r="WIO32" s="97"/>
      <c r="WIP32" s="97"/>
      <c r="WIQ32" s="97"/>
      <c r="WIR32" s="97"/>
      <c r="WIS32" s="97"/>
      <c r="WIT32" s="97"/>
      <c r="WIU32" s="97"/>
      <c r="WIV32" s="97"/>
      <c r="WIW32" s="97"/>
      <c r="WIX32" s="97"/>
      <c r="WIY32" s="97"/>
      <c r="WIZ32" s="97"/>
      <c r="WJA32" s="97"/>
      <c r="WJB32" s="97"/>
      <c r="WJC32" s="97"/>
      <c r="WJD32" s="97"/>
      <c r="WJE32" s="97"/>
      <c r="WJF32" s="97"/>
      <c r="WJG32" s="97"/>
      <c r="WJH32" s="97"/>
      <c r="WJI32" s="97"/>
      <c r="WJJ32" s="97"/>
      <c r="WJK32" s="97"/>
      <c r="WJL32" s="97"/>
      <c r="WJM32" s="97"/>
      <c r="WJN32" s="97"/>
      <c r="WJO32" s="97"/>
      <c r="WJP32" s="97"/>
      <c r="WJQ32" s="97"/>
      <c r="WJR32" s="97"/>
      <c r="WJS32" s="97"/>
      <c r="WJT32" s="97"/>
      <c r="WJU32" s="97"/>
      <c r="WJV32" s="97"/>
      <c r="WJW32" s="97"/>
      <c r="WJX32" s="97"/>
      <c r="WJY32" s="97"/>
      <c r="WJZ32" s="97"/>
      <c r="WKA32" s="97"/>
      <c r="WKB32" s="97"/>
      <c r="WKC32" s="97"/>
      <c r="WKD32" s="97"/>
      <c r="WKE32" s="97"/>
      <c r="WKF32" s="97"/>
      <c r="WKG32" s="97"/>
      <c r="WKH32" s="97"/>
      <c r="WKI32" s="97"/>
      <c r="WKJ32" s="97"/>
      <c r="WKK32" s="97"/>
      <c r="WKL32" s="97"/>
      <c r="WKM32" s="97"/>
      <c r="WKN32" s="97"/>
      <c r="WKO32" s="97"/>
      <c r="WKP32" s="97"/>
      <c r="WKQ32" s="97"/>
      <c r="WKR32" s="97"/>
      <c r="WKS32" s="97"/>
      <c r="WKT32" s="97"/>
      <c r="WKU32" s="97"/>
      <c r="WKV32" s="97"/>
      <c r="WKW32" s="97"/>
      <c r="WKX32" s="97"/>
      <c r="WKY32" s="97"/>
      <c r="WKZ32" s="97"/>
      <c r="WLA32" s="97"/>
      <c r="WLB32" s="97"/>
      <c r="WLC32" s="97"/>
      <c r="WLD32" s="97"/>
      <c r="WLE32" s="97"/>
      <c r="WLF32" s="97"/>
      <c r="WLG32" s="97"/>
      <c r="WLH32" s="97"/>
      <c r="WLI32" s="97"/>
      <c r="WLJ32" s="97"/>
      <c r="WLK32" s="97"/>
      <c r="WLL32" s="97"/>
      <c r="WLM32" s="97"/>
      <c r="WLN32" s="97"/>
      <c r="WLO32" s="97"/>
      <c r="WLP32" s="97"/>
      <c r="WLQ32" s="97"/>
      <c r="WLR32" s="97"/>
      <c r="WLS32" s="97"/>
      <c r="WLT32" s="97"/>
      <c r="WLU32" s="97"/>
      <c r="WLV32" s="97"/>
      <c r="WLW32" s="97"/>
      <c r="WLX32" s="97"/>
      <c r="WLY32" s="97"/>
      <c r="WLZ32" s="97"/>
      <c r="WMA32" s="97"/>
      <c r="WMB32" s="97"/>
      <c r="WMC32" s="97"/>
      <c r="WMD32" s="97"/>
      <c r="WME32" s="97"/>
      <c r="WMF32" s="97"/>
      <c r="WMG32" s="97"/>
      <c r="WMH32" s="97"/>
      <c r="WMI32" s="97"/>
      <c r="WMJ32" s="97"/>
      <c r="WMK32" s="97"/>
      <c r="WML32" s="97"/>
      <c r="WMM32" s="97"/>
      <c r="WMN32" s="97"/>
      <c r="WMO32" s="97"/>
      <c r="WMP32" s="97"/>
      <c r="WMQ32" s="97"/>
      <c r="WMR32" s="97"/>
      <c r="WMS32" s="97"/>
      <c r="WMT32" s="97"/>
      <c r="WMU32" s="97"/>
      <c r="WMV32" s="97"/>
      <c r="WMW32" s="97"/>
      <c r="WMX32" s="97"/>
      <c r="WMY32" s="97"/>
      <c r="WMZ32" s="97"/>
      <c r="WNA32" s="97"/>
      <c r="WNB32" s="97"/>
      <c r="WNC32" s="97"/>
      <c r="WND32" s="97"/>
      <c r="WNE32" s="97"/>
      <c r="WNF32" s="97"/>
      <c r="WNG32" s="97"/>
      <c r="WNH32" s="97"/>
      <c r="WNI32" s="97"/>
      <c r="WNJ32" s="97"/>
      <c r="WNK32" s="97"/>
      <c r="WNL32" s="97"/>
      <c r="WNM32" s="97"/>
      <c r="WNN32" s="97"/>
      <c r="WNO32" s="97"/>
      <c r="WNP32" s="97"/>
      <c r="WNQ32" s="97"/>
      <c r="WNR32" s="97"/>
      <c r="WNS32" s="97"/>
      <c r="WNT32" s="97"/>
      <c r="WNU32" s="97"/>
      <c r="WNV32" s="97"/>
      <c r="WNW32" s="97"/>
      <c r="WNX32" s="97"/>
      <c r="WNY32" s="97"/>
      <c r="WNZ32" s="97"/>
      <c r="WOA32" s="97"/>
      <c r="WOB32" s="97"/>
      <c r="WOC32" s="97"/>
      <c r="WOD32" s="97"/>
      <c r="WOE32" s="97"/>
      <c r="WOF32" s="97"/>
      <c r="WOG32" s="97"/>
      <c r="WOH32" s="97"/>
      <c r="WOI32" s="97"/>
      <c r="WOJ32" s="97"/>
      <c r="WOK32" s="97"/>
      <c r="WOL32" s="97"/>
      <c r="WOM32" s="97"/>
      <c r="WON32" s="97"/>
      <c r="WOO32" s="97"/>
      <c r="WOP32" s="97"/>
      <c r="WOQ32" s="97"/>
      <c r="WOR32" s="97"/>
      <c r="WOS32" s="97"/>
      <c r="WOT32" s="97"/>
      <c r="WOU32" s="97"/>
      <c r="WOV32" s="97"/>
      <c r="WOW32" s="97"/>
      <c r="WOX32" s="97"/>
      <c r="WOY32" s="97"/>
      <c r="WOZ32" s="97"/>
      <c r="WPA32" s="97"/>
      <c r="WPB32" s="97"/>
      <c r="WPC32" s="97"/>
      <c r="WPD32" s="97"/>
      <c r="WPE32" s="97"/>
      <c r="WPF32" s="97"/>
      <c r="WPG32" s="97"/>
      <c r="WPH32" s="97"/>
      <c r="WPI32" s="97"/>
      <c r="WPJ32" s="97"/>
      <c r="WPK32" s="97"/>
      <c r="WPL32" s="97"/>
      <c r="WPM32" s="97"/>
      <c r="WPN32" s="97"/>
      <c r="WPO32" s="97"/>
      <c r="WPP32" s="97"/>
      <c r="WPQ32" s="97"/>
      <c r="WPR32" s="97"/>
      <c r="WPS32" s="97"/>
      <c r="WPT32" s="97"/>
      <c r="WPU32" s="97"/>
      <c r="WPV32" s="97"/>
      <c r="WPW32" s="97"/>
      <c r="WPX32" s="97"/>
      <c r="WPY32" s="97"/>
      <c r="WPZ32" s="97"/>
      <c r="WQA32" s="97"/>
      <c r="WQB32" s="97"/>
      <c r="WQC32" s="97"/>
      <c r="WQD32" s="97"/>
      <c r="WQE32" s="97"/>
      <c r="WQF32" s="97"/>
      <c r="WQG32" s="97"/>
      <c r="WQH32" s="97"/>
      <c r="WQI32" s="97"/>
      <c r="WQJ32" s="97"/>
      <c r="WQK32" s="97"/>
      <c r="WQL32" s="97"/>
      <c r="WQM32" s="97"/>
      <c r="WQN32" s="97"/>
      <c r="WQO32" s="97"/>
      <c r="WQP32" s="97"/>
      <c r="WQQ32" s="97"/>
      <c r="WQR32" s="97"/>
      <c r="WQS32" s="97"/>
      <c r="WQT32" s="97"/>
      <c r="WQU32" s="97"/>
      <c r="WQV32" s="97"/>
      <c r="WQW32" s="97"/>
      <c r="WQX32" s="97"/>
      <c r="WQY32" s="97"/>
      <c r="WQZ32" s="97"/>
      <c r="WRA32" s="97"/>
      <c r="WRB32" s="97"/>
      <c r="WRC32" s="97"/>
      <c r="WRD32" s="97"/>
      <c r="WRE32" s="97"/>
      <c r="WRF32" s="97"/>
      <c r="WRG32" s="97"/>
      <c r="WRH32" s="97"/>
      <c r="WRI32" s="97"/>
      <c r="WRJ32" s="97"/>
      <c r="WRK32" s="97"/>
      <c r="WRL32" s="97"/>
      <c r="WRM32" s="97"/>
      <c r="WRN32" s="97"/>
      <c r="WRO32" s="97"/>
      <c r="WRP32" s="97"/>
      <c r="WRQ32" s="97"/>
      <c r="WRR32" s="97"/>
      <c r="WRS32" s="97"/>
      <c r="WRT32" s="97"/>
      <c r="WRU32" s="97"/>
      <c r="WRV32" s="97"/>
      <c r="WRW32" s="97"/>
      <c r="WRX32" s="97"/>
      <c r="WRY32" s="97"/>
      <c r="WRZ32" s="97"/>
      <c r="WSA32" s="97"/>
      <c r="WSB32" s="97"/>
      <c r="WSC32" s="97"/>
      <c r="WSD32" s="97"/>
      <c r="WSE32" s="97"/>
      <c r="WSF32" s="97"/>
      <c r="WSG32" s="97"/>
      <c r="WSH32" s="97"/>
      <c r="WSI32" s="97"/>
      <c r="WSJ32" s="97"/>
      <c r="WSK32" s="97"/>
      <c r="WSL32" s="97"/>
      <c r="WSM32" s="97"/>
      <c r="WSN32" s="97"/>
      <c r="WSO32" s="97"/>
      <c r="WSP32" s="97"/>
      <c r="WSQ32" s="97"/>
      <c r="WSR32" s="97"/>
      <c r="WSS32" s="97"/>
      <c r="WST32" s="97"/>
      <c r="WSU32" s="97"/>
      <c r="WSV32" s="97"/>
      <c r="WSW32" s="97"/>
      <c r="WSX32" s="97"/>
      <c r="WSY32" s="97"/>
      <c r="WSZ32" s="97"/>
      <c r="WTA32" s="97"/>
      <c r="WTB32" s="97"/>
      <c r="WTC32" s="97"/>
      <c r="WTD32" s="97"/>
      <c r="WTE32" s="97"/>
      <c r="WTF32" s="97"/>
      <c r="WTG32" s="97"/>
      <c r="WTH32" s="97"/>
      <c r="WTI32" s="97"/>
      <c r="WTJ32" s="97"/>
      <c r="WTK32" s="97"/>
      <c r="WTL32" s="97"/>
      <c r="WTM32" s="97"/>
      <c r="WTN32" s="97"/>
      <c r="WTO32" s="97"/>
      <c r="WTP32" s="97"/>
      <c r="WTQ32" s="97"/>
      <c r="WTR32" s="97"/>
      <c r="WTS32" s="97"/>
      <c r="WTT32" s="97"/>
      <c r="WTU32" s="97"/>
      <c r="WTV32" s="97"/>
      <c r="WTW32" s="97"/>
      <c r="WTX32" s="97"/>
      <c r="WTY32" s="97"/>
      <c r="WTZ32" s="97"/>
      <c r="WUA32" s="97"/>
      <c r="WUB32" s="97"/>
      <c r="WUC32" s="97"/>
      <c r="WUD32" s="97"/>
      <c r="WUE32" s="97"/>
      <c r="WUF32" s="97"/>
      <c r="WUG32" s="97"/>
      <c r="WUH32" s="97"/>
      <c r="WUI32" s="97"/>
      <c r="WUJ32" s="97"/>
      <c r="WUK32" s="97"/>
      <c r="WUL32" s="97"/>
      <c r="WUM32" s="97"/>
      <c r="WUN32" s="97"/>
      <c r="WUO32" s="97"/>
      <c r="WUP32" s="97"/>
      <c r="WUQ32" s="97"/>
      <c r="WUR32" s="97"/>
      <c r="WUS32" s="97"/>
      <c r="WUT32" s="97"/>
      <c r="WUU32" s="97"/>
      <c r="WUV32" s="97"/>
      <c r="WUW32" s="97"/>
      <c r="WUX32" s="97"/>
      <c r="WUY32" s="97"/>
      <c r="WUZ32" s="97"/>
      <c r="WVA32" s="97"/>
      <c r="WVB32" s="97"/>
      <c r="WVC32" s="97"/>
      <c r="WVD32" s="97"/>
      <c r="WVE32" s="97"/>
      <c r="WVF32" s="97"/>
      <c r="WVG32" s="97"/>
      <c r="WVH32" s="97"/>
      <c r="WVI32" s="97"/>
      <c r="WVJ32" s="97"/>
      <c r="WVK32" s="97"/>
      <c r="WVL32" s="97"/>
      <c r="WVM32" s="97"/>
      <c r="WVN32" s="97"/>
      <c r="WVO32" s="97"/>
      <c r="WVP32" s="97"/>
      <c r="WVQ32" s="97"/>
      <c r="WVR32" s="97"/>
      <c r="WVS32" s="97"/>
      <c r="WVT32" s="97"/>
      <c r="WVU32" s="97"/>
      <c r="WVV32" s="97"/>
      <c r="WVW32" s="97"/>
      <c r="WVX32" s="97"/>
    </row>
    <row r="33" spans="1:16144" s="109" customFormat="1" x14ac:dyDescent="0.25">
      <c r="A33" s="79"/>
      <c r="D33" s="79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97"/>
      <c r="AT33" s="97"/>
      <c r="AU33" s="97"/>
      <c r="AV33" s="97"/>
      <c r="AW33" s="97"/>
      <c r="AX33" s="97"/>
      <c r="AY33" s="97"/>
      <c r="AZ33" s="97"/>
      <c r="BA33" s="97"/>
      <c r="BB33" s="97"/>
      <c r="BC33" s="97"/>
      <c r="BD33" s="97"/>
      <c r="BE33" s="97"/>
      <c r="BF33" s="97"/>
      <c r="BG33" s="97"/>
      <c r="BH33" s="97"/>
      <c r="BI33" s="97"/>
      <c r="BJ33" s="97"/>
      <c r="BK33" s="97"/>
      <c r="BL33" s="97"/>
      <c r="BM33" s="97"/>
      <c r="BN33" s="97"/>
      <c r="BO33" s="97"/>
      <c r="BP33" s="97"/>
      <c r="BQ33" s="97"/>
      <c r="BR33" s="97"/>
      <c r="BS33" s="97"/>
      <c r="BT33" s="97"/>
      <c r="BU33" s="97"/>
      <c r="BV33" s="97"/>
      <c r="BW33" s="97"/>
      <c r="BX33" s="97"/>
      <c r="BY33" s="97"/>
      <c r="BZ33" s="97"/>
      <c r="CA33" s="97"/>
      <c r="CB33" s="97"/>
      <c r="CC33" s="97"/>
      <c r="CD33" s="97"/>
      <c r="CE33" s="97"/>
      <c r="CF33" s="97"/>
      <c r="CG33" s="97"/>
      <c r="CH33" s="97"/>
      <c r="CI33" s="97"/>
      <c r="CJ33" s="97"/>
      <c r="CK33" s="97"/>
      <c r="CL33" s="97"/>
      <c r="CM33" s="97"/>
      <c r="CN33" s="97"/>
      <c r="CO33" s="97"/>
      <c r="CP33" s="97"/>
      <c r="CQ33" s="97"/>
      <c r="CR33" s="97"/>
      <c r="CS33" s="97"/>
      <c r="CT33" s="97"/>
      <c r="CU33" s="97"/>
      <c r="CV33" s="97"/>
      <c r="CW33" s="97"/>
      <c r="CX33" s="97"/>
      <c r="CY33" s="97"/>
      <c r="CZ33" s="97"/>
      <c r="DA33" s="97"/>
      <c r="DB33" s="97"/>
      <c r="DC33" s="97"/>
      <c r="DD33" s="97"/>
      <c r="DE33" s="97"/>
      <c r="DF33" s="97"/>
      <c r="DG33" s="97"/>
      <c r="DH33" s="97"/>
      <c r="DI33" s="97"/>
      <c r="DJ33" s="97"/>
      <c r="DK33" s="97"/>
      <c r="DL33" s="97"/>
      <c r="DM33" s="97"/>
      <c r="DN33" s="97"/>
      <c r="DO33" s="97"/>
      <c r="DP33" s="97"/>
      <c r="DQ33" s="97"/>
      <c r="DR33" s="97"/>
      <c r="DS33" s="97"/>
      <c r="DT33" s="97"/>
      <c r="DU33" s="97"/>
      <c r="DV33" s="97"/>
      <c r="DW33" s="97"/>
      <c r="DX33" s="97"/>
      <c r="DY33" s="97"/>
      <c r="DZ33" s="97"/>
      <c r="EA33" s="97"/>
      <c r="EB33" s="97"/>
      <c r="EC33" s="97"/>
      <c r="ED33" s="97"/>
      <c r="EE33" s="97"/>
      <c r="EF33" s="97"/>
      <c r="EG33" s="97"/>
      <c r="EH33" s="97"/>
      <c r="EI33" s="97"/>
      <c r="EJ33" s="97"/>
      <c r="EK33" s="97"/>
      <c r="EL33" s="97"/>
      <c r="EM33" s="97"/>
      <c r="EN33" s="97"/>
      <c r="EO33" s="97"/>
      <c r="EP33" s="97"/>
      <c r="EQ33" s="97"/>
      <c r="ER33" s="97"/>
      <c r="ES33" s="97"/>
      <c r="ET33" s="97"/>
      <c r="EU33" s="97"/>
      <c r="EV33" s="97"/>
      <c r="EW33" s="97"/>
      <c r="EX33" s="97"/>
      <c r="EY33" s="97"/>
      <c r="EZ33" s="97"/>
      <c r="FA33" s="97"/>
      <c r="FB33" s="97"/>
      <c r="FC33" s="97"/>
      <c r="FD33" s="97"/>
      <c r="FE33" s="97"/>
      <c r="FF33" s="97"/>
      <c r="FG33" s="97"/>
      <c r="FH33" s="97"/>
      <c r="FI33" s="97"/>
      <c r="FJ33" s="97"/>
      <c r="FK33" s="97"/>
      <c r="FL33" s="97"/>
      <c r="FM33" s="97"/>
      <c r="FN33" s="97"/>
      <c r="FO33" s="97"/>
      <c r="FP33" s="97"/>
      <c r="FQ33" s="97"/>
      <c r="FR33" s="97"/>
      <c r="FS33" s="97"/>
      <c r="FT33" s="97"/>
      <c r="FU33" s="97"/>
      <c r="FV33" s="97"/>
      <c r="FW33" s="97"/>
      <c r="FX33" s="97"/>
      <c r="FY33" s="97"/>
      <c r="FZ33" s="97"/>
      <c r="GA33" s="97"/>
      <c r="GB33" s="97"/>
      <c r="GC33" s="97"/>
      <c r="GD33" s="97"/>
      <c r="GE33" s="97"/>
      <c r="GF33" s="97"/>
      <c r="GG33" s="97"/>
      <c r="GH33" s="97"/>
      <c r="GI33" s="97"/>
      <c r="GJ33" s="97"/>
      <c r="GK33" s="97"/>
      <c r="GL33" s="97"/>
      <c r="GM33" s="97"/>
      <c r="GN33" s="97"/>
      <c r="GO33" s="97"/>
      <c r="GP33" s="97"/>
      <c r="GQ33" s="97"/>
      <c r="GR33" s="97"/>
      <c r="GS33" s="97"/>
      <c r="GT33" s="97"/>
      <c r="GU33" s="97"/>
      <c r="GV33" s="97"/>
      <c r="GW33" s="97"/>
      <c r="GX33" s="97"/>
      <c r="GY33" s="97"/>
      <c r="GZ33" s="97"/>
      <c r="HA33" s="97"/>
      <c r="HB33" s="97"/>
      <c r="HC33" s="97"/>
      <c r="HD33" s="97"/>
      <c r="HE33" s="97"/>
      <c r="HF33" s="97"/>
      <c r="HG33" s="97"/>
      <c r="HH33" s="97"/>
      <c r="HI33" s="97"/>
      <c r="HJ33" s="97"/>
      <c r="HK33" s="97"/>
      <c r="HL33" s="97"/>
      <c r="HM33" s="97"/>
      <c r="HN33" s="97"/>
      <c r="HO33" s="97"/>
      <c r="HP33" s="97"/>
      <c r="HQ33" s="97"/>
      <c r="HR33" s="97"/>
      <c r="HS33" s="97"/>
      <c r="HT33" s="97"/>
      <c r="HU33" s="97"/>
      <c r="HV33" s="97"/>
      <c r="HW33" s="97"/>
      <c r="HX33" s="97"/>
      <c r="HY33" s="97"/>
      <c r="HZ33" s="97"/>
      <c r="IA33" s="97"/>
      <c r="IB33" s="97"/>
      <c r="IC33" s="97"/>
      <c r="ID33" s="97"/>
      <c r="IE33" s="97"/>
      <c r="IF33" s="97"/>
      <c r="IG33" s="97"/>
      <c r="IH33" s="97"/>
      <c r="II33" s="97"/>
      <c r="IJ33" s="97"/>
      <c r="IK33" s="97"/>
      <c r="IL33" s="97"/>
      <c r="IM33" s="97"/>
      <c r="IN33" s="97"/>
      <c r="IO33" s="97"/>
      <c r="IP33" s="97"/>
      <c r="IQ33" s="97"/>
      <c r="IR33" s="97"/>
      <c r="IS33" s="97"/>
      <c r="IT33" s="97"/>
      <c r="IU33" s="97"/>
      <c r="IV33" s="97"/>
      <c r="IW33" s="97"/>
      <c r="IX33" s="97"/>
      <c r="IY33" s="97"/>
      <c r="IZ33" s="97"/>
      <c r="JA33" s="97"/>
      <c r="JB33" s="97"/>
      <c r="JC33" s="97"/>
      <c r="JD33" s="97"/>
      <c r="JE33" s="97"/>
      <c r="JF33" s="97"/>
      <c r="JG33" s="97"/>
      <c r="JH33" s="97"/>
      <c r="JI33" s="97"/>
      <c r="JJ33" s="97"/>
      <c r="JK33" s="97"/>
      <c r="JL33" s="97"/>
      <c r="JM33" s="97"/>
      <c r="JN33" s="97"/>
      <c r="JO33" s="97"/>
      <c r="JP33" s="97"/>
      <c r="JQ33" s="97"/>
      <c r="JR33" s="97"/>
      <c r="JS33" s="97"/>
      <c r="JT33" s="97"/>
      <c r="JU33" s="97"/>
      <c r="JV33" s="97"/>
      <c r="JW33" s="97"/>
      <c r="JX33" s="97"/>
      <c r="JY33" s="97"/>
      <c r="JZ33" s="97"/>
      <c r="KA33" s="97"/>
      <c r="KB33" s="97"/>
      <c r="KC33" s="97"/>
      <c r="KD33" s="97"/>
      <c r="KE33" s="97"/>
      <c r="KF33" s="97"/>
      <c r="KG33" s="97"/>
      <c r="KH33" s="97"/>
      <c r="KI33" s="97"/>
      <c r="KJ33" s="97"/>
      <c r="KK33" s="97"/>
      <c r="KL33" s="97"/>
      <c r="KM33" s="97"/>
      <c r="KN33" s="97"/>
      <c r="KO33" s="97"/>
      <c r="KP33" s="97"/>
      <c r="KQ33" s="97"/>
      <c r="KR33" s="97"/>
      <c r="KS33" s="97"/>
      <c r="KT33" s="97"/>
      <c r="KU33" s="97"/>
      <c r="KV33" s="97"/>
      <c r="KW33" s="97"/>
      <c r="KX33" s="97"/>
      <c r="KY33" s="97"/>
      <c r="KZ33" s="97"/>
      <c r="LA33" s="97"/>
      <c r="LB33" s="97"/>
      <c r="LC33" s="97"/>
      <c r="LD33" s="97"/>
      <c r="LE33" s="97"/>
      <c r="LF33" s="97"/>
      <c r="LG33" s="97"/>
      <c r="LH33" s="97"/>
      <c r="LI33" s="97"/>
      <c r="LJ33" s="97"/>
      <c r="LK33" s="97"/>
      <c r="LL33" s="97"/>
      <c r="LM33" s="97"/>
      <c r="LN33" s="97"/>
      <c r="LO33" s="97"/>
      <c r="LP33" s="97"/>
      <c r="LQ33" s="97"/>
      <c r="LR33" s="97"/>
      <c r="LS33" s="97"/>
      <c r="LT33" s="97"/>
      <c r="LU33" s="97"/>
      <c r="LV33" s="97"/>
      <c r="LW33" s="97"/>
      <c r="LX33" s="97"/>
      <c r="LY33" s="97"/>
      <c r="LZ33" s="97"/>
      <c r="MA33" s="97"/>
      <c r="MB33" s="97"/>
      <c r="MC33" s="97"/>
      <c r="MD33" s="97"/>
      <c r="ME33" s="97"/>
      <c r="MF33" s="97"/>
      <c r="MG33" s="97"/>
      <c r="MH33" s="97"/>
      <c r="MI33" s="97"/>
      <c r="MJ33" s="97"/>
      <c r="MK33" s="97"/>
      <c r="ML33" s="97"/>
      <c r="MM33" s="97"/>
      <c r="MN33" s="97"/>
      <c r="MO33" s="97"/>
      <c r="MP33" s="97"/>
      <c r="MQ33" s="97"/>
      <c r="MR33" s="97"/>
      <c r="MS33" s="97"/>
      <c r="MT33" s="97"/>
      <c r="MU33" s="97"/>
      <c r="MV33" s="97"/>
      <c r="MW33" s="97"/>
      <c r="MX33" s="97"/>
      <c r="MY33" s="97"/>
      <c r="MZ33" s="97"/>
      <c r="NA33" s="97"/>
      <c r="NB33" s="97"/>
      <c r="NC33" s="97"/>
      <c r="ND33" s="97"/>
      <c r="NE33" s="97"/>
      <c r="NF33" s="97"/>
      <c r="NG33" s="97"/>
      <c r="NH33" s="97"/>
      <c r="NI33" s="97"/>
      <c r="NJ33" s="97"/>
      <c r="NK33" s="97"/>
      <c r="NL33" s="97"/>
      <c r="NM33" s="97"/>
      <c r="NN33" s="97"/>
      <c r="NO33" s="97"/>
      <c r="NP33" s="97"/>
      <c r="NQ33" s="97"/>
      <c r="NR33" s="97"/>
      <c r="NS33" s="97"/>
      <c r="NT33" s="97"/>
      <c r="NU33" s="97"/>
      <c r="NV33" s="97"/>
      <c r="NW33" s="97"/>
      <c r="NX33" s="97"/>
      <c r="NY33" s="97"/>
      <c r="NZ33" s="97"/>
      <c r="OA33" s="97"/>
      <c r="OB33" s="97"/>
      <c r="OC33" s="97"/>
      <c r="OD33" s="97"/>
      <c r="OE33" s="97"/>
      <c r="OF33" s="97"/>
      <c r="OG33" s="97"/>
      <c r="OH33" s="97"/>
      <c r="OI33" s="97"/>
      <c r="OJ33" s="97"/>
      <c r="OK33" s="97"/>
      <c r="OL33" s="97"/>
      <c r="OM33" s="97"/>
      <c r="ON33" s="97"/>
      <c r="OO33" s="97"/>
      <c r="OP33" s="97"/>
      <c r="OQ33" s="97"/>
      <c r="OR33" s="97"/>
      <c r="OS33" s="97"/>
      <c r="OT33" s="97"/>
      <c r="OU33" s="97"/>
      <c r="OV33" s="97"/>
      <c r="OW33" s="97"/>
      <c r="OX33" s="97"/>
      <c r="OY33" s="97"/>
      <c r="OZ33" s="97"/>
      <c r="PA33" s="97"/>
      <c r="PB33" s="97"/>
      <c r="PC33" s="97"/>
      <c r="PD33" s="97"/>
      <c r="PE33" s="97"/>
      <c r="PF33" s="97"/>
      <c r="PG33" s="97"/>
      <c r="PH33" s="97"/>
      <c r="PI33" s="97"/>
      <c r="PJ33" s="97"/>
      <c r="PK33" s="97"/>
      <c r="PL33" s="97"/>
      <c r="PM33" s="97"/>
      <c r="PN33" s="97"/>
      <c r="PO33" s="97"/>
      <c r="PP33" s="97"/>
      <c r="PQ33" s="97"/>
      <c r="PR33" s="97"/>
      <c r="PS33" s="97"/>
      <c r="PT33" s="97"/>
      <c r="PU33" s="97"/>
      <c r="PV33" s="97"/>
      <c r="PW33" s="97"/>
      <c r="PX33" s="97"/>
      <c r="PY33" s="97"/>
      <c r="PZ33" s="97"/>
      <c r="QA33" s="97"/>
      <c r="QB33" s="97"/>
      <c r="QC33" s="97"/>
      <c r="QD33" s="97"/>
      <c r="QE33" s="97"/>
      <c r="QF33" s="97"/>
      <c r="QG33" s="97"/>
      <c r="QH33" s="97"/>
      <c r="QI33" s="97"/>
      <c r="QJ33" s="97"/>
      <c r="QK33" s="97"/>
      <c r="QL33" s="97"/>
      <c r="QM33" s="97"/>
      <c r="QN33" s="97"/>
      <c r="QO33" s="97"/>
      <c r="QP33" s="97"/>
      <c r="QQ33" s="97"/>
      <c r="QR33" s="97"/>
      <c r="QS33" s="97"/>
      <c r="QT33" s="97"/>
      <c r="QU33" s="97"/>
      <c r="QV33" s="97"/>
      <c r="QW33" s="97"/>
      <c r="QX33" s="97"/>
      <c r="QY33" s="97"/>
      <c r="QZ33" s="97"/>
      <c r="RA33" s="97"/>
      <c r="RB33" s="97"/>
      <c r="RC33" s="97"/>
      <c r="RD33" s="97"/>
      <c r="RE33" s="97"/>
      <c r="RF33" s="97"/>
      <c r="RG33" s="97"/>
      <c r="RH33" s="97"/>
      <c r="RI33" s="97"/>
      <c r="RJ33" s="97"/>
      <c r="RK33" s="97"/>
      <c r="RL33" s="97"/>
      <c r="RM33" s="97"/>
      <c r="RN33" s="97"/>
      <c r="RO33" s="97"/>
      <c r="RP33" s="97"/>
      <c r="RQ33" s="97"/>
      <c r="RR33" s="97"/>
      <c r="RS33" s="97"/>
      <c r="RT33" s="97"/>
      <c r="RU33" s="97"/>
      <c r="RV33" s="97"/>
      <c r="RW33" s="97"/>
      <c r="RX33" s="97"/>
      <c r="RY33" s="97"/>
      <c r="RZ33" s="97"/>
      <c r="SA33" s="97"/>
      <c r="SB33" s="97"/>
      <c r="SC33" s="97"/>
      <c r="SD33" s="97"/>
      <c r="SE33" s="97"/>
      <c r="SF33" s="97"/>
      <c r="SG33" s="97"/>
      <c r="SH33" s="97"/>
      <c r="SI33" s="97"/>
      <c r="SJ33" s="97"/>
      <c r="SK33" s="97"/>
      <c r="SL33" s="97"/>
      <c r="SM33" s="97"/>
      <c r="SN33" s="97"/>
      <c r="SO33" s="97"/>
      <c r="SP33" s="97"/>
      <c r="SQ33" s="97"/>
      <c r="SR33" s="97"/>
      <c r="SS33" s="97"/>
      <c r="ST33" s="97"/>
      <c r="SU33" s="97"/>
      <c r="SV33" s="97"/>
      <c r="SW33" s="97"/>
      <c r="SX33" s="97"/>
      <c r="SY33" s="97"/>
      <c r="SZ33" s="97"/>
      <c r="TA33" s="97"/>
      <c r="TB33" s="97"/>
      <c r="TC33" s="97"/>
      <c r="TD33" s="97"/>
      <c r="TE33" s="97"/>
      <c r="TF33" s="97"/>
      <c r="TG33" s="97"/>
      <c r="TH33" s="97"/>
      <c r="TI33" s="97"/>
      <c r="TJ33" s="97"/>
      <c r="TK33" s="97"/>
      <c r="TL33" s="97"/>
      <c r="TM33" s="97"/>
      <c r="TN33" s="97"/>
      <c r="TO33" s="97"/>
      <c r="TP33" s="97"/>
      <c r="TQ33" s="97"/>
      <c r="TR33" s="97"/>
      <c r="TS33" s="97"/>
      <c r="TT33" s="97"/>
      <c r="TU33" s="97"/>
      <c r="TV33" s="97"/>
      <c r="TW33" s="97"/>
      <c r="TX33" s="97"/>
      <c r="TY33" s="97"/>
      <c r="TZ33" s="97"/>
      <c r="UA33" s="97"/>
      <c r="UB33" s="97"/>
      <c r="UC33" s="97"/>
      <c r="UD33" s="97"/>
      <c r="UE33" s="97"/>
      <c r="UF33" s="97"/>
      <c r="UG33" s="97"/>
      <c r="UH33" s="97"/>
      <c r="UI33" s="97"/>
      <c r="UJ33" s="97"/>
      <c r="UK33" s="97"/>
      <c r="UL33" s="97"/>
      <c r="UM33" s="97"/>
      <c r="UN33" s="97"/>
      <c r="UO33" s="97"/>
      <c r="UP33" s="97"/>
      <c r="UQ33" s="97"/>
      <c r="UR33" s="97"/>
      <c r="US33" s="97"/>
      <c r="UT33" s="97"/>
      <c r="UU33" s="97"/>
      <c r="UV33" s="97"/>
      <c r="UW33" s="97"/>
      <c r="UX33" s="97"/>
      <c r="UY33" s="97"/>
      <c r="UZ33" s="97"/>
      <c r="VA33" s="97"/>
      <c r="VB33" s="97"/>
      <c r="VC33" s="97"/>
      <c r="VD33" s="97"/>
      <c r="VE33" s="97"/>
      <c r="VF33" s="97"/>
      <c r="VG33" s="97"/>
      <c r="VH33" s="97"/>
      <c r="VI33" s="97"/>
      <c r="VJ33" s="97"/>
      <c r="VK33" s="97"/>
      <c r="VL33" s="97"/>
      <c r="VM33" s="97"/>
      <c r="VN33" s="97"/>
      <c r="VO33" s="97"/>
      <c r="VP33" s="97"/>
      <c r="VQ33" s="97"/>
      <c r="VR33" s="97"/>
      <c r="VS33" s="97"/>
      <c r="VT33" s="97"/>
      <c r="VU33" s="97"/>
      <c r="VV33" s="97"/>
      <c r="VW33" s="97"/>
      <c r="VX33" s="97"/>
      <c r="VY33" s="97"/>
      <c r="VZ33" s="97"/>
      <c r="WA33" s="97"/>
      <c r="WB33" s="97"/>
      <c r="WC33" s="97"/>
      <c r="WD33" s="97"/>
      <c r="WE33" s="97"/>
      <c r="WF33" s="97"/>
      <c r="WG33" s="97"/>
      <c r="WH33" s="97"/>
      <c r="WI33" s="97"/>
      <c r="WJ33" s="97"/>
      <c r="WK33" s="97"/>
      <c r="WL33" s="97"/>
      <c r="WM33" s="97"/>
      <c r="WN33" s="97"/>
      <c r="WO33" s="97"/>
      <c r="WP33" s="97"/>
      <c r="WQ33" s="97"/>
      <c r="WR33" s="97"/>
      <c r="WS33" s="97"/>
      <c r="WT33" s="97"/>
      <c r="WU33" s="97"/>
      <c r="WV33" s="97"/>
      <c r="WW33" s="97"/>
      <c r="WX33" s="97"/>
      <c r="WY33" s="97"/>
      <c r="WZ33" s="97"/>
      <c r="XA33" s="97"/>
      <c r="XB33" s="97"/>
      <c r="XC33" s="97"/>
      <c r="XD33" s="97"/>
      <c r="XE33" s="97"/>
      <c r="XF33" s="97"/>
      <c r="XG33" s="97"/>
      <c r="XH33" s="97"/>
      <c r="XI33" s="97"/>
      <c r="XJ33" s="97"/>
      <c r="XK33" s="97"/>
      <c r="XL33" s="97"/>
      <c r="XM33" s="97"/>
      <c r="XN33" s="97"/>
      <c r="XO33" s="97"/>
      <c r="XP33" s="97"/>
      <c r="XQ33" s="97"/>
      <c r="XR33" s="97"/>
      <c r="XS33" s="97"/>
      <c r="XT33" s="97"/>
      <c r="XU33" s="97"/>
      <c r="XV33" s="97"/>
      <c r="XW33" s="97"/>
      <c r="XX33" s="97"/>
      <c r="XY33" s="97"/>
      <c r="XZ33" s="97"/>
      <c r="YA33" s="97"/>
      <c r="YB33" s="97"/>
      <c r="YC33" s="97"/>
      <c r="YD33" s="97"/>
      <c r="YE33" s="97"/>
      <c r="YF33" s="97"/>
      <c r="YG33" s="97"/>
      <c r="YH33" s="97"/>
      <c r="YI33" s="97"/>
      <c r="YJ33" s="97"/>
      <c r="YK33" s="97"/>
      <c r="YL33" s="97"/>
      <c r="YM33" s="97"/>
      <c r="YN33" s="97"/>
      <c r="YO33" s="97"/>
      <c r="YP33" s="97"/>
      <c r="YQ33" s="97"/>
      <c r="YR33" s="97"/>
      <c r="YS33" s="97"/>
      <c r="YT33" s="97"/>
      <c r="YU33" s="97"/>
      <c r="YV33" s="97"/>
      <c r="YW33" s="97"/>
      <c r="YX33" s="97"/>
      <c r="YY33" s="97"/>
      <c r="YZ33" s="97"/>
      <c r="ZA33" s="97"/>
      <c r="ZB33" s="97"/>
      <c r="ZC33" s="97"/>
      <c r="ZD33" s="97"/>
      <c r="ZE33" s="97"/>
      <c r="ZF33" s="97"/>
      <c r="ZG33" s="97"/>
      <c r="ZH33" s="97"/>
      <c r="ZI33" s="97"/>
      <c r="ZJ33" s="97"/>
      <c r="ZK33" s="97"/>
      <c r="ZL33" s="97"/>
      <c r="ZM33" s="97"/>
      <c r="ZN33" s="97"/>
      <c r="ZO33" s="97"/>
      <c r="ZP33" s="97"/>
      <c r="ZQ33" s="97"/>
      <c r="ZR33" s="97"/>
      <c r="ZS33" s="97"/>
      <c r="ZT33" s="97"/>
      <c r="ZU33" s="97"/>
      <c r="ZV33" s="97"/>
      <c r="ZW33" s="97"/>
      <c r="ZX33" s="97"/>
      <c r="ZY33" s="97"/>
      <c r="ZZ33" s="97"/>
      <c r="AAA33" s="97"/>
      <c r="AAB33" s="97"/>
      <c r="AAC33" s="97"/>
      <c r="AAD33" s="97"/>
      <c r="AAE33" s="97"/>
      <c r="AAF33" s="97"/>
      <c r="AAG33" s="97"/>
      <c r="AAH33" s="97"/>
      <c r="AAI33" s="97"/>
      <c r="AAJ33" s="97"/>
      <c r="AAK33" s="97"/>
      <c r="AAL33" s="97"/>
      <c r="AAM33" s="97"/>
      <c r="AAN33" s="97"/>
      <c r="AAO33" s="97"/>
      <c r="AAP33" s="97"/>
      <c r="AAQ33" s="97"/>
      <c r="AAR33" s="97"/>
      <c r="AAS33" s="97"/>
      <c r="AAT33" s="97"/>
      <c r="AAU33" s="97"/>
      <c r="AAV33" s="97"/>
      <c r="AAW33" s="97"/>
      <c r="AAX33" s="97"/>
      <c r="AAY33" s="97"/>
      <c r="AAZ33" s="97"/>
      <c r="ABA33" s="97"/>
      <c r="ABB33" s="97"/>
      <c r="ABC33" s="97"/>
      <c r="ABD33" s="97"/>
      <c r="ABE33" s="97"/>
      <c r="ABF33" s="97"/>
      <c r="ABG33" s="97"/>
      <c r="ABH33" s="97"/>
      <c r="ABI33" s="97"/>
      <c r="ABJ33" s="97"/>
      <c r="ABK33" s="97"/>
      <c r="ABL33" s="97"/>
      <c r="ABM33" s="97"/>
      <c r="ABN33" s="97"/>
      <c r="ABO33" s="97"/>
      <c r="ABP33" s="97"/>
      <c r="ABQ33" s="97"/>
      <c r="ABR33" s="97"/>
      <c r="ABS33" s="97"/>
      <c r="ABT33" s="97"/>
      <c r="ABU33" s="97"/>
      <c r="ABV33" s="97"/>
      <c r="ABW33" s="97"/>
      <c r="ABX33" s="97"/>
      <c r="ABY33" s="97"/>
      <c r="ABZ33" s="97"/>
      <c r="ACA33" s="97"/>
      <c r="ACB33" s="97"/>
      <c r="ACC33" s="97"/>
      <c r="ACD33" s="97"/>
      <c r="ACE33" s="97"/>
      <c r="ACF33" s="97"/>
      <c r="ACG33" s="97"/>
      <c r="ACH33" s="97"/>
      <c r="ACI33" s="97"/>
      <c r="ACJ33" s="97"/>
      <c r="ACK33" s="97"/>
      <c r="ACL33" s="97"/>
      <c r="ACM33" s="97"/>
      <c r="ACN33" s="97"/>
      <c r="ACO33" s="97"/>
      <c r="ACP33" s="97"/>
      <c r="ACQ33" s="97"/>
      <c r="ACR33" s="97"/>
      <c r="ACS33" s="97"/>
      <c r="ACT33" s="97"/>
      <c r="ACU33" s="97"/>
      <c r="ACV33" s="97"/>
      <c r="ACW33" s="97"/>
      <c r="ACX33" s="97"/>
      <c r="ACY33" s="97"/>
      <c r="ACZ33" s="97"/>
      <c r="ADA33" s="97"/>
      <c r="ADB33" s="97"/>
      <c r="ADC33" s="97"/>
      <c r="ADD33" s="97"/>
      <c r="ADE33" s="97"/>
      <c r="ADF33" s="97"/>
      <c r="ADG33" s="97"/>
      <c r="ADH33" s="97"/>
      <c r="ADI33" s="97"/>
      <c r="ADJ33" s="97"/>
      <c r="ADK33" s="97"/>
      <c r="ADL33" s="97"/>
      <c r="ADM33" s="97"/>
      <c r="ADN33" s="97"/>
      <c r="ADO33" s="97"/>
      <c r="ADP33" s="97"/>
      <c r="ADQ33" s="97"/>
      <c r="ADR33" s="97"/>
      <c r="ADS33" s="97"/>
      <c r="ADT33" s="97"/>
      <c r="ADU33" s="97"/>
      <c r="ADV33" s="97"/>
      <c r="ADW33" s="97"/>
      <c r="ADX33" s="97"/>
      <c r="ADY33" s="97"/>
      <c r="ADZ33" s="97"/>
      <c r="AEA33" s="97"/>
      <c r="AEB33" s="97"/>
      <c r="AEC33" s="97"/>
      <c r="AED33" s="97"/>
      <c r="AEE33" s="97"/>
      <c r="AEF33" s="97"/>
      <c r="AEG33" s="97"/>
      <c r="AEH33" s="97"/>
      <c r="AEI33" s="97"/>
      <c r="AEJ33" s="97"/>
      <c r="AEK33" s="97"/>
      <c r="AEL33" s="97"/>
      <c r="AEM33" s="97"/>
      <c r="AEN33" s="97"/>
      <c r="AEO33" s="97"/>
      <c r="AEP33" s="97"/>
      <c r="AEQ33" s="97"/>
      <c r="AER33" s="97"/>
      <c r="AES33" s="97"/>
      <c r="AET33" s="97"/>
      <c r="AEU33" s="97"/>
      <c r="AEV33" s="97"/>
      <c r="AEW33" s="97"/>
      <c r="AEX33" s="97"/>
      <c r="AEY33" s="97"/>
      <c r="AEZ33" s="97"/>
      <c r="AFA33" s="97"/>
      <c r="AFB33" s="97"/>
      <c r="AFC33" s="97"/>
      <c r="AFD33" s="97"/>
      <c r="AFE33" s="97"/>
      <c r="AFF33" s="97"/>
      <c r="AFG33" s="97"/>
      <c r="AFH33" s="97"/>
      <c r="AFI33" s="97"/>
      <c r="AFJ33" s="97"/>
      <c r="AFK33" s="97"/>
      <c r="AFL33" s="97"/>
      <c r="AFM33" s="97"/>
      <c r="AFN33" s="97"/>
      <c r="AFO33" s="97"/>
      <c r="AFP33" s="97"/>
      <c r="AFQ33" s="97"/>
      <c r="AFR33" s="97"/>
      <c r="AFS33" s="97"/>
      <c r="AFT33" s="97"/>
      <c r="AFU33" s="97"/>
      <c r="AFV33" s="97"/>
      <c r="AFW33" s="97"/>
      <c r="AFX33" s="97"/>
      <c r="AFY33" s="97"/>
      <c r="AFZ33" s="97"/>
      <c r="AGA33" s="97"/>
      <c r="AGB33" s="97"/>
      <c r="AGC33" s="97"/>
      <c r="AGD33" s="97"/>
      <c r="AGE33" s="97"/>
      <c r="AGF33" s="97"/>
      <c r="AGG33" s="97"/>
      <c r="AGH33" s="97"/>
      <c r="AGI33" s="97"/>
      <c r="AGJ33" s="97"/>
      <c r="AGK33" s="97"/>
      <c r="AGL33" s="97"/>
      <c r="AGM33" s="97"/>
      <c r="AGN33" s="97"/>
      <c r="AGO33" s="97"/>
      <c r="AGP33" s="97"/>
      <c r="AGQ33" s="97"/>
      <c r="AGR33" s="97"/>
      <c r="AGS33" s="97"/>
      <c r="AGT33" s="97"/>
      <c r="AGU33" s="97"/>
      <c r="AGV33" s="97"/>
      <c r="AGW33" s="97"/>
      <c r="AGX33" s="97"/>
      <c r="AGY33" s="97"/>
      <c r="AGZ33" s="97"/>
      <c r="AHA33" s="97"/>
      <c r="AHB33" s="97"/>
      <c r="AHC33" s="97"/>
      <c r="AHD33" s="97"/>
      <c r="AHE33" s="97"/>
      <c r="AHF33" s="97"/>
      <c r="AHG33" s="97"/>
      <c r="AHH33" s="97"/>
      <c r="AHI33" s="97"/>
      <c r="AHJ33" s="97"/>
      <c r="AHK33" s="97"/>
      <c r="AHL33" s="97"/>
      <c r="AHM33" s="97"/>
      <c r="AHN33" s="97"/>
      <c r="AHO33" s="97"/>
      <c r="AHP33" s="97"/>
      <c r="AHQ33" s="97"/>
      <c r="AHR33" s="97"/>
      <c r="AHS33" s="97"/>
      <c r="AHT33" s="97"/>
      <c r="AHU33" s="97"/>
      <c r="AHV33" s="97"/>
      <c r="AHW33" s="97"/>
      <c r="AHX33" s="97"/>
      <c r="AHY33" s="97"/>
      <c r="AHZ33" s="97"/>
      <c r="AIA33" s="97"/>
      <c r="AIB33" s="97"/>
      <c r="AIC33" s="97"/>
      <c r="AID33" s="97"/>
      <c r="AIE33" s="97"/>
      <c r="AIF33" s="97"/>
      <c r="AIG33" s="97"/>
      <c r="AIH33" s="97"/>
      <c r="AII33" s="97"/>
      <c r="AIJ33" s="97"/>
      <c r="AIK33" s="97"/>
      <c r="AIL33" s="97"/>
      <c r="AIM33" s="97"/>
      <c r="AIN33" s="97"/>
      <c r="AIO33" s="97"/>
      <c r="AIP33" s="97"/>
      <c r="AIQ33" s="97"/>
      <c r="AIR33" s="97"/>
      <c r="AIS33" s="97"/>
      <c r="AIT33" s="97"/>
      <c r="AIU33" s="97"/>
      <c r="AIV33" s="97"/>
      <c r="AIW33" s="97"/>
      <c r="AIX33" s="97"/>
      <c r="AIY33" s="97"/>
      <c r="AIZ33" s="97"/>
      <c r="AJA33" s="97"/>
      <c r="AJB33" s="97"/>
      <c r="AJC33" s="97"/>
      <c r="AJD33" s="97"/>
      <c r="AJE33" s="97"/>
      <c r="AJF33" s="97"/>
      <c r="AJG33" s="97"/>
      <c r="AJH33" s="97"/>
      <c r="AJI33" s="97"/>
      <c r="AJJ33" s="97"/>
      <c r="AJK33" s="97"/>
      <c r="AJL33" s="97"/>
      <c r="AJM33" s="97"/>
      <c r="AJN33" s="97"/>
      <c r="AJO33" s="97"/>
      <c r="AJP33" s="97"/>
      <c r="AJQ33" s="97"/>
      <c r="AJR33" s="97"/>
      <c r="AJS33" s="97"/>
      <c r="AJT33" s="97"/>
      <c r="AJU33" s="97"/>
      <c r="AJV33" s="97"/>
      <c r="AJW33" s="97"/>
      <c r="AJX33" s="97"/>
      <c r="AJY33" s="97"/>
      <c r="AJZ33" s="97"/>
      <c r="AKA33" s="97"/>
      <c r="AKB33" s="97"/>
      <c r="AKC33" s="97"/>
      <c r="AKD33" s="97"/>
      <c r="AKE33" s="97"/>
      <c r="AKF33" s="97"/>
      <c r="AKG33" s="97"/>
      <c r="AKH33" s="97"/>
      <c r="AKI33" s="97"/>
      <c r="AKJ33" s="97"/>
      <c r="AKK33" s="97"/>
      <c r="AKL33" s="97"/>
      <c r="AKM33" s="97"/>
      <c r="AKN33" s="97"/>
      <c r="AKO33" s="97"/>
      <c r="AKP33" s="97"/>
      <c r="AKQ33" s="97"/>
      <c r="AKR33" s="97"/>
      <c r="AKS33" s="97"/>
      <c r="AKT33" s="97"/>
      <c r="AKU33" s="97"/>
      <c r="AKV33" s="97"/>
      <c r="AKW33" s="97"/>
      <c r="AKX33" s="97"/>
      <c r="AKY33" s="97"/>
      <c r="AKZ33" s="97"/>
      <c r="ALA33" s="97"/>
      <c r="ALB33" s="97"/>
      <c r="ALC33" s="97"/>
      <c r="ALD33" s="97"/>
      <c r="ALE33" s="97"/>
      <c r="ALF33" s="97"/>
      <c r="ALG33" s="97"/>
      <c r="ALH33" s="97"/>
      <c r="ALI33" s="97"/>
      <c r="ALJ33" s="97"/>
      <c r="ALK33" s="97"/>
      <c r="ALL33" s="97"/>
      <c r="ALM33" s="97"/>
      <c r="ALN33" s="97"/>
      <c r="ALO33" s="97"/>
      <c r="ALP33" s="97"/>
      <c r="ALQ33" s="97"/>
      <c r="ALR33" s="97"/>
      <c r="ALS33" s="97"/>
      <c r="ALT33" s="97"/>
      <c r="ALU33" s="97"/>
      <c r="ALV33" s="97"/>
      <c r="ALW33" s="97"/>
      <c r="ALX33" s="97"/>
      <c r="ALY33" s="97"/>
      <c r="ALZ33" s="97"/>
      <c r="AMA33" s="97"/>
      <c r="AMB33" s="97"/>
      <c r="AMC33" s="97"/>
      <c r="AMD33" s="97"/>
      <c r="AME33" s="97"/>
      <c r="AMF33" s="97"/>
      <c r="AMG33" s="97"/>
      <c r="AMH33" s="97"/>
      <c r="AMI33" s="97"/>
      <c r="AMJ33" s="97"/>
      <c r="AMK33" s="97"/>
      <c r="AML33" s="97"/>
      <c r="AMM33" s="97"/>
      <c r="AMN33" s="97"/>
      <c r="AMO33" s="97"/>
      <c r="AMP33" s="97"/>
      <c r="AMQ33" s="97"/>
      <c r="AMR33" s="97"/>
      <c r="AMS33" s="97"/>
      <c r="AMT33" s="97"/>
      <c r="AMU33" s="97"/>
      <c r="AMV33" s="97"/>
      <c r="AMW33" s="97"/>
      <c r="AMX33" s="97"/>
      <c r="AMY33" s="97"/>
      <c r="AMZ33" s="97"/>
      <c r="ANA33" s="97"/>
      <c r="ANB33" s="97"/>
      <c r="ANC33" s="97"/>
      <c r="AND33" s="97"/>
      <c r="ANE33" s="97"/>
      <c r="ANF33" s="97"/>
      <c r="ANG33" s="97"/>
      <c r="ANH33" s="97"/>
      <c r="ANI33" s="97"/>
      <c r="ANJ33" s="97"/>
      <c r="ANK33" s="97"/>
      <c r="ANL33" s="97"/>
      <c r="ANM33" s="97"/>
      <c r="ANN33" s="97"/>
      <c r="ANO33" s="97"/>
      <c r="ANP33" s="97"/>
      <c r="ANQ33" s="97"/>
      <c r="ANR33" s="97"/>
      <c r="ANS33" s="97"/>
      <c r="ANT33" s="97"/>
      <c r="ANU33" s="97"/>
      <c r="ANV33" s="97"/>
      <c r="ANW33" s="97"/>
      <c r="ANX33" s="97"/>
      <c r="ANY33" s="97"/>
      <c r="ANZ33" s="97"/>
      <c r="AOA33" s="97"/>
      <c r="AOB33" s="97"/>
      <c r="AOC33" s="97"/>
      <c r="AOD33" s="97"/>
      <c r="AOE33" s="97"/>
      <c r="AOF33" s="97"/>
      <c r="AOG33" s="97"/>
      <c r="AOH33" s="97"/>
      <c r="AOI33" s="97"/>
      <c r="AOJ33" s="97"/>
      <c r="AOK33" s="97"/>
      <c r="AOL33" s="97"/>
      <c r="AOM33" s="97"/>
      <c r="AON33" s="97"/>
      <c r="AOO33" s="97"/>
      <c r="AOP33" s="97"/>
      <c r="AOQ33" s="97"/>
      <c r="AOR33" s="97"/>
      <c r="AOS33" s="97"/>
      <c r="AOT33" s="97"/>
      <c r="AOU33" s="97"/>
      <c r="AOV33" s="97"/>
      <c r="AOW33" s="97"/>
      <c r="AOX33" s="97"/>
      <c r="AOY33" s="97"/>
      <c r="AOZ33" s="97"/>
      <c r="APA33" s="97"/>
      <c r="APB33" s="97"/>
      <c r="APC33" s="97"/>
      <c r="APD33" s="97"/>
      <c r="APE33" s="97"/>
      <c r="APF33" s="97"/>
      <c r="APG33" s="97"/>
      <c r="APH33" s="97"/>
      <c r="API33" s="97"/>
      <c r="APJ33" s="97"/>
      <c r="APK33" s="97"/>
      <c r="APL33" s="97"/>
      <c r="APM33" s="97"/>
      <c r="APN33" s="97"/>
      <c r="APO33" s="97"/>
      <c r="APP33" s="97"/>
      <c r="APQ33" s="97"/>
      <c r="APR33" s="97"/>
      <c r="APS33" s="97"/>
      <c r="APT33" s="97"/>
      <c r="APU33" s="97"/>
      <c r="APV33" s="97"/>
      <c r="APW33" s="97"/>
      <c r="APX33" s="97"/>
      <c r="APY33" s="97"/>
      <c r="APZ33" s="97"/>
      <c r="AQA33" s="97"/>
      <c r="AQB33" s="97"/>
      <c r="AQC33" s="97"/>
      <c r="AQD33" s="97"/>
      <c r="AQE33" s="97"/>
      <c r="AQF33" s="97"/>
      <c r="AQG33" s="97"/>
      <c r="AQH33" s="97"/>
      <c r="AQI33" s="97"/>
      <c r="AQJ33" s="97"/>
      <c r="AQK33" s="97"/>
      <c r="AQL33" s="97"/>
      <c r="AQM33" s="97"/>
      <c r="AQN33" s="97"/>
      <c r="AQO33" s="97"/>
      <c r="AQP33" s="97"/>
      <c r="AQQ33" s="97"/>
      <c r="AQR33" s="97"/>
      <c r="AQS33" s="97"/>
      <c r="AQT33" s="97"/>
      <c r="AQU33" s="97"/>
      <c r="AQV33" s="97"/>
      <c r="AQW33" s="97"/>
      <c r="AQX33" s="97"/>
      <c r="AQY33" s="97"/>
      <c r="AQZ33" s="97"/>
      <c r="ARA33" s="97"/>
      <c r="ARB33" s="97"/>
      <c r="ARC33" s="97"/>
      <c r="ARD33" s="97"/>
      <c r="ARE33" s="97"/>
      <c r="ARF33" s="97"/>
      <c r="ARG33" s="97"/>
      <c r="ARH33" s="97"/>
      <c r="ARI33" s="97"/>
      <c r="ARJ33" s="97"/>
      <c r="ARK33" s="97"/>
      <c r="ARL33" s="97"/>
      <c r="ARM33" s="97"/>
      <c r="ARN33" s="97"/>
      <c r="ARO33" s="97"/>
      <c r="ARP33" s="97"/>
      <c r="ARQ33" s="97"/>
      <c r="ARR33" s="97"/>
      <c r="ARS33" s="97"/>
      <c r="ART33" s="97"/>
      <c r="ARU33" s="97"/>
      <c r="ARV33" s="97"/>
      <c r="ARW33" s="97"/>
      <c r="ARX33" s="97"/>
      <c r="ARY33" s="97"/>
      <c r="ARZ33" s="97"/>
      <c r="ASA33" s="97"/>
      <c r="ASB33" s="97"/>
      <c r="ASC33" s="97"/>
      <c r="ASD33" s="97"/>
      <c r="ASE33" s="97"/>
      <c r="ASF33" s="97"/>
      <c r="ASG33" s="97"/>
      <c r="ASH33" s="97"/>
      <c r="ASI33" s="97"/>
      <c r="ASJ33" s="97"/>
      <c r="ASK33" s="97"/>
      <c r="ASL33" s="97"/>
      <c r="ASM33" s="97"/>
      <c r="ASN33" s="97"/>
      <c r="ASO33" s="97"/>
      <c r="ASP33" s="97"/>
      <c r="ASQ33" s="97"/>
      <c r="ASR33" s="97"/>
      <c r="ASS33" s="97"/>
      <c r="AST33" s="97"/>
      <c r="ASU33" s="97"/>
      <c r="ASV33" s="97"/>
      <c r="ASW33" s="97"/>
      <c r="ASX33" s="97"/>
      <c r="ASY33" s="97"/>
      <c r="ASZ33" s="97"/>
      <c r="ATA33" s="97"/>
      <c r="ATB33" s="97"/>
      <c r="ATC33" s="97"/>
      <c r="ATD33" s="97"/>
      <c r="ATE33" s="97"/>
      <c r="ATF33" s="97"/>
      <c r="ATG33" s="97"/>
      <c r="ATH33" s="97"/>
      <c r="ATI33" s="97"/>
      <c r="ATJ33" s="97"/>
      <c r="ATK33" s="97"/>
      <c r="ATL33" s="97"/>
      <c r="ATM33" s="97"/>
      <c r="ATN33" s="97"/>
      <c r="ATO33" s="97"/>
      <c r="ATP33" s="97"/>
      <c r="ATQ33" s="97"/>
      <c r="ATR33" s="97"/>
      <c r="ATS33" s="97"/>
      <c r="ATT33" s="97"/>
      <c r="ATU33" s="97"/>
      <c r="ATV33" s="97"/>
      <c r="ATW33" s="97"/>
      <c r="ATX33" s="97"/>
      <c r="ATY33" s="97"/>
      <c r="ATZ33" s="97"/>
      <c r="AUA33" s="97"/>
      <c r="AUB33" s="97"/>
      <c r="AUC33" s="97"/>
      <c r="AUD33" s="97"/>
      <c r="AUE33" s="97"/>
      <c r="AUF33" s="97"/>
      <c r="AUG33" s="97"/>
      <c r="AUH33" s="97"/>
      <c r="AUI33" s="97"/>
      <c r="AUJ33" s="97"/>
      <c r="AUK33" s="97"/>
      <c r="AUL33" s="97"/>
      <c r="AUM33" s="97"/>
      <c r="AUN33" s="97"/>
      <c r="AUO33" s="97"/>
      <c r="AUP33" s="97"/>
      <c r="AUQ33" s="97"/>
      <c r="AUR33" s="97"/>
      <c r="AUS33" s="97"/>
      <c r="AUT33" s="97"/>
      <c r="AUU33" s="97"/>
      <c r="AUV33" s="97"/>
      <c r="AUW33" s="97"/>
      <c r="AUX33" s="97"/>
      <c r="AUY33" s="97"/>
      <c r="AUZ33" s="97"/>
      <c r="AVA33" s="97"/>
      <c r="AVB33" s="97"/>
      <c r="AVC33" s="97"/>
      <c r="AVD33" s="97"/>
      <c r="AVE33" s="97"/>
      <c r="AVF33" s="97"/>
      <c r="AVG33" s="97"/>
      <c r="AVH33" s="97"/>
      <c r="AVI33" s="97"/>
      <c r="AVJ33" s="97"/>
      <c r="AVK33" s="97"/>
      <c r="AVL33" s="97"/>
      <c r="AVM33" s="97"/>
      <c r="AVN33" s="97"/>
      <c r="AVO33" s="97"/>
      <c r="AVP33" s="97"/>
      <c r="AVQ33" s="97"/>
      <c r="AVR33" s="97"/>
      <c r="AVS33" s="97"/>
      <c r="AVT33" s="97"/>
      <c r="AVU33" s="97"/>
      <c r="AVV33" s="97"/>
      <c r="AVW33" s="97"/>
      <c r="AVX33" s="97"/>
      <c r="AVY33" s="97"/>
      <c r="AVZ33" s="97"/>
      <c r="AWA33" s="97"/>
      <c r="AWB33" s="97"/>
      <c r="AWC33" s="97"/>
      <c r="AWD33" s="97"/>
      <c r="AWE33" s="97"/>
      <c r="AWF33" s="97"/>
      <c r="AWG33" s="97"/>
      <c r="AWH33" s="97"/>
      <c r="AWI33" s="97"/>
      <c r="AWJ33" s="97"/>
      <c r="AWK33" s="97"/>
      <c r="AWL33" s="97"/>
      <c r="AWM33" s="97"/>
      <c r="AWN33" s="97"/>
      <c r="AWO33" s="97"/>
      <c r="AWP33" s="97"/>
      <c r="AWQ33" s="97"/>
      <c r="AWR33" s="97"/>
      <c r="AWS33" s="97"/>
      <c r="AWT33" s="97"/>
      <c r="AWU33" s="97"/>
      <c r="AWV33" s="97"/>
      <c r="AWW33" s="97"/>
      <c r="AWX33" s="97"/>
      <c r="AWY33" s="97"/>
      <c r="AWZ33" s="97"/>
      <c r="AXA33" s="97"/>
      <c r="AXB33" s="97"/>
      <c r="AXC33" s="97"/>
      <c r="AXD33" s="97"/>
      <c r="AXE33" s="97"/>
      <c r="AXF33" s="97"/>
      <c r="AXG33" s="97"/>
      <c r="AXH33" s="97"/>
      <c r="AXI33" s="97"/>
      <c r="AXJ33" s="97"/>
      <c r="AXK33" s="97"/>
      <c r="AXL33" s="97"/>
      <c r="AXM33" s="97"/>
      <c r="AXN33" s="97"/>
      <c r="AXO33" s="97"/>
      <c r="AXP33" s="97"/>
      <c r="AXQ33" s="97"/>
      <c r="AXR33" s="97"/>
      <c r="AXS33" s="97"/>
      <c r="AXT33" s="97"/>
      <c r="AXU33" s="97"/>
      <c r="AXV33" s="97"/>
      <c r="AXW33" s="97"/>
      <c r="AXX33" s="97"/>
      <c r="AXY33" s="97"/>
      <c r="AXZ33" s="97"/>
      <c r="AYA33" s="97"/>
      <c r="AYB33" s="97"/>
      <c r="AYC33" s="97"/>
      <c r="AYD33" s="97"/>
      <c r="AYE33" s="97"/>
      <c r="AYF33" s="97"/>
      <c r="AYG33" s="97"/>
      <c r="AYH33" s="97"/>
      <c r="AYI33" s="97"/>
      <c r="AYJ33" s="97"/>
      <c r="AYK33" s="97"/>
      <c r="AYL33" s="97"/>
      <c r="AYM33" s="97"/>
      <c r="AYN33" s="97"/>
      <c r="AYO33" s="97"/>
      <c r="AYP33" s="97"/>
      <c r="AYQ33" s="97"/>
      <c r="AYR33" s="97"/>
      <c r="AYS33" s="97"/>
      <c r="AYT33" s="97"/>
      <c r="AYU33" s="97"/>
      <c r="AYV33" s="97"/>
      <c r="AYW33" s="97"/>
      <c r="AYX33" s="97"/>
      <c r="AYY33" s="97"/>
      <c r="AYZ33" s="97"/>
      <c r="AZA33" s="97"/>
      <c r="AZB33" s="97"/>
      <c r="AZC33" s="97"/>
      <c r="AZD33" s="97"/>
      <c r="AZE33" s="97"/>
      <c r="AZF33" s="97"/>
      <c r="AZG33" s="97"/>
      <c r="AZH33" s="97"/>
      <c r="AZI33" s="97"/>
      <c r="AZJ33" s="97"/>
      <c r="AZK33" s="97"/>
      <c r="AZL33" s="97"/>
      <c r="AZM33" s="97"/>
      <c r="AZN33" s="97"/>
      <c r="AZO33" s="97"/>
      <c r="AZP33" s="97"/>
      <c r="AZQ33" s="97"/>
      <c r="AZR33" s="97"/>
      <c r="AZS33" s="97"/>
      <c r="AZT33" s="97"/>
      <c r="AZU33" s="97"/>
      <c r="AZV33" s="97"/>
      <c r="AZW33" s="97"/>
      <c r="AZX33" s="97"/>
      <c r="AZY33" s="97"/>
      <c r="AZZ33" s="97"/>
      <c r="BAA33" s="97"/>
      <c r="BAB33" s="97"/>
      <c r="BAC33" s="97"/>
      <c r="BAD33" s="97"/>
      <c r="BAE33" s="97"/>
      <c r="BAF33" s="97"/>
      <c r="BAG33" s="97"/>
      <c r="BAH33" s="97"/>
      <c r="BAI33" s="97"/>
      <c r="BAJ33" s="97"/>
      <c r="BAK33" s="97"/>
      <c r="BAL33" s="97"/>
      <c r="BAM33" s="97"/>
      <c r="BAN33" s="97"/>
      <c r="BAO33" s="97"/>
      <c r="BAP33" s="97"/>
      <c r="BAQ33" s="97"/>
      <c r="BAR33" s="97"/>
      <c r="BAS33" s="97"/>
      <c r="BAT33" s="97"/>
      <c r="BAU33" s="97"/>
      <c r="BAV33" s="97"/>
      <c r="BAW33" s="97"/>
      <c r="BAX33" s="97"/>
      <c r="BAY33" s="97"/>
      <c r="BAZ33" s="97"/>
      <c r="BBA33" s="97"/>
      <c r="BBB33" s="97"/>
      <c r="BBC33" s="97"/>
      <c r="BBD33" s="97"/>
      <c r="BBE33" s="97"/>
      <c r="BBF33" s="97"/>
      <c r="BBG33" s="97"/>
      <c r="BBH33" s="97"/>
      <c r="BBI33" s="97"/>
      <c r="BBJ33" s="97"/>
      <c r="BBK33" s="97"/>
      <c r="BBL33" s="97"/>
      <c r="BBM33" s="97"/>
      <c r="BBN33" s="97"/>
      <c r="BBO33" s="97"/>
      <c r="BBP33" s="97"/>
      <c r="BBQ33" s="97"/>
      <c r="BBR33" s="97"/>
      <c r="BBS33" s="97"/>
      <c r="BBT33" s="97"/>
      <c r="BBU33" s="97"/>
      <c r="BBV33" s="97"/>
      <c r="BBW33" s="97"/>
      <c r="BBX33" s="97"/>
      <c r="BBY33" s="97"/>
      <c r="BBZ33" s="97"/>
      <c r="BCA33" s="97"/>
      <c r="BCB33" s="97"/>
      <c r="BCC33" s="97"/>
      <c r="BCD33" s="97"/>
      <c r="BCE33" s="97"/>
      <c r="BCF33" s="97"/>
      <c r="BCG33" s="97"/>
      <c r="BCH33" s="97"/>
      <c r="BCI33" s="97"/>
      <c r="BCJ33" s="97"/>
      <c r="BCK33" s="97"/>
      <c r="BCL33" s="97"/>
      <c r="BCM33" s="97"/>
      <c r="BCN33" s="97"/>
      <c r="BCO33" s="97"/>
      <c r="BCP33" s="97"/>
      <c r="BCQ33" s="97"/>
      <c r="BCR33" s="97"/>
      <c r="BCS33" s="97"/>
      <c r="BCT33" s="97"/>
      <c r="BCU33" s="97"/>
      <c r="BCV33" s="97"/>
      <c r="BCW33" s="97"/>
      <c r="BCX33" s="97"/>
      <c r="BCY33" s="97"/>
      <c r="BCZ33" s="97"/>
      <c r="BDA33" s="97"/>
      <c r="BDB33" s="97"/>
      <c r="BDC33" s="97"/>
      <c r="BDD33" s="97"/>
      <c r="BDE33" s="97"/>
      <c r="BDF33" s="97"/>
      <c r="BDG33" s="97"/>
      <c r="BDH33" s="97"/>
      <c r="BDI33" s="97"/>
      <c r="BDJ33" s="97"/>
      <c r="BDK33" s="97"/>
      <c r="BDL33" s="97"/>
      <c r="BDM33" s="97"/>
      <c r="BDN33" s="97"/>
      <c r="BDO33" s="97"/>
      <c r="BDP33" s="97"/>
      <c r="BDQ33" s="97"/>
      <c r="BDR33" s="97"/>
      <c r="BDS33" s="97"/>
      <c r="BDT33" s="97"/>
      <c r="BDU33" s="97"/>
      <c r="BDV33" s="97"/>
      <c r="BDW33" s="97"/>
      <c r="BDX33" s="97"/>
      <c r="BDY33" s="97"/>
      <c r="BDZ33" s="97"/>
      <c r="BEA33" s="97"/>
      <c r="BEB33" s="97"/>
      <c r="BEC33" s="97"/>
      <c r="BED33" s="97"/>
      <c r="BEE33" s="97"/>
      <c r="BEF33" s="97"/>
      <c r="BEG33" s="97"/>
      <c r="BEH33" s="97"/>
      <c r="BEI33" s="97"/>
      <c r="BEJ33" s="97"/>
      <c r="BEK33" s="97"/>
      <c r="BEL33" s="97"/>
      <c r="BEM33" s="97"/>
      <c r="BEN33" s="97"/>
      <c r="BEO33" s="97"/>
      <c r="BEP33" s="97"/>
      <c r="BEQ33" s="97"/>
      <c r="BER33" s="97"/>
      <c r="BES33" s="97"/>
      <c r="BET33" s="97"/>
      <c r="BEU33" s="97"/>
      <c r="BEV33" s="97"/>
      <c r="BEW33" s="97"/>
      <c r="BEX33" s="97"/>
      <c r="BEY33" s="97"/>
      <c r="BEZ33" s="97"/>
      <c r="BFA33" s="97"/>
      <c r="BFB33" s="97"/>
      <c r="BFC33" s="97"/>
      <c r="BFD33" s="97"/>
      <c r="BFE33" s="97"/>
      <c r="BFF33" s="97"/>
      <c r="BFG33" s="97"/>
      <c r="BFH33" s="97"/>
      <c r="BFI33" s="97"/>
      <c r="BFJ33" s="97"/>
      <c r="BFK33" s="97"/>
      <c r="BFL33" s="97"/>
      <c r="BFM33" s="97"/>
      <c r="BFN33" s="97"/>
      <c r="BFO33" s="97"/>
      <c r="BFP33" s="97"/>
      <c r="BFQ33" s="97"/>
      <c r="BFR33" s="97"/>
      <c r="BFS33" s="97"/>
      <c r="BFT33" s="97"/>
      <c r="BFU33" s="97"/>
      <c r="BFV33" s="97"/>
      <c r="BFW33" s="97"/>
      <c r="BFX33" s="97"/>
      <c r="BFY33" s="97"/>
      <c r="BFZ33" s="97"/>
      <c r="BGA33" s="97"/>
      <c r="BGB33" s="97"/>
      <c r="BGC33" s="97"/>
      <c r="BGD33" s="97"/>
      <c r="BGE33" s="97"/>
      <c r="BGF33" s="97"/>
      <c r="BGG33" s="97"/>
      <c r="BGH33" s="97"/>
      <c r="BGI33" s="97"/>
      <c r="BGJ33" s="97"/>
      <c r="BGK33" s="97"/>
      <c r="BGL33" s="97"/>
      <c r="BGM33" s="97"/>
      <c r="BGN33" s="97"/>
      <c r="BGO33" s="97"/>
      <c r="BGP33" s="97"/>
      <c r="BGQ33" s="97"/>
      <c r="BGR33" s="97"/>
      <c r="BGS33" s="97"/>
      <c r="BGT33" s="97"/>
      <c r="BGU33" s="97"/>
      <c r="BGV33" s="97"/>
      <c r="BGW33" s="97"/>
      <c r="BGX33" s="97"/>
      <c r="BGY33" s="97"/>
      <c r="BGZ33" s="97"/>
      <c r="BHA33" s="97"/>
      <c r="BHB33" s="97"/>
      <c r="BHC33" s="97"/>
      <c r="BHD33" s="97"/>
      <c r="BHE33" s="97"/>
      <c r="BHF33" s="97"/>
      <c r="BHG33" s="97"/>
      <c r="BHH33" s="97"/>
      <c r="BHI33" s="97"/>
      <c r="BHJ33" s="97"/>
      <c r="BHK33" s="97"/>
      <c r="BHL33" s="97"/>
      <c r="BHM33" s="97"/>
      <c r="BHN33" s="97"/>
      <c r="BHO33" s="97"/>
      <c r="BHP33" s="97"/>
      <c r="BHQ33" s="97"/>
      <c r="BHR33" s="97"/>
      <c r="BHS33" s="97"/>
      <c r="BHT33" s="97"/>
      <c r="BHU33" s="97"/>
      <c r="BHV33" s="97"/>
      <c r="BHW33" s="97"/>
      <c r="BHX33" s="97"/>
      <c r="BHY33" s="97"/>
      <c r="BHZ33" s="97"/>
      <c r="BIA33" s="97"/>
      <c r="BIB33" s="97"/>
      <c r="BIC33" s="97"/>
      <c r="BID33" s="97"/>
      <c r="BIE33" s="97"/>
      <c r="BIF33" s="97"/>
      <c r="BIG33" s="97"/>
      <c r="BIH33" s="97"/>
      <c r="BII33" s="97"/>
      <c r="BIJ33" s="97"/>
      <c r="BIK33" s="97"/>
      <c r="BIL33" s="97"/>
      <c r="BIM33" s="97"/>
      <c r="BIN33" s="97"/>
      <c r="BIO33" s="97"/>
      <c r="BIP33" s="97"/>
      <c r="BIQ33" s="97"/>
      <c r="BIR33" s="97"/>
      <c r="BIS33" s="97"/>
      <c r="BIT33" s="97"/>
      <c r="BIU33" s="97"/>
      <c r="BIV33" s="97"/>
      <c r="BIW33" s="97"/>
      <c r="BIX33" s="97"/>
      <c r="BIY33" s="97"/>
      <c r="BIZ33" s="97"/>
      <c r="BJA33" s="97"/>
      <c r="BJB33" s="97"/>
      <c r="BJC33" s="97"/>
      <c r="BJD33" s="97"/>
      <c r="BJE33" s="97"/>
      <c r="BJF33" s="97"/>
      <c r="BJG33" s="97"/>
      <c r="BJH33" s="97"/>
      <c r="BJI33" s="97"/>
      <c r="BJJ33" s="97"/>
      <c r="BJK33" s="97"/>
      <c r="BJL33" s="97"/>
      <c r="BJM33" s="97"/>
      <c r="BJN33" s="97"/>
      <c r="BJO33" s="97"/>
      <c r="BJP33" s="97"/>
      <c r="BJQ33" s="97"/>
      <c r="BJR33" s="97"/>
      <c r="BJS33" s="97"/>
      <c r="BJT33" s="97"/>
      <c r="BJU33" s="97"/>
      <c r="BJV33" s="97"/>
      <c r="BJW33" s="97"/>
      <c r="BJX33" s="97"/>
      <c r="BJY33" s="97"/>
      <c r="BJZ33" s="97"/>
      <c r="BKA33" s="97"/>
      <c r="BKB33" s="97"/>
      <c r="BKC33" s="97"/>
      <c r="BKD33" s="97"/>
      <c r="BKE33" s="97"/>
      <c r="BKF33" s="97"/>
      <c r="BKG33" s="97"/>
      <c r="BKH33" s="97"/>
      <c r="BKI33" s="97"/>
      <c r="BKJ33" s="97"/>
      <c r="BKK33" s="97"/>
      <c r="BKL33" s="97"/>
      <c r="BKM33" s="97"/>
      <c r="BKN33" s="97"/>
      <c r="BKO33" s="97"/>
      <c r="BKP33" s="97"/>
      <c r="BKQ33" s="97"/>
      <c r="BKR33" s="97"/>
      <c r="BKS33" s="97"/>
      <c r="BKT33" s="97"/>
      <c r="BKU33" s="97"/>
      <c r="BKV33" s="97"/>
      <c r="BKW33" s="97"/>
      <c r="BKX33" s="97"/>
      <c r="BKY33" s="97"/>
      <c r="BKZ33" s="97"/>
      <c r="BLA33" s="97"/>
      <c r="BLB33" s="97"/>
      <c r="BLC33" s="97"/>
      <c r="BLD33" s="97"/>
      <c r="BLE33" s="97"/>
      <c r="BLF33" s="97"/>
      <c r="BLG33" s="97"/>
      <c r="BLH33" s="97"/>
      <c r="BLI33" s="97"/>
      <c r="BLJ33" s="97"/>
      <c r="BLK33" s="97"/>
      <c r="BLL33" s="97"/>
      <c r="BLM33" s="97"/>
      <c r="BLN33" s="97"/>
      <c r="BLO33" s="97"/>
      <c r="BLP33" s="97"/>
      <c r="BLQ33" s="97"/>
      <c r="BLR33" s="97"/>
      <c r="BLS33" s="97"/>
      <c r="BLT33" s="97"/>
      <c r="BLU33" s="97"/>
      <c r="BLV33" s="97"/>
      <c r="BLW33" s="97"/>
      <c r="BLX33" s="97"/>
      <c r="BLY33" s="97"/>
      <c r="BLZ33" s="97"/>
      <c r="BMA33" s="97"/>
      <c r="BMB33" s="97"/>
      <c r="BMC33" s="97"/>
      <c r="BMD33" s="97"/>
      <c r="BME33" s="97"/>
      <c r="BMF33" s="97"/>
      <c r="BMG33" s="97"/>
      <c r="BMH33" s="97"/>
      <c r="BMI33" s="97"/>
      <c r="BMJ33" s="97"/>
      <c r="BMK33" s="97"/>
      <c r="BML33" s="97"/>
      <c r="BMM33" s="97"/>
      <c r="BMN33" s="97"/>
      <c r="BMO33" s="97"/>
      <c r="BMP33" s="97"/>
      <c r="BMQ33" s="97"/>
      <c r="BMR33" s="97"/>
      <c r="BMS33" s="97"/>
      <c r="BMT33" s="97"/>
      <c r="BMU33" s="97"/>
      <c r="BMV33" s="97"/>
      <c r="BMW33" s="97"/>
      <c r="BMX33" s="97"/>
      <c r="BMY33" s="97"/>
      <c r="BMZ33" s="97"/>
      <c r="BNA33" s="97"/>
      <c r="BNB33" s="97"/>
      <c r="BNC33" s="97"/>
      <c r="BND33" s="97"/>
      <c r="BNE33" s="97"/>
      <c r="BNF33" s="97"/>
      <c r="BNG33" s="97"/>
      <c r="BNH33" s="97"/>
      <c r="BNI33" s="97"/>
      <c r="BNJ33" s="97"/>
      <c r="BNK33" s="97"/>
      <c r="BNL33" s="97"/>
      <c r="BNM33" s="97"/>
      <c r="BNN33" s="97"/>
      <c r="BNO33" s="97"/>
      <c r="BNP33" s="97"/>
      <c r="BNQ33" s="97"/>
      <c r="BNR33" s="97"/>
      <c r="BNS33" s="97"/>
      <c r="BNT33" s="97"/>
      <c r="BNU33" s="97"/>
      <c r="BNV33" s="97"/>
      <c r="BNW33" s="97"/>
      <c r="BNX33" s="97"/>
      <c r="BNY33" s="97"/>
      <c r="BNZ33" s="97"/>
      <c r="BOA33" s="97"/>
      <c r="BOB33" s="97"/>
      <c r="BOC33" s="97"/>
      <c r="BOD33" s="97"/>
      <c r="BOE33" s="97"/>
      <c r="BOF33" s="97"/>
      <c r="BOG33" s="97"/>
      <c r="BOH33" s="97"/>
      <c r="BOI33" s="97"/>
      <c r="BOJ33" s="97"/>
      <c r="BOK33" s="97"/>
      <c r="BOL33" s="97"/>
      <c r="BOM33" s="97"/>
      <c r="BON33" s="97"/>
      <c r="BOO33" s="97"/>
      <c r="BOP33" s="97"/>
      <c r="BOQ33" s="97"/>
      <c r="BOR33" s="97"/>
      <c r="BOS33" s="97"/>
      <c r="BOT33" s="97"/>
      <c r="BOU33" s="97"/>
      <c r="BOV33" s="97"/>
      <c r="BOW33" s="97"/>
      <c r="BOX33" s="97"/>
      <c r="BOY33" s="97"/>
      <c r="BOZ33" s="97"/>
      <c r="BPA33" s="97"/>
      <c r="BPB33" s="97"/>
      <c r="BPC33" s="97"/>
      <c r="BPD33" s="97"/>
      <c r="BPE33" s="97"/>
      <c r="BPF33" s="97"/>
      <c r="BPG33" s="97"/>
      <c r="BPH33" s="97"/>
      <c r="BPI33" s="97"/>
      <c r="BPJ33" s="97"/>
      <c r="BPK33" s="97"/>
      <c r="BPL33" s="97"/>
      <c r="BPM33" s="97"/>
      <c r="BPN33" s="97"/>
      <c r="BPO33" s="97"/>
      <c r="BPP33" s="97"/>
      <c r="BPQ33" s="97"/>
      <c r="BPR33" s="97"/>
      <c r="BPS33" s="97"/>
      <c r="BPT33" s="97"/>
      <c r="BPU33" s="97"/>
      <c r="BPV33" s="97"/>
      <c r="BPW33" s="97"/>
      <c r="BPX33" s="97"/>
      <c r="BPY33" s="97"/>
      <c r="BPZ33" s="97"/>
      <c r="BQA33" s="97"/>
      <c r="BQB33" s="97"/>
      <c r="BQC33" s="97"/>
      <c r="BQD33" s="97"/>
      <c r="BQE33" s="97"/>
      <c r="BQF33" s="97"/>
      <c r="BQG33" s="97"/>
      <c r="BQH33" s="97"/>
      <c r="BQI33" s="97"/>
      <c r="BQJ33" s="97"/>
      <c r="BQK33" s="97"/>
      <c r="BQL33" s="97"/>
      <c r="BQM33" s="97"/>
      <c r="BQN33" s="97"/>
      <c r="BQO33" s="97"/>
      <c r="BQP33" s="97"/>
      <c r="BQQ33" s="97"/>
      <c r="BQR33" s="97"/>
      <c r="BQS33" s="97"/>
      <c r="BQT33" s="97"/>
      <c r="BQU33" s="97"/>
      <c r="BQV33" s="97"/>
      <c r="BQW33" s="97"/>
      <c r="BQX33" s="97"/>
      <c r="BQY33" s="97"/>
      <c r="BQZ33" s="97"/>
      <c r="BRA33" s="97"/>
      <c r="BRB33" s="97"/>
      <c r="BRC33" s="97"/>
      <c r="BRD33" s="97"/>
      <c r="BRE33" s="97"/>
      <c r="BRF33" s="97"/>
      <c r="BRG33" s="97"/>
      <c r="BRH33" s="97"/>
      <c r="BRI33" s="97"/>
      <c r="BRJ33" s="97"/>
      <c r="BRK33" s="97"/>
      <c r="BRL33" s="97"/>
      <c r="BRM33" s="97"/>
      <c r="BRN33" s="97"/>
      <c r="BRO33" s="97"/>
      <c r="BRP33" s="97"/>
      <c r="BRQ33" s="97"/>
      <c r="BRR33" s="97"/>
      <c r="BRS33" s="97"/>
      <c r="BRT33" s="97"/>
      <c r="BRU33" s="97"/>
      <c r="BRV33" s="97"/>
      <c r="BRW33" s="97"/>
      <c r="BRX33" s="97"/>
      <c r="BRY33" s="97"/>
      <c r="BRZ33" s="97"/>
      <c r="BSA33" s="97"/>
      <c r="BSB33" s="97"/>
      <c r="BSC33" s="97"/>
      <c r="BSD33" s="97"/>
      <c r="BSE33" s="97"/>
      <c r="BSF33" s="97"/>
      <c r="BSG33" s="97"/>
      <c r="BSH33" s="97"/>
      <c r="BSI33" s="97"/>
      <c r="BSJ33" s="97"/>
      <c r="BSK33" s="97"/>
      <c r="BSL33" s="97"/>
      <c r="BSM33" s="97"/>
      <c r="BSN33" s="97"/>
      <c r="BSO33" s="97"/>
      <c r="BSP33" s="97"/>
      <c r="BSQ33" s="97"/>
      <c r="BSR33" s="97"/>
      <c r="BSS33" s="97"/>
      <c r="BST33" s="97"/>
      <c r="BSU33" s="97"/>
      <c r="BSV33" s="97"/>
      <c r="BSW33" s="97"/>
      <c r="BSX33" s="97"/>
      <c r="BSY33" s="97"/>
      <c r="BSZ33" s="97"/>
      <c r="BTA33" s="97"/>
      <c r="BTB33" s="97"/>
      <c r="BTC33" s="97"/>
      <c r="BTD33" s="97"/>
      <c r="BTE33" s="97"/>
      <c r="BTF33" s="97"/>
      <c r="BTG33" s="97"/>
      <c r="BTH33" s="97"/>
      <c r="BTI33" s="97"/>
      <c r="BTJ33" s="97"/>
      <c r="BTK33" s="97"/>
      <c r="BTL33" s="97"/>
      <c r="BTM33" s="97"/>
      <c r="BTN33" s="97"/>
      <c r="BTO33" s="97"/>
      <c r="BTP33" s="97"/>
      <c r="BTQ33" s="97"/>
      <c r="BTR33" s="97"/>
      <c r="BTS33" s="97"/>
      <c r="BTT33" s="97"/>
      <c r="BTU33" s="97"/>
      <c r="BTV33" s="97"/>
      <c r="BTW33" s="97"/>
      <c r="BTX33" s="97"/>
      <c r="BTY33" s="97"/>
      <c r="BTZ33" s="97"/>
      <c r="BUA33" s="97"/>
      <c r="BUB33" s="97"/>
      <c r="BUC33" s="97"/>
      <c r="BUD33" s="97"/>
      <c r="BUE33" s="97"/>
      <c r="BUF33" s="97"/>
      <c r="BUG33" s="97"/>
      <c r="BUH33" s="97"/>
      <c r="BUI33" s="97"/>
      <c r="BUJ33" s="97"/>
      <c r="BUK33" s="97"/>
      <c r="BUL33" s="97"/>
      <c r="BUM33" s="97"/>
      <c r="BUN33" s="97"/>
      <c r="BUO33" s="97"/>
      <c r="BUP33" s="97"/>
      <c r="BUQ33" s="97"/>
      <c r="BUR33" s="97"/>
      <c r="BUS33" s="97"/>
      <c r="BUT33" s="97"/>
      <c r="BUU33" s="97"/>
      <c r="BUV33" s="97"/>
      <c r="BUW33" s="97"/>
      <c r="BUX33" s="97"/>
      <c r="BUY33" s="97"/>
      <c r="BUZ33" s="97"/>
      <c r="BVA33" s="97"/>
      <c r="BVB33" s="97"/>
      <c r="BVC33" s="97"/>
      <c r="BVD33" s="97"/>
      <c r="BVE33" s="97"/>
      <c r="BVF33" s="97"/>
      <c r="BVG33" s="97"/>
      <c r="BVH33" s="97"/>
      <c r="BVI33" s="97"/>
      <c r="BVJ33" s="97"/>
      <c r="BVK33" s="97"/>
      <c r="BVL33" s="97"/>
      <c r="BVM33" s="97"/>
      <c r="BVN33" s="97"/>
      <c r="BVO33" s="97"/>
      <c r="BVP33" s="97"/>
      <c r="BVQ33" s="97"/>
      <c r="BVR33" s="97"/>
      <c r="BVS33" s="97"/>
      <c r="BVT33" s="97"/>
      <c r="BVU33" s="97"/>
      <c r="BVV33" s="97"/>
      <c r="BVW33" s="97"/>
      <c r="BVX33" s="97"/>
      <c r="BVY33" s="97"/>
      <c r="BVZ33" s="97"/>
      <c r="BWA33" s="97"/>
      <c r="BWB33" s="97"/>
      <c r="BWC33" s="97"/>
      <c r="BWD33" s="97"/>
      <c r="BWE33" s="97"/>
      <c r="BWF33" s="97"/>
      <c r="BWG33" s="97"/>
      <c r="BWH33" s="97"/>
      <c r="BWI33" s="97"/>
      <c r="BWJ33" s="97"/>
      <c r="BWK33" s="97"/>
      <c r="BWL33" s="97"/>
      <c r="BWM33" s="97"/>
      <c r="BWN33" s="97"/>
      <c r="BWO33" s="97"/>
      <c r="BWP33" s="97"/>
      <c r="BWQ33" s="97"/>
      <c r="BWR33" s="97"/>
      <c r="BWS33" s="97"/>
      <c r="BWT33" s="97"/>
      <c r="BWU33" s="97"/>
      <c r="BWV33" s="97"/>
      <c r="BWW33" s="97"/>
      <c r="BWX33" s="97"/>
      <c r="BWY33" s="97"/>
      <c r="BWZ33" s="97"/>
      <c r="BXA33" s="97"/>
      <c r="BXB33" s="97"/>
      <c r="BXC33" s="97"/>
      <c r="BXD33" s="97"/>
      <c r="BXE33" s="97"/>
      <c r="BXF33" s="97"/>
      <c r="BXG33" s="97"/>
      <c r="BXH33" s="97"/>
      <c r="BXI33" s="97"/>
      <c r="BXJ33" s="97"/>
      <c r="BXK33" s="97"/>
      <c r="BXL33" s="97"/>
      <c r="BXM33" s="97"/>
      <c r="BXN33" s="97"/>
      <c r="BXO33" s="97"/>
      <c r="BXP33" s="97"/>
      <c r="BXQ33" s="97"/>
      <c r="BXR33" s="97"/>
      <c r="BXS33" s="97"/>
      <c r="BXT33" s="97"/>
      <c r="BXU33" s="97"/>
      <c r="BXV33" s="97"/>
      <c r="BXW33" s="97"/>
      <c r="BXX33" s="97"/>
      <c r="BXY33" s="97"/>
      <c r="BXZ33" s="97"/>
      <c r="BYA33" s="97"/>
      <c r="BYB33" s="97"/>
      <c r="BYC33" s="97"/>
      <c r="BYD33" s="97"/>
      <c r="BYE33" s="97"/>
      <c r="BYF33" s="97"/>
      <c r="BYG33" s="97"/>
      <c r="BYH33" s="97"/>
      <c r="BYI33" s="97"/>
      <c r="BYJ33" s="97"/>
      <c r="BYK33" s="97"/>
      <c r="BYL33" s="97"/>
      <c r="BYM33" s="97"/>
      <c r="BYN33" s="97"/>
      <c r="BYO33" s="97"/>
      <c r="BYP33" s="97"/>
      <c r="BYQ33" s="97"/>
      <c r="BYR33" s="97"/>
      <c r="BYS33" s="97"/>
      <c r="BYT33" s="97"/>
      <c r="BYU33" s="97"/>
      <c r="BYV33" s="97"/>
      <c r="BYW33" s="97"/>
      <c r="BYX33" s="97"/>
      <c r="BYY33" s="97"/>
      <c r="BYZ33" s="97"/>
      <c r="BZA33" s="97"/>
      <c r="BZB33" s="97"/>
      <c r="BZC33" s="97"/>
      <c r="BZD33" s="97"/>
      <c r="BZE33" s="97"/>
      <c r="BZF33" s="97"/>
      <c r="BZG33" s="97"/>
      <c r="BZH33" s="97"/>
      <c r="BZI33" s="97"/>
      <c r="BZJ33" s="97"/>
      <c r="BZK33" s="97"/>
      <c r="BZL33" s="97"/>
      <c r="BZM33" s="97"/>
      <c r="BZN33" s="97"/>
      <c r="BZO33" s="97"/>
      <c r="BZP33" s="97"/>
      <c r="BZQ33" s="97"/>
      <c r="BZR33" s="97"/>
      <c r="BZS33" s="97"/>
      <c r="BZT33" s="97"/>
      <c r="BZU33" s="97"/>
      <c r="BZV33" s="97"/>
      <c r="BZW33" s="97"/>
      <c r="BZX33" s="97"/>
      <c r="BZY33" s="97"/>
      <c r="BZZ33" s="97"/>
      <c r="CAA33" s="97"/>
      <c r="CAB33" s="97"/>
      <c r="CAC33" s="97"/>
      <c r="CAD33" s="97"/>
      <c r="CAE33" s="97"/>
      <c r="CAF33" s="97"/>
      <c r="CAG33" s="97"/>
      <c r="CAH33" s="97"/>
      <c r="CAI33" s="97"/>
      <c r="CAJ33" s="97"/>
      <c r="CAK33" s="97"/>
      <c r="CAL33" s="97"/>
      <c r="CAM33" s="97"/>
      <c r="CAN33" s="97"/>
      <c r="CAO33" s="97"/>
      <c r="CAP33" s="97"/>
      <c r="CAQ33" s="97"/>
      <c r="CAR33" s="97"/>
      <c r="CAS33" s="97"/>
      <c r="CAT33" s="97"/>
      <c r="CAU33" s="97"/>
      <c r="CAV33" s="97"/>
      <c r="CAW33" s="97"/>
      <c r="CAX33" s="97"/>
      <c r="CAY33" s="97"/>
      <c r="CAZ33" s="97"/>
      <c r="CBA33" s="97"/>
      <c r="CBB33" s="97"/>
      <c r="CBC33" s="97"/>
      <c r="CBD33" s="97"/>
      <c r="CBE33" s="97"/>
      <c r="CBF33" s="97"/>
      <c r="CBG33" s="97"/>
      <c r="CBH33" s="97"/>
      <c r="CBI33" s="97"/>
      <c r="CBJ33" s="97"/>
      <c r="CBK33" s="97"/>
      <c r="CBL33" s="97"/>
      <c r="CBM33" s="97"/>
      <c r="CBN33" s="97"/>
      <c r="CBO33" s="97"/>
      <c r="CBP33" s="97"/>
      <c r="CBQ33" s="97"/>
      <c r="CBR33" s="97"/>
      <c r="CBS33" s="97"/>
      <c r="CBT33" s="97"/>
      <c r="CBU33" s="97"/>
      <c r="CBV33" s="97"/>
      <c r="CBW33" s="97"/>
      <c r="CBX33" s="97"/>
      <c r="CBY33" s="97"/>
      <c r="CBZ33" s="97"/>
      <c r="CCA33" s="97"/>
      <c r="CCB33" s="97"/>
      <c r="CCC33" s="97"/>
      <c r="CCD33" s="97"/>
      <c r="CCE33" s="97"/>
      <c r="CCF33" s="97"/>
      <c r="CCG33" s="97"/>
      <c r="CCH33" s="97"/>
      <c r="CCI33" s="97"/>
      <c r="CCJ33" s="97"/>
      <c r="CCK33" s="97"/>
      <c r="CCL33" s="97"/>
      <c r="CCM33" s="97"/>
      <c r="CCN33" s="97"/>
      <c r="CCO33" s="97"/>
      <c r="CCP33" s="97"/>
      <c r="CCQ33" s="97"/>
      <c r="CCR33" s="97"/>
      <c r="CCS33" s="97"/>
      <c r="CCT33" s="97"/>
      <c r="CCU33" s="97"/>
      <c r="CCV33" s="97"/>
      <c r="CCW33" s="97"/>
      <c r="CCX33" s="97"/>
      <c r="CCY33" s="97"/>
      <c r="CCZ33" s="97"/>
      <c r="CDA33" s="97"/>
      <c r="CDB33" s="97"/>
      <c r="CDC33" s="97"/>
      <c r="CDD33" s="97"/>
      <c r="CDE33" s="97"/>
      <c r="CDF33" s="97"/>
      <c r="CDG33" s="97"/>
      <c r="CDH33" s="97"/>
      <c r="CDI33" s="97"/>
      <c r="CDJ33" s="97"/>
      <c r="CDK33" s="97"/>
      <c r="CDL33" s="97"/>
      <c r="CDM33" s="97"/>
      <c r="CDN33" s="97"/>
      <c r="CDO33" s="97"/>
      <c r="CDP33" s="97"/>
      <c r="CDQ33" s="97"/>
      <c r="CDR33" s="97"/>
      <c r="CDS33" s="97"/>
      <c r="CDT33" s="97"/>
      <c r="CDU33" s="97"/>
      <c r="CDV33" s="97"/>
      <c r="CDW33" s="97"/>
      <c r="CDX33" s="97"/>
      <c r="CDY33" s="97"/>
      <c r="CDZ33" s="97"/>
      <c r="CEA33" s="97"/>
      <c r="CEB33" s="97"/>
      <c r="CEC33" s="97"/>
      <c r="CED33" s="97"/>
      <c r="CEE33" s="97"/>
      <c r="CEF33" s="97"/>
      <c r="CEG33" s="97"/>
      <c r="CEH33" s="97"/>
      <c r="CEI33" s="97"/>
      <c r="CEJ33" s="97"/>
      <c r="CEK33" s="97"/>
      <c r="CEL33" s="97"/>
      <c r="CEM33" s="97"/>
      <c r="CEN33" s="97"/>
      <c r="CEO33" s="97"/>
      <c r="CEP33" s="97"/>
      <c r="CEQ33" s="97"/>
      <c r="CER33" s="97"/>
      <c r="CES33" s="97"/>
      <c r="CET33" s="97"/>
      <c r="CEU33" s="97"/>
      <c r="CEV33" s="97"/>
      <c r="CEW33" s="97"/>
      <c r="CEX33" s="97"/>
      <c r="CEY33" s="97"/>
      <c r="CEZ33" s="97"/>
      <c r="CFA33" s="97"/>
      <c r="CFB33" s="97"/>
      <c r="CFC33" s="97"/>
      <c r="CFD33" s="97"/>
      <c r="CFE33" s="97"/>
      <c r="CFF33" s="97"/>
      <c r="CFG33" s="97"/>
      <c r="CFH33" s="97"/>
      <c r="CFI33" s="97"/>
      <c r="CFJ33" s="97"/>
      <c r="CFK33" s="97"/>
      <c r="CFL33" s="97"/>
      <c r="CFM33" s="97"/>
      <c r="CFN33" s="97"/>
      <c r="CFO33" s="97"/>
      <c r="CFP33" s="97"/>
      <c r="CFQ33" s="97"/>
      <c r="CFR33" s="97"/>
      <c r="CFS33" s="97"/>
      <c r="CFT33" s="97"/>
      <c r="CFU33" s="97"/>
      <c r="CFV33" s="97"/>
      <c r="CFW33" s="97"/>
      <c r="CFX33" s="97"/>
      <c r="CFY33" s="97"/>
      <c r="CFZ33" s="97"/>
      <c r="CGA33" s="97"/>
      <c r="CGB33" s="97"/>
      <c r="CGC33" s="97"/>
      <c r="CGD33" s="97"/>
      <c r="CGE33" s="97"/>
      <c r="CGF33" s="97"/>
      <c r="CGG33" s="97"/>
      <c r="CGH33" s="97"/>
      <c r="CGI33" s="97"/>
      <c r="CGJ33" s="97"/>
      <c r="CGK33" s="97"/>
      <c r="CGL33" s="97"/>
      <c r="CGM33" s="97"/>
      <c r="CGN33" s="97"/>
      <c r="CGO33" s="97"/>
      <c r="CGP33" s="97"/>
      <c r="CGQ33" s="97"/>
      <c r="CGR33" s="97"/>
      <c r="CGS33" s="97"/>
      <c r="CGT33" s="97"/>
      <c r="CGU33" s="97"/>
      <c r="CGV33" s="97"/>
      <c r="CGW33" s="97"/>
      <c r="CGX33" s="97"/>
      <c r="CGY33" s="97"/>
      <c r="CGZ33" s="97"/>
      <c r="CHA33" s="97"/>
      <c r="CHB33" s="97"/>
      <c r="CHC33" s="97"/>
      <c r="CHD33" s="97"/>
      <c r="CHE33" s="97"/>
      <c r="CHF33" s="97"/>
      <c r="CHG33" s="97"/>
      <c r="CHH33" s="97"/>
      <c r="CHI33" s="97"/>
      <c r="CHJ33" s="97"/>
      <c r="CHK33" s="97"/>
      <c r="CHL33" s="97"/>
      <c r="CHM33" s="97"/>
      <c r="CHN33" s="97"/>
      <c r="CHO33" s="97"/>
      <c r="CHP33" s="97"/>
      <c r="CHQ33" s="97"/>
      <c r="CHR33" s="97"/>
      <c r="CHS33" s="97"/>
      <c r="CHT33" s="97"/>
      <c r="CHU33" s="97"/>
      <c r="CHV33" s="97"/>
      <c r="CHW33" s="97"/>
      <c r="CHX33" s="97"/>
      <c r="CHY33" s="97"/>
      <c r="CHZ33" s="97"/>
      <c r="CIA33" s="97"/>
      <c r="CIB33" s="97"/>
      <c r="CIC33" s="97"/>
      <c r="CID33" s="97"/>
      <c r="CIE33" s="97"/>
      <c r="CIF33" s="97"/>
      <c r="CIG33" s="97"/>
      <c r="CIH33" s="97"/>
      <c r="CII33" s="97"/>
      <c r="CIJ33" s="97"/>
      <c r="CIK33" s="97"/>
      <c r="CIL33" s="97"/>
      <c r="CIM33" s="97"/>
      <c r="CIN33" s="97"/>
      <c r="CIO33" s="97"/>
      <c r="CIP33" s="97"/>
      <c r="CIQ33" s="97"/>
      <c r="CIR33" s="97"/>
      <c r="CIS33" s="97"/>
      <c r="CIT33" s="97"/>
      <c r="CIU33" s="97"/>
      <c r="CIV33" s="97"/>
      <c r="CIW33" s="97"/>
      <c r="CIX33" s="97"/>
      <c r="CIY33" s="97"/>
      <c r="CIZ33" s="97"/>
      <c r="CJA33" s="97"/>
      <c r="CJB33" s="97"/>
      <c r="CJC33" s="97"/>
      <c r="CJD33" s="97"/>
      <c r="CJE33" s="97"/>
      <c r="CJF33" s="97"/>
      <c r="CJG33" s="97"/>
      <c r="CJH33" s="97"/>
      <c r="CJI33" s="97"/>
      <c r="CJJ33" s="97"/>
      <c r="CJK33" s="97"/>
      <c r="CJL33" s="97"/>
      <c r="CJM33" s="97"/>
      <c r="CJN33" s="97"/>
      <c r="CJO33" s="97"/>
      <c r="CJP33" s="97"/>
      <c r="CJQ33" s="97"/>
      <c r="CJR33" s="97"/>
      <c r="CJS33" s="97"/>
      <c r="CJT33" s="97"/>
      <c r="CJU33" s="97"/>
      <c r="CJV33" s="97"/>
      <c r="CJW33" s="97"/>
      <c r="CJX33" s="97"/>
      <c r="CJY33" s="97"/>
      <c r="CJZ33" s="97"/>
      <c r="CKA33" s="97"/>
      <c r="CKB33" s="97"/>
      <c r="CKC33" s="97"/>
      <c r="CKD33" s="97"/>
      <c r="CKE33" s="97"/>
      <c r="CKF33" s="97"/>
      <c r="CKG33" s="97"/>
      <c r="CKH33" s="97"/>
      <c r="CKI33" s="97"/>
      <c r="CKJ33" s="97"/>
      <c r="CKK33" s="97"/>
      <c r="CKL33" s="97"/>
      <c r="CKM33" s="97"/>
      <c r="CKN33" s="97"/>
      <c r="CKO33" s="97"/>
      <c r="CKP33" s="97"/>
      <c r="CKQ33" s="97"/>
      <c r="CKR33" s="97"/>
      <c r="CKS33" s="97"/>
      <c r="CKT33" s="97"/>
      <c r="CKU33" s="97"/>
      <c r="CKV33" s="97"/>
      <c r="CKW33" s="97"/>
      <c r="CKX33" s="97"/>
      <c r="CKY33" s="97"/>
      <c r="CKZ33" s="97"/>
      <c r="CLA33" s="97"/>
      <c r="CLB33" s="97"/>
      <c r="CLC33" s="97"/>
      <c r="CLD33" s="97"/>
      <c r="CLE33" s="97"/>
      <c r="CLF33" s="97"/>
      <c r="CLG33" s="97"/>
      <c r="CLH33" s="97"/>
      <c r="CLI33" s="97"/>
      <c r="CLJ33" s="97"/>
      <c r="CLK33" s="97"/>
      <c r="CLL33" s="97"/>
      <c r="CLM33" s="97"/>
      <c r="CLN33" s="97"/>
      <c r="CLO33" s="97"/>
      <c r="CLP33" s="97"/>
      <c r="CLQ33" s="97"/>
      <c r="CLR33" s="97"/>
      <c r="CLS33" s="97"/>
      <c r="CLT33" s="97"/>
      <c r="CLU33" s="97"/>
      <c r="CLV33" s="97"/>
      <c r="CLW33" s="97"/>
      <c r="CLX33" s="97"/>
      <c r="CLY33" s="97"/>
      <c r="CLZ33" s="97"/>
      <c r="CMA33" s="97"/>
      <c r="CMB33" s="97"/>
      <c r="CMC33" s="97"/>
      <c r="CMD33" s="97"/>
      <c r="CME33" s="97"/>
      <c r="CMF33" s="97"/>
      <c r="CMG33" s="97"/>
      <c r="CMH33" s="97"/>
      <c r="CMI33" s="97"/>
      <c r="CMJ33" s="97"/>
      <c r="CMK33" s="97"/>
      <c r="CML33" s="97"/>
      <c r="CMM33" s="97"/>
      <c r="CMN33" s="97"/>
      <c r="CMO33" s="97"/>
      <c r="CMP33" s="97"/>
      <c r="CMQ33" s="97"/>
      <c r="CMR33" s="97"/>
      <c r="CMS33" s="97"/>
      <c r="CMT33" s="97"/>
      <c r="CMU33" s="97"/>
      <c r="CMV33" s="97"/>
      <c r="CMW33" s="97"/>
      <c r="CMX33" s="97"/>
      <c r="CMY33" s="97"/>
      <c r="CMZ33" s="97"/>
      <c r="CNA33" s="97"/>
      <c r="CNB33" s="97"/>
      <c r="CNC33" s="97"/>
      <c r="CND33" s="97"/>
      <c r="CNE33" s="97"/>
      <c r="CNF33" s="97"/>
      <c r="CNG33" s="97"/>
      <c r="CNH33" s="97"/>
      <c r="CNI33" s="97"/>
      <c r="CNJ33" s="97"/>
      <c r="CNK33" s="97"/>
      <c r="CNL33" s="97"/>
      <c r="CNM33" s="97"/>
      <c r="CNN33" s="97"/>
      <c r="CNO33" s="97"/>
      <c r="CNP33" s="97"/>
      <c r="CNQ33" s="97"/>
      <c r="CNR33" s="97"/>
      <c r="CNS33" s="97"/>
      <c r="CNT33" s="97"/>
      <c r="CNU33" s="97"/>
      <c r="CNV33" s="97"/>
      <c r="CNW33" s="97"/>
      <c r="CNX33" s="97"/>
      <c r="CNY33" s="97"/>
      <c r="CNZ33" s="97"/>
      <c r="COA33" s="97"/>
      <c r="COB33" s="97"/>
      <c r="COC33" s="97"/>
      <c r="COD33" s="97"/>
      <c r="COE33" s="97"/>
      <c r="COF33" s="97"/>
      <c r="COG33" s="97"/>
      <c r="COH33" s="97"/>
      <c r="COI33" s="97"/>
      <c r="COJ33" s="97"/>
      <c r="COK33" s="97"/>
      <c r="COL33" s="97"/>
      <c r="COM33" s="97"/>
      <c r="CON33" s="97"/>
      <c r="COO33" s="97"/>
      <c r="COP33" s="97"/>
      <c r="COQ33" s="97"/>
      <c r="COR33" s="97"/>
      <c r="COS33" s="97"/>
      <c r="COT33" s="97"/>
      <c r="COU33" s="97"/>
      <c r="COV33" s="97"/>
      <c r="COW33" s="97"/>
      <c r="COX33" s="97"/>
      <c r="COY33" s="97"/>
      <c r="COZ33" s="97"/>
      <c r="CPA33" s="97"/>
      <c r="CPB33" s="97"/>
      <c r="CPC33" s="97"/>
      <c r="CPD33" s="97"/>
      <c r="CPE33" s="97"/>
      <c r="CPF33" s="97"/>
      <c r="CPG33" s="97"/>
      <c r="CPH33" s="97"/>
      <c r="CPI33" s="97"/>
      <c r="CPJ33" s="97"/>
      <c r="CPK33" s="97"/>
      <c r="CPL33" s="97"/>
      <c r="CPM33" s="97"/>
      <c r="CPN33" s="97"/>
      <c r="CPO33" s="97"/>
      <c r="CPP33" s="97"/>
      <c r="CPQ33" s="97"/>
      <c r="CPR33" s="97"/>
      <c r="CPS33" s="97"/>
      <c r="CPT33" s="97"/>
      <c r="CPU33" s="97"/>
      <c r="CPV33" s="97"/>
      <c r="CPW33" s="97"/>
      <c r="CPX33" s="97"/>
      <c r="CPY33" s="97"/>
      <c r="CPZ33" s="97"/>
      <c r="CQA33" s="97"/>
      <c r="CQB33" s="97"/>
      <c r="CQC33" s="97"/>
      <c r="CQD33" s="97"/>
      <c r="CQE33" s="97"/>
      <c r="CQF33" s="97"/>
      <c r="CQG33" s="97"/>
      <c r="CQH33" s="97"/>
      <c r="CQI33" s="97"/>
      <c r="CQJ33" s="97"/>
      <c r="CQK33" s="97"/>
      <c r="CQL33" s="97"/>
      <c r="CQM33" s="97"/>
      <c r="CQN33" s="97"/>
      <c r="CQO33" s="97"/>
      <c r="CQP33" s="97"/>
      <c r="CQQ33" s="97"/>
      <c r="CQR33" s="97"/>
      <c r="CQS33" s="97"/>
      <c r="CQT33" s="97"/>
      <c r="CQU33" s="97"/>
      <c r="CQV33" s="97"/>
      <c r="CQW33" s="97"/>
      <c r="CQX33" s="97"/>
      <c r="CQY33" s="97"/>
      <c r="CQZ33" s="97"/>
      <c r="CRA33" s="97"/>
      <c r="CRB33" s="97"/>
      <c r="CRC33" s="97"/>
      <c r="CRD33" s="97"/>
      <c r="CRE33" s="97"/>
      <c r="CRF33" s="97"/>
      <c r="CRG33" s="97"/>
      <c r="CRH33" s="97"/>
      <c r="CRI33" s="97"/>
      <c r="CRJ33" s="97"/>
      <c r="CRK33" s="97"/>
      <c r="CRL33" s="97"/>
      <c r="CRM33" s="97"/>
      <c r="CRN33" s="97"/>
      <c r="CRO33" s="97"/>
      <c r="CRP33" s="97"/>
      <c r="CRQ33" s="97"/>
      <c r="CRR33" s="97"/>
      <c r="CRS33" s="97"/>
      <c r="CRT33" s="97"/>
      <c r="CRU33" s="97"/>
      <c r="CRV33" s="97"/>
      <c r="CRW33" s="97"/>
      <c r="CRX33" s="97"/>
      <c r="CRY33" s="97"/>
      <c r="CRZ33" s="97"/>
      <c r="CSA33" s="97"/>
      <c r="CSB33" s="97"/>
      <c r="CSC33" s="97"/>
      <c r="CSD33" s="97"/>
      <c r="CSE33" s="97"/>
      <c r="CSF33" s="97"/>
      <c r="CSG33" s="97"/>
      <c r="CSH33" s="97"/>
      <c r="CSI33" s="97"/>
      <c r="CSJ33" s="97"/>
      <c r="CSK33" s="97"/>
      <c r="CSL33" s="97"/>
      <c r="CSM33" s="97"/>
      <c r="CSN33" s="97"/>
      <c r="CSO33" s="97"/>
      <c r="CSP33" s="97"/>
      <c r="CSQ33" s="97"/>
      <c r="CSR33" s="97"/>
      <c r="CSS33" s="97"/>
      <c r="CST33" s="97"/>
      <c r="CSU33" s="97"/>
      <c r="CSV33" s="97"/>
      <c r="CSW33" s="97"/>
      <c r="CSX33" s="97"/>
      <c r="CSY33" s="97"/>
      <c r="CSZ33" s="97"/>
      <c r="CTA33" s="97"/>
      <c r="CTB33" s="97"/>
      <c r="CTC33" s="97"/>
      <c r="CTD33" s="97"/>
      <c r="CTE33" s="97"/>
      <c r="CTF33" s="97"/>
      <c r="CTG33" s="97"/>
      <c r="CTH33" s="97"/>
      <c r="CTI33" s="97"/>
      <c r="CTJ33" s="97"/>
      <c r="CTK33" s="97"/>
      <c r="CTL33" s="97"/>
      <c r="CTM33" s="97"/>
      <c r="CTN33" s="97"/>
      <c r="CTO33" s="97"/>
      <c r="CTP33" s="97"/>
      <c r="CTQ33" s="97"/>
      <c r="CTR33" s="97"/>
      <c r="CTS33" s="97"/>
      <c r="CTT33" s="97"/>
      <c r="CTU33" s="97"/>
      <c r="CTV33" s="97"/>
      <c r="CTW33" s="97"/>
      <c r="CTX33" s="97"/>
      <c r="CTY33" s="97"/>
      <c r="CTZ33" s="97"/>
      <c r="CUA33" s="97"/>
      <c r="CUB33" s="97"/>
      <c r="CUC33" s="97"/>
      <c r="CUD33" s="97"/>
      <c r="CUE33" s="97"/>
      <c r="CUF33" s="97"/>
      <c r="CUG33" s="97"/>
      <c r="CUH33" s="97"/>
      <c r="CUI33" s="97"/>
      <c r="CUJ33" s="97"/>
      <c r="CUK33" s="97"/>
      <c r="CUL33" s="97"/>
      <c r="CUM33" s="97"/>
      <c r="CUN33" s="97"/>
      <c r="CUO33" s="97"/>
      <c r="CUP33" s="97"/>
      <c r="CUQ33" s="97"/>
      <c r="CUR33" s="97"/>
      <c r="CUS33" s="97"/>
      <c r="CUT33" s="97"/>
      <c r="CUU33" s="97"/>
      <c r="CUV33" s="97"/>
      <c r="CUW33" s="97"/>
      <c r="CUX33" s="97"/>
      <c r="CUY33" s="97"/>
      <c r="CUZ33" s="97"/>
      <c r="CVA33" s="97"/>
      <c r="CVB33" s="97"/>
      <c r="CVC33" s="97"/>
      <c r="CVD33" s="97"/>
      <c r="CVE33" s="97"/>
      <c r="CVF33" s="97"/>
      <c r="CVG33" s="97"/>
      <c r="CVH33" s="97"/>
      <c r="CVI33" s="97"/>
      <c r="CVJ33" s="97"/>
      <c r="CVK33" s="97"/>
      <c r="CVL33" s="97"/>
      <c r="CVM33" s="97"/>
      <c r="CVN33" s="97"/>
      <c r="CVO33" s="97"/>
      <c r="CVP33" s="97"/>
      <c r="CVQ33" s="97"/>
      <c r="CVR33" s="97"/>
      <c r="CVS33" s="97"/>
      <c r="CVT33" s="97"/>
      <c r="CVU33" s="97"/>
      <c r="CVV33" s="97"/>
      <c r="CVW33" s="97"/>
      <c r="CVX33" s="97"/>
      <c r="CVY33" s="97"/>
      <c r="CVZ33" s="97"/>
      <c r="CWA33" s="97"/>
      <c r="CWB33" s="97"/>
      <c r="CWC33" s="97"/>
      <c r="CWD33" s="97"/>
      <c r="CWE33" s="97"/>
      <c r="CWF33" s="97"/>
      <c r="CWG33" s="97"/>
      <c r="CWH33" s="97"/>
      <c r="CWI33" s="97"/>
      <c r="CWJ33" s="97"/>
      <c r="CWK33" s="97"/>
      <c r="CWL33" s="97"/>
      <c r="CWM33" s="97"/>
      <c r="CWN33" s="97"/>
      <c r="CWO33" s="97"/>
      <c r="CWP33" s="97"/>
      <c r="CWQ33" s="97"/>
      <c r="CWR33" s="97"/>
      <c r="CWS33" s="97"/>
      <c r="CWT33" s="97"/>
      <c r="CWU33" s="97"/>
      <c r="CWV33" s="97"/>
      <c r="CWW33" s="97"/>
      <c r="CWX33" s="97"/>
      <c r="CWY33" s="97"/>
      <c r="CWZ33" s="97"/>
      <c r="CXA33" s="97"/>
      <c r="CXB33" s="97"/>
      <c r="CXC33" s="97"/>
      <c r="CXD33" s="97"/>
      <c r="CXE33" s="97"/>
      <c r="CXF33" s="97"/>
      <c r="CXG33" s="97"/>
      <c r="CXH33" s="97"/>
      <c r="CXI33" s="97"/>
      <c r="CXJ33" s="97"/>
      <c r="CXK33" s="97"/>
      <c r="CXL33" s="97"/>
      <c r="CXM33" s="97"/>
      <c r="CXN33" s="97"/>
      <c r="CXO33" s="97"/>
      <c r="CXP33" s="97"/>
      <c r="CXQ33" s="97"/>
      <c r="CXR33" s="97"/>
      <c r="CXS33" s="97"/>
      <c r="CXT33" s="97"/>
      <c r="CXU33" s="97"/>
      <c r="CXV33" s="97"/>
      <c r="CXW33" s="97"/>
      <c r="CXX33" s="97"/>
      <c r="CXY33" s="97"/>
      <c r="CXZ33" s="97"/>
      <c r="CYA33" s="97"/>
      <c r="CYB33" s="97"/>
      <c r="CYC33" s="97"/>
      <c r="CYD33" s="97"/>
      <c r="CYE33" s="97"/>
      <c r="CYF33" s="97"/>
      <c r="CYG33" s="97"/>
      <c r="CYH33" s="97"/>
      <c r="CYI33" s="97"/>
      <c r="CYJ33" s="97"/>
      <c r="CYK33" s="97"/>
      <c r="CYL33" s="97"/>
      <c r="CYM33" s="97"/>
      <c r="CYN33" s="97"/>
      <c r="CYO33" s="97"/>
      <c r="CYP33" s="97"/>
      <c r="CYQ33" s="97"/>
      <c r="CYR33" s="97"/>
      <c r="CYS33" s="97"/>
      <c r="CYT33" s="97"/>
      <c r="CYU33" s="97"/>
      <c r="CYV33" s="97"/>
      <c r="CYW33" s="97"/>
      <c r="CYX33" s="97"/>
      <c r="CYY33" s="97"/>
      <c r="CYZ33" s="97"/>
      <c r="CZA33" s="97"/>
      <c r="CZB33" s="97"/>
      <c r="CZC33" s="97"/>
      <c r="CZD33" s="97"/>
      <c r="CZE33" s="97"/>
      <c r="CZF33" s="97"/>
      <c r="CZG33" s="97"/>
      <c r="CZH33" s="97"/>
      <c r="CZI33" s="97"/>
      <c r="CZJ33" s="97"/>
      <c r="CZK33" s="97"/>
      <c r="CZL33" s="97"/>
      <c r="CZM33" s="97"/>
      <c r="CZN33" s="97"/>
      <c r="CZO33" s="97"/>
      <c r="CZP33" s="97"/>
      <c r="CZQ33" s="97"/>
      <c r="CZR33" s="97"/>
      <c r="CZS33" s="97"/>
      <c r="CZT33" s="97"/>
      <c r="CZU33" s="97"/>
      <c r="CZV33" s="97"/>
      <c r="CZW33" s="97"/>
      <c r="CZX33" s="97"/>
      <c r="CZY33" s="97"/>
      <c r="CZZ33" s="97"/>
      <c r="DAA33" s="97"/>
      <c r="DAB33" s="97"/>
      <c r="DAC33" s="97"/>
      <c r="DAD33" s="97"/>
      <c r="DAE33" s="97"/>
      <c r="DAF33" s="97"/>
      <c r="DAG33" s="97"/>
      <c r="DAH33" s="97"/>
      <c r="DAI33" s="97"/>
      <c r="DAJ33" s="97"/>
      <c r="DAK33" s="97"/>
      <c r="DAL33" s="97"/>
      <c r="DAM33" s="97"/>
      <c r="DAN33" s="97"/>
      <c r="DAO33" s="97"/>
      <c r="DAP33" s="97"/>
      <c r="DAQ33" s="97"/>
      <c r="DAR33" s="97"/>
      <c r="DAS33" s="97"/>
      <c r="DAT33" s="97"/>
      <c r="DAU33" s="97"/>
      <c r="DAV33" s="97"/>
      <c r="DAW33" s="97"/>
      <c r="DAX33" s="97"/>
      <c r="DAY33" s="97"/>
      <c r="DAZ33" s="97"/>
      <c r="DBA33" s="97"/>
      <c r="DBB33" s="97"/>
      <c r="DBC33" s="97"/>
      <c r="DBD33" s="97"/>
      <c r="DBE33" s="97"/>
      <c r="DBF33" s="97"/>
      <c r="DBG33" s="97"/>
      <c r="DBH33" s="97"/>
      <c r="DBI33" s="97"/>
      <c r="DBJ33" s="97"/>
      <c r="DBK33" s="97"/>
      <c r="DBL33" s="97"/>
      <c r="DBM33" s="97"/>
      <c r="DBN33" s="97"/>
      <c r="DBO33" s="97"/>
      <c r="DBP33" s="97"/>
      <c r="DBQ33" s="97"/>
      <c r="DBR33" s="97"/>
      <c r="DBS33" s="97"/>
      <c r="DBT33" s="97"/>
      <c r="DBU33" s="97"/>
      <c r="DBV33" s="97"/>
      <c r="DBW33" s="97"/>
      <c r="DBX33" s="97"/>
      <c r="DBY33" s="97"/>
      <c r="DBZ33" s="97"/>
      <c r="DCA33" s="97"/>
      <c r="DCB33" s="97"/>
      <c r="DCC33" s="97"/>
      <c r="DCD33" s="97"/>
      <c r="DCE33" s="97"/>
      <c r="DCF33" s="97"/>
      <c r="DCG33" s="97"/>
      <c r="DCH33" s="97"/>
      <c r="DCI33" s="97"/>
      <c r="DCJ33" s="97"/>
      <c r="DCK33" s="97"/>
      <c r="DCL33" s="97"/>
      <c r="DCM33" s="97"/>
      <c r="DCN33" s="97"/>
      <c r="DCO33" s="97"/>
      <c r="DCP33" s="97"/>
      <c r="DCQ33" s="97"/>
      <c r="DCR33" s="97"/>
      <c r="DCS33" s="97"/>
      <c r="DCT33" s="97"/>
      <c r="DCU33" s="97"/>
      <c r="DCV33" s="97"/>
      <c r="DCW33" s="97"/>
      <c r="DCX33" s="97"/>
      <c r="DCY33" s="97"/>
      <c r="DCZ33" s="97"/>
      <c r="DDA33" s="97"/>
      <c r="DDB33" s="97"/>
      <c r="DDC33" s="97"/>
      <c r="DDD33" s="97"/>
      <c r="DDE33" s="97"/>
      <c r="DDF33" s="97"/>
      <c r="DDG33" s="97"/>
      <c r="DDH33" s="97"/>
      <c r="DDI33" s="97"/>
      <c r="DDJ33" s="97"/>
      <c r="DDK33" s="97"/>
      <c r="DDL33" s="97"/>
      <c r="DDM33" s="97"/>
      <c r="DDN33" s="97"/>
      <c r="DDO33" s="97"/>
      <c r="DDP33" s="97"/>
      <c r="DDQ33" s="97"/>
      <c r="DDR33" s="97"/>
      <c r="DDS33" s="97"/>
      <c r="DDT33" s="97"/>
      <c r="DDU33" s="97"/>
      <c r="DDV33" s="97"/>
      <c r="DDW33" s="97"/>
      <c r="DDX33" s="97"/>
      <c r="DDY33" s="97"/>
      <c r="DDZ33" s="97"/>
      <c r="DEA33" s="97"/>
      <c r="DEB33" s="97"/>
      <c r="DEC33" s="97"/>
      <c r="DED33" s="97"/>
      <c r="DEE33" s="97"/>
      <c r="DEF33" s="97"/>
      <c r="DEG33" s="97"/>
      <c r="DEH33" s="97"/>
      <c r="DEI33" s="97"/>
      <c r="DEJ33" s="97"/>
      <c r="DEK33" s="97"/>
      <c r="DEL33" s="97"/>
      <c r="DEM33" s="97"/>
      <c r="DEN33" s="97"/>
      <c r="DEO33" s="97"/>
      <c r="DEP33" s="97"/>
      <c r="DEQ33" s="97"/>
      <c r="DER33" s="97"/>
      <c r="DES33" s="97"/>
      <c r="DET33" s="97"/>
      <c r="DEU33" s="97"/>
      <c r="DEV33" s="97"/>
      <c r="DEW33" s="97"/>
      <c r="DEX33" s="97"/>
      <c r="DEY33" s="97"/>
      <c r="DEZ33" s="97"/>
      <c r="DFA33" s="97"/>
      <c r="DFB33" s="97"/>
      <c r="DFC33" s="97"/>
      <c r="DFD33" s="97"/>
      <c r="DFE33" s="97"/>
      <c r="DFF33" s="97"/>
      <c r="DFG33" s="97"/>
      <c r="DFH33" s="97"/>
      <c r="DFI33" s="97"/>
      <c r="DFJ33" s="97"/>
      <c r="DFK33" s="97"/>
      <c r="DFL33" s="97"/>
      <c r="DFM33" s="97"/>
      <c r="DFN33" s="97"/>
      <c r="DFO33" s="97"/>
      <c r="DFP33" s="97"/>
      <c r="DFQ33" s="97"/>
      <c r="DFR33" s="97"/>
      <c r="DFS33" s="97"/>
      <c r="DFT33" s="97"/>
      <c r="DFU33" s="97"/>
      <c r="DFV33" s="97"/>
      <c r="DFW33" s="97"/>
      <c r="DFX33" s="97"/>
      <c r="DFY33" s="97"/>
      <c r="DFZ33" s="97"/>
      <c r="DGA33" s="97"/>
      <c r="DGB33" s="97"/>
      <c r="DGC33" s="97"/>
      <c r="DGD33" s="97"/>
      <c r="DGE33" s="97"/>
      <c r="DGF33" s="97"/>
      <c r="DGG33" s="97"/>
      <c r="DGH33" s="97"/>
      <c r="DGI33" s="97"/>
      <c r="DGJ33" s="97"/>
      <c r="DGK33" s="97"/>
      <c r="DGL33" s="97"/>
      <c r="DGM33" s="97"/>
      <c r="DGN33" s="97"/>
      <c r="DGO33" s="97"/>
      <c r="DGP33" s="97"/>
      <c r="DGQ33" s="97"/>
      <c r="DGR33" s="97"/>
      <c r="DGS33" s="97"/>
      <c r="DGT33" s="97"/>
      <c r="DGU33" s="97"/>
      <c r="DGV33" s="97"/>
      <c r="DGW33" s="97"/>
      <c r="DGX33" s="97"/>
      <c r="DGY33" s="97"/>
      <c r="DGZ33" s="97"/>
      <c r="DHA33" s="97"/>
      <c r="DHB33" s="97"/>
      <c r="DHC33" s="97"/>
      <c r="DHD33" s="97"/>
      <c r="DHE33" s="97"/>
      <c r="DHF33" s="97"/>
      <c r="DHG33" s="97"/>
      <c r="DHH33" s="97"/>
      <c r="DHI33" s="97"/>
      <c r="DHJ33" s="97"/>
      <c r="DHK33" s="97"/>
      <c r="DHL33" s="97"/>
      <c r="DHM33" s="97"/>
      <c r="DHN33" s="97"/>
      <c r="DHO33" s="97"/>
      <c r="DHP33" s="97"/>
      <c r="DHQ33" s="97"/>
      <c r="DHR33" s="97"/>
      <c r="DHS33" s="97"/>
      <c r="DHT33" s="97"/>
      <c r="DHU33" s="97"/>
      <c r="DHV33" s="97"/>
      <c r="DHW33" s="97"/>
      <c r="DHX33" s="97"/>
      <c r="DHY33" s="97"/>
      <c r="DHZ33" s="97"/>
      <c r="DIA33" s="97"/>
      <c r="DIB33" s="97"/>
      <c r="DIC33" s="97"/>
      <c r="DID33" s="97"/>
      <c r="DIE33" s="97"/>
      <c r="DIF33" s="97"/>
      <c r="DIG33" s="97"/>
      <c r="DIH33" s="97"/>
      <c r="DII33" s="97"/>
      <c r="DIJ33" s="97"/>
      <c r="DIK33" s="97"/>
      <c r="DIL33" s="97"/>
      <c r="DIM33" s="97"/>
      <c r="DIN33" s="97"/>
      <c r="DIO33" s="97"/>
      <c r="DIP33" s="97"/>
      <c r="DIQ33" s="97"/>
      <c r="DIR33" s="97"/>
      <c r="DIS33" s="97"/>
      <c r="DIT33" s="97"/>
      <c r="DIU33" s="97"/>
      <c r="DIV33" s="97"/>
      <c r="DIW33" s="97"/>
      <c r="DIX33" s="97"/>
      <c r="DIY33" s="97"/>
      <c r="DIZ33" s="97"/>
      <c r="DJA33" s="97"/>
      <c r="DJB33" s="97"/>
      <c r="DJC33" s="97"/>
      <c r="DJD33" s="97"/>
      <c r="DJE33" s="97"/>
      <c r="DJF33" s="97"/>
      <c r="DJG33" s="97"/>
      <c r="DJH33" s="97"/>
      <c r="DJI33" s="97"/>
      <c r="DJJ33" s="97"/>
      <c r="DJK33" s="97"/>
      <c r="DJL33" s="97"/>
      <c r="DJM33" s="97"/>
      <c r="DJN33" s="97"/>
      <c r="DJO33" s="97"/>
      <c r="DJP33" s="97"/>
      <c r="DJQ33" s="97"/>
      <c r="DJR33" s="97"/>
      <c r="DJS33" s="97"/>
      <c r="DJT33" s="97"/>
      <c r="DJU33" s="97"/>
      <c r="DJV33" s="97"/>
      <c r="DJW33" s="97"/>
      <c r="DJX33" s="97"/>
      <c r="DJY33" s="97"/>
      <c r="DJZ33" s="97"/>
      <c r="DKA33" s="97"/>
      <c r="DKB33" s="97"/>
      <c r="DKC33" s="97"/>
      <c r="DKD33" s="97"/>
      <c r="DKE33" s="97"/>
      <c r="DKF33" s="97"/>
      <c r="DKG33" s="97"/>
      <c r="DKH33" s="97"/>
      <c r="DKI33" s="97"/>
      <c r="DKJ33" s="97"/>
      <c r="DKK33" s="97"/>
      <c r="DKL33" s="97"/>
      <c r="DKM33" s="97"/>
      <c r="DKN33" s="97"/>
      <c r="DKO33" s="97"/>
      <c r="DKP33" s="97"/>
      <c r="DKQ33" s="97"/>
      <c r="DKR33" s="97"/>
      <c r="DKS33" s="97"/>
      <c r="DKT33" s="97"/>
      <c r="DKU33" s="97"/>
      <c r="DKV33" s="97"/>
      <c r="DKW33" s="97"/>
      <c r="DKX33" s="97"/>
      <c r="DKY33" s="97"/>
      <c r="DKZ33" s="97"/>
      <c r="DLA33" s="97"/>
      <c r="DLB33" s="97"/>
      <c r="DLC33" s="97"/>
      <c r="DLD33" s="97"/>
      <c r="DLE33" s="97"/>
      <c r="DLF33" s="97"/>
      <c r="DLG33" s="97"/>
      <c r="DLH33" s="97"/>
      <c r="DLI33" s="97"/>
      <c r="DLJ33" s="97"/>
      <c r="DLK33" s="97"/>
      <c r="DLL33" s="97"/>
      <c r="DLM33" s="97"/>
      <c r="DLN33" s="97"/>
      <c r="DLO33" s="97"/>
      <c r="DLP33" s="97"/>
      <c r="DLQ33" s="97"/>
      <c r="DLR33" s="97"/>
      <c r="DLS33" s="97"/>
      <c r="DLT33" s="97"/>
      <c r="DLU33" s="97"/>
      <c r="DLV33" s="97"/>
      <c r="DLW33" s="97"/>
      <c r="DLX33" s="97"/>
      <c r="DLY33" s="97"/>
      <c r="DLZ33" s="97"/>
      <c r="DMA33" s="97"/>
      <c r="DMB33" s="97"/>
      <c r="DMC33" s="97"/>
      <c r="DMD33" s="97"/>
      <c r="DME33" s="97"/>
      <c r="DMF33" s="97"/>
      <c r="DMG33" s="97"/>
      <c r="DMH33" s="97"/>
      <c r="DMI33" s="97"/>
      <c r="DMJ33" s="97"/>
      <c r="DMK33" s="97"/>
      <c r="DML33" s="97"/>
      <c r="DMM33" s="97"/>
      <c r="DMN33" s="97"/>
      <c r="DMO33" s="97"/>
      <c r="DMP33" s="97"/>
      <c r="DMQ33" s="97"/>
      <c r="DMR33" s="97"/>
      <c r="DMS33" s="97"/>
      <c r="DMT33" s="97"/>
      <c r="DMU33" s="97"/>
      <c r="DMV33" s="97"/>
      <c r="DMW33" s="97"/>
      <c r="DMX33" s="97"/>
      <c r="DMY33" s="97"/>
      <c r="DMZ33" s="97"/>
      <c r="DNA33" s="97"/>
      <c r="DNB33" s="97"/>
      <c r="DNC33" s="97"/>
      <c r="DND33" s="97"/>
      <c r="DNE33" s="97"/>
      <c r="DNF33" s="97"/>
      <c r="DNG33" s="97"/>
      <c r="DNH33" s="97"/>
      <c r="DNI33" s="97"/>
      <c r="DNJ33" s="97"/>
      <c r="DNK33" s="97"/>
      <c r="DNL33" s="97"/>
      <c r="DNM33" s="97"/>
      <c r="DNN33" s="97"/>
      <c r="DNO33" s="97"/>
      <c r="DNP33" s="97"/>
      <c r="DNQ33" s="97"/>
      <c r="DNR33" s="97"/>
      <c r="DNS33" s="97"/>
      <c r="DNT33" s="97"/>
      <c r="DNU33" s="97"/>
      <c r="DNV33" s="97"/>
      <c r="DNW33" s="97"/>
      <c r="DNX33" s="97"/>
      <c r="DNY33" s="97"/>
      <c r="DNZ33" s="97"/>
      <c r="DOA33" s="97"/>
      <c r="DOB33" s="97"/>
      <c r="DOC33" s="97"/>
      <c r="DOD33" s="97"/>
      <c r="DOE33" s="97"/>
      <c r="DOF33" s="97"/>
      <c r="DOG33" s="97"/>
      <c r="DOH33" s="97"/>
      <c r="DOI33" s="97"/>
      <c r="DOJ33" s="97"/>
      <c r="DOK33" s="97"/>
      <c r="DOL33" s="97"/>
      <c r="DOM33" s="97"/>
      <c r="DON33" s="97"/>
      <c r="DOO33" s="97"/>
      <c r="DOP33" s="97"/>
      <c r="DOQ33" s="97"/>
      <c r="DOR33" s="97"/>
      <c r="DOS33" s="97"/>
      <c r="DOT33" s="97"/>
      <c r="DOU33" s="97"/>
      <c r="DOV33" s="97"/>
      <c r="DOW33" s="97"/>
      <c r="DOX33" s="97"/>
      <c r="DOY33" s="97"/>
      <c r="DOZ33" s="97"/>
      <c r="DPA33" s="97"/>
      <c r="DPB33" s="97"/>
      <c r="DPC33" s="97"/>
      <c r="DPD33" s="97"/>
      <c r="DPE33" s="97"/>
      <c r="DPF33" s="97"/>
      <c r="DPG33" s="97"/>
      <c r="DPH33" s="97"/>
      <c r="DPI33" s="97"/>
      <c r="DPJ33" s="97"/>
      <c r="DPK33" s="97"/>
      <c r="DPL33" s="97"/>
      <c r="DPM33" s="97"/>
      <c r="DPN33" s="97"/>
      <c r="DPO33" s="97"/>
      <c r="DPP33" s="97"/>
      <c r="DPQ33" s="97"/>
      <c r="DPR33" s="97"/>
      <c r="DPS33" s="97"/>
      <c r="DPT33" s="97"/>
      <c r="DPU33" s="97"/>
      <c r="DPV33" s="97"/>
      <c r="DPW33" s="97"/>
      <c r="DPX33" s="97"/>
      <c r="DPY33" s="97"/>
      <c r="DPZ33" s="97"/>
      <c r="DQA33" s="97"/>
      <c r="DQB33" s="97"/>
      <c r="DQC33" s="97"/>
      <c r="DQD33" s="97"/>
      <c r="DQE33" s="97"/>
      <c r="DQF33" s="97"/>
      <c r="DQG33" s="97"/>
      <c r="DQH33" s="97"/>
      <c r="DQI33" s="97"/>
      <c r="DQJ33" s="97"/>
      <c r="DQK33" s="97"/>
      <c r="DQL33" s="97"/>
      <c r="DQM33" s="97"/>
      <c r="DQN33" s="97"/>
      <c r="DQO33" s="97"/>
      <c r="DQP33" s="97"/>
      <c r="DQQ33" s="97"/>
      <c r="DQR33" s="97"/>
      <c r="DQS33" s="97"/>
      <c r="DQT33" s="97"/>
      <c r="DQU33" s="97"/>
      <c r="DQV33" s="97"/>
      <c r="DQW33" s="97"/>
      <c r="DQX33" s="97"/>
      <c r="DQY33" s="97"/>
      <c r="DQZ33" s="97"/>
      <c r="DRA33" s="97"/>
      <c r="DRB33" s="97"/>
      <c r="DRC33" s="97"/>
      <c r="DRD33" s="97"/>
      <c r="DRE33" s="97"/>
      <c r="DRF33" s="97"/>
      <c r="DRG33" s="97"/>
      <c r="DRH33" s="97"/>
      <c r="DRI33" s="97"/>
      <c r="DRJ33" s="97"/>
      <c r="DRK33" s="97"/>
      <c r="DRL33" s="97"/>
      <c r="DRM33" s="97"/>
      <c r="DRN33" s="97"/>
      <c r="DRO33" s="97"/>
      <c r="DRP33" s="97"/>
      <c r="DRQ33" s="97"/>
      <c r="DRR33" s="97"/>
      <c r="DRS33" s="97"/>
      <c r="DRT33" s="97"/>
      <c r="DRU33" s="97"/>
      <c r="DRV33" s="97"/>
      <c r="DRW33" s="97"/>
      <c r="DRX33" s="97"/>
      <c r="DRY33" s="97"/>
      <c r="DRZ33" s="97"/>
      <c r="DSA33" s="97"/>
      <c r="DSB33" s="97"/>
      <c r="DSC33" s="97"/>
      <c r="DSD33" s="97"/>
      <c r="DSE33" s="97"/>
      <c r="DSF33" s="97"/>
      <c r="DSG33" s="97"/>
      <c r="DSH33" s="97"/>
      <c r="DSI33" s="97"/>
      <c r="DSJ33" s="97"/>
      <c r="DSK33" s="97"/>
      <c r="DSL33" s="97"/>
      <c r="DSM33" s="97"/>
      <c r="DSN33" s="97"/>
      <c r="DSO33" s="97"/>
      <c r="DSP33" s="97"/>
      <c r="DSQ33" s="97"/>
      <c r="DSR33" s="97"/>
      <c r="DSS33" s="97"/>
      <c r="DST33" s="97"/>
      <c r="DSU33" s="97"/>
      <c r="DSV33" s="97"/>
      <c r="DSW33" s="97"/>
      <c r="DSX33" s="97"/>
      <c r="DSY33" s="97"/>
      <c r="DSZ33" s="97"/>
      <c r="DTA33" s="97"/>
      <c r="DTB33" s="97"/>
      <c r="DTC33" s="97"/>
      <c r="DTD33" s="97"/>
      <c r="DTE33" s="97"/>
      <c r="DTF33" s="97"/>
      <c r="DTG33" s="97"/>
      <c r="DTH33" s="97"/>
      <c r="DTI33" s="97"/>
      <c r="DTJ33" s="97"/>
      <c r="DTK33" s="97"/>
      <c r="DTL33" s="97"/>
      <c r="DTM33" s="97"/>
      <c r="DTN33" s="97"/>
      <c r="DTO33" s="97"/>
      <c r="DTP33" s="97"/>
      <c r="DTQ33" s="97"/>
      <c r="DTR33" s="97"/>
      <c r="DTS33" s="97"/>
      <c r="DTT33" s="97"/>
      <c r="DTU33" s="97"/>
      <c r="DTV33" s="97"/>
      <c r="DTW33" s="97"/>
      <c r="DTX33" s="97"/>
      <c r="DTY33" s="97"/>
      <c r="DTZ33" s="97"/>
      <c r="DUA33" s="97"/>
      <c r="DUB33" s="97"/>
      <c r="DUC33" s="97"/>
      <c r="DUD33" s="97"/>
      <c r="DUE33" s="97"/>
      <c r="DUF33" s="97"/>
      <c r="DUG33" s="97"/>
      <c r="DUH33" s="97"/>
      <c r="DUI33" s="97"/>
      <c r="DUJ33" s="97"/>
      <c r="DUK33" s="97"/>
      <c r="DUL33" s="97"/>
      <c r="DUM33" s="97"/>
      <c r="DUN33" s="97"/>
      <c r="DUO33" s="97"/>
      <c r="DUP33" s="97"/>
      <c r="DUQ33" s="97"/>
      <c r="DUR33" s="97"/>
      <c r="DUS33" s="97"/>
      <c r="DUT33" s="97"/>
      <c r="DUU33" s="97"/>
      <c r="DUV33" s="97"/>
      <c r="DUW33" s="97"/>
      <c r="DUX33" s="97"/>
      <c r="DUY33" s="97"/>
      <c r="DUZ33" s="97"/>
      <c r="DVA33" s="97"/>
      <c r="DVB33" s="97"/>
      <c r="DVC33" s="97"/>
      <c r="DVD33" s="97"/>
      <c r="DVE33" s="97"/>
      <c r="DVF33" s="97"/>
      <c r="DVG33" s="97"/>
      <c r="DVH33" s="97"/>
      <c r="DVI33" s="97"/>
      <c r="DVJ33" s="97"/>
      <c r="DVK33" s="97"/>
      <c r="DVL33" s="97"/>
      <c r="DVM33" s="97"/>
      <c r="DVN33" s="97"/>
      <c r="DVO33" s="97"/>
      <c r="DVP33" s="97"/>
      <c r="DVQ33" s="97"/>
      <c r="DVR33" s="97"/>
      <c r="DVS33" s="97"/>
      <c r="DVT33" s="97"/>
      <c r="DVU33" s="97"/>
      <c r="DVV33" s="97"/>
      <c r="DVW33" s="97"/>
      <c r="DVX33" s="97"/>
      <c r="DVY33" s="97"/>
      <c r="DVZ33" s="97"/>
      <c r="DWA33" s="97"/>
      <c r="DWB33" s="97"/>
      <c r="DWC33" s="97"/>
      <c r="DWD33" s="97"/>
      <c r="DWE33" s="97"/>
      <c r="DWF33" s="97"/>
      <c r="DWG33" s="97"/>
      <c r="DWH33" s="97"/>
      <c r="DWI33" s="97"/>
      <c r="DWJ33" s="97"/>
      <c r="DWK33" s="97"/>
      <c r="DWL33" s="97"/>
      <c r="DWM33" s="97"/>
      <c r="DWN33" s="97"/>
      <c r="DWO33" s="97"/>
      <c r="DWP33" s="97"/>
      <c r="DWQ33" s="97"/>
      <c r="DWR33" s="97"/>
      <c r="DWS33" s="97"/>
      <c r="DWT33" s="97"/>
      <c r="DWU33" s="97"/>
      <c r="DWV33" s="97"/>
      <c r="DWW33" s="97"/>
      <c r="DWX33" s="97"/>
      <c r="DWY33" s="97"/>
      <c r="DWZ33" s="97"/>
      <c r="DXA33" s="97"/>
      <c r="DXB33" s="97"/>
      <c r="DXC33" s="97"/>
      <c r="DXD33" s="97"/>
      <c r="DXE33" s="97"/>
      <c r="DXF33" s="97"/>
      <c r="DXG33" s="97"/>
      <c r="DXH33" s="97"/>
      <c r="DXI33" s="97"/>
      <c r="DXJ33" s="97"/>
      <c r="DXK33" s="97"/>
      <c r="DXL33" s="97"/>
      <c r="DXM33" s="97"/>
      <c r="DXN33" s="97"/>
      <c r="DXO33" s="97"/>
      <c r="DXP33" s="97"/>
      <c r="DXQ33" s="97"/>
      <c r="DXR33" s="97"/>
      <c r="DXS33" s="97"/>
      <c r="DXT33" s="97"/>
      <c r="DXU33" s="97"/>
      <c r="DXV33" s="97"/>
      <c r="DXW33" s="97"/>
      <c r="DXX33" s="97"/>
      <c r="DXY33" s="97"/>
      <c r="DXZ33" s="97"/>
      <c r="DYA33" s="97"/>
      <c r="DYB33" s="97"/>
      <c r="DYC33" s="97"/>
      <c r="DYD33" s="97"/>
      <c r="DYE33" s="97"/>
      <c r="DYF33" s="97"/>
      <c r="DYG33" s="97"/>
      <c r="DYH33" s="97"/>
      <c r="DYI33" s="97"/>
      <c r="DYJ33" s="97"/>
      <c r="DYK33" s="97"/>
      <c r="DYL33" s="97"/>
      <c r="DYM33" s="97"/>
      <c r="DYN33" s="97"/>
      <c r="DYO33" s="97"/>
      <c r="DYP33" s="97"/>
      <c r="DYQ33" s="97"/>
      <c r="DYR33" s="97"/>
      <c r="DYS33" s="97"/>
      <c r="DYT33" s="97"/>
      <c r="DYU33" s="97"/>
      <c r="DYV33" s="97"/>
      <c r="DYW33" s="97"/>
      <c r="DYX33" s="97"/>
      <c r="DYY33" s="97"/>
      <c r="DYZ33" s="97"/>
      <c r="DZA33" s="97"/>
      <c r="DZB33" s="97"/>
      <c r="DZC33" s="97"/>
      <c r="DZD33" s="97"/>
      <c r="DZE33" s="97"/>
      <c r="DZF33" s="97"/>
      <c r="DZG33" s="97"/>
      <c r="DZH33" s="97"/>
      <c r="DZI33" s="97"/>
      <c r="DZJ33" s="97"/>
      <c r="DZK33" s="97"/>
      <c r="DZL33" s="97"/>
      <c r="DZM33" s="97"/>
      <c r="DZN33" s="97"/>
      <c r="DZO33" s="97"/>
      <c r="DZP33" s="97"/>
      <c r="DZQ33" s="97"/>
      <c r="DZR33" s="97"/>
      <c r="DZS33" s="97"/>
      <c r="DZT33" s="97"/>
      <c r="DZU33" s="97"/>
      <c r="DZV33" s="97"/>
      <c r="DZW33" s="97"/>
      <c r="DZX33" s="97"/>
      <c r="DZY33" s="97"/>
      <c r="DZZ33" s="97"/>
      <c r="EAA33" s="97"/>
      <c r="EAB33" s="97"/>
      <c r="EAC33" s="97"/>
      <c r="EAD33" s="97"/>
      <c r="EAE33" s="97"/>
      <c r="EAF33" s="97"/>
      <c r="EAG33" s="97"/>
      <c r="EAH33" s="97"/>
      <c r="EAI33" s="97"/>
      <c r="EAJ33" s="97"/>
      <c r="EAK33" s="97"/>
      <c r="EAL33" s="97"/>
      <c r="EAM33" s="97"/>
      <c r="EAN33" s="97"/>
      <c r="EAO33" s="97"/>
      <c r="EAP33" s="97"/>
      <c r="EAQ33" s="97"/>
      <c r="EAR33" s="97"/>
      <c r="EAS33" s="97"/>
      <c r="EAT33" s="97"/>
      <c r="EAU33" s="97"/>
      <c r="EAV33" s="97"/>
      <c r="EAW33" s="97"/>
      <c r="EAX33" s="97"/>
      <c r="EAY33" s="97"/>
      <c r="EAZ33" s="97"/>
      <c r="EBA33" s="97"/>
      <c r="EBB33" s="97"/>
      <c r="EBC33" s="97"/>
      <c r="EBD33" s="97"/>
      <c r="EBE33" s="97"/>
      <c r="EBF33" s="97"/>
      <c r="EBG33" s="97"/>
      <c r="EBH33" s="97"/>
      <c r="EBI33" s="97"/>
      <c r="EBJ33" s="97"/>
      <c r="EBK33" s="97"/>
      <c r="EBL33" s="97"/>
      <c r="EBM33" s="97"/>
      <c r="EBN33" s="97"/>
      <c r="EBO33" s="97"/>
      <c r="EBP33" s="97"/>
      <c r="EBQ33" s="97"/>
      <c r="EBR33" s="97"/>
      <c r="EBS33" s="97"/>
      <c r="EBT33" s="97"/>
      <c r="EBU33" s="97"/>
      <c r="EBV33" s="97"/>
      <c r="EBW33" s="97"/>
      <c r="EBX33" s="97"/>
      <c r="EBY33" s="97"/>
      <c r="EBZ33" s="97"/>
      <c r="ECA33" s="97"/>
      <c r="ECB33" s="97"/>
      <c r="ECC33" s="97"/>
      <c r="ECD33" s="97"/>
      <c r="ECE33" s="97"/>
      <c r="ECF33" s="97"/>
      <c r="ECG33" s="97"/>
      <c r="ECH33" s="97"/>
      <c r="ECI33" s="97"/>
      <c r="ECJ33" s="97"/>
      <c r="ECK33" s="97"/>
      <c r="ECL33" s="97"/>
      <c r="ECM33" s="97"/>
      <c r="ECN33" s="97"/>
      <c r="ECO33" s="97"/>
      <c r="ECP33" s="97"/>
      <c r="ECQ33" s="97"/>
      <c r="ECR33" s="97"/>
      <c r="ECS33" s="97"/>
      <c r="ECT33" s="97"/>
      <c r="ECU33" s="97"/>
      <c r="ECV33" s="97"/>
      <c r="ECW33" s="97"/>
      <c r="ECX33" s="97"/>
      <c r="ECY33" s="97"/>
      <c r="ECZ33" s="97"/>
      <c r="EDA33" s="97"/>
      <c r="EDB33" s="97"/>
      <c r="EDC33" s="97"/>
      <c r="EDD33" s="97"/>
      <c r="EDE33" s="97"/>
      <c r="EDF33" s="97"/>
      <c r="EDG33" s="97"/>
      <c r="EDH33" s="97"/>
      <c r="EDI33" s="97"/>
      <c r="EDJ33" s="97"/>
      <c r="EDK33" s="97"/>
      <c r="EDL33" s="97"/>
      <c r="EDM33" s="97"/>
      <c r="EDN33" s="97"/>
      <c r="EDO33" s="97"/>
      <c r="EDP33" s="97"/>
      <c r="EDQ33" s="97"/>
      <c r="EDR33" s="97"/>
      <c r="EDS33" s="97"/>
      <c r="EDT33" s="97"/>
      <c r="EDU33" s="97"/>
      <c r="EDV33" s="97"/>
      <c r="EDW33" s="97"/>
      <c r="EDX33" s="97"/>
      <c r="EDY33" s="97"/>
      <c r="EDZ33" s="97"/>
      <c r="EEA33" s="97"/>
      <c r="EEB33" s="97"/>
      <c r="EEC33" s="97"/>
      <c r="EED33" s="97"/>
      <c r="EEE33" s="97"/>
      <c r="EEF33" s="97"/>
      <c r="EEG33" s="97"/>
      <c r="EEH33" s="97"/>
      <c r="EEI33" s="97"/>
      <c r="EEJ33" s="97"/>
      <c r="EEK33" s="97"/>
      <c r="EEL33" s="97"/>
      <c r="EEM33" s="97"/>
      <c r="EEN33" s="97"/>
      <c r="EEO33" s="97"/>
      <c r="EEP33" s="97"/>
      <c r="EEQ33" s="97"/>
      <c r="EER33" s="97"/>
      <c r="EES33" s="97"/>
      <c r="EET33" s="97"/>
      <c r="EEU33" s="97"/>
      <c r="EEV33" s="97"/>
      <c r="EEW33" s="97"/>
      <c r="EEX33" s="97"/>
      <c r="EEY33" s="97"/>
      <c r="EEZ33" s="97"/>
      <c r="EFA33" s="97"/>
      <c r="EFB33" s="97"/>
      <c r="EFC33" s="97"/>
      <c r="EFD33" s="97"/>
      <c r="EFE33" s="97"/>
      <c r="EFF33" s="97"/>
      <c r="EFG33" s="97"/>
      <c r="EFH33" s="97"/>
      <c r="EFI33" s="97"/>
      <c r="EFJ33" s="97"/>
      <c r="EFK33" s="97"/>
      <c r="EFL33" s="97"/>
      <c r="EFM33" s="97"/>
      <c r="EFN33" s="97"/>
      <c r="EFO33" s="97"/>
      <c r="EFP33" s="97"/>
      <c r="EFQ33" s="97"/>
      <c r="EFR33" s="97"/>
      <c r="EFS33" s="97"/>
      <c r="EFT33" s="97"/>
      <c r="EFU33" s="97"/>
      <c r="EFV33" s="97"/>
      <c r="EFW33" s="97"/>
      <c r="EFX33" s="97"/>
      <c r="EFY33" s="97"/>
      <c r="EFZ33" s="97"/>
      <c r="EGA33" s="97"/>
      <c r="EGB33" s="97"/>
      <c r="EGC33" s="97"/>
      <c r="EGD33" s="97"/>
      <c r="EGE33" s="97"/>
      <c r="EGF33" s="97"/>
      <c r="EGG33" s="97"/>
      <c r="EGH33" s="97"/>
      <c r="EGI33" s="97"/>
      <c r="EGJ33" s="97"/>
      <c r="EGK33" s="97"/>
      <c r="EGL33" s="97"/>
      <c r="EGM33" s="97"/>
      <c r="EGN33" s="97"/>
      <c r="EGO33" s="97"/>
      <c r="EGP33" s="97"/>
      <c r="EGQ33" s="97"/>
      <c r="EGR33" s="97"/>
      <c r="EGS33" s="97"/>
      <c r="EGT33" s="97"/>
      <c r="EGU33" s="97"/>
      <c r="EGV33" s="97"/>
      <c r="EGW33" s="97"/>
      <c r="EGX33" s="97"/>
      <c r="EGY33" s="97"/>
      <c r="EGZ33" s="97"/>
      <c r="EHA33" s="97"/>
      <c r="EHB33" s="97"/>
      <c r="EHC33" s="97"/>
      <c r="EHD33" s="97"/>
      <c r="EHE33" s="97"/>
      <c r="EHF33" s="97"/>
      <c r="EHG33" s="97"/>
      <c r="EHH33" s="97"/>
      <c r="EHI33" s="97"/>
      <c r="EHJ33" s="97"/>
      <c r="EHK33" s="97"/>
      <c r="EHL33" s="97"/>
      <c r="EHM33" s="97"/>
      <c r="EHN33" s="97"/>
      <c r="EHO33" s="97"/>
      <c r="EHP33" s="97"/>
      <c r="EHQ33" s="97"/>
      <c r="EHR33" s="97"/>
      <c r="EHS33" s="97"/>
      <c r="EHT33" s="97"/>
      <c r="EHU33" s="97"/>
      <c r="EHV33" s="97"/>
      <c r="EHW33" s="97"/>
      <c r="EHX33" s="97"/>
      <c r="EHY33" s="97"/>
      <c r="EHZ33" s="97"/>
      <c r="EIA33" s="97"/>
      <c r="EIB33" s="97"/>
      <c r="EIC33" s="97"/>
      <c r="EID33" s="97"/>
      <c r="EIE33" s="97"/>
      <c r="EIF33" s="97"/>
      <c r="EIG33" s="97"/>
      <c r="EIH33" s="97"/>
      <c r="EII33" s="97"/>
      <c r="EIJ33" s="97"/>
      <c r="EIK33" s="97"/>
      <c r="EIL33" s="97"/>
      <c r="EIM33" s="97"/>
      <c r="EIN33" s="97"/>
      <c r="EIO33" s="97"/>
      <c r="EIP33" s="97"/>
      <c r="EIQ33" s="97"/>
      <c r="EIR33" s="97"/>
      <c r="EIS33" s="97"/>
      <c r="EIT33" s="97"/>
      <c r="EIU33" s="97"/>
      <c r="EIV33" s="97"/>
      <c r="EIW33" s="97"/>
      <c r="EIX33" s="97"/>
      <c r="EIY33" s="97"/>
      <c r="EIZ33" s="97"/>
      <c r="EJA33" s="97"/>
      <c r="EJB33" s="97"/>
      <c r="EJC33" s="97"/>
      <c r="EJD33" s="97"/>
      <c r="EJE33" s="97"/>
      <c r="EJF33" s="97"/>
      <c r="EJG33" s="97"/>
      <c r="EJH33" s="97"/>
      <c r="EJI33" s="97"/>
      <c r="EJJ33" s="97"/>
      <c r="EJK33" s="97"/>
      <c r="EJL33" s="97"/>
      <c r="EJM33" s="97"/>
      <c r="EJN33" s="97"/>
      <c r="EJO33" s="97"/>
      <c r="EJP33" s="97"/>
      <c r="EJQ33" s="97"/>
      <c r="EJR33" s="97"/>
      <c r="EJS33" s="97"/>
      <c r="EJT33" s="97"/>
      <c r="EJU33" s="97"/>
      <c r="EJV33" s="97"/>
      <c r="EJW33" s="97"/>
      <c r="EJX33" s="97"/>
      <c r="EJY33" s="97"/>
      <c r="EJZ33" s="97"/>
      <c r="EKA33" s="97"/>
      <c r="EKB33" s="97"/>
      <c r="EKC33" s="97"/>
      <c r="EKD33" s="97"/>
      <c r="EKE33" s="97"/>
      <c r="EKF33" s="97"/>
      <c r="EKG33" s="97"/>
      <c r="EKH33" s="97"/>
      <c r="EKI33" s="97"/>
      <c r="EKJ33" s="97"/>
      <c r="EKK33" s="97"/>
      <c r="EKL33" s="97"/>
      <c r="EKM33" s="97"/>
      <c r="EKN33" s="97"/>
      <c r="EKO33" s="97"/>
      <c r="EKP33" s="97"/>
      <c r="EKQ33" s="97"/>
      <c r="EKR33" s="97"/>
      <c r="EKS33" s="97"/>
      <c r="EKT33" s="97"/>
      <c r="EKU33" s="97"/>
      <c r="EKV33" s="97"/>
      <c r="EKW33" s="97"/>
      <c r="EKX33" s="97"/>
      <c r="EKY33" s="97"/>
      <c r="EKZ33" s="97"/>
      <c r="ELA33" s="97"/>
      <c r="ELB33" s="97"/>
      <c r="ELC33" s="97"/>
      <c r="ELD33" s="97"/>
      <c r="ELE33" s="97"/>
      <c r="ELF33" s="97"/>
      <c r="ELG33" s="97"/>
      <c r="ELH33" s="97"/>
      <c r="ELI33" s="97"/>
      <c r="ELJ33" s="97"/>
      <c r="ELK33" s="97"/>
      <c r="ELL33" s="97"/>
      <c r="ELM33" s="97"/>
      <c r="ELN33" s="97"/>
      <c r="ELO33" s="97"/>
      <c r="ELP33" s="97"/>
      <c r="ELQ33" s="97"/>
      <c r="ELR33" s="97"/>
      <c r="ELS33" s="97"/>
      <c r="ELT33" s="97"/>
      <c r="ELU33" s="97"/>
      <c r="ELV33" s="97"/>
      <c r="ELW33" s="97"/>
      <c r="ELX33" s="97"/>
      <c r="ELY33" s="97"/>
      <c r="ELZ33" s="97"/>
      <c r="EMA33" s="97"/>
      <c r="EMB33" s="97"/>
      <c r="EMC33" s="97"/>
      <c r="EMD33" s="97"/>
      <c r="EME33" s="97"/>
      <c r="EMF33" s="97"/>
      <c r="EMG33" s="97"/>
      <c r="EMH33" s="97"/>
      <c r="EMI33" s="97"/>
      <c r="EMJ33" s="97"/>
      <c r="EMK33" s="97"/>
      <c r="EML33" s="97"/>
      <c r="EMM33" s="97"/>
      <c r="EMN33" s="97"/>
      <c r="EMO33" s="97"/>
      <c r="EMP33" s="97"/>
      <c r="EMQ33" s="97"/>
      <c r="EMR33" s="97"/>
      <c r="EMS33" s="97"/>
      <c r="EMT33" s="97"/>
      <c r="EMU33" s="97"/>
      <c r="EMV33" s="97"/>
      <c r="EMW33" s="97"/>
      <c r="EMX33" s="97"/>
      <c r="EMY33" s="97"/>
      <c r="EMZ33" s="97"/>
      <c r="ENA33" s="97"/>
      <c r="ENB33" s="97"/>
      <c r="ENC33" s="97"/>
      <c r="END33" s="97"/>
      <c r="ENE33" s="97"/>
      <c r="ENF33" s="97"/>
      <c r="ENG33" s="97"/>
      <c r="ENH33" s="97"/>
      <c r="ENI33" s="97"/>
      <c r="ENJ33" s="97"/>
      <c r="ENK33" s="97"/>
      <c r="ENL33" s="97"/>
      <c r="ENM33" s="97"/>
      <c r="ENN33" s="97"/>
      <c r="ENO33" s="97"/>
      <c r="ENP33" s="97"/>
      <c r="ENQ33" s="97"/>
      <c r="ENR33" s="97"/>
      <c r="ENS33" s="97"/>
      <c r="ENT33" s="97"/>
      <c r="ENU33" s="97"/>
      <c r="ENV33" s="97"/>
      <c r="ENW33" s="97"/>
      <c r="ENX33" s="97"/>
      <c r="ENY33" s="97"/>
      <c r="ENZ33" s="97"/>
      <c r="EOA33" s="97"/>
      <c r="EOB33" s="97"/>
      <c r="EOC33" s="97"/>
      <c r="EOD33" s="97"/>
      <c r="EOE33" s="97"/>
      <c r="EOF33" s="97"/>
      <c r="EOG33" s="97"/>
      <c r="EOH33" s="97"/>
      <c r="EOI33" s="97"/>
      <c r="EOJ33" s="97"/>
      <c r="EOK33" s="97"/>
      <c r="EOL33" s="97"/>
      <c r="EOM33" s="97"/>
      <c r="EON33" s="97"/>
      <c r="EOO33" s="97"/>
      <c r="EOP33" s="97"/>
      <c r="EOQ33" s="97"/>
      <c r="EOR33" s="97"/>
      <c r="EOS33" s="97"/>
      <c r="EOT33" s="97"/>
      <c r="EOU33" s="97"/>
      <c r="EOV33" s="97"/>
      <c r="EOW33" s="97"/>
      <c r="EOX33" s="97"/>
      <c r="EOY33" s="97"/>
      <c r="EOZ33" s="97"/>
      <c r="EPA33" s="97"/>
      <c r="EPB33" s="97"/>
      <c r="EPC33" s="97"/>
      <c r="EPD33" s="97"/>
      <c r="EPE33" s="97"/>
      <c r="EPF33" s="97"/>
      <c r="EPG33" s="97"/>
      <c r="EPH33" s="97"/>
      <c r="EPI33" s="97"/>
      <c r="EPJ33" s="97"/>
      <c r="EPK33" s="97"/>
      <c r="EPL33" s="97"/>
      <c r="EPM33" s="97"/>
      <c r="EPN33" s="97"/>
      <c r="EPO33" s="97"/>
      <c r="EPP33" s="97"/>
      <c r="EPQ33" s="97"/>
      <c r="EPR33" s="97"/>
      <c r="EPS33" s="97"/>
      <c r="EPT33" s="97"/>
      <c r="EPU33" s="97"/>
      <c r="EPV33" s="97"/>
      <c r="EPW33" s="97"/>
      <c r="EPX33" s="97"/>
      <c r="EPY33" s="97"/>
      <c r="EPZ33" s="97"/>
      <c r="EQA33" s="97"/>
      <c r="EQB33" s="97"/>
      <c r="EQC33" s="97"/>
      <c r="EQD33" s="97"/>
      <c r="EQE33" s="97"/>
      <c r="EQF33" s="97"/>
      <c r="EQG33" s="97"/>
      <c r="EQH33" s="97"/>
      <c r="EQI33" s="97"/>
      <c r="EQJ33" s="97"/>
      <c r="EQK33" s="97"/>
      <c r="EQL33" s="97"/>
      <c r="EQM33" s="97"/>
      <c r="EQN33" s="97"/>
      <c r="EQO33" s="97"/>
      <c r="EQP33" s="97"/>
      <c r="EQQ33" s="97"/>
      <c r="EQR33" s="97"/>
      <c r="EQS33" s="97"/>
      <c r="EQT33" s="97"/>
      <c r="EQU33" s="97"/>
      <c r="EQV33" s="97"/>
      <c r="EQW33" s="97"/>
      <c r="EQX33" s="97"/>
      <c r="EQY33" s="97"/>
      <c r="EQZ33" s="97"/>
      <c r="ERA33" s="97"/>
      <c r="ERB33" s="97"/>
      <c r="ERC33" s="97"/>
      <c r="ERD33" s="97"/>
      <c r="ERE33" s="97"/>
      <c r="ERF33" s="97"/>
      <c r="ERG33" s="97"/>
      <c r="ERH33" s="97"/>
      <c r="ERI33" s="97"/>
      <c r="ERJ33" s="97"/>
      <c r="ERK33" s="97"/>
      <c r="ERL33" s="97"/>
      <c r="ERM33" s="97"/>
      <c r="ERN33" s="97"/>
      <c r="ERO33" s="97"/>
      <c r="ERP33" s="97"/>
      <c r="ERQ33" s="97"/>
      <c r="ERR33" s="97"/>
      <c r="ERS33" s="97"/>
      <c r="ERT33" s="97"/>
      <c r="ERU33" s="97"/>
      <c r="ERV33" s="97"/>
      <c r="ERW33" s="97"/>
      <c r="ERX33" s="97"/>
      <c r="ERY33" s="97"/>
      <c r="ERZ33" s="97"/>
      <c r="ESA33" s="97"/>
      <c r="ESB33" s="97"/>
      <c r="ESC33" s="97"/>
      <c r="ESD33" s="97"/>
      <c r="ESE33" s="97"/>
      <c r="ESF33" s="97"/>
      <c r="ESG33" s="97"/>
      <c r="ESH33" s="97"/>
      <c r="ESI33" s="97"/>
      <c r="ESJ33" s="97"/>
      <c r="ESK33" s="97"/>
      <c r="ESL33" s="97"/>
      <c r="ESM33" s="97"/>
      <c r="ESN33" s="97"/>
      <c r="ESO33" s="97"/>
      <c r="ESP33" s="97"/>
      <c r="ESQ33" s="97"/>
      <c r="ESR33" s="97"/>
      <c r="ESS33" s="97"/>
      <c r="EST33" s="97"/>
      <c r="ESU33" s="97"/>
      <c r="ESV33" s="97"/>
      <c r="ESW33" s="97"/>
      <c r="ESX33" s="97"/>
      <c r="ESY33" s="97"/>
      <c r="ESZ33" s="97"/>
      <c r="ETA33" s="97"/>
      <c r="ETB33" s="97"/>
      <c r="ETC33" s="97"/>
      <c r="ETD33" s="97"/>
      <c r="ETE33" s="97"/>
      <c r="ETF33" s="97"/>
      <c r="ETG33" s="97"/>
      <c r="ETH33" s="97"/>
      <c r="ETI33" s="97"/>
      <c r="ETJ33" s="97"/>
      <c r="ETK33" s="97"/>
      <c r="ETL33" s="97"/>
      <c r="ETM33" s="97"/>
      <c r="ETN33" s="97"/>
      <c r="ETO33" s="97"/>
      <c r="ETP33" s="97"/>
      <c r="ETQ33" s="97"/>
      <c r="ETR33" s="97"/>
      <c r="ETS33" s="97"/>
      <c r="ETT33" s="97"/>
      <c r="ETU33" s="97"/>
      <c r="ETV33" s="97"/>
      <c r="ETW33" s="97"/>
      <c r="ETX33" s="97"/>
      <c r="ETY33" s="97"/>
      <c r="ETZ33" s="97"/>
      <c r="EUA33" s="97"/>
      <c r="EUB33" s="97"/>
      <c r="EUC33" s="97"/>
      <c r="EUD33" s="97"/>
      <c r="EUE33" s="97"/>
      <c r="EUF33" s="97"/>
      <c r="EUG33" s="97"/>
      <c r="EUH33" s="97"/>
      <c r="EUI33" s="97"/>
      <c r="EUJ33" s="97"/>
      <c r="EUK33" s="97"/>
      <c r="EUL33" s="97"/>
      <c r="EUM33" s="97"/>
      <c r="EUN33" s="97"/>
      <c r="EUO33" s="97"/>
      <c r="EUP33" s="97"/>
      <c r="EUQ33" s="97"/>
      <c r="EUR33" s="97"/>
      <c r="EUS33" s="97"/>
      <c r="EUT33" s="97"/>
      <c r="EUU33" s="97"/>
      <c r="EUV33" s="97"/>
      <c r="EUW33" s="97"/>
      <c r="EUX33" s="97"/>
      <c r="EUY33" s="97"/>
      <c r="EUZ33" s="97"/>
      <c r="EVA33" s="97"/>
      <c r="EVB33" s="97"/>
      <c r="EVC33" s="97"/>
      <c r="EVD33" s="97"/>
      <c r="EVE33" s="97"/>
      <c r="EVF33" s="97"/>
      <c r="EVG33" s="97"/>
      <c r="EVH33" s="97"/>
      <c r="EVI33" s="97"/>
      <c r="EVJ33" s="97"/>
      <c r="EVK33" s="97"/>
      <c r="EVL33" s="97"/>
      <c r="EVM33" s="97"/>
      <c r="EVN33" s="97"/>
      <c r="EVO33" s="97"/>
      <c r="EVP33" s="97"/>
      <c r="EVQ33" s="97"/>
      <c r="EVR33" s="97"/>
      <c r="EVS33" s="97"/>
      <c r="EVT33" s="97"/>
      <c r="EVU33" s="97"/>
      <c r="EVV33" s="97"/>
      <c r="EVW33" s="97"/>
      <c r="EVX33" s="97"/>
      <c r="EVY33" s="97"/>
      <c r="EVZ33" s="97"/>
      <c r="EWA33" s="97"/>
      <c r="EWB33" s="97"/>
      <c r="EWC33" s="97"/>
      <c r="EWD33" s="97"/>
      <c r="EWE33" s="97"/>
      <c r="EWF33" s="97"/>
      <c r="EWG33" s="97"/>
      <c r="EWH33" s="97"/>
      <c r="EWI33" s="97"/>
      <c r="EWJ33" s="97"/>
      <c r="EWK33" s="97"/>
      <c r="EWL33" s="97"/>
      <c r="EWM33" s="97"/>
      <c r="EWN33" s="97"/>
      <c r="EWO33" s="97"/>
      <c r="EWP33" s="97"/>
      <c r="EWQ33" s="97"/>
      <c r="EWR33" s="97"/>
      <c r="EWS33" s="97"/>
      <c r="EWT33" s="97"/>
      <c r="EWU33" s="97"/>
      <c r="EWV33" s="97"/>
      <c r="EWW33" s="97"/>
      <c r="EWX33" s="97"/>
      <c r="EWY33" s="97"/>
      <c r="EWZ33" s="97"/>
      <c r="EXA33" s="97"/>
      <c r="EXB33" s="97"/>
      <c r="EXC33" s="97"/>
      <c r="EXD33" s="97"/>
      <c r="EXE33" s="97"/>
      <c r="EXF33" s="97"/>
      <c r="EXG33" s="97"/>
      <c r="EXH33" s="97"/>
      <c r="EXI33" s="97"/>
      <c r="EXJ33" s="97"/>
      <c r="EXK33" s="97"/>
      <c r="EXL33" s="97"/>
      <c r="EXM33" s="97"/>
      <c r="EXN33" s="97"/>
      <c r="EXO33" s="97"/>
      <c r="EXP33" s="97"/>
      <c r="EXQ33" s="97"/>
      <c r="EXR33" s="97"/>
      <c r="EXS33" s="97"/>
      <c r="EXT33" s="97"/>
      <c r="EXU33" s="97"/>
      <c r="EXV33" s="97"/>
      <c r="EXW33" s="97"/>
      <c r="EXX33" s="97"/>
      <c r="EXY33" s="97"/>
      <c r="EXZ33" s="97"/>
      <c r="EYA33" s="97"/>
      <c r="EYB33" s="97"/>
      <c r="EYC33" s="97"/>
      <c r="EYD33" s="97"/>
      <c r="EYE33" s="97"/>
      <c r="EYF33" s="97"/>
      <c r="EYG33" s="97"/>
      <c r="EYH33" s="97"/>
      <c r="EYI33" s="97"/>
      <c r="EYJ33" s="97"/>
      <c r="EYK33" s="97"/>
      <c r="EYL33" s="97"/>
      <c r="EYM33" s="97"/>
      <c r="EYN33" s="97"/>
      <c r="EYO33" s="97"/>
      <c r="EYP33" s="97"/>
      <c r="EYQ33" s="97"/>
      <c r="EYR33" s="97"/>
      <c r="EYS33" s="97"/>
      <c r="EYT33" s="97"/>
      <c r="EYU33" s="97"/>
      <c r="EYV33" s="97"/>
      <c r="EYW33" s="97"/>
      <c r="EYX33" s="97"/>
      <c r="EYY33" s="97"/>
      <c r="EYZ33" s="97"/>
      <c r="EZA33" s="97"/>
      <c r="EZB33" s="97"/>
      <c r="EZC33" s="97"/>
      <c r="EZD33" s="97"/>
      <c r="EZE33" s="97"/>
      <c r="EZF33" s="97"/>
      <c r="EZG33" s="97"/>
      <c r="EZH33" s="97"/>
      <c r="EZI33" s="97"/>
      <c r="EZJ33" s="97"/>
      <c r="EZK33" s="97"/>
      <c r="EZL33" s="97"/>
      <c r="EZM33" s="97"/>
      <c r="EZN33" s="97"/>
      <c r="EZO33" s="97"/>
      <c r="EZP33" s="97"/>
      <c r="EZQ33" s="97"/>
      <c r="EZR33" s="97"/>
      <c r="EZS33" s="97"/>
      <c r="EZT33" s="97"/>
      <c r="EZU33" s="97"/>
      <c r="EZV33" s="97"/>
      <c r="EZW33" s="97"/>
      <c r="EZX33" s="97"/>
      <c r="EZY33" s="97"/>
      <c r="EZZ33" s="97"/>
      <c r="FAA33" s="97"/>
      <c r="FAB33" s="97"/>
      <c r="FAC33" s="97"/>
      <c r="FAD33" s="97"/>
      <c r="FAE33" s="97"/>
      <c r="FAF33" s="97"/>
      <c r="FAG33" s="97"/>
      <c r="FAH33" s="97"/>
      <c r="FAI33" s="97"/>
      <c r="FAJ33" s="97"/>
      <c r="FAK33" s="97"/>
      <c r="FAL33" s="97"/>
      <c r="FAM33" s="97"/>
      <c r="FAN33" s="97"/>
      <c r="FAO33" s="97"/>
      <c r="FAP33" s="97"/>
      <c r="FAQ33" s="97"/>
      <c r="FAR33" s="97"/>
      <c r="FAS33" s="97"/>
      <c r="FAT33" s="97"/>
      <c r="FAU33" s="97"/>
      <c r="FAV33" s="97"/>
      <c r="FAW33" s="97"/>
      <c r="FAX33" s="97"/>
      <c r="FAY33" s="97"/>
      <c r="FAZ33" s="97"/>
      <c r="FBA33" s="97"/>
      <c r="FBB33" s="97"/>
      <c r="FBC33" s="97"/>
      <c r="FBD33" s="97"/>
      <c r="FBE33" s="97"/>
      <c r="FBF33" s="97"/>
      <c r="FBG33" s="97"/>
      <c r="FBH33" s="97"/>
      <c r="FBI33" s="97"/>
      <c r="FBJ33" s="97"/>
      <c r="FBK33" s="97"/>
      <c r="FBL33" s="97"/>
      <c r="FBM33" s="97"/>
      <c r="FBN33" s="97"/>
      <c r="FBO33" s="97"/>
      <c r="FBP33" s="97"/>
      <c r="FBQ33" s="97"/>
      <c r="FBR33" s="97"/>
      <c r="FBS33" s="97"/>
      <c r="FBT33" s="97"/>
      <c r="FBU33" s="97"/>
      <c r="FBV33" s="97"/>
      <c r="FBW33" s="97"/>
      <c r="FBX33" s="97"/>
      <c r="FBY33" s="97"/>
      <c r="FBZ33" s="97"/>
      <c r="FCA33" s="97"/>
      <c r="FCB33" s="97"/>
      <c r="FCC33" s="97"/>
      <c r="FCD33" s="97"/>
      <c r="FCE33" s="97"/>
      <c r="FCF33" s="97"/>
      <c r="FCG33" s="97"/>
      <c r="FCH33" s="97"/>
      <c r="FCI33" s="97"/>
      <c r="FCJ33" s="97"/>
      <c r="FCK33" s="97"/>
      <c r="FCL33" s="97"/>
      <c r="FCM33" s="97"/>
      <c r="FCN33" s="97"/>
      <c r="FCO33" s="97"/>
      <c r="FCP33" s="97"/>
      <c r="FCQ33" s="97"/>
      <c r="FCR33" s="97"/>
      <c r="FCS33" s="97"/>
      <c r="FCT33" s="97"/>
      <c r="FCU33" s="97"/>
      <c r="FCV33" s="97"/>
      <c r="FCW33" s="97"/>
      <c r="FCX33" s="97"/>
      <c r="FCY33" s="97"/>
      <c r="FCZ33" s="97"/>
      <c r="FDA33" s="97"/>
      <c r="FDB33" s="97"/>
      <c r="FDC33" s="97"/>
      <c r="FDD33" s="97"/>
      <c r="FDE33" s="97"/>
      <c r="FDF33" s="97"/>
      <c r="FDG33" s="97"/>
      <c r="FDH33" s="97"/>
      <c r="FDI33" s="97"/>
      <c r="FDJ33" s="97"/>
      <c r="FDK33" s="97"/>
      <c r="FDL33" s="97"/>
      <c r="FDM33" s="97"/>
      <c r="FDN33" s="97"/>
      <c r="FDO33" s="97"/>
      <c r="FDP33" s="97"/>
      <c r="FDQ33" s="97"/>
      <c r="FDR33" s="97"/>
      <c r="FDS33" s="97"/>
      <c r="FDT33" s="97"/>
      <c r="FDU33" s="97"/>
      <c r="FDV33" s="97"/>
      <c r="FDW33" s="97"/>
      <c r="FDX33" s="97"/>
      <c r="FDY33" s="97"/>
      <c r="FDZ33" s="97"/>
      <c r="FEA33" s="97"/>
      <c r="FEB33" s="97"/>
      <c r="FEC33" s="97"/>
      <c r="FED33" s="97"/>
      <c r="FEE33" s="97"/>
      <c r="FEF33" s="97"/>
      <c r="FEG33" s="97"/>
      <c r="FEH33" s="97"/>
      <c r="FEI33" s="97"/>
      <c r="FEJ33" s="97"/>
      <c r="FEK33" s="97"/>
      <c r="FEL33" s="97"/>
      <c r="FEM33" s="97"/>
      <c r="FEN33" s="97"/>
      <c r="FEO33" s="97"/>
      <c r="FEP33" s="97"/>
      <c r="FEQ33" s="97"/>
      <c r="FER33" s="97"/>
      <c r="FES33" s="97"/>
      <c r="FET33" s="97"/>
      <c r="FEU33" s="97"/>
      <c r="FEV33" s="97"/>
      <c r="FEW33" s="97"/>
      <c r="FEX33" s="97"/>
      <c r="FEY33" s="97"/>
      <c r="FEZ33" s="97"/>
      <c r="FFA33" s="97"/>
      <c r="FFB33" s="97"/>
      <c r="FFC33" s="97"/>
      <c r="FFD33" s="97"/>
      <c r="FFE33" s="97"/>
      <c r="FFF33" s="97"/>
      <c r="FFG33" s="97"/>
      <c r="FFH33" s="97"/>
      <c r="FFI33" s="97"/>
      <c r="FFJ33" s="97"/>
      <c r="FFK33" s="97"/>
      <c r="FFL33" s="97"/>
      <c r="FFM33" s="97"/>
      <c r="FFN33" s="97"/>
      <c r="FFO33" s="97"/>
      <c r="FFP33" s="97"/>
      <c r="FFQ33" s="97"/>
      <c r="FFR33" s="97"/>
      <c r="FFS33" s="97"/>
      <c r="FFT33" s="97"/>
      <c r="FFU33" s="97"/>
      <c r="FFV33" s="97"/>
      <c r="FFW33" s="97"/>
      <c r="FFX33" s="97"/>
      <c r="FFY33" s="97"/>
      <c r="FFZ33" s="97"/>
      <c r="FGA33" s="97"/>
      <c r="FGB33" s="97"/>
      <c r="FGC33" s="97"/>
      <c r="FGD33" s="97"/>
      <c r="FGE33" s="97"/>
      <c r="FGF33" s="97"/>
      <c r="FGG33" s="97"/>
      <c r="FGH33" s="97"/>
      <c r="FGI33" s="97"/>
      <c r="FGJ33" s="97"/>
      <c r="FGK33" s="97"/>
      <c r="FGL33" s="97"/>
      <c r="FGM33" s="97"/>
      <c r="FGN33" s="97"/>
      <c r="FGO33" s="97"/>
      <c r="FGP33" s="97"/>
      <c r="FGQ33" s="97"/>
      <c r="FGR33" s="97"/>
      <c r="FGS33" s="97"/>
      <c r="FGT33" s="97"/>
      <c r="FGU33" s="97"/>
      <c r="FGV33" s="97"/>
      <c r="FGW33" s="97"/>
      <c r="FGX33" s="97"/>
      <c r="FGY33" s="97"/>
      <c r="FGZ33" s="97"/>
      <c r="FHA33" s="97"/>
      <c r="FHB33" s="97"/>
      <c r="FHC33" s="97"/>
      <c r="FHD33" s="97"/>
      <c r="FHE33" s="97"/>
      <c r="FHF33" s="97"/>
      <c r="FHG33" s="97"/>
      <c r="FHH33" s="97"/>
      <c r="FHI33" s="97"/>
      <c r="FHJ33" s="97"/>
      <c r="FHK33" s="97"/>
      <c r="FHL33" s="97"/>
      <c r="FHM33" s="97"/>
      <c r="FHN33" s="97"/>
      <c r="FHO33" s="97"/>
      <c r="FHP33" s="97"/>
      <c r="FHQ33" s="97"/>
      <c r="FHR33" s="97"/>
      <c r="FHS33" s="97"/>
      <c r="FHT33" s="97"/>
      <c r="FHU33" s="97"/>
      <c r="FHV33" s="97"/>
      <c r="FHW33" s="97"/>
      <c r="FHX33" s="97"/>
      <c r="FHY33" s="97"/>
      <c r="FHZ33" s="97"/>
      <c r="FIA33" s="97"/>
      <c r="FIB33" s="97"/>
      <c r="FIC33" s="97"/>
      <c r="FID33" s="97"/>
      <c r="FIE33" s="97"/>
      <c r="FIF33" s="97"/>
      <c r="FIG33" s="97"/>
      <c r="FIH33" s="97"/>
      <c r="FII33" s="97"/>
      <c r="FIJ33" s="97"/>
      <c r="FIK33" s="97"/>
      <c r="FIL33" s="97"/>
      <c r="FIM33" s="97"/>
      <c r="FIN33" s="97"/>
      <c r="FIO33" s="97"/>
      <c r="FIP33" s="97"/>
      <c r="FIQ33" s="97"/>
      <c r="FIR33" s="97"/>
      <c r="FIS33" s="97"/>
      <c r="FIT33" s="97"/>
      <c r="FIU33" s="97"/>
      <c r="FIV33" s="97"/>
      <c r="FIW33" s="97"/>
      <c r="FIX33" s="97"/>
      <c r="FIY33" s="97"/>
      <c r="FIZ33" s="97"/>
      <c r="FJA33" s="97"/>
      <c r="FJB33" s="97"/>
      <c r="FJC33" s="97"/>
      <c r="FJD33" s="97"/>
      <c r="FJE33" s="97"/>
      <c r="FJF33" s="97"/>
      <c r="FJG33" s="97"/>
      <c r="FJH33" s="97"/>
      <c r="FJI33" s="97"/>
      <c r="FJJ33" s="97"/>
      <c r="FJK33" s="97"/>
      <c r="FJL33" s="97"/>
      <c r="FJM33" s="97"/>
      <c r="FJN33" s="97"/>
      <c r="FJO33" s="97"/>
      <c r="FJP33" s="97"/>
      <c r="FJQ33" s="97"/>
      <c r="FJR33" s="97"/>
      <c r="FJS33" s="97"/>
      <c r="FJT33" s="97"/>
      <c r="FJU33" s="97"/>
      <c r="FJV33" s="97"/>
      <c r="FJW33" s="97"/>
      <c r="FJX33" s="97"/>
      <c r="FJY33" s="97"/>
      <c r="FJZ33" s="97"/>
      <c r="FKA33" s="97"/>
      <c r="FKB33" s="97"/>
      <c r="FKC33" s="97"/>
      <c r="FKD33" s="97"/>
      <c r="FKE33" s="97"/>
      <c r="FKF33" s="97"/>
      <c r="FKG33" s="97"/>
      <c r="FKH33" s="97"/>
      <c r="FKI33" s="97"/>
      <c r="FKJ33" s="97"/>
      <c r="FKK33" s="97"/>
      <c r="FKL33" s="97"/>
      <c r="FKM33" s="97"/>
      <c r="FKN33" s="97"/>
      <c r="FKO33" s="97"/>
      <c r="FKP33" s="97"/>
      <c r="FKQ33" s="97"/>
      <c r="FKR33" s="97"/>
      <c r="FKS33" s="97"/>
      <c r="FKT33" s="97"/>
      <c r="FKU33" s="97"/>
      <c r="FKV33" s="97"/>
      <c r="FKW33" s="97"/>
      <c r="FKX33" s="97"/>
      <c r="FKY33" s="97"/>
      <c r="FKZ33" s="97"/>
      <c r="FLA33" s="97"/>
      <c r="FLB33" s="97"/>
      <c r="FLC33" s="97"/>
      <c r="FLD33" s="97"/>
      <c r="FLE33" s="97"/>
      <c r="FLF33" s="97"/>
      <c r="FLG33" s="97"/>
      <c r="FLH33" s="97"/>
      <c r="FLI33" s="97"/>
      <c r="FLJ33" s="97"/>
      <c r="FLK33" s="97"/>
      <c r="FLL33" s="97"/>
      <c r="FLM33" s="97"/>
      <c r="FLN33" s="97"/>
      <c r="FLO33" s="97"/>
      <c r="FLP33" s="97"/>
      <c r="FLQ33" s="97"/>
      <c r="FLR33" s="97"/>
      <c r="FLS33" s="97"/>
      <c r="FLT33" s="97"/>
      <c r="FLU33" s="97"/>
      <c r="FLV33" s="97"/>
      <c r="FLW33" s="97"/>
      <c r="FLX33" s="97"/>
      <c r="FLY33" s="97"/>
      <c r="FLZ33" s="97"/>
      <c r="FMA33" s="97"/>
      <c r="FMB33" s="97"/>
      <c r="FMC33" s="97"/>
      <c r="FMD33" s="97"/>
      <c r="FME33" s="97"/>
      <c r="FMF33" s="97"/>
      <c r="FMG33" s="97"/>
      <c r="FMH33" s="97"/>
      <c r="FMI33" s="97"/>
      <c r="FMJ33" s="97"/>
      <c r="FMK33" s="97"/>
      <c r="FML33" s="97"/>
      <c r="FMM33" s="97"/>
      <c r="FMN33" s="97"/>
      <c r="FMO33" s="97"/>
      <c r="FMP33" s="97"/>
      <c r="FMQ33" s="97"/>
      <c r="FMR33" s="97"/>
      <c r="FMS33" s="97"/>
      <c r="FMT33" s="97"/>
      <c r="FMU33" s="97"/>
      <c r="FMV33" s="97"/>
      <c r="FMW33" s="97"/>
      <c r="FMX33" s="97"/>
      <c r="FMY33" s="97"/>
      <c r="FMZ33" s="97"/>
      <c r="FNA33" s="97"/>
      <c r="FNB33" s="97"/>
      <c r="FNC33" s="97"/>
      <c r="FND33" s="97"/>
      <c r="FNE33" s="97"/>
      <c r="FNF33" s="97"/>
      <c r="FNG33" s="97"/>
      <c r="FNH33" s="97"/>
      <c r="FNI33" s="97"/>
      <c r="FNJ33" s="97"/>
      <c r="FNK33" s="97"/>
      <c r="FNL33" s="97"/>
      <c r="FNM33" s="97"/>
      <c r="FNN33" s="97"/>
      <c r="FNO33" s="97"/>
      <c r="FNP33" s="97"/>
      <c r="FNQ33" s="97"/>
      <c r="FNR33" s="97"/>
      <c r="FNS33" s="97"/>
      <c r="FNT33" s="97"/>
      <c r="FNU33" s="97"/>
      <c r="FNV33" s="97"/>
      <c r="FNW33" s="97"/>
      <c r="FNX33" s="97"/>
      <c r="FNY33" s="97"/>
      <c r="FNZ33" s="97"/>
      <c r="FOA33" s="97"/>
      <c r="FOB33" s="97"/>
      <c r="FOC33" s="97"/>
      <c r="FOD33" s="97"/>
      <c r="FOE33" s="97"/>
      <c r="FOF33" s="97"/>
      <c r="FOG33" s="97"/>
      <c r="FOH33" s="97"/>
      <c r="FOI33" s="97"/>
      <c r="FOJ33" s="97"/>
      <c r="FOK33" s="97"/>
      <c r="FOL33" s="97"/>
      <c r="FOM33" s="97"/>
      <c r="FON33" s="97"/>
      <c r="FOO33" s="97"/>
      <c r="FOP33" s="97"/>
      <c r="FOQ33" s="97"/>
      <c r="FOR33" s="97"/>
      <c r="FOS33" s="97"/>
      <c r="FOT33" s="97"/>
      <c r="FOU33" s="97"/>
      <c r="FOV33" s="97"/>
      <c r="FOW33" s="97"/>
      <c r="FOX33" s="97"/>
      <c r="FOY33" s="97"/>
      <c r="FOZ33" s="97"/>
      <c r="FPA33" s="97"/>
      <c r="FPB33" s="97"/>
      <c r="FPC33" s="97"/>
      <c r="FPD33" s="97"/>
      <c r="FPE33" s="97"/>
      <c r="FPF33" s="97"/>
      <c r="FPG33" s="97"/>
      <c r="FPH33" s="97"/>
      <c r="FPI33" s="97"/>
      <c r="FPJ33" s="97"/>
      <c r="FPK33" s="97"/>
      <c r="FPL33" s="97"/>
      <c r="FPM33" s="97"/>
      <c r="FPN33" s="97"/>
      <c r="FPO33" s="97"/>
      <c r="FPP33" s="97"/>
      <c r="FPQ33" s="97"/>
      <c r="FPR33" s="97"/>
      <c r="FPS33" s="97"/>
      <c r="FPT33" s="97"/>
      <c r="FPU33" s="97"/>
      <c r="FPV33" s="97"/>
      <c r="FPW33" s="97"/>
      <c r="FPX33" s="97"/>
      <c r="FPY33" s="97"/>
      <c r="FPZ33" s="97"/>
      <c r="FQA33" s="97"/>
      <c r="FQB33" s="97"/>
      <c r="FQC33" s="97"/>
      <c r="FQD33" s="97"/>
      <c r="FQE33" s="97"/>
      <c r="FQF33" s="97"/>
      <c r="FQG33" s="97"/>
      <c r="FQH33" s="97"/>
      <c r="FQI33" s="97"/>
      <c r="FQJ33" s="97"/>
      <c r="FQK33" s="97"/>
      <c r="FQL33" s="97"/>
      <c r="FQM33" s="97"/>
      <c r="FQN33" s="97"/>
      <c r="FQO33" s="97"/>
      <c r="FQP33" s="97"/>
      <c r="FQQ33" s="97"/>
      <c r="FQR33" s="97"/>
      <c r="FQS33" s="97"/>
      <c r="FQT33" s="97"/>
      <c r="FQU33" s="97"/>
      <c r="FQV33" s="97"/>
      <c r="FQW33" s="97"/>
      <c r="FQX33" s="97"/>
      <c r="FQY33" s="97"/>
      <c r="FQZ33" s="97"/>
      <c r="FRA33" s="97"/>
      <c r="FRB33" s="97"/>
      <c r="FRC33" s="97"/>
      <c r="FRD33" s="97"/>
      <c r="FRE33" s="97"/>
      <c r="FRF33" s="97"/>
      <c r="FRG33" s="97"/>
      <c r="FRH33" s="97"/>
      <c r="FRI33" s="97"/>
      <c r="FRJ33" s="97"/>
      <c r="FRK33" s="97"/>
      <c r="FRL33" s="97"/>
      <c r="FRM33" s="97"/>
      <c r="FRN33" s="97"/>
      <c r="FRO33" s="97"/>
      <c r="FRP33" s="97"/>
      <c r="FRQ33" s="97"/>
      <c r="FRR33" s="97"/>
      <c r="FRS33" s="97"/>
      <c r="FRT33" s="97"/>
      <c r="FRU33" s="97"/>
      <c r="FRV33" s="97"/>
      <c r="FRW33" s="97"/>
      <c r="FRX33" s="97"/>
      <c r="FRY33" s="97"/>
      <c r="FRZ33" s="97"/>
      <c r="FSA33" s="97"/>
      <c r="FSB33" s="97"/>
      <c r="FSC33" s="97"/>
      <c r="FSD33" s="97"/>
      <c r="FSE33" s="97"/>
      <c r="FSF33" s="97"/>
      <c r="FSG33" s="97"/>
      <c r="FSH33" s="97"/>
      <c r="FSI33" s="97"/>
      <c r="FSJ33" s="97"/>
      <c r="FSK33" s="97"/>
      <c r="FSL33" s="97"/>
      <c r="FSM33" s="97"/>
      <c r="FSN33" s="97"/>
      <c r="FSO33" s="97"/>
      <c r="FSP33" s="97"/>
      <c r="FSQ33" s="97"/>
      <c r="FSR33" s="97"/>
      <c r="FSS33" s="97"/>
      <c r="FST33" s="97"/>
      <c r="FSU33" s="97"/>
      <c r="FSV33" s="97"/>
      <c r="FSW33" s="97"/>
      <c r="FSX33" s="97"/>
      <c r="FSY33" s="97"/>
      <c r="FSZ33" s="97"/>
      <c r="FTA33" s="97"/>
      <c r="FTB33" s="97"/>
      <c r="FTC33" s="97"/>
      <c r="FTD33" s="97"/>
      <c r="FTE33" s="97"/>
      <c r="FTF33" s="97"/>
      <c r="FTG33" s="97"/>
      <c r="FTH33" s="97"/>
      <c r="FTI33" s="97"/>
      <c r="FTJ33" s="97"/>
      <c r="FTK33" s="97"/>
      <c r="FTL33" s="97"/>
      <c r="FTM33" s="97"/>
      <c r="FTN33" s="97"/>
      <c r="FTO33" s="97"/>
      <c r="FTP33" s="97"/>
      <c r="FTQ33" s="97"/>
      <c r="FTR33" s="97"/>
      <c r="FTS33" s="97"/>
      <c r="FTT33" s="97"/>
      <c r="FTU33" s="97"/>
      <c r="FTV33" s="97"/>
      <c r="FTW33" s="97"/>
      <c r="FTX33" s="97"/>
      <c r="FTY33" s="97"/>
      <c r="FTZ33" s="97"/>
      <c r="FUA33" s="97"/>
      <c r="FUB33" s="97"/>
      <c r="FUC33" s="97"/>
      <c r="FUD33" s="97"/>
      <c r="FUE33" s="97"/>
      <c r="FUF33" s="97"/>
      <c r="FUG33" s="97"/>
      <c r="FUH33" s="97"/>
      <c r="FUI33" s="97"/>
      <c r="FUJ33" s="97"/>
      <c r="FUK33" s="97"/>
      <c r="FUL33" s="97"/>
      <c r="FUM33" s="97"/>
      <c r="FUN33" s="97"/>
      <c r="FUO33" s="97"/>
      <c r="FUP33" s="97"/>
      <c r="FUQ33" s="97"/>
      <c r="FUR33" s="97"/>
      <c r="FUS33" s="97"/>
      <c r="FUT33" s="97"/>
      <c r="FUU33" s="97"/>
      <c r="FUV33" s="97"/>
      <c r="FUW33" s="97"/>
      <c r="FUX33" s="97"/>
      <c r="FUY33" s="97"/>
      <c r="FUZ33" s="97"/>
      <c r="FVA33" s="97"/>
      <c r="FVB33" s="97"/>
      <c r="FVC33" s="97"/>
      <c r="FVD33" s="97"/>
      <c r="FVE33" s="97"/>
      <c r="FVF33" s="97"/>
      <c r="FVG33" s="97"/>
      <c r="FVH33" s="97"/>
      <c r="FVI33" s="97"/>
      <c r="FVJ33" s="97"/>
      <c r="FVK33" s="97"/>
      <c r="FVL33" s="97"/>
      <c r="FVM33" s="97"/>
      <c r="FVN33" s="97"/>
      <c r="FVO33" s="97"/>
      <c r="FVP33" s="97"/>
      <c r="FVQ33" s="97"/>
      <c r="FVR33" s="97"/>
      <c r="FVS33" s="97"/>
      <c r="FVT33" s="97"/>
      <c r="FVU33" s="97"/>
      <c r="FVV33" s="97"/>
      <c r="FVW33" s="97"/>
      <c r="FVX33" s="97"/>
      <c r="FVY33" s="97"/>
      <c r="FVZ33" s="97"/>
      <c r="FWA33" s="97"/>
      <c r="FWB33" s="97"/>
      <c r="FWC33" s="97"/>
      <c r="FWD33" s="97"/>
      <c r="FWE33" s="97"/>
      <c r="FWF33" s="97"/>
      <c r="FWG33" s="97"/>
      <c r="FWH33" s="97"/>
      <c r="FWI33" s="97"/>
      <c r="FWJ33" s="97"/>
      <c r="FWK33" s="97"/>
      <c r="FWL33" s="97"/>
      <c r="FWM33" s="97"/>
      <c r="FWN33" s="97"/>
      <c r="FWO33" s="97"/>
      <c r="FWP33" s="97"/>
      <c r="FWQ33" s="97"/>
      <c r="FWR33" s="97"/>
      <c r="FWS33" s="97"/>
      <c r="FWT33" s="97"/>
      <c r="FWU33" s="97"/>
      <c r="FWV33" s="97"/>
      <c r="FWW33" s="97"/>
      <c r="FWX33" s="97"/>
      <c r="FWY33" s="97"/>
      <c r="FWZ33" s="97"/>
      <c r="FXA33" s="97"/>
      <c r="FXB33" s="97"/>
      <c r="FXC33" s="97"/>
      <c r="FXD33" s="97"/>
      <c r="FXE33" s="97"/>
      <c r="FXF33" s="97"/>
      <c r="FXG33" s="97"/>
      <c r="FXH33" s="97"/>
      <c r="FXI33" s="97"/>
      <c r="FXJ33" s="97"/>
      <c r="FXK33" s="97"/>
      <c r="FXL33" s="97"/>
      <c r="FXM33" s="97"/>
      <c r="FXN33" s="97"/>
      <c r="FXO33" s="97"/>
      <c r="FXP33" s="97"/>
      <c r="FXQ33" s="97"/>
      <c r="FXR33" s="97"/>
      <c r="FXS33" s="97"/>
      <c r="FXT33" s="97"/>
      <c r="FXU33" s="97"/>
      <c r="FXV33" s="97"/>
      <c r="FXW33" s="97"/>
      <c r="FXX33" s="97"/>
      <c r="FXY33" s="97"/>
      <c r="FXZ33" s="97"/>
      <c r="FYA33" s="97"/>
      <c r="FYB33" s="97"/>
      <c r="FYC33" s="97"/>
      <c r="FYD33" s="97"/>
      <c r="FYE33" s="97"/>
      <c r="FYF33" s="97"/>
      <c r="FYG33" s="97"/>
      <c r="FYH33" s="97"/>
      <c r="FYI33" s="97"/>
      <c r="FYJ33" s="97"/>
      <c r="FYK33" s="97"/>
      <c r="FYL33" s="97"/>
      <c r="FYM33" s="97"/>
      <c r="FYN33" s="97"/>
      <c r="FYO33" s="97"/>
      <c r="FYP33" s="97"/>
      <c r="FYQ33" s="97"/>
      <c r="FYR33" s="97"/>
      <c r="FYS33" s="97"/>
      <c r="FYT33" s="97"/>
      <c r="FYU33" s="97"/>
      <c r="FYV33" s="97"/>
      <c r="FYW33" s="97"/>
      <c r="FYX33" s="97"/>
      <c r="FYY33" s="97"/>
      <c r="FYZ33" s="97"/>
      <c r="FZA33" s="97"/>
      <c r="FZB33" s="97"/>
      <c r="FZC33" s="97"/>
      <c r="FZD33" s="97"/>
      <c r="FZE33" s="97"/>
      <c r="FZF33" s="97"/>
      <c r="FZG33" s="97"/>
      <c r="FZH33" s="97"/>
      <c r="FZI33" s="97"/>
      <c r="FZJ33" s="97"/>
      <c r="FZK33" s="97"/>
      <c r="FZL33" s="97"/>
      <c r="FZM33" s="97"/>
      <c r="FZN33" s="97"/>
      <c r="FZO33" s="97"/>
      <c r="FZP33" s="97"/>
      <c r="FZQ33" s="97"/>
      <c r="FZR33" s="97"/>
      <c r="FZS33" s="97"/>
      <c r="FZT33" s="97"/>
      <c r="FZU33" s="97"/>
      <c r="FZV33" s="97"/>
      <c r="FZW33" s="97"/>
      <c r="FZX33" s="97"/>
      <c r="FZY33" s="97"/>
      <c r="FZZ33" s="97"/>
      <c r="GAA33" s="97"/>
      <c r="GAB33" s="97"/>
      <c r="GAC33" s="97"/>
      <c r="GAD33" s="97"/>
      <c r="GAE33" s="97"/>
      <c r="GAF33" s="97"/>
      <c r="GAG33" s="97"/>
      <c r="GAH33" s="97"/>
      <c r="GAI33" s="97"/>
      <c r="GAJ33" s="97"/>
      <c r="GAK33" s="97"/>
      <c r="GAL33" s="97"/>
      <c r="GAM33" s="97"/>
      <c r="GAN33" s="97"/>
      <c r="GAO33" s="97"/>
      <c r="GAP33" s="97"/>
      <c r="GAQ33" s="97"/>
      <c r="GAR33" s="97"/>
      <c r="GAS33" s="97"/>
      <c r="GAT33" s="97"/>
      <c r="GAU33" s="97"/>
      <c r="GAV33" s="97"/>
      <c r="GAW33" s="97"/>
      <c r="GAX33" s="97"/>
      <c r="GAY33" s="97"/>
      <c r="GAZ33" s="97"/>
      <c r="GBA33" s="97"/>
      <c r="GBB33" s="97"/>
      <c r="GBC33" s="97"/>
      <c r="GBD33" s="97"/>
      <c r="GBE33" s="97"/>
      <c r="GBF33" s="97"/>
      <c r="GBG33" s="97"/>
      <c r="GBH33" s="97"/>
      <c r="GBI33" s="97"/>
      <c r="GBJ33" s="97"/>
      <c r="GBK33" s="97"/>
      <c r="GBL33" s="97"/>
      <c r="GBM33" s="97"/>
      <c r="GBN33" s="97"/>
      <c r="GBO33" s="97"/>
      <c r="GBP33" s="97"/>
      <c r="GBQ33" s="97"/>
      <c r="GBR33" s="97"/>
      <c r="GBS33" s="97"/>
      <c r="GBT33" s="97"/>
      <c r="GBU33" s="97"/>
      <c r="GBV33" s="97"/>
      <c r="GBW33" s="97"/>
      <c r="GBX33" s="97"/>
      <c r="GBY33" s="97"/>
      <c r="GBZ33" s="97"/>
      <c r="GCA33" s="97"/>
      <c r="GCB33" s="97"/>
      <c r="GCC33" s="97"/>
      <c r="GCD33" s="97"/>
      <c r="GCE33" s="97"/>
      <c r="GCF33" s="97"/>
      <c r="GCG33" s="97"/>
      <c r="GCH33" s="97"/>
      <c r="GCI33" s="97"/>
      <c r="GCJ33" s="97"/>
      <c r="GCK33" s="97"/>
      <c r="GCL33" s="97"/>
      <c r="GCM33" s="97"/>
      <c r="GCN33" s="97"/>
      <c r="GCO33" s="97"/>
      <c r="GCP33" s="97"/>
      <c r="GCQ33" s="97"/>
      <c r="GCR33" s="97"/>
      <c r="GCS33" s="97"/>
      <c r="GCT33" s="97"/>
      <c r="GCU33" s="97"/>
      <c r="GCV33" s="97"/>
      <c r="GCW33" s="97"/>
      <c r="GCX33" s="97"/>
      <c r="GCY33" s="97"/>
      <c r="GCZ33" s="97"/>
      <c r="GDA33" s="97"/>
      <c r="GDB33" s="97"/>
      <c r="GDC33" s="97"/>
      <c r="GDD33" s="97"/>
      <c r="GDE33" s="97"/>
      <c r="GDF33" s="97"/>
      <c r="GDG33" s="97"/>
      <c r="GDH33" s="97"/>
      <c r="GDI33" s="97"/>
      <c r="GDJ33" s="97"/>
      <c r="GDK33" s="97"/>
      <c r="GDL33" s="97"/>
      <c r="GDM33" s="97"/>
      <c r="GDN33" s="97"/>
      <c r="GDO33" s="97"/>
      <c r="GDP33" s="97"/>
      <c r="GDQ33" s="97"/>
      <c r="GDR33" s="97"/>
      <c r="GDS33" s="97"/>
      <c r="GDT33" s="97"/>
      <c r="GDU33" s="97"/>
      <c r="GDV33" s="97"/>
      <c r="GDW33" s="97"/>
      <c r="GDX33" s="97"/>
      <c r="GDY33" s="97"/>
      <c r="GDZ33" s="97"/>
      <c r="GEA33" s="97"/>
      <c r="GEB33" s="97"/>
      <c r="GEC33" s="97"/>
      <c r="GED33" s="97"/>
      <c r="GEE33" s="97"/>
      <c r="GEF33" s="97"/>
      <c r="GEG33" s="97"/>
      <c r="GEH33" s="97"/>
      <c r="GEI33" s="97"/>
      <c r="GEJ33" s="97"/>
      <c r="GEK33" s="97"/>
      <c r="GEL33" s="97"/>
      <c r="GEM33" s="97"/>
      <c r="GEN33" s="97"/>
      <c r="GEO33" s="97"/>
      <c r="GEP33" s="97"/>
      <c r="GEQ33" s="97"/>
      <c r="GER33" s="97"/>
      <c r="GES33" s="97"/>
      <c r="GET33" s="97"/>
      <c r="GEU33" s="97"/>
      <c r="GEV33" s="97"/>
      <c r="GEW33" s="97"/>
      <c r="GEX33" s="97"/>
      <c r="GEY33" s="97"/>
      <c r="GEZ33" s="97"/>
      <c r="GFA33" s="97"/>
      <c r="GFB33" s="97"/>
      <c r="GFC33" s="97"/>
      <c r="GFD33" s="97"/>
      <c r="GFE33" s="97"/>
      <c r="GFF33" s="97"/>
      <c r="GFG33" s="97"/>
      <c r="GFH33" s="97"/>
      <c r="GFI33" s="97"/>
      <c r="GFJ33" s="97"/>
      <c r="GFK33" s="97"/>
      <c r="GFL33" s="97"/>
      <c r="GFM33" s="97"/>
      <c r="GFN33" s="97"/>
      <c r="GFO33" s="97"/>
      <c r="GFP33" s="97"/>
      <c r="GFQ33" s="97"/>
      <c r="GFR33" s="97"/>
      <c r="GFS33" s="97"/>
      <c r="GFT33" s="97"/>
      <c r="GFU33" s="97"/>
      <c r="GFV33" s="97"/>
      <c r="GFW33" s="97"/>
      <c r="GFX33" s="97"/>
      <c r="GFY33" s="97"/>
      <c r="GFZ33" s="97"/>
      <c r="GGA33" s="97"/>
      <c r="GGB33" s="97"/>
      <c r="GGC33" s="97"/>
      <c r="GGD33" s="97"/>
      <c r="GGE33" s="97"/>
      <c r="GGF33" s="97"/>
      <c r="GGG33" s="97"/>
      <c r="GGH33" s="97"/>
      <c r="GGI33" s="97"/>
      <c r="GGJ33" s="97"/>
      <c r="GGK33" s="97"/>
      <c r="GGL33" s="97"/>
      <c r="GGM33" s="97"/>
      <c r="GGN33" s="97"/>
      <c r="GGO33" s="97"/>
      <c r="GGP33" s="97"/>
      <c r="GGQ33" s="97"/>
      <c r="GGR33" s="97"/>
      <c r="GGS33" s="97"/>
      <c r="GGT33" s="97"/>
      <c r="GGU33" s="97"/>
      <c r="GGV33" s="97"/>
      <c r="GGW33" s="97"/>
      <c r="GGX33" s="97"/>
      <c r="GGY33" s="97"/>
      <c r="GGZ33" s="97"/>
      <c r="GHA33" s="97"/>
      <c r="GHB33" s="97"/>
      <c r="GHC33" s="97"/>
      <c r="GHD33" s="97"/>
      <c r="GHE33" s="97"/>
      <c r="GHF33" s="97"/>
      <c r="GHG33" s="97"/>
      <c r="GHH33" s="97"/>
      <c r="GHI33" s="97"/>
      <c r="GHJ33" s="97"/>
      <c r="GHK33" s="97"/>
      <c r="GHL33" s="97"/>
      <c r="GHM33" s="97"/>
      <c r="GHN33" s="97"/>
      <c r="GHO33" s="97"/>
      <c r="GHP33" s="97"/>
      <c r="GHQ33" s="97"/>
      <c r="GHR33" s="97"/>
      <c r="GHS33" s="97"/>
      <c r="GHT33" s="97"/>
      <c r="GHU33" s="97"/>
      <c r="GHV33" s="97"/>
      <c r="GHW33" s="97"/>
      <c r="GHX33" s="97"/>
      <c r="GHY33" s="97"/>
      <c r="GHZ33" s="97"/>
      <c r="GIA33" s="97"/>
      <c r="GIB33" s="97"/>
      <c r="GIC33" s="97"/>
      <c r="GID33" s="97"/>
      <c r="GIE33" s="97"/>
      <c r="GIF33" s="97"/>
      <c r="GIG33" s="97"/>
      <c r="GIH33" s="97"/>
      <c r="GII33" s="97"/>
      <c r="GIJ33" s="97"/>
      <c r="GIK33" s="97"/>
      <c r="GIL33" s="97"/>
      <c r="GIM33" s="97"/>
      <c r="GIN33" s="97"/>
      <c r="GIO33" s="97"/>
      <c r="GIP33" s="97"/>
      <c r="GIQ33" s="97"/>
      <c r="GIR33" s="97"/>
      <c r="GIS33" s="97"/>
      <c r="GIT33" s="97"/>
      <c r="GIU33" s="97"/>
      <c r="GIV33" s="97"/>
      <c r="GIW33" s="97"/>
      <c r="GIX33" s="97"/>
      <c r="GIY33" s="97"/>
      <c r="GIZ33" s="97"/>
      <c r="GJA33" s="97"/>
      <c r="GJB33" s="97"/>
      <c r="GJC33" s="97"/>
      <c r="GJD33" s="97"/>
      <c r="GJE33" s="97"/>
      <c r="GJF33" s="97"/>
      <c r="GJG33" s="97"/>
      <c r="GJH33" s="97"/>
      <c r="GJI33" s="97"/>
      <c r="GJJ33" s="97"/>
      <c r="GJK33" s="97"/>
      <c r="GJL33" s="97"/>
      <c r="GJM33" s="97"/>
      <c r="GJN33" s="97"/>
      <c r="GJO33" s="97"/>
      <c r="GJP33" s="97"/>
      <c r="GJQ33" s="97"/>
      <c r="GJR33" s="97"/>
      <c r="GJS33" s="97"/>
      <c r="GJT33" s="97"/>
      <c r="GJU33" s="97"/>
      <c r="GJV33" s="97"/>
      <c r="GJW33" s="97"/>
      <c r="GJX33" s="97"/>
      <c r="GJY33" s="97"/>
      <c r="GJZ33" s="97"/>
      <c r="GKA33" s="97"/>
      <c r="GKB33" s="97"/>
      <c r="GKC33" s="97"/>
      <c r="GKD33" s="97"/>
      <c r="GKE33" s="97"/>
      <c r="GKF33" s="97"/>
      <c r="GKG33" s="97"/>
      <c r="GKH33" s="97"/>
      <c r="GKI33" s="97"/>
      <c r="GKJ33" s="97"/>
      <c r="GKK33" s="97"/>
      <c r="GKL33" s="97"/>
      <c r="GKM33" s="97"/>
      <c r="GKN33" s="97"/>
      <c r="GKO33" s="97"/>
      <c r="GKP33" s="97"/>
      <c r="GKQ33" s="97"/>
      <c r="GKR33" s="97"/>
      <c r="GKS33" s="97"/>
      <c r="GKT33" s="97"/>
      <c r="GKU33" s="97"/>
      <c r="GKV33" s="97"/>
      <c r="GKW33" s="97"/>
      <c r="GKX33" s="97"/>
      <c r="GKY33" s="97"/>
      <c r="GKZ33" s="97"/>
      <c r="GLA33" s="97"/>
      <c r="GLB33" s="97"/>
      <c r="GLC33" s="97"/>
      <c r="GLD33" s="97"/>
      <c r="GLE33" s="97"/>
      <c r="GLF33" s="97"/>
      <c r="GLG33" s="97"/>
      <c r="GLH33" s="97"/>
      <c r="GLI33" s="97"/>
      <c r="GLJ33" s="97"/>
      <c r="GLK33" s="97"/>
      <c r="GLL33" s="97"/>
      <c r="GLM33" s="97"/>
      <c r="GLN33" s="97"/>
      <c r="GLO33" s="97"/>
      <c r="GLP33" s="97"/>
      <c r="GLQ33" s="97"/>
      <c r="GLR33" s="97"/>
      <c r="GLS33" s="97"/>
      <c r="GLT33" s="97"/>
      <c r="GLU33" s="97"/>
      <c r="GLV33" s="97"/>
      <c r="GLW33" s="97"/>
      <c r="GLX33" s="97"/>
      <c r="GLY33" s="97"/>
      <c r="GLZ33" s="97"/>
      <c r="GMA33" s="97"/>
      <c r="GMB33" s="97"/>
      <c r="GMC33" s="97"/>
      <c r="GMD33" s="97"/>
      <c r="GME33" s="97"/>
      <c r="GMF33" s="97"/>
      <c r="GMG33" s="97"/>
      <c r="GMH33" s="97"/>
      <c r="GMI33" s="97"/>
      <c r="GMJ33" s="97"/>
      <c r="GMK33" s="97"/>
      <c r="GML33" s="97"/>
      <c r="GMM33" s="97"/>
      <c r="GMN33" s="97"/>
      <c r="GMO33" s="97"/>
      <c r="GMP33" s="97"/>
      <c r="GMQ33" s="97"/>
      <c r="GMR33" s="97"/>
      <c r="GMS33" s="97"/>
      <c r="GMT33" s="97"/>
      <c r="GMU33" s="97"/>
      <c r="GMV33" s="97"/>
      <c r="GMW33" s="97"/>
      <c r="GMX33" s="97"/>
      <c r="GMY33" s="97"/>
      <c r="GMZ33" s="97"/>
      <c r="GNA33" s="97"/>
      <c r="GNB33" s="97"/>
      <c r="GNC33" s="97"/>
      <c r="GND33" s="97"/>
      <c r="GNE33" s="97"/>
      <c r="GNF33" s="97"/>
      <c r="GNG33" s="97"/>
      <c r="GNH33" s="97"/>
      <c r="GNI33" s="97"/>
      <c r="GNJ33" s="97"/>
      <c r="GNK33" s="97"/>
      <c r="GNL33" s="97"/>
      <c r="GNM33" s="97"/>
      <c r="GNN33" s="97"/>
      <c r="GNO33" s="97"/>
      <c r="GNP33" s="97"/>
      <c r="GNQ33" s="97"/>
      <c r="GNR33" s="97"/>
      <c r="GNS33" s="97"/>
      <c r="GNT33" s="97"/>
      <c r="GNU33" s="97"/>
      <c r="GNV33" s="97"/>
      <c r="GNW33" s="97"/>
      <c r="GNX33" s="97"/>
      <c r="GNY33" s="97"/>
      <c r="GNZ33" s="97"/>
      <c r="GOA33" s="97"/>
      <c r="GOB33" s="97"/>
      <c r="GOC33" s="97"/>
      <c r="GOD33" s="97"/>
      <c r="GOE33" s="97"/>
      <c r="GOF33" s="97"/>
      <c r="GOG33" s="97"/>
      <c r="GOH33" s="97"/>
      <c r="GOI33" s="97"/>
      <c r="GOJ33" s="97"/>
      <c r="GOK33" s="97"/>
      <c r="GOL33" s="97"/>
      <c r="GOM33" s="97"/>
      <c r="GON33" s="97"/>
      <c r="GOO33" s="97"/>
      <c r="GOP33" s="97"/>
      <c r="GOQ33" s="97"/>
      <c r="GOR33" s="97"/>
      <c r="GOS33" s="97"/>
      <c r="GOT33" s="97"/>
      <c r="GOU33" s="97"/>
      <c r="GOV33" s="97"/>
      <c r="GOW33" s="97"/>
      <c r="GOX33" s="97"/>
      <c r="GOY33" s="97"/>
      <c r="GOZ33" s="97"/>
      <c r="GPA33" s="97"/>
      <c r="GPB33" s="97"/>
      <c r="GPC33" s="97"/>
      <c r="GPD33" s="97"/>
      <c r="GPE33" s="97"/>
      <c r="GPF33" s="97"/>
      <c r="GPG33" s="97"/>
      <c r="GPH33" s="97"/>
      <c r="GPI33" s="97"/>
      <c r="GPJ33" s="97"/>
      <c r="GPK33" s="97"/>
      <c r="GPL33" s="97"/>
      <c r="GPM33" s="97"/>
      <c r="GPN33" s="97"/>
      <c r="GPO33" s="97"/>
      <c r="GPP33" s="97"/>
      <c r="GPQ33" s="97"/>
      <c r="GPR33" s="97"/>
      <c r="GPS33" s="97"/>
      <c r="GPT33" s="97"/>
      <c r="GPU33" s="97"/>
      <c r="GPV33" s="97"/>
      <c r="GPW33" s="97"/>
      <c r="GPX33" s="97"/>
      <c r="GPY33" s="97"/>
      <c r="GPZ33" s="97"/>
      <c r="GQA33" s="97"/>
      <c r="GQB33" s="97"/>
      <c r="GQC33" s="97"/>
      <c r="GQD33" s="97"/>
      <c r="GQE33" s="97"/>
      <c r="GQF33" s="97"/>
      <c r="GQG33" s="97"/>
      <c r="GQH33" s="97"/>
      <c r="GQI33" s="97"/>
      <c r="GQJ33" s="97"/>
      <c r="GQK33" s="97"/>
      <c r="GQL33" s="97"/>
      <c r="GQM33" s="97"/>
      <c r="GQN33" s="97"/>
      <c r="GQO33" s="97"/>
      <c r="GQP33" s="97"/>
      <c r="GQQ33" s="97"/>
      <c r="GQR33" s="97"/>
      <c r="GQS33" s="97"/>
      <c r="GQT33" s="97"/>
      <c r="GQU33" s="97"/>
      <c r="GQV33" s="97"/>
      <c r="GQW33" s="97"/>
      <c r="GQX33" s="97"/>
      <c r="GQY33" s="97"/>
      <c r="GQZ33" s="97"/>
      <c r="GRA33" s="97"/>
      <c r="GRB33" s="97"/>
      <c r="GRC33" s="97"/>
      <c r="GRD33" s="97"/>
      <c r="GRE33" s="97"/>
      <c r="GRF33" s="97"/>
      <c r="GRG33" s="97"/>
      <c r="GRH33" s="97"/>
      <c r="GRI33" s="97"/>
      <c r="GRJ33" s="97"/>
      <c r="GRK33" s="97"/>
      <c r="GRL33" s="97"/>
      <c r="GRM33" s="97"/>
      <c r="GRN33" s="97"/>
      <c r="GRO33" s="97"/>
      <c r="GRP33" s="97"/>
      <c r="GRQ33" s="97"/>
      <c r="GRR33" s="97"/>
      <c r="GRS33" s="97"/>
      <c r="GRT33" s="97"/>
      <c r="GRU33" s="97"/>
      <c r="GRV33" s="97"/>
      <c r="GRW33" s="97"/>
      <c r="GRX33" s="97"/>
      <c r="GRY33" s="97"/>
      <c r="GRZ33" s="97"/>
      <c r="GSA33" s="97"/>
      <c r="GSB33" s="97"/>
      <c r="GSC33" s="97"/>
      <c r="GSD33" s="97"/>
      <c r="GSE33" s="97"/>
      <c r="GSF33" s="97"/>
      <c r="GSG33" s="97"/>
      <c r="GSH33" s="97"/>
      <c r="GSI33" s="97"/>
      <c r="GSJ33" s="97"/>
      <c r="GSK33" s="97"/>
      <c r="GSL33" s="97"/>
      <c r="GSM33" s="97"/>
      <c r="GSN33" s="97"/>
      <c r="GSO33" s="97"/>
      <c r="GSP33" s="97"/>
      <c r="GSQ33" s="97"/>
      <c r="GSR33" s="97"/>
      <c r="GSS33" s="97"/>
      <c r="GST33" s="97"/>
      <c r="GSU33" s="97"/>
      <c r="GSV33" s="97"/>
      <c r="GSW33" s="97"/>
      <c r="GSX33" s="97"/>
      <c r="GSY33" s="97"/>
      <c r="GSZ33" s="97"/>
      <c r="GTA33" s="97"/>
      <c r="GTB33" s="97"/>
      <c r="GTC33" s="97"/>
      <c r="GTD33" s="97"/>
      <c r="GTE33" s="97"/>
      <c r="GTF33" s="97"/>
      <c r="GTG33" s="97"/>
      <c r="GTH33" s="97"/>
      <c r="GTI33" s="97"/>
      <c r="GTJ33" s="97"/>
      <c r="GTK33" s="97"/>
      <c r="GTL33" s="97"/>
      <c r="GTM33" s="97"/>
      <c r="GTN33" s="97"/>
      <c r="GTO33" s="97"/>
      <c r="GTP33" s="97"/>
      <c r="GTQ33" s="97"/>
      <c r="GTR33" s="97"/>
      <c r="GTS33" s="97"/>
      <c r="GTT33" s="97"/>
      <c r="GTU33" s="97"/>
      <c r="GTV33" s="97"/>
      <c r="GTW33" s="97"/>
      <c r="GTX33" s="97"/>
      <c r="GTY33" s="97"/>
      <c r="GTZ33" s="97"/>
      <c r="GUA33" s="97"/>
      <c r="GUB33" s="97"/>
      <c r="GUC33" s="97"/>
      <c r="GUD33" s="97"/>
      <c r="GUE33" s="97"/>
      <c r="GUF33" s="97"/>
      <c r="GUG33" s="97"/>
      <c r="GUH33" s="97"/>
      <c r="GUI33" s="97"/>
      <c r="GUJ33" s="97"/>
      <c r="GUK33" s="97"/>
      <c r="GUL33" s="97"/>
      <c r="GUM33" s="97"/>
      <c r="GUN33" s="97"/>
      <c r="GUO33" s="97"/>
      <c r="GUP33" s="97"/>
      <c r="GUQ33" s="97"/>
      <c r="GUR33" s="97"/>
      <c r="GUS33" s="97"/>
      <c r="GUT33" s="97"/>
      <c r="GUU33" s="97"/>
      <c r="GUV33" s="97"/>
      <c r="GUW33" s="97"/>
      <c r="GUX33" s="97"/>
      <c r="GUY33" s="97"/>
      <c r="GUZ33" s="97"/>
      <c r="GVA33" s="97"/>
      <c r="GVB33" s="97"/>
      <c r="GVC33" s="97"/>
      <c r="GVD33" s="97"/>
      <c r="GVE33" s="97"/>
      <c r="GVF33" s="97"/>
      <c r="GVG33" s="97"/>
      <c r="GVH33" s="97"/>
      <c r="GVI33" s="97"/>
      <c r="GVJ33" s="97"/>
      <c r="GVK33" s="97"/>
      <c r="GVL33" s="97"/>
      <c r="GVM33" s="97"/>
      <c r="GVN33" s="97"/>
      <c r="GVO33" s="97"/>
      <c r="GVP33" s="97"/>
      <c r="GVQ33" s="97"/>
      <c r="GVR33" s="97"/>
      <c r="GVS33" s="97"/>
      <c r="GVT33" s="97"/>
      <c r="GVU33" s="97"/>
      <c r="GVV33" s="97"/>
      <c r="GVW33" s="97"/>
      <c r="GVX33" s="97"/>
      <c r="GVY33" s="97"/>
      <c r="GVZ33" s="97"/>
      <c r="GWA33" s="97"/>
      <c r="GWB33" s="97"/>
      <c r="GWC33" s="97"/>
      <c r="GWD33" s="97"/>
      <c r="GWE33" s="97"/>
      <c r="GWF33" s="97"/>
      <c r="GWG33" s="97"/>
      <c r="GWH33" s="97"/>
      <c r="GWI33" s="97"/>
      <c r="GWJ33" s="97"/>
      <c r="GWK33" s="97"/>
      <c r="GWL33" s="97"/>
      <c r="GWM33" s="97"/>
      <c r="GWN33" s="97"/>
      <c r="GWO33" s="97"/>
      <c r="GWP33" s="97"/>
      <c r="GWQ33" s="97"/>
      <c r="GWR33" s="97"/>
      <c r="GWS33" s="97"/>
      <c r="GWT33" s="97"/>
      <c r="GWU33" s="97"/>
      <c r="GWV33" s="97"/>
      <c r="GWW33" s="97"/>
      <c r="GWX33" s="97"/>
      <c r="GWY33" s="97"/>
      <c r="GWZ33" s="97"/>
      <c r="GXA33" s="97"/>
      <c r="GXB33" s="97"/>
      <c r="GXC33" s="97"/>
      <c r="GXD33" s="97"/>
      <c r="GXE33" s="97"/>
      <c r="GXF33" s="97"/>
      <c r="GXG33" s="97"/>
      <c r="GXH33" s="97"/>
      <c r="GXI33" s="97"/>
      <c r="GXJ33" s="97"/>
      <c r="GXK33" s="97"/>
      <c r="GXL33" s="97"/>
      <c r="GXM33" s="97"/>
      <c r="GXN33" s="97"/>
      <c r="GXO33" s="97"/>
      <c r="GXP33" s="97"/>
      <c r="GXQ33" s="97"/>
      <c r="GXR33" s="97"/>
      <c r="GXS33" s="97"/>
      <c r="GXT33" s="97"/>
      <c r="GXU33" s="97"/>
      <c r="GXV33" s="97"/>
      <c r="GXW33" s="97"/>
      <c r="GXX33" s="97"/>
      <c r="GXY33" s="97"/>
      <c r="GXZ33" s="97"/>
      <c r="GYA33" s="97"/>
      <c r="GYB33" s="97"/>
      <c r="GYC33" s="97"/>
      <c r="GYD33" s="97"/>
      <c r="GYE33" s="97"/>
      <c r="GYF33" s="97"/>
      <c r="GYG33" s="97"/>
      <c r="GYH33" s="97"/>
      <c r="GYI33" s="97"/>
      <c r="GYJ33" s="97"/>
      <c r="GYK33" s="97"/>
      <c r="GYL33" s="97"/>
      <c r="GYM33" s="97"/>
      <c r="GYN33" s="97"/>
      <c r="GYO33" s="97"/>
      <c r="GYP33" s="97"/>
      <c r="GYQ33" s="97"/>
      <c r="GYR33" s="97"/>
      <c r="GYS33" s="97"/>
      <c r="GYT33" s="97"/>
      <c r="GYU33" s="97"/>
      <c r="GYV33" s="97"/>
      <c r="GYW33" s="97"/>
      <c r="GYX33" s="97"/>
      <c r="GYY33" s="97"/>
      <c r="GYZ33" s="97"/>
      <c r="GZA33" s="97"/>
      <c r="GZB33" s="97"/>
      <c r="GZC33" s="97"/>
      <c r="GZD33" s="97"/>
      <c r="GZE33" s="97"/>
      <c r="GZF33" s="97"/>
      <c r="GZG33" s="97"/>
      <c r="GZH33" s="97"/>
      <c r="GZI33" s="97"/>
      <c r="GZJ33" s="97"/>
      <c r="GZK33" s="97"/>
      <c r="GZL33" s="97"/>
      <c r="GZM33" s="97"/>
      <c r="GZN33" s="97"/>
      <c r="GZO33" s="97"/>
      <c r="GZP33" s="97"/>
      <c r="GZQ33" s="97"/>
      <c r="GZR33" s="97"/>
      <c r="GZS33" s="97"/>
      <c r="GZT33" s="97"/>
      <c r="GZU33" s="97"/>
      <c r="GZV33" s="97"/>
      <c r="GZW33" s="97"/>
      <c r="GZX33" s="97"/>
      <c r="GZY33" s="97"/>
      <c r="GZZ33" s="97"/>
      <c r="HAA33" s="97"/>
      <c r="HAB33" s="97"/>
      <c r="HAC33" s="97"/>
      <c r="HAD33" s="97"/>
      <c r="HAE33" s="97"/>
      <c r="HAF33" s="97"/>
      <c r="HAG33" s="97"/>
      <c r="HAH33" s="97"/>
      <c r="HAI33" s="97"/>
      <c r="HAJ33" s="97"/>
      <c r="HAK33" s="97"/>
      <c r="HAL33" s="97"/>
      <c r="HAM33" s="97"/>
      <c r="HAN33" s="97"/>
      <c r="HAO33" s="97"/>
      <c r="HAP33" s="97"/>
      <c r="HAQ33" s="97"/>
      <c r="HAR33" s="97"/>
      <c r="HAS33" s="97"/>
      <c r="HAT33" s="97"/>
      <c r="HAU33" s="97"/>
      <c r="HAV33" s="97"/>
      <c r="HAW33" s="97"/>
      <c r="HAX33" s="97"/>
      <c r="HAY33" s="97"/>
      <c r="HAZ33" s="97"/>
      <c r="HBA33" s="97"/>
      <c r="HBB33" s="97"/>
      <c r="HBC33" s="97"/>
      <c r="HBD33" s="97"/>
      <c r="HBE33" s="97"/>
      <c r="HBF33" s="97"/>
      <c r="HBG33" s="97"/>
      <c r="HBH33" s="97"/>
      <c r="HBI33" s="97"/>
      <c r="HBJ33" s="97"/>
      <c r="HBK33" s="97"/>
      <c r="HBL33" s="97"/>
      <c r="HBM33" s="97"/>
      <c r="HBN33" s="97"/>
      <c r="HBO33" s="97"/>
      <c r="HBP33" s="97"/>
      <c r="HBQ33" s="97"/>
      <c r="HBR33" s="97"/>
      <c r="HBS33" s="97"/>
      <c r="HBT33" s="97"/>
      <c r="HBU33" s="97"/>
      <c r="HBV33" s="97"/>
      <c r="HBW33" s="97"/>
      <c r="HBX33" s="97"/>
      <c r="HBY33" s="97"/>
      <c r="HBZ33" s="97"/>
      <c r="HCA33" s="97"/>
      <c r="HCB33" s="97"/>
      <c r="HCC33" s="97"/>
      <c r="HCD33" s="97"/>
      <c r="HCE33" s="97"/>
      <c r="HCF33" s="97"/>
      <c r="HCG33" s="97"/>
      <c r="HCH33" s="97"/>
      <c r="HCI33" s="97"/>
      <c r="HCJ33" s="97"/>
      <c r="HCK33" s="97"/>
      <c r="HCL33" s="97"/>
      <c r="HCM33" s="97"/>
      <c r="HCN33" s="97"/>
      <c r="HCO33" s="97"/>
      <c r="HCP33" s="97"/>
      <c r="HCQ33" s="97"/>
      <c r="HCR33" s="97"/>
      <c r="HCS33" s="97"/>
      <c r="HCT33" s="97"/>
      <c r="HCU33" s="97"/>
      <c r="HCV33" s="97"/>
      <c r="HCW33" s="97"/>
      <c r="HCX33" s="97"/>
      <c r="HCY33" s="97"/>
      <c r="HCZ33" s="97"/>
      <c r="HDA33" s="97"/>
      <c r="HDB33" s="97"/>
      <c r="HDC33" s="97"/>
      <c r="HDD33" s="97"/>
      <c r="HDE33" s="97"/>
      <c r="HDF33" s="97"/>
      <c r="HDG33" s="97"/>
      <c r="HDH33" s="97"/>
      <c r="HDI33" s="97"/>
      <c r="HDJ33" s="97"/>
      <c r="HDK33" s="97"/>
      <c r="HDL33" s="97"/>
      <c r="HDM33" s="97"/>
      <c r="HDN33" s="97"/>
      <c r="HDO33" s="97"/>
      <c r="HDP33" s="97"/>
      <c r="HDQ33" s="97"/>
      <c r="HDR33" s="97"/>
      <c r="HDS33" s="97"/>
      <c r="HDT33" s="97"/>
      <c r="HDU33" s="97"/>
      <c r="HDV33" s="97"/>
      <c r="HDW33" s="97"/>
      <c r="HDX33" s="97"/>
      <c r="HDY33" s="97"/>
      <c r="HDZ33" s="97"/>
      <c r="HEA33" s="97"/>
      <c r="HEB33" s="97"/>
      <c r="HEC33" s="97"/>
      <c r="HED33" s="97"/>
      <c r="HEE33" s="97"/>
      <c r="HEF33" s="97"/>
      <c r="HEG33" s="97"/>
      <c r="HEH33" s="97"/>
      <c r="HEI33" s="97"/>
      <c r="HEJ33" s="97"/>
      <c r="HEK33" s="97"/>
      <c r="HEL33" s="97"/>
      <c r="HEM33" s="97"/>
      <c r="HEN33" s="97"/>
      <c r="HEO33" s="97"/>
      <c r="HEP33" s="97"/>
      <c r="HEQ33" s="97"/>
      <c r="HER33" s="97"/>
      <c r="HES33" s="97"/>
      <c r="HET33" s="97"/>
      <c r="HEU33" s="97"/>
      <c r="HEV33" s="97"/>
      <c r="HEW33" s="97"/>
      <c r="HEX33" s="97"/>
      <c r="HEY33" s="97"/>
      <c r="HEZ33" s="97"/>
      <c r="HFA33" s="97"/>
      <c r="HFB33" s="97"/>
      <c r="HFC33" s="97"/>
      <c r="HFD33" s="97"/>
      <c r="HFE33" s="97"/>
      <c r="HFF33" s="97"/>
      <c r="HFG33" s="97"/>
      <c r="HFH33" s="97"/>
      <c r="HFI33" s="97"/>
      <c r="HFJ33" s="97"/>
      <c r="HFK33" s="97"/>
      <c r="HFL33" s="97"/>
      <c r="HFM33" s="97"/>
      <c r="HFN33" s="97"/>
      <c r="HFO33" s="97"/>
      <c r="HFP33" s="97"/>
      <c r="HFQ33" s="97"/>
      <c r="HFR33" s="97"/>
      <c r="HFS33" s="97"/>
      <c r="HFT33" s="97"/>
      <c r="HFU33" s="97"/>
      <c r="HFV33" s="97"/>
      <c r="HFW33" s="97"/>
      <c r="HFX33" s="97"/>
      <c r="HFY33" s="97"/>
      <c r="HFZ33" s="97"/>
      <c r="HGA33" s="97"/>
      <c r="HGB33" s="97"/>
      <c r="HGC33" s="97"/>
      <c r="HGD33" s="97"/>
      <c r="HGE33" s="97"/>
      <c r="HGF33" s="97"/>
      <c r="HGG33" s="97"/>
      <c r="HGH33" s="97"/>
      <c r="HGI33" s="97"/>
      <c r="HGJ33" s="97"/>
      <c r="HGK33" s="97"/>
      <c r="HGL33" s="97"/>
      <c r="HGM33" s="97"/>
      <c r="HGN33" s="97"/>
      <c r="HGO33" s="97"/>
      <c r="HGP33" s="97"/>
      <c r="HGQ33" s="97"/>
      <c r="HGR33" s="97"/>
      <c r="HGS33" s="97"/>
      <c r="HGT33" s="97"/>
      <c r="HGU33" s="97"/>
      <c r="HGV33" s="97"/>
      <c r="HGW33" s="97"/>
      <c r="HGX33" s="97"/>
      <c r="HGY33" s="97"/>
      <c r="HGZ33" s="97"/>
      <c r="HHA33" s="97"/>
      <c r="HHB33" s="97"/>
      <c r="HHC33" s="97"/>
      <c r="HHD33" s="97"/>
      <c r="HHE33" s="97"/>
      <c r="HHF33" s="97"/>
      <c r="HHG33" s="97"/>
      <c r="HHH33" s="97"/>
      <c r="HHI33" s="97"/>
      <c r="HHJ33" s="97"/>
      <c r="HHK33" s="97"/>
      <c r="HHL33" s="97"/>
      <c r="HHM33" s="97"/>
      <c r="HHN33" s="97"/>
      <c r="HHO33" s="97"/>
      <c r="HHP33" s="97"/>
      <c r="HHQ33" s="97"/>
      <c r="HHR33" s="97"/>
      <c r="HHS33" s="97"/>
      <c r="HHT33" s="97"/>
      <c r="HHU33" s="97"/>
      <c r="HHV33" s="97"/>
      <c r="HHW33" s="97"/>
      <c r="HHX33" s="97"/>
      <c r="HHY33" s="97"/>
      <c r="HHZ33" s="97"/>
      <c r="HIA33" s="97"/>
      <c r="HIB33" s="97"/>
      <c r="HIC33" s="97"/>
      <c r="HID33" s="97"/>
      <c r="HIE33" s="97"/>
      <c r="HIF33" s="97"/>
      <c r="HIG33" s="97"/>
      <c r="HIH33" s="97"/>
      <c r="HII33" s="97"/>
      <c r="HIJ33" s="97"/>
      <c r="HIK33" s="97"/>
      <c r="HIL33" s="97"/>
      <c r="HIM33" s="97"/>
      <c r="HIN33" s="97"/>
      <c r="HIO33" s="97"/>
      <c r="HIP33" s="97"/>
      <c r="HIQ33" s="97"/>
      <c r="HIR33" s="97"/>
      <c r="HIS33" s="97"/>
      <c r="HIT33" s="97"/>
      <c r="HIU33" s="97"/>
      <c r="HIV33" s="97"/>
      <c r="HIW33" s="97"/>
      <c r="HIX33" s="97"/>
      <c r="HIY33" s="97"/>
      <c r="HIZ33" s="97"/>
      <c r="HJA33" s="97"/>
      <c r="HJB33" s="97"/>
      <c r="HJC33" s="97"/>
      <c r="HJD33" s="97"/>
      <c r="HJE33" s="97"/>
      <c r="HJF33" s="97"/>
      <c r="HJG33" s="97"/>
      <c r="HJH33" s="97"/>
      <c r="HJI33" s="97"/>
      <c r="HJJ33" s="97"/>
      <c r="HJK33" s="97"/>
      <c r="HJL33" s="97"/>
      <c r="HJM33" s="97"/>
      <c r="HJN33" s="97"/>
      <c r="HJO33" s="97"/>
      <c r="HJP33" s="97"/>
      <c r="HJQ33" s="97"/>
      <c r="HJR33" s="97"/>
      <c r="HJS33" s="97"/>
      <c r="HJT33" s="97"/>
      <c r="HJU33" s="97"/>
      <c r="HJV33" s="97"/>
      <c r="HJW33" s="97"/>
      <c r="HJX33" s="97"/>
      <c r="HJY33" s="97"/>
      <c r="HJZ33" s="97"/>
      <c r="HKA33" s="97"/>
      <c r="HKB33" s="97"/>
      <c r="HKC33" s="97"/>
      <c r="HKD33" s="97"/>
      <c r="HKE33" s="97"/>
      <c r="HKF33" s="97"/>
      <c r="HKG33" s="97"/>
      <c r="HKH33" s="97"/>
      <c r="HKI33" s="97"/>
      <c r="HKJ33" s="97"/>
      <c r="HKK33" s="97"/>
      <c r="HKL33" s="97"/>
      <c r="HKM33" s="97"/>
      <c r="HKN33" s="97"/>
      <c r="HKO33" s="97"/>
      <c r="HKP33" s="97"/>
      <c r="HKQ33" s="97"/>
      <c r="HKR33" s="97"/>
      <c r="HKS33" s="97"/>
      <c r="HKT33" s="97"/>
      <c r="HKU33" s="97"/>
      <c r="HKV33" s="97"/>
      <c r="HKW33" s="97"/>
      <c r="HKX33" s="97"/>
      <c r="HKY33" s="97"/>
      <c r="HKZ33" s="97"/>
      <c r="HLA33" s="97"/>
      <c r="HLB33" s="97"/>
      <c r="HLC33" s="97"/>
      <c r="HLD33" s="97"/>
      <c r="HLE33" s="97"/>
      <c r="HLF33" s="97"/>
      <c r="HLG33" s="97"/>
      <c r="HLH33" s="97"/>
      <c r="HLI33" s="97"/>
      <c r="HLJ33" s="97"/>
      <c r="HLK33" s="97"/>
      <c r="HLL33" s="97"/>
      <c r="HLM33" s="97"/>
      <c r="HLN33" s="97"/>
      <c r="HLO33" s="97"/>
      <c r="HLP33" s="97"/>
      <c r="HLQ33" s="97"/>
      <c r="HLR33" s="97"/>
      <c r="HLS33" s="97"/>
      <c r="HLT33" s="97"/>
      <c r="HLU33" s="97"/>
      <c r="HLV33" s="97"/>
      <c r="HLW33" s="97"/>
      <c r="HLX33" s="97"/>
      <c r="HLY33" s="97"/>
      <c r="HLZ33" s="97"/>
      <c r="HMA33" s="97"/>
      <c r="HMB33" s="97"/>
      <c r="HMC33" s="97"/>
      <c r="HMD33" s="97"/>
      <c r="HME33" s="97"/>
      <c r="HMF33" s="97"/>
      <c r="HMG33" s="97"/>
      <c r="HMH33" s="97"/>
      <c r="HMI33" s="97"/>
      <c r="HMJ33" s="97"/>
      <c r="HMK33" s="97"/>
      <c r="HML33" s="97"/>
      <c r="HMM33" s="97"/>
      <c r="HMN33" s="97"/>
      <c r="HMO33" s="97"/>
      <c r="HMP33" s="97"/>
      <c r="HMQ33" s="97"/>
      <c r="HMR33" s="97"/>
      <c r="HMS33" s="97"/>
      <c r="HMT33" s="97"/>
      <c r="HMU33" s="97"/>
      <c r="HMV33" s="97"/>
      <c r="HMW33" s="97"/>
      <c r="HMX33" s="97"/>
      <c r="HMY33" s="97"/>
      <c r="HMZ33" s="97"/>
      <c r="HNA33" s="97"/>
      <c r="HNB33" s="97"/>
      <c r="HNC33" s="97"/>
      <c r="HND33" s="97"/>
      <c r="HNE33" s="97"/>
      <c r="HNF33" s="97"/>
      <c r="HNG33" s="97"/>
      <c r="HNH33" s="97"/>
      <c r="HNI33" s="97"/>
      <c r="HNJ33" s="97"/>
      <c r="HNK33" s="97"/>
      <c r="HNL33" s="97"/>
      <c r="HNM33" s="97"/>
      <c r="HNN33" s="97"/>
      <c r="HNO33" s="97"/>
      <c r="HNP33" s="97"/>
      <c r="HNQ33" s="97"/>
      <c r="HNR33" s="97"/>
      <c r="HNS33" s="97"/>
      <c r="HNT33" s="97"/>
      <c r="HNU33" s="97"/>
      <c r="HNV33" s="97"/>
      <c r="HNW33" s="97"/>
      <c r="HNX33" s="97"/>
      <c r="HNY33" s="97"/>
      <c r="HNZ33" s="97"/>
      <c r="HOA33" s="97"/>
      <c r="HOB33" s="97"/>
      <c r="HOC33" s="97"/>
      <c r="HOD33" s="97"/>
      <c r="HOE33" s="97"/>
      <c r="HOF33" s="97"/>
      <c r="HOG33" s="97"/>
      <c r="HOH33" s="97"/>
      <c r="HOI33" s="97"/>
      <c r="HOJ33" s="97"/>
      <c r="HOK33" s="97"/>
      <c r="HOL33" s="97"/>
      <c r="HOM33" s="97"/>
      <c r="HON33" s="97"/>
      <c r="HOO33" s="97"/>
      <c r="HOP33" s="97"/>
      <c r="HOQ33" s="97"/>
      <c r="HOR33" s="97"/>
      <c r="HOS33" s="97"/>
      <c r="HOT33" s="97"/>
      <c r="HOU33" s="97"/>
      <c r="HOV33" s="97"/>
      <c r="HOW33" s="97"/>
      <c r="HOX33" s="97"/>
      <c r="HOY33" s="97"/>
      <c r="HOZ33" s="97"/>
      <c r="HPA33" s="97"/>
      <c r="HPB33" s="97"/>
      <c r="HPC33" s="97"/>
      <c r="HPD33" s="97"/>
      <c r="HPE33" s="97"/>
      <c r="HPF33" s="97"/>
      <c r="HPG33" s="97"/>
      <c r="HPH33" s="97"/>
      <c r="HPI33" s="97"/>
      <c r="HPJ33" s="97"/>
      <c r="HPK33" s="97"/>
      <c r="HPL33" s="97"/>
      <c r="HPM33" s="97"/>
      <c r="HPN33" s="97"/>
      <c r="HPO33" s="97"/>
      <c r="HPP33" s="97"/>
      <c r="HPQ33" s="97"/>
      <c r="HPR33" s="97"/>
      <c r="HPS33" s="97"/>
      <c r="HPT33" s="97"/>
      <c r="HPU33" s="97"/>
      <c r="HPV33" s="97"/>
      <c r="HPW33" s="97"/>
      <c r="HPX33" s="97"/>
      <c r="HPY33" s="97"/>
      <c r="HPZ33" s="97"/>
      <c r="HQA33" s="97"/>
      <c r="HQB33" s="97"/>
      <c r="HQC33" s="97"/>
      <c r="HQD33" s="97"/>
      <c r="HQE33" s="97"/>
      <c r="HQF33" s="97"/>
      <c r="HQG33" s="97"/>
      <c r="HQH33" s="97"/>
      <c r="HQI33" s="97"/>
      <c r="HQJ33" s="97"/>
      <c r="HQK33" s="97"/>
      <c r="HQL33" s="97"/>
      <c r="HQM33" s="97"/>
      <c r="HQN33" s="97"/>
      <c r="HQO33" s="97"/>
      <c r="HQP33" s="97"/>
      <c r="HQQ33" s="97"/>
      <c r="HQR33" s="97"/>
      <c r="HQS33" s="97"/>
      <c r="HQT33" s="97"/>
      <c r="HQU33" s="97"/>
      <c r="HQV33" s="97"/>
      <c r="HQW33" s="97"/>
      <c r="HQX33" s="97"/>
      <c r="HQY33" s="97"/>
      <c r="HQZ33" s="97"/>
      <c r="HRA33" s="97"/>
      <c r="HRB33" s="97"/>
      <c r="HRC33" s="97"/>
      <c r="HRD33" s="97"/>
      <c r="HRE33" s="97"/>
      <c r="HRF33" s="97"/>
      <c r="HRG33" s="97"/>
      <c r="HRH33" s="97"/>
      <c r="HRI33" s="97"/>
      <c r="HRJ33" s="97"/>
      <c r="HRK33" s="97"/>
      <c r="HRL33" s="97"/>
      <c r="HRM33" s="97"/>
      <c r="HRN33" s="97"/>
      <c r="HRO33" s="97"/>
      <c r="HRP33" s="97"/>
      <c r="HRQ33" s="97"/>
      <c r="HRR33" s="97"/>
      <c r="HRS33" s="97"/>
      <c r="HRT33" s="97"/>
      <c r="HRU33" s="97"/>
      <c r="HRV33" s="97"/>
      <c r="HRW33" s="97"/>
      <c r="HRX33" s="97"/>
      <c r="HRY33" s="97"/>
      <c r="HRZ33" s="97"/>
      <c r="HSA33" s="97"/>
      <c r="HSB33" s="97"/>
      <c r="HSC33" s="97"/>
      <c r="HSD33" s="97"/>
      <c r="HSE33" s="97"/>
      <c r="HSF33" s="97"/>
      <c r="HSG33" s="97"/>
      <c r="HSH33" s="97"/>
      <c r="HSI33" s="97"/>
      <c r="HSJ33" s="97"/>
      <c r="HSK33" s="97"/>
      <c r="HSL33" s="97"/>
      <c r="HSM33" s="97"/>
      <c r="HSN33" s="97"/>
      <c r="HSO33" s="97"/>
      <c r="HSP33" s="97"/>
      <c r="HSQ33" s="97"/>
      <c r="HSR33" s="97"/>
      <c r="HSS33" s="97"/>
      <c r="HST33" s="97"/>
      <c r="HSU33" s="97"/>
      <c r="HSV33" s="97"/>
      <c r="HSW33" s="97"/>
      <c r="HSX33" s="97"/>
      <c r="HSY33" s="97"/>
      <c r="HSZ33" s="97"/>
      <c r="HTA33" s="97"/>
      <c r="HTB33" s="97"/>
      <c r="HTC33" s="97"/>
      <c r="HTD33" s="97"/>
      <c r="HTE33" s="97"/>
      <c r="HTF33" s="97"/>
      <c r="HTG33" s="97"/>
      <c r="HTH33" s="97"/>
      <c r="HTI33" s="97"/>
      <c r="HTJ33" s="97"/>
      <c r="HTK33" s="97"/>
      <c r="HTL33" s="97"/>
      <c r="HTM33" s="97"/>
      <c r="HTN33" s="97"/>
      <c r="HTO33" s="97"/>
      <c r="HTP33" s="97"/>
      <c r="HTQ33" s="97"/>
      <c r="HTR33" s="97"/>
      <c r="HTS33" s="97"/>
      <c r="HTT33" s="97"/>
      <c r="HTU33" s="97"/>
      <c r="HTV33" s="97"/>
      <c r="HTW33" s="97"/>
      <c r="HTX33" s="97"/>
      <c r="HTY33" s="97"/>
      <c r="HTZ33" s="97"/>
      <c r="HUA33" s="97"/>
      <c r="HUB33" s="97"/>
      <c r="HUC33" s="97"/>
      <c r="HUD33" s="97"/>
      <c r="HUE33" s="97"/>
      <c r="HUF33" s="97"/>
      <c r="HUG33" s="97"/>
      <c r="HUH33" s="97"/>
      <c r="HUI33" s="97"/>
      <c r="HUJ33" s="97"/>
      <c r="HUK33" s="97"/>
      <c r="HUL33" s="97"/>
      <c r="HUM33" s="97"/>
      <c r="HUN33" s="97"/>
      <c r="HUO33" s="97"/>
      <c r="HUP33" s="97"/>
      <c r="HUQ33" s="97"/>
      <c r="HUR33" s="97"/>
      <c r="HUS33" s="97"/>
      <c r="HUT33" s="97"/>
      <c r="HUU33" s="97"/>
      <c r="HUV33" s="97"/>
      <c r="HUW33" s="97"/>
      <c r="HUX33" s="97"/>
      <c r="HUY33" s="97"/>
      <c r="HUZ33" s="97"/>
      <c r="HVA33" s="97"/>
      <c r="HVB33" s="97"/>
      <c r="HVC33" s="97"/>
      <c r="HVD33" s="97"/>
      <c r="HVE33" s="97"/>
      <c r="HVF33" s="97"/>
      <c r="HVG33" s="97"/>
      <c r="HVH33" s="97"/>
      <c r="HVI33" s="97"/>
      <c r="HVJ33" s="97"/>
      <c r="HVK33" s="97"/>
      <c r="HVL33" s="97"/>
      <c r="HVM33" s="97"/>
      <c r="HVN33" s="97"/>
      <c r="HVO33" s="97"/>
      <c r="HVP33" s="97"/>
      <c r="HVQ33" s="97"/>
      <c r="HVR33" s="97"/>
      <c r="HVS33" s="97"/>
      <c r="HVT33" s="97"/>
      <c r="HVU33" s="97"/>
      <c r="HVV33" s="97"/>
      <c r="HVW33" s="97"/>
      <c r="HVX33" s="97"/>
      <c r="HVY33" s="97"/>
      <c r="HVZ33" s="97"/>
      <c r="HWA33" s="97"/>
      <c r="HWB33" s="97"/>
      <c r="HWC33" s="97"/>
      <c r="HWD33" s="97"/>
      <c r="HWE33" s="97"/>
      <c r="HWF33" s="97"/>
      <c r="HWG33" s="97"/>
      <c r="HWH33" s="97"/>
      <c r="HWI33" s="97"/>
      <c r="HWJ33" s="97"/>
      <c r="HWK33" s="97"/>
      <c r="HWL33" s="97"/>
      <c r="HWM33" s="97"/>
      <c r="HWN33" s="97"/>
      <c r="HWO33" s="97"/>
      <c r="HWP33" s="97"/>
      <c r="HWQ33" s="97"/>
      <c r="HWR33" s="97"/>
      <c r="HWS33" s="97"/>
      <c r="HWT33" s="97"/>
      <c r="HWU33" s="97"/>
      <c r="HWV33" s="97"/>
      <c r="HWW33" s="97"/>
      <c r="HWX33" s="97"/>
      <c r="HWY33" s="97"/>
      <c r="HWZ33" s="97"/>
      <c r="HXA33" s="97"/>
      <c r="HXB33" s="97"/>
      <c r="HXC33" s="97"/>
      <c r="HXD33" s="97"/>
      <c r="HXE33" s="97"/>
      <c r="HXF33" s="97"/>
      <c r="HXG33" s="97"/>
      <c r="HXH33" s="97"/>
      <c r="HXI33" s="97"/>
      <c r="HXJ33" s="97"/>
      <c r="HXK33" s="97"/>
      <c r="HXL33" s="97"/>
      <c r="HXM33" s="97"/>
      <c r="HXN33" s="97"/>
      <c r="HXO33" s="97"/>
      <c r="HXP33" s="97"/>
      <c r="HXQ33" s="97"/>
      <c r="HXR33" s="97"/>
      <c r="HXS33" s="97"/>
      <c r="HXT33" s="97"/>
      <c r="HXU33" s="97"/>
      <c r="HXV33" s="97"/>
      <c r="HXW33" s="97"/>
      <c r="HXX33" s="97"/>
      <c r="HXY33" s="97"/>
      <c r="HXZ33" s="97"/>
      <c r="HYA33" s="97"/>
      <c r="HYB33" s="97"/>
      <c r="HYC33" s="97"/>
      <c r="HYD33" s="97"/>
      <c r="HYE33" s="97"/>
      <c r="HYF33" s="97"/>
      <c r="HYG33" s="97"/>
      <c r="HYH33" s="97"/>
      <c r="HYI33" s="97"/>
      <c r="HYJ33" s="97"/>
      <c r="HYK33" s="97"/>
      <c r="HYL33" s="97"/>
      <c r="HYM33" s="97"/>
      <c r="HYN33" s="97"/>
      <c r="HYO33" s="97"/>
      <c r="HYP33" s="97"/>
      <c r="HYQ33" s="97"/>
      <c r="HYR33" s="97"/>
      <c r="HYS33" s="97"/>
      <c r="HYT33" s="97"/>
      <c r="HYU33" s="97"/>
      <c r="HYV33" s="97"/>
      <c r="HYW33" s="97"/>
      <c r="HYX33" s="97"/>
      <c r="HYY33" s="97"/>
      <c r="HYZ33" s="97"/>
      <c r="HZA33" s="97"/>
      <c r="HZB33" s="97"/>
      <c r="HZC33" s="97"/>
      <c r="HZD33" s="97"/>
      <c r="HZE33" s="97"/>
      <c r="HZF33" s="97"/>
      <c r="HZG33" s="97"/>
      <c r="HZH33" s="97"/>
      <c r="HZI33" s="97"/>
      <c r="HZJ33" s="97"/>
      <c r="HZK33" s="97"/>
      <c r="HZL33" s="97"/>
      <c r="HZM33" s="97"/>
      <c r="HZN33" s="97"/>
      <c r="HZO33" s="97"/>
      <c r="HZP33" s="97"/>
      <c r="HZQ33" s="97"/>
      <c r="HZR33" s="97"/>
      <c r="HZS33" s="97"/>
      <c r="HZT33" s="97"/>
      <c r="HZU33" s="97"/>
      <c r="HZV33" s="97"/>
      <c r="HZW33" s="97"/>
      <c r="HZX33" s="97"/>
      <c r="HZY33" s="97"/>
      <c r="HZZ33" s="97"/>
      <c r="IAA33" s="97"/>
      <c r="IAB33" s="97"/>
      <c r="IAC33" s="97"/>
      <c r="IAD33" s="97"/>
      <c r="IAE33" s="97"/>
      <c r="IAF33" s="97"/>
      <c r="IAG33" s="97"/>
      <c r="IAH33" s="97"/>
      <c r="IAI33" s="97"/>
      <c r="IAJ33" s="97"/>
      <c r="IAK33" s="97"/>
      <c r="IAL33" s="97"/>
      <c r="IAM33" s="97"/>
      <c r="IAN33" s="97"/>
      <c r="IAO33" s="97"/>
      <c r="IAP33" s="97"/>
      <c r="IAQ33" s="97"/>
      <c r="IAR33" s="97"/>
      <c r="IAS33" s="97"/>
      <c r="IAT33" s="97"/>
      <c r="IAU33" s="97"/>
      <c r="IAV33" s="97"/>
      <c r="IAW33" s="97"/>
      <c r="IAX33" s="97"/>
      <c r="IAY33" s="97"/>
      <c r="IAZ33" s="97"/>
      <c r="IBA33" s="97"/>
      <c r="IBB33" s="97"/>
      <c r="IBC33" s="97"/>
      <c r="IBD33" s="97"/>
      <c r="IBE33" s="97"/>
      <c r="IBF33" s="97"/>
      <c r="IBG33" s="97"/>
      <c r="IBH33" s="97"/>
      <c r="IBI33" s="97"/>
      <c r="IBJ33" s="97"/>
      <c r="IBK33" s="97"/>
      <c r="IBL33" s="97"/>
      <c r="IBM33" s="97"/>
      <c r="IBN33" s="97"/>
      <c r="IBO33" s="97"/>
      <c r="IBP33" s="97"/>
      <c r="IBQ33" s="97"/>
      <c r="IBR33" s="97"/>
      <c r="IBS33" s="97"/>
      <c r="IBT33" s="97"/>
      <c r="IBU33" s="97"/>
      <c r="IBV33" s="97"/>
      <c r="IBW33" s="97"/>
      <c r="IBX33" s="97"/>
      <c r="IBY33" s="97"/>
      <c r="IBZ33" s="97"/>
      <c r="ICA33" s="97"/>
      <c r="ICB33" s="97"/>
      <c r="ICC33" s="97"/>
      <c r="ICD33" s="97"/>
      <c r="ICE33" s="97"/>
      <c r="ICF33" s="97"/>
      <c r="ICG33" s="97"/>
      <c r="ICH33" s="97"/>
      <c r="ICI33" s="97"/>
      <c r="ICJ33" s="97"/>
      <c r="ICK33" s="97"/>
      <c r="ICL33" s="97"/>
      <c r="ICM33" s="97"/>
      <c r="ICN33" s="97"/>
      <c r="ICO33" s="97"/>
      <c r="ICP33" s="97"/>
      <c r="ICQ33" s="97"/>
      <c r="ICR33" s="97"/>
      <c r="ICS33" s="97"/>
      <c r="ICT33" s="97"/>
      <c r="ICU33" s="97"/>
      <c r="ICV33" s="97"/>
      <c r="ICW33" s="97"/>
      <c r="ICX33" s="97"/>
      <c r="ICY33" s="97"/>
      <c r="ICZ33" s="97"/>
      <c r="IDA33" s="97"/>
      <c r="IDB33" s="97"/>
      <c r="IDC33" s="97"/>
      <c r="IDD33" s="97"/>
      <c r="IDE33" s="97"/>
      <c r="IDF33" s="97"/>
      <c r="IDG33" s="97"/>
      <c r="IDH33" s="97"/>
      <c r="IDI33" s="97"/>
      <c r="IDJ33" s="97"/>
      <c r="IDK33" s="97"/>
      <c r="IDL33" s="97"/>
      <c r="IDM33" s="97"/>
      <c r="IDN33" s="97"/>
      <c r="IDO33" s="97"/>
      <c r="IDP33" s="97"/>
      <c r="IDQ33" s="97"/>
      <c r="IDR33" s="97"/>
      <c r="IDS33" s="97"/>
      <c r="IDT33" s="97"/>
      <c r="IDU33" s="97"/>
      <c r="IDV33" s="97"/>
      <c r="IDW33" s="97"/>
      <c r="IDX33" s="97"/>
      <c r="IDY33" s="97"/>
      <c r="IDZ33" s="97"/>
      <c r="IEA33" s="97"/>
      <c r="IEB33" s="97"/>
      <c r="IEC33" s="97"/>
      <c r="IED33" s="97"/>
      <c r="IEE33" s="97"/>
      <c r="IEF33" s="97"/>
      <c r="IEG33" s="97"/>
      <c r="IEH33" s="97"/>
      <c r="IEI33" s="97"/>
      <c r="IEJ33" s="97"/>
      <c r="IEK33" s="97"/>
      <c r="IEL33" s="97"/>
      <c r="IEM33" s="97"/>
      <c r="IEN33" s="97"/>
      <c r="IEO33" s="97"/>
      <c r="IEP33" s="97"/>
      <c r="IEQ33" s="97"/>
      <c r="IER33" s="97"/>
      <c r="IES33" s="97"/>
      <c r="IET33" s="97"/>
      <c r="IEU33" s="97"/>
      <c r="IEV33" s="97"/>
      <c r="IEW33" s="97"/>
      <c r="IEX33" s="97"/>
      <c r="IEY33" s="97"/>
      <c r="IEZ33" s="97"/>
      <c r="IFA33" s="97"/>
      <c r="IFB33" s="97"/>
      <c r="IFC33" s="97"/>
      <c r="IFD33" s="97"/>
      <c r="IFE33" s="97"/>
      <c r="IFF33" s="97"/>
      <c r="IFG33" s="97"/>
      <c r="IFH33" s="97"/>
      <c r="IFI33" s="97"/>
      <c r="IFJ33" s="97"/>
      <c r="IFK33" s="97"/>
      <c r="IFL33" s="97"/>
      <c r="IFM33" s="97"/>
      <c r="IFN33" s="97"/>
      <c r="IFO33" s="97"/>
      <c r="IFP33" s="97"/>
      <c r="IFQ33" s="97"/>
      <c r="IFR33" s="97"/>
      <c r="IFS33" s="97"/>
      <c r="IFT33" s="97"/>
      <c r="IFU33" s="97"/>
      <c r="IFV33" s="97"/>
      <c r="IFW33" s="97"/>
      <c r="IFX33" s="97"/>
      <c r="IFY33" s="97"/>
      <c r="IFZ33" s="97"/>
      <c r="IGA33" s="97"/>
      <c r="IGB33" s="97"/>
      <c r="IGC33" s="97"/>
      <c r="IGD33" s="97"/>
      <c r="IGE33" s="97"/>
      <c r="IGF33" s="97"/>
      <c r="IGG33" s="97"/>
      <c r="IGH33" s="97"/>
      <c r="IGI33" s="97"/>
      <c r="IGJ33" s="97"/>
      <c r="IGK33" s="97"/>
      <c r="IGL33" s="97"/>
      <c r="IGM33" s="97"/>
      <c r="IGN33" s="97"/>
      <c r="IGO33" s="97"/>
      <c r="IGP33" s="97"/>
      <c r="IGQ33" s="97"/>
      <c r="IGR33" s="97"/>
      <c r="IGS33" s="97"/>
      <c r="IGT33" s="97"/>
      <c r="IGU33" s="97"/>
      <c r="IGV33" s="97"/>
      <c r="IGW33" s="97"/>
      <c r="IGX33" s="97"/>
      <c r="IGY33" s="97"/>
      <c r="IGZ33" s="97"/>
      <c r="IHA33" s="97"/>
      <c r="IHB33" s="97"/>
      <c r="IHC33" s="97"/>
      <c r="IHD33" s="97"/>
      <c r="IHE33" s="97"/>
      <c r="IHF33" s="97"/>
      <c r="IHG33" s="97"/>
      <c r="IHH33" s="97"/>
      <c r="IHI33" s="97"/>
      <c r="IHJ33" s="97"/>
      <c r="IHK33" s="97"/>
      <c r="IHL33" s="97"/>
      <c r="IHM33" s="97"/>
      <c r="IHN33" s="97"/>
      <c r="IHO33" s="97"/>
      <c r="IHP33" s="97"/>
      <c r="IHQ33" s="97"/>
      <c r="IHR33" s="97"/>
      <c r="IHS33" s="97"/>
      <c r="IHT33" s="97"/>
      <c r="IHU33" s="97"/>
      <c r="IHV33" s="97"/>
      <c r="IHW33" s="97"/>
      <c r="IHX33" s="97"/>
      <c r="IHY33" s="97"/>
      <c r="IHZ33" s="97"/>
      <c r="IIA33" s="97"/>
      <c r="IIB33" s="97"/>
      <c r="IIC33" s="97"/>
      <c r="IID33" s="97"/>
      <c r="IIE33" s="97"/>
      <c r="IIF33" s="97"/>
      <c r="IIG33" s="97"/>
      <c r="IIH33" s="97"/>
      <c r="III33" s="97"/>
      <c r="IIJ33" s="97"/>
      <c r="IIK33" s="97"/>
      <c r="IIL33" s="97"/>
      <c r="IIM33" s="97"/>
      <c r="IIN33" s="97"/>
      <c r="IIO33" s="97"/>
      <c r="IIP33" s="97"/>
      <c r="IIQ33" s="97"/>
      <c r="IIR33" s="97"/>
      <c r="IIS33" s="97"/>
      <c r="IIT33" s="97"/>
      <c r="IIU33" s="97"/>
      <c r="IIV33" s="97"/>
      <c r="IIW33" s="97"/>
      <c r="IIX33" s="97"/>
      <c r="IIY33" s="97"/>
      <c r="IIZ33" s="97"/>
      <c r="IJA33" s="97"/>
      <c r="IJB33" s="97"/>
      <c r="IJC33" s="97"/>
      <c r="IJD33" s="97"/>
      <c r="IJE33" s="97"/>
      <c r="IJF33" s="97"/>
      <c r="IJG33" s="97"/>
      <c r="IJH33" s="97"/>
      <c r="IJI33" s="97"/>
      <c r="IJJ33" s="97"/>
      <c r="IJK33" s="97"/>
      <c r="IJL33" s="97"/>
      <c r="IJM33" s="97"/>
      <c r="IJN33" s="97"/>
      <c r="IJO33" s="97"/>
      <c r="IJP33" s="97"/>
      <c r="IJQ33" s="97"/>
      <c r="IJR33" s="97"/>
      <c r="IJS33" s="97"/>
      <c r="IJT33" s="97"/>
      <c r="IJU33" s="97"/>
      <c r="IJV33" s="97"/>
      <c r="IJW33" s="97"/>
      <c r="IJX33" s="97"/>
      <c r="IJY33" s="97"/>
      <c r="IJZ33" s="97"/>
      <c r="IKA33" s="97"/>
      <c r="IKB33" s="97"/>
      <c r="IKC33" s="97"/>
      <c r="IKD33" s="97"/>
      <c r="IKE33" s="97"/>
      <c r="IKF33" s="97"/>
      <c r="IKG33" s="97"/>
      <c r="IKH33" s="97"/>
      <c r="IKI33" s="97"/>
      <c r="IKJ33" s="97"/>
      <c r="IKK33" s="97"/>
      <c r="IKL33" s="97"/>
      <c r="IKM33" s="97"/>
      <c r="IKN33" s="97"/>
      <c r="IKO33" s="97"/>
      <c r="IKP33" s="97"/>
      <c r="IKQ33" s="97"/>
      <c r="IKR33" s="97"/>
      <c r="IKS33" s="97"/>
      <c r="IKT33" s="97"/>
      <c r="IKU33" s="97"/>
      <c r="IKV33" s="97"/>
      <c r="IKW33" s="97"/>
      <c r="IKX33" s="97"/>
      <c r="IKY33" s="97"/>
      <c r="IKZ33" s="97"/>
      <c r="ILA33" s="97"/>
      <c r="ILB33" s="97"/>
      <c r="ILC33" s="97"/>
      <c r="ILD33" s="97"/>
      <c r="ILE33" s="97"/>
      <c r="ILF33" s="97"/>
      <c r="ILG33" s="97"/>
      <c r="ILH33" s="97"/>
      <c r="ILI33" s="97"/>
      <c r="ILJ33" s="97"/>
      <c r="ILK33" s="97"/>
      <c r="ILL33" s="97"/>
      <c r="ILM33" s="97"/>
      <c r="ILN33" s="97"/>
      <c r="ILO33" s="97"/>
      <c r="ILP33" s="97"/>
      <c r="ILQ33" s="97"/>
      <c r="ILR33" s="97"/>
      <c r="ILS33" s="97"/>
      <c r="ILT33" s="97"/>
      <c r="ILU33" s="97"/>
      <c r="ILV33" s="97"/>
      <c r="ILW33" s="97"/>
      <c r="ILX33" s="97"/>
      <c r="ILY33" s="97"/>
      <c r="ILZ33" s="97"/>
      <c r="IMA33" s="97"/>
      <c r="IMB33" s="97"/>
      <c r="IMC33" s="97"/>
      <c r="IMD33" s="97"/>
      <c r="IME33" s="97"/>
      <c r="IMF33" s="97"/>
      <c r="IMG33" s="97"/>
      <c r="IMH33" s="97"/>
      <c r="IMI33" s="97"/>
      <c r="IMJ33" s="97"/>
      <c r="IMK33" s="97"/>
      <c r="IML33" s="97"/>
      <c r="IMM33" s="97"/>
      <c r="IMN33" s="97"/>
      <c r="IMO33" s="97"/>
      <c r="IMP33" s="97"/>
      <c r="IMQ33" s="97"/>
      <c r="IMR33" s="97"/>
      <c r="IMS33" s="97"/>
      <c r="IMT33" s="97"/>
      <c r="IMU33" s="97"/>
      <c r="IMV33" s="97"/>
      <c r="IMW33" s="97"/>
      <c r="IMX33" s="97"/>
      <c r="IMY33" s="97"/>
      <c r="IMZ33" s="97"/>
      <c r="INA33" s="97"/>
      <c r="INB33" s="97"/>
      <c r="INC33" s="97"/>
      <c r="IND33" s="97"/>
      <c r="INE33" s="97"/>
      <c r="INF33" s="97"/>
      <c r="ING33" s="97"/>
      <c r="INH33" s="97"/>
      <c r="INI33" s="97"/>
      <c r="INJ33" s="97"/>
      <c r="INK33" s="97"/>
      <c r="INL33" s="97"/>
      <c r="INM33" s="97"/>
      <c r="INN33" s="97"/>
      <c r="INO33" s="97"/>
      <c r="INP33" s="97"/>
      <c r="INQ33" s="97"/>
      <c r="INR33" s="97"/>
      <c r="INS33" s="97"/>
      <c r="INT33" s="97"/>
      <c r="INU33" s="97"/>
      <c r="INV33" s="97"/>
      <c r="INW33" s="97"/>
      <c r="INX33" s="97"/>
      <c r="INY33" s="97"/>
      <c r="INZ33" s="97"/>
      <c r="IOA33" s="97"/>
      <c r="IOB33" s="97"/>
      <c r="IOC33" s="97"/>
      <c r="IOD33" s="97"/>
      <c r="IOE33" s="97"/>
      <c r="IOF33" s="97"/>
      <c r="IOG33" s="97"/>
      <c r="IOH33" s="97"/>
      <c r="IOI33" s="97"/>
      <c r="IOJ33" s="97"/>
      <c r="IOK33" s="97"/>
      <c r="IOL33" s="97"/>
      <c r="IOM33" s="97"/>
      <c r="ION33" s="97"/>
      <c r="IOO33" s="97"/>
      <c r="IOP33" s="97"/>
      <c r="IOQ33" s="97"/>
      <c r="IOR33" s="97"/>
      <c r="IOS33" s="97"/>
      <c r="IOT33" s="97"/>
      <c r="IOU33" s="97"/>
      <c r="IOV33" s="97"/>
      <c r="IOW33" s="97"/>
      <c r="IOX33" s="97"/>
      <c r="IOY33" s="97"/>
      <c r="IOZ33" s="97"/>
      <c r="IPA33" s="97"/>
      <c r="IPB33" s="97"/>
      <c r="IPC33" s="97"/>
      <c r="IPD33" s="97"/>
      <c r="IPE33" s="97"/>
      <c r="IPF33" s="97"/>
      <c r="IPG33" s="97"/>
      <c r="IPH33" s="97"/>
      <c r="IPI33" s="97"/>
      <c r="IPJ33" s="97"/>
      <c r="IPK33" s="97"/>
      <c r="IPL33" s="97"/>
      <c r="IPM33" s="97"/>
      <c r="IPN33" s="97"/>
      <c r="IPO33" s="97"/>
      <c r="IPP33" s="97"/>
      <c r="IPQ33" s="97"/>
      <c r="IPR33" s="97"/>
      <c r="IPS33" s="97"/>
      <c r="IPT33" s="97"/>
      <c r="IPU33" s="97"/>
      <c r="IPV33" s="97"/>
      <c r="IPW33" s="97"/>
      <c r="IPX33" s="97"/>
      <c r="IPY33" s="97"/>
      <c r="IPZ33" s="97"/>
      <c r="IQA33" s="97"/>
      <c r="IQB33" s="97"/>
      <c r="IQC33" s="97"/>
      <c r="IQD33" s="97"/>
      <c r="IQE33" s="97"/>
      <c r="IQF33" s="97"/>
      <c r="IQG33" s="97"/>
      <c r="IQH33" s="97"/>
      <c r="IQI33" s="97"/>
      <c r="IQJ33" s="97"/>
      <c r="IQK33" s="97"/>
      <c r="IQL33" s="97"/>
      <c r="IQM33" s="97"/>
      <c r="IQN33" s="97"/>
      <c r="IQO33" s="97"/>
      <c r="IQP33" s="97"/>
      <c r="IQQ33" s="97"/>
      <c r="IQR33" s="97"/>
      <c r="IQS33" s="97"/>
      <c r="IQT33" s="97"/>
      <c r="IQU33" s="97"/>
      <c r="IQV33" s="97"/>
      <c r="IQW33" s="97"/>
      <c r="IQX33" s="97"/>
      <c r="IQY33" s="97"/>
      <c r="IQZ33" s="97"/>
      <c r="IRA33" s="97"/>
      <c r="IRB33" s="97"/>
      <c r="IRC33" s="97"/>
      <c r="IRD33" s="97"/>
      <c r="IRE33" s="97"/>
      <c r="IRF33" s="97"/>
      <c r="IRG33" s="97"/>
      <c r="IRH33" s="97"/>
      <c r="IRI33" s="97"/>
      <c r="IRJ33" s="97"/>
      <c r="IRK33" s="97"/>
      <c r="IRL33" s="97"/>
      <c r="IRM33" s="97"/>
      <c r="IRN33" s="97"/>
      <c r="IRO33" s="97"/>
      <c r="IRP33" s="97"/>
      <c r="IRQ33" s="97"/>
      <c r="IRR33" s="97"/>
      <c r="IRS33" s="97"/>
      <c r="IRT33" s="97"/>
      <c r="IRU33" s="97"/>
      <c r="IRV33" s="97"/>
      <c r="IRW33" s="97"/>
      <c r="IRX33" s="97"/>
      <c r="IRY33" s="97"/>
      <c r="IRZ33" s="97"/>
      <c r="ISA33" s="97"/>
      <c r="ISB33" s="97"/>
      <c r="ISC33" s="97"/>
      <c r="ISD33" s="97"/>
      <c r="ISE33" s="97"/>
      <c r="ISF33" s="97"/>
      <c r="ISG33" s="97"/>
      <c r="ISH33" s="97"/>
      <c r="ISI33" s="97"/>
      <c r="ISJ33" s="97"/>
      <c r="ISK33" s="97"/>
      <c r="ISL33" s="97"/>
      <c r="ISM33" s="97"/>
      <c r="ISN33" s="97"/>
      <c r="ISO33" s="97"/>
      <c r="ISP33" s="97"/>
      <c r="ISQ33" s="97"/>
      <c r="ISR33" s="97"/>
      <c r="ISS33" s="97"/>
      <c r="IST33" s="97"/>
      <c r="ISU33" s="97"/>
      <c r="ISV33" s="97"/>
      <c r="ISW33" s="97"/>
      <c r="ISX33" s="97"/>
      <c r="ISY33" s="97"/>
      <c r="ISZ33" s="97"/>
      <c r="ITA33" s="97"/>
      <c r="ITB33" s="97"/>
      <c r="ITC33" s="97"/>
      <c r="ITD33" s="97"/>
      <c r="ITE33" s="97"/>
      <c r="ITF33" s="97"/>
      <c r="ITG33" s="97"/>
      <c r="ITH33" s="97"/>
      <c r="ITI33" s="97"/>
      <c r="ITJ33" s="97"/>
      <c r="ITK33" s="97"/>
      <c r="ITL33" s="97"/>
      <c r="ITM33" s="97"/>
      <c r="ITN33" s="97"/>
      <c r="ITO33" s="97"/>
      <c r="ITP33" s="97"/>
      <c r="ITQ33" s="97"/>
      <c r="ITR33" s="97"/>
      <c r="ITS33" s="97"/>
      <c r="ITT33" s="97"/>
      <c r="ITU33" s="97"/>
      <c r="ITV33" s="97"/>
      <c r="ITW33" s="97"/>
      <c r="ITX33" s="97"/>
      <c r="ITY33" s="97"/>
      <c r="ITZ33" s="97"/>
      <c r="IUA33" s="97"/>
      <c r="IUB33" s="97"/>
      <c r="IUC33" s="97"/>
      <c r="IUD33" s="97"/>
      <c r="IUE33" s="97"/>
      <c r="IUF33" s="97"/>
      <c r="IUG33" s="97"/>
      <c r="IUH33" s="97"/>
      <c r="IUI33" s="97"/>
      <c r="IUJ33" s="97"/>
      <c r="IUK33" s="97"/>
      <c r="IUL33" s="97"/>
      <c r="IUM33" s="97"/>
      <c r="IUN33" s="97"/>
      <c r="IUO33" s="97"/>
      <c r="IUP33" s="97"/>
      <c r="IUQ33" s="97"/>
      <c r="IUR33" s="97"/>
      <c r="IUS33" s="97"/>
      <c r="IUT33" s="97"/>
      <c r="IUU33" s="97"/>
      <c r="IUV33" s="97"/>
      <c r="IUW33" s="97"/>
      <c r="IUX33" s="97"/>
      <c r="IUY33" s="97"/>
      <c r="IUZ33" s="97"/>
      <c r="IVA33" s="97"/>
      <c r="IVB33" s="97"/>
      <c r="IVC33" s="97"/>
      <c r="IVD33" s="97"/>
      <c r="IVE33" s="97"/>
      <c r="IVF33" s="97"/>
      <c r="IVG33" s="97"/>
      <c r="IVH33" s="97"/>
      <c r="IVI33" s="97"/>
      <c r="IVJ33" s="97"/>
      <c r="IVK33" s="97"/>
      <c r="IVL33" s="97"/>
      <c r="IVM33" s="97"/>
      <c r="IVN33" s="97"/>
      <c r="IVO33" s="97"/>
      <c r="IVP33" s="97"/>
      <c r="IVQ33" s="97"/>
      <c r="IVR33" s="97"/>
      <c r="IVS33" s="97"/>
      <c r="IVT33" s="97"/>
      <c r="IVU33" s="97"/>
      <c r="IVV33" s="97"/>
      <c r="IVW33" s="97"/>
      <c r="IVX33" s="97"/>
      <c r="IVY33" s="97"/>
      <c r="IVZ33" s="97"/>
      <c r="IWA33" s="97"/>
      <c r="IWB33" s="97"/>
      <c r="IWC33" s="97"/>
      <c r="IWD33" s="97"/>
      <c r="IWE33" s="97"/>
      <c r="IWF33" s="97"/>
      <c r="IWG33" s="97"/>
      <c r="IWH33" s="97"/>
      <c r="IWI33" s="97"/>
      <c r="IWJ33" s="97"/>
      <c r="IWK33" s="97"/>
      <c r="IWL33" s="97"/>
      <c r="IWM33" s="97"/>
      <c r="IWN33" s="97"/>
      <c r="IWO33" s="97"/>
      <c r="IWP33" s="97"/>
      <c r="IWQ33" s="97"/>
      <c r="IWR33" s="97"/>
      <c r="IWS33" s="97"/>
      <c r="IWT33" s="97"/>
      <c r="IWU33" s="97"/>
      <c r="IWV33" s="97"/>
      <c r="IWW33" s="97"/>
      <c r="IWX33" s="97"/>
      <c r="IWY33" s="97"/>
      <c r="IWZ33" s="97"/>
      <c r="IXA33" s="97"/>
      <c r="IXB33" s="97"/>
      <c r="IXC33" s="97"/>
      <c r="IXD33" s="97"/>
      <c r="IXE33" s="97"/>
      <c r="IXF33" s="97"/>
      <c r="IXG33" s="97"/>
      <c r="IXH33" s="97"/>
      <c r="IXI33" s="97"/>
      <c r="IXJ33" s="97"/>
      <c r="IXK33" s="97"/>
      <c r="IXL33" s="97"/>
      <c r="IXM33" s="97"/>
      <c r="IXN33" s="97"/>
      <c r="IXO33" s="97"/>
      <c r="IXP33" s="97"/>
      <c r="IXQ33" s="97"/>
      <c r="IXR33" s="97"/>
      <c r="IXS33" s="97"/>
      <c r="IXT33" s="97"/>
      <c r="IXU33" s="97"/>
      <c r="IXV33" s="97"/>
      <c r="IXW33" s="97"/>
      <c r="IXX33" s="97"/>
      <c r="IXY33" s="97"/>
      <c r="IXZ33" s="97"/>
      <c r="IYA33" s="97"/>
      <c r="IYB33" s="97"/>
      <c r="IYC33" s="97"/>
      <c r="IYD33" s="97"/>
      <c r="IYE33" s="97"/>
      <c r="IYF33" s="97"/>
      <c r="IYG33" s="97"/>
      <c r="IYH33" s="97"/>
      <c r="IYI33" s="97"/>
      <c r="IYJ33" s="97"/>
      <c r="IYK33" s="97"/>
      <c r="IYL33" s="97"/>
      <c r="IYM33" s="97"/>
      <c r="IYN33" s="97"/>
      <c r="IYO33" s="97"/>
      <c r="IYP33" s="97"/>
      <c r="IYQ33" s="97"/>
      <c r="IYR33" s="97"/>
      <c r="IYS33" s="97"/>
      <c r="IYT33" s="97"/>
      <c r="IYU33" s="97"/>
      <c r="IYV33" s="97"/>
      <c r="IYW33" s="97"/>
      <c r="IYX33" s="97"/>
      <c r="IYY33" s="97"/>
      <c r="IYZ33" s="97"/>
      <c r="IZA33" s="97"/>
      <c r="IZB33" s="97"/>
      <c r="IZC33" s="97"/>
      <c r="IZD33" s="97"/>
      <c r="IZE33" s="97"/>
      <c r="IZF33" s="97"/>
      <c r="IZG33" s="97"/>
      <c r="IZH33" s="97"/>
      <c r="IZI33" s="97"/>
      <c r="IZJ33" s="97"/>
      <c r="IZK33" s="97"/>
      <c r="IZL33" s="97"/>
      <c r="IZM33" s="97"/>
      <c r="IZN33" s="97"/>
      <c r="IZO33" s="97"/>
      <c r="IZP33" s="97"/>
      <c r="IZQ33" s="97"/>
      <c r="IZR33" s="97"/>
      <c r="IZS33" s="97"/>
      <c r="IZT33" s="97"/>
      <c r="IZU33" s="97"/>
      <c r="IZV33" s="97"/>
      <c r="IZW33" s="97"/>
      <c r="IZX33" s="97"/>
      <c r="IZY33" s="97"/>
      <c r="IZZ33" s="97"/>
      <c r="JAA33" s="97"/>
      <c r="JAB33" s="97"/>
      <c r="JAC33" s="97"/>
      <c r="JAD33" s="97"/>
      <c r="JAE33" s="97"/>
      <c r="JAF33" s="97"/>
      <c r="JAG33" s="97"/>
      <c r="JAH33" s="97"/>
      <c r="JAI33" s="97"/>
      <c r="JAJ33" s="97"/>
      <c r="JAK33" s="97"/>
      <c r="JAL33" s="97"/>
      <c r="JAM33" s="97"/>
      <c r="JAN33" s="97"/>
      <c r="JAO33" s="97"/>
      <c r="JAP33" s="97"/>
      <c r="JAQ33" s="97"/>
      <c r="JAR33" s="97"/>
      <c r="JAS33" s="97"/>
      <c r="JAT33" s="97"/>
      <c r="JAU33" s="97"/>
      <c r="JAV33" s="97"/>
      <c r="JAW33" s="97"/>
      <c r="JAX33" s="97"/>
      <c r="JAY33" s="97"/>
      <c r="JAZ33" s="97"/>
      <c r="JBA33" s="97"/>
      <c r="JBB33" s="97"/>
      <c r="JBC33" s="97"/>
      <c r="JBD33" s="97"/>
      <c r="JBE33" s="97"/>
      <c r="JBF33" s="97"/>
      <c r="JBG33" s="97"/>
      <c r="JBH33" s="97"/>
      <c r="JBI33" s="97"/>
      <c r="JBJ33" s="97"/>
      <c r="JBK33" s="97"/>
      <c r="JBL33" s="97"/>
      <c r="JBM33" s="97"/>
      <c r="JBN33" s="97"/>
      <c r="JBO33" s="97"/>
      <c r="JBP33" s="97"/>
      <c r="JBQ33" s="97"/>
      <c r="JBR33" s="97"/>
      <c r="JBS33" s="97"/>
      <c r="JBT33" s="97"/>
      <c r="JBU33" s="97"/>
      <c r="JBV33" s="97"/>
      <c r="JBW33" s="97"/>
      <c r="JBX33" s="97"/>
      <c r="JBY33" s="97"/>
      <c r="JBZ33" s="97"/>
      <c r="JCA33" s="97"/>
      <c r="JCB33" s="97"/>
      <c r="JCC33" s="97"/>
      <c r="JCD33" s="97"/>
      <c r="JCE33" s="97"/>
      <c r="JCF33" s="97"/>
      <c r="JCG33" s="97"/>
      <c r="JCH33" s="97"/>
      <c r="JCI33" s="97"/>
      <c r="JCJ33" s="97"/>
      <c r="JCK33" s="97"/>
      <c r="JCL33" s="97"/>
      <c r="JCM33" s="97"/>
      <c r="JCN33" s="97"/>
      <c r="JCO33" s="97"/>
      <c r="JCP33" s="97"/>
      <c r="JCQ33" s="97"/>
      <c r="JCR33" s="97"/>
      <c r="JCS33" s="97"/>
      <c r="JCT33" s="97"/>
      <c r="JCU33" s="97"/>
      <c r="JCV33" s="97"/>
      <c r="JCW33" s="97"/>
      <c r="JCX33" s="97"/>
      <c r="JCY33" s="97"/>
      <c r="JCZ33" s="97"/>
      <c r="JDA33" s="97"/>
      <c r="JDB33" s="97"/>
      <c r="JDC33" s="97"/>
      <c r="JDD33" s="97"/>
      <c r="JDE33" s="97"/>
      <c r="JDF33" s="97"/>
      <c r="JDG33" s="97"/>
      <c r="JDH33" s="97"/>
      <c r="JDI33" s="97"/>
      <c r="JDJ33" s="97"/>
      <c r="JDK33" s="97"/>
      <c r="JDL33" s="97"/>
      <c r="JDM33" s="97"/>
      <c r="JDN33" s="97"/>
      <c r="JDO33" s="97"/>
      <c r="JDP33" s="97"/>
      <c r="JDQ33" s="97"/>
      <c r="JDR33" s="97"/>
      <c r="JDS33" s="97"/>
      <c r="JDT33" s="97"/>
      <c r="JDU33" s="97"/>
      <c r="JDV33" s="97"/>
      <c r="JDW33" s="97"/>
      <c r="JDX33" s="97"/>
      <c r="JDY33" s="97"/>
      <c r="JDZ33" s="97"/>
      <c r="JEA33" s="97"/>
      <c r="JEB33" s="97"/>
      <c r="JEC33" s="97"/>
      <c r="JED33" s="97"/>
      <c r="JEE33" s="97"/>
      <c r="JEF33" s="97"/>
      <c r="JEG33" s="97"/>
      <c r="JEH33" s="97"/>
      <c r="JEI33" s="97"/>
      <c r="JEJ33" s="97"/>
      <c r="JEK33" s="97"/>
      <c r="JEL33" s="97"/>
      <c r="JEM33" s="97"/>
      <c r="JEN33" s="97"/>
      <c r="JEO33" s="97"/>
      <c r="JEP33" s="97"/>
      <c r="JEQ33" s="97"/>
      <c r="JER33" s="97"/>
      <c r="JES33" s="97"/>
      <c r="JET33" s="97"/>
      <c r="JEU33" s="97"/>
      <c r="JEV33" s="97"/>
      <c r="JEW33" s="97"/>
      <c r="JEX33" s="97"/>
      <c r="JEY33" s="97"/>
      <c r="JEZ33" s="97"/>
      <c r="JFA33" s="97"/>
      <c r="JFB33" s="97"/>
      <c r="JFC33" s="97"/>
      <c r="JFD33" s="97"/>
      <c r="JFE33" s="97"/>
      <c r="JFF33" s="97"/>
      <c r="JFG33" s="97"/>
      <c r="JFH33" s="97"/>
      <c r="JFI33" s="97"/>
      <c r="JFJ33" s="97"/>
      <c r="JFK33" s="97"/>
      <c r="JFL33" s="97"/>
      <c r="JFM33" s="97"/>
      <c r="JFN33" s="97"/>
      <c r="JFO33" s="97"/>
      <c r="JFP33" s="97"/>
      <c r="JFQ33" s="97"/>
      <c r="JFR33" s="97"/>
      <c r="JFS33" s="97"/>
      <c r="JFT33" s="97"/>
      <c r="JFU33" s="97"/>
      <c r="JFV33" s="97"/>
      <c r="JFW33" s="97"/>
      <c r="JFX33" s="97"/>
      <c r="JFY33" s="97"/>
      <c r="JFZ33" s="97"/>
      <c r="JGA33" s="97"/>
      <c r="JGB33" s="97"/>
      <c r="JGC33" s="97"/>
      <c r="JGD33" s="97"/>
      <c r="JGE33" s="97"/>
      <c r="JGF33" s="97"/>
      <c r="JGG33" s="97"/>
      <c r="JGH33" s="97"/>
      <c r="JGI33" s="97"/>
      <c r="JGJ33" s="97"/>
      <c r="JGK33" s="97"/>
      <c r="JGL33" s="97"/>
      <c r="JGM33" s="97"/>
      <c r="JGN33" s="97"/>
      <c r="JGO33" s="97"/>
      <c r="JGP33" s="97"/>
      <c r="JGQ33" s="97"/>
      <c r="JGR33" s="97"/>
      <c r="JGS33" s="97"/>
      <c r="JGT33" s="97"/>
      <c r="JGU33" s="97"/>
      <c r="JGV33" s="97"/>
      <c r="JGW33" s="97"/>
      <c r="JGX33" s="97"/>
      <c r="JGY33" s="97"/>
      <c r="JGZ33" s="97"/>
      <c r="JHA33" s="97"/>
      <c r="JHB33" s="97"/>
      <c r="JHC33" s="97"/>
      <c r="JHD33" s="97"/>
      <c r="JHE33" s="97"/>
      <c r="JHF33" s="97"/>
      <c r="JHG33" s="97"/>
      <c r="JHH33" s="97"/>
      <c r="JHI33" s="97"/>
      <c r="JHJ33" s="97"/>
      <c r="JHK33" s="97"/>
      <c r="JHL33" s="97"/>
      <c r="JHM33" s="97"/>
      <c r="JHN33" s="97"/>
      <c r="JHO33" s="97"/>
      <c r="JHP33" s="97"/>
      <c r="JHQ33" s="97"/>
      <c r="JHR33" s="97"/>
      <c r="JHS33" s="97"/>
      <c r="JHT33" s="97"/>
      <c r="JHU33" s="97"/>
      <c r="JHV33" s="97"/>
      <c r="JHW33" s="97"/>
      <c r="JHX33" s="97"/>
      <c r="JHY33" s="97"/>
      <c r="JHZ33" s="97"/>
      <c r="JIA33" s="97"/>
      <c r="JIB33" s="97"/>
      <c r="JIC33" s="97"/>
      <c r="JID33" s="97"/>
      <c r="JIE33" s="97"/>
      <c r="JIF33" s="97"/>
      <c r="JIG33" s="97"/>
      <c r="JIH33" s="97"/>
      <c r="JII33" s="97"/>
      <c r="JIJ33" s="97"/>
      <c r="JIK33" s="97"/>
      <c r="JIL33" s="97"/>
      <c r="JIM33" s="97"/>
      <c r="JIN33" s="97"/>
      <c r="JIO33" s="97"/>
      <c r="JIP33" s="97"/>
      <c r="JIQ33" s="97"/>
      <c r="JIR33" s="97"/>
      <c r="JIS33" s="97"/>
      <c r="JIT33" s="97"/>
      <c r="JIU33" s="97"/>
      <c r="JIV33" s="97"/>
      <c r="JIW33" s="97"/>
      <c r="JIX33" s="97"/>
      <c r="JIY33" s="97"/>
      <c r="JIZ33" s="97"/>
      <c r="JJA33" s="97"/>
      <c r="JJB33" s="97"/>
      <c r="JJC33" s="97"/>
      <c r="JJD33" s="97"/>
      <c r="JJE33" s="97"/>
      <c r="JJF33" s="97"/>
      <c r="JJG33" s="97"/>
      <c r="JJH33" s="97"/>
      <c r="JJI33" s="97"/>
      <c r="JJJ33" s="97"/>
      <c r="JJK33" s="97"/>
      <c r="JJL33" s="97"/>
      <c r="JJM33" s="97"/>
      <c r="JJN33" s="97"/>
      <c r="JJO33" s="97"/>
      <c r="JJP33" s="97"/>
      <c r="JJQ33" s="97"/>
      <c r="JJR33" s="97"/>
      <c r="JJS33" s="97"/>
      <c r="JJT33" s="97"/>
      <c r="JJU33" s="97"/>
      <c r="JJV33" s="97"/>
      <c r="JJW33" s="97"/>
      <c r="JJX33" s="97"/>
      <c r="JJY33" s="97"/>
      <c r="JJZ33" s="97"/>
      <c r="JKA33" s="97"/>
      <c r="JKB33" s="97"/>
      <c r="JKC33" s="97"/>
      <c r="JKD33" s="97"/>
      <c r="JKE33" s="97"/>
      <c r="JKF33" s="97"/>
      <c r="JKG33" s="97"/>
      <c r="JKH33" s="97"/>
      <c r="JKI33" s="97"/>
      <c r="JKJ33" s="97"/>
      <c r="JKK33" s="97"/>
      <c r="JKL33" s="97"/>
      <c r="JKM33" s="97"/>
      <c r="JKN33" s="97"/>
      <c r="JKO33" s="97"/>
      <c r="JKP33" s="97"/>
      <c r="JKQ33" s="97"/>
      <c r="JKR33" s="97"/>
      <c r="JKS33" s="97"/>
      <c r="JKT33" s="97"/>
      <c r="JKU33" s="97"/>
      <c r="JKV33" s="97"/>
      <c r="JKW33" s="97"/>
      <c r="JKX33" s="97"/>
      <c r="JKY33" s="97"/>
      <c r="JKZ33" s="97"/>
      <c r="JLA33" s="97"/>
      <c r="JLB33" s="97"/>
      <c r="JLC33" s="97"/>
      <c r="JLD33" s="97"/>
      <c r="JLE33" s="97"/>
      <c r="JLF33" s="97"/>
      <c r="JLG33" s="97"/>
      <c r="JLH33" s="97"/>
      <c r="JLI33" s="97"/>
      <c r="JLJ33" s="97"/>
      <c r="JLK33" s="97"/>
      <c r="JLL33" s="97"/>
      <c r="JLM33" s="97"/>
      <c r="JLN33" s="97"/>
      <c r="JLO33" s="97"/>
      <c r="JLP33" s="97"/>
      <c r="JLQ33" s="97"/>
      <c r="JLR33" s="97"/>
      <c r="JLS33" s="97"/>
      <c r="JLT33" s="97"/>
      <c r="JLU33" s="97"/>
      <c r="JLV33" s="97"/>
      <c r="JLW33" s="97"/>
      <c r="JLX33" s="97"/>
      <c r="JLY33" s="97"/>
      <c r="JLZ33" s="97"/>
      <c r="JMA33" s="97"/>
      <c r="JMB33" s="97"/>
      <c r="JMC33" s="97"/>
      <c r="JMD33" s="97"/>
      <c r="JME33" s="97"/>
      <c r="JMF33" s="97"/>
      <c r="JMG33" s="97"/>
      <c r="JMH33" s="97"/>
      <c r="JMI33" s="97"/>
      <c r="JMJ33" s="97"/>
      <c r="JMK33" s="97"/>
      <c r="JML33" s="97"/>
      <c r="JMM33" s="97"/>
      <c r="JMN33" s="97"/>
      <c r="JMO33" s="97"/>
      <c r="JMP33" s="97"/>
      <c r="JMQ33" s="97"/>
      <c r="JMR33" s="97"/>
      <c r="JMS33" s="97"/>
      <c r="JMT33" s="97"/>
      <c r="JMU33" s="97"/>
      <c r="JMV33" s="97"/>
      <c r="JMW33" s="97"/>
      <c r="JMX33" s="97"/>
      <c r="JMY33" s="97"/>
      <c r="JMZ33" s="97"/>
      <c r="JNA33" s="97"/>
      <c r="JNB33" s="97"/>
      <c r="JNC33" s="97"/>
      <c r="JND33" s="97"/>
      <c r="JNE33" s="97"/>
      <c r="JNF33" s="97"/>
      <c r="JNG33" s="97"/>
      <c r="JNH33" s="97"/>
      <c r="JNI33" s="97"/>
      <c r="JNJ33" s="97"/>
      <c r="JNK33" s="97"/>
      <c r="JNL33" s="97"/>
      <c r="JNM33" s="97"/>
      <c r="JNN33" s="97"/>
      <c r="JNO33" s="97"/>
      <c r="JNP33" s="97"/>
      <c r="JNQ33" s="97"/>
      <c r="JNR33" s="97"/>
      <c r="JNS33" s="97"/>
      <c r="JNT33" s="97"/>
      <c r="JNU33" s="97"/>
      <c r="JNV33" s="97"/>
      <c r="JNW33" s="97"/>
      <c r="JNX33" s="97"/>
      <c r="JNY33" s="97"/>
      <c r="JNZ33" s="97"/>
      <c r="JOA33" s="97"/>
      <c r="JOB33" s="97"/>
      <c r="JOC33" s="97"/>
      <c r="JOD33" s="97"/>
      <c r="JOE33" s="97"/>
      <c r="JOF33" s="97"/>
      <c r="JOG33" s="97"/>
      <c r="JOH33" s="97"/>
      <c r="JOI33" s="97"/>
      <c r="JOJ33" s="97"/>
      <c r="JOK33" s="97"/>
      <c r="JOL33" s="97"/>
      <c r="JOM33" s="97"/>
      <c r="JON33" s="97"/>
      <c r="JOO33" s="97"/>
      <c r="JOP33" s="97"/>
      <c r="JOQ33" s="97"/>
      <c r="JOR33" s="97"/>
      <c r="JOS33" s="97"/>
      <c r="JOT33" s="97"/>
      <c r="JOU33" s="97"/>
      <c r="JOV33" s="97"/>
      <c r="JOW33" s="97"/>
      <c r="JOX33" s="97"/>
      <c r="JOY33" s="97"/>
      <c r="JOZ33" s="97"/>
      <c r="JPA33" s="97"/>
      <c r="JPB33" s="97"/>
      <c r="JPC33" s="97"/>
      <c r="JPD33" s="97"/>
      <c r="JPE33" s="97"/>
      <c r="JPF33" s="97"/>
      <c r="JPG33" s="97"/>
      <c r="JPH33" s="97"/>
      <c r="JPI33" s="97"/>
      <c r="JPJ33" s="97"/>
      <c r="JPK33" s="97"/>
      <c r="JPL33" s="97"/>
      <c r="JPM33" s="97"/>
      <c r="JPN33" s="97"/>
      <c r="JPO33" s="97"/>
      <c r="JPP33" s="97"/>
      <c r="JPQ33" s="97"/>
      <c r="JPR33" s="97"/>
      <c r="JPS33" s="97"/>
      <c r="JPT33" s="97"/>
      <c r="JPU33" s="97"/>
      <c r="JPV33" s="97"/>
      <c r="JPW33" s="97"/>
      <c r="JPX33" s="97"/>
      <c r="JPY33" s="97"/>
      <c r="JPZ33" s="97"/>
      <c r="JQA33" s="97"/>
      <c r="JQB33" s="97"/>
      <c r="JQC33" s="97"/>
      <c r="JQD33" s="97"/>
      <c r="JQE33" s="97"/>
      <c r="JQF33" s="97"/>
      <c r="JQG33" s="97"/>
      <c r="JQH33" s="97"/>
      <c r="JQI33" s="97"/>
      <c r="JQJ33" s="97"/>
      <c r="JQK33" s="97"/>
      <c r="JQL33" s="97"/>
      <c r="JQM33" s="97"/>
      <c r="JQN33" s="97"/>
      <c r="JQO33" s="97"/>
      <c r="JQP33" s="97"/>
      <c r="JQQ33" s="97"/>
      <c r="JQR33" s="97"/>
      <c r="JQS33" s="97"/>
      <c r="JQT33" s="97"/>
      <c r="JQU33" s="97"/>
      <c r="JQV33" s="97"/>
      <c r="JQW33" s="97"/>
      <c r="JQX33" s="97"/>
      <c r="JQY33" s="97"/>
      <c r="JQZ33" s="97"/>
      <c r="JRA33" s="97"/>
      <c r="JRB33" s="97"/>
      <c r="JRC33" s="97"/>
      <c r="JRD33" s="97"/>
      <c r="JRE33" s="97"/>
      <c r="JRF33" s="97"/>
      <c r="JRG33" s="97"/>
      <c r="JRH33" s="97"/>
      <c r="JRI33" s="97"/>
      <c r="JRJ33" s="97"/>
      <c r="JRK33" s="97"/>
      <c r="JRL33" s="97"/>
      <c r="JRM33" s="97"/>
      <c r="JRN33" s="97"/>
      <c r="JRO33" s="97"/>
      <c r="JRP33" s="97"/>
      <c r="JRQ33" s="97"/>
      <c r="JRR33" s="97"/>
      <c r="JRS33" s="97"/>
      <c r="JRT33" s="97"/>
      <c r="JRU33" s="97"/>
      <c r="JRV33" s="97"/>
      <c r="JRW33" s="97"/>
      <c r="JRX33" s="97"/>
      <c r="JRY33" s="97"/>
      <c r="JRZ33" s="97"/>
      <c r="JSA33" s="97"/>
      <c r="JSB33" s="97"/>
      <c r="JSC33" s="97"/>
      <c r="JSD33" s="97"/>
      <c r="JSE33" s="97"/>
      <c r="JSF33" s="97"/>
      <c r="JSG33" s="97"/>
      <c r="JSH33" s="97"/>
      <c r="JSI33" s="97"/>
      <c r="JSJ33" s="97"/>
      <c r="JSK33" s="97"/>
      <c r="JSL33" s="97"/>
      <c r="JSM33" s="97"/>
      <c r="JSN33" s="97"/>
      <c r="JSO33" s="97"/>
      <c r="JSP33" s="97"/>
      <c r="JSQ33" s="97"/>
      <c r="JSR33" s="97"/>
      <c r="JSS33" s="97"/>
      <c r="JST33" s="97"/>
      <c r="JSU33" s="97"/>
      <c r="JSV33" s="97"/>
      <c r="JSW33" s="97"/>
      <c r="JSX33" s="97"/>
      <c r="JSY33" s="97"/>
      <c r="JSZ33" s="97"/>
      <c r="JTA33" s="97"/>
      <c r="JTB33" s="97"/>
      <c r="JTC33" s="97"/>
      <c r="JTD33" s="97"/>
      <c r="JTE33" s="97"/>
      <c r="JTF33" s="97"/>
      <c r="JTG33" s="97"/>
      <c r="JTH33" s="97"/>
      <c r="JTI33" s="97"/>
      <c r="JTJ33" s="97"/>
      <c r="JTK33" s="97"/>
      <c r="JTL33" s="97"/>
      <c r="JTM33" s="97"/>
      <c r="JTN33" s="97"/>
      <c r="JTO33" s="97"/>
      <c r="JTP33" s="97"/>
      <c r="JTQ33" s="97"/>
      <c r="JTR33" s="97"/>
      <c r="JTS33" s="97"/>
      <c r="JTT33" s="97"/>
      <c r="JTU33" s="97"/>
      <c r="JTV33" s="97"/>
      <c r="JTW33" s="97"/>
      <c r="JTX33" s="97"/>
      <c r="JTY33" s="97"/>
      <c r="JTZ33" s="97"/>
      <c r="JUA33" s="97"/>
      <c r="JUB33" s="97"/>
      <c r="JUC33" s="97"/>
      <c r="JUD33" s="97"/>
      <c r="JUE33" s="97"/>
      <c r="JUF33" s="97"/>
      <c r="JUG33" s="97"/>
      <c r="JUH33" s="97"/>
      <c r="JUI33" s="97"/>
      <c r="JUJ33" s="97"/>
      <c r="JUK33" s="97"/>
      <c r="JUL33" s="97"/>
      <c r="JUM33" s="97"/>
      <c r="JUN33" s="97"/>
      <c r="JUO33" s="97"/>
      <c r="JUP33" s="97"/>
      <c r="JUQ33" s="97"/>
      <c r="JUR33" s="97"/>
      <c r="JUS33" s="97"/>
      <c r="JUT33" s="97"/>
      <c r="JUU33" s="97"/>
      <c r="JUV33" s="97"/>
      <c r="JUW33" s="97"/>
      <c r="JUX33" s="97"/>
      <c r="JUY33" s="97"/>
      <c r="JUZ33" s="97"/>
      <c r="JVA33" s="97"/>
      <c r="JVB33" s="97"/>
      <c r="JVC33" s="97"/>
      <c r="JVD33" s="97"/>
      <c r="JVE33" s="97"/>
      <c r="JVF33" s="97"/>
      <c r="JVG33" s="97"/>
      <c r="JVH33" s="97"/>
      <c r="JVI33" s="97"/>
      <c r="JVJ33" s="97"/>
      <c r="JVK33" s="97"/>
      <c r="JVL33" s="97"/>
      <c r="JVM33" s="97"/>
      <c r="JVN33" s="97"/>
      <c r="JVO33" s="97"/>
      <c r="JVP33" s="97"/>
      <c r="JVQ33" s="97"/>
      <c r="JVR33" s="97"/>
      <c r="JVS33" s="97"/>
      <c r="JVT33" s="97"/>
      <c r="JVU33" s="97"/>
      <c r="JVV33" s="97"/>
      <c r="JVW33" s="97"/>
      <c r="JVX33" s="97"/>
      <c r="JVY33" s="97"/>
      <c r="JVZ33" s="97"/>
      <c r="JWA33" s="97"/>
      <c r="JWB33" s="97"/>
      <c r="JWC33" s="97"/>
      <c r="JWD33" s="97"/>
      <c r="JWE33" s="97"/>
      <c r="JWF33" s="97"/>
      <c r="JWG33" s="97"/>
      <c r="JWH33" s="97"/>
      <c r="JWI33" s="97"/>
      <c r="JWJ33" s="97"/>
      <c r="JWK33" s="97"/>
      <c r="JWL33" s="97"/>
      <c r="JWM33" s="97"/>
      <c r="JWN33" s="97"/>
      <c r="JWO33" s="97"/>
      <c r="JWP33" s="97"/>
      <c r="JWQ33" s="97"/>
      <c r="JWR33" s="97"/>
      <c r="JWS33" s="97"/>
      <c r="JWT33" s="97"/>
      <c r="JWU33" s="97"/>
      <c r="JWV33" s="97"/>
      <c r="JWW33" s="97"/>
      <c r="JWX33" s="97"/>
      <c r="JWY33" s="97"/>
      <c r="JWZ33" s="97"/>
      <c r="JXA33" s="97"/>
      <c r="JXB33" s="97"/>
      <c r="JXC33" s="97"/>
      <c r="JXD33" s="97"/>
      <c r="JXE33" s="97"/>
      <c r="JXF33" s="97"/>
      <c r="JXG33" s="97"/>
      <c r="JXH33" s="97"/>
      <c r="JXI33" s="97"/>
      <c r="JXJ33" s="97"/>
      <c r="JXK33" s="97"/>
      <c r="JXL33" s="97"/>
      <c r="JXM33" s="97"/>
      <c r="JXN33" s="97"/>
      <c r="JXO33" s="97"/>
      <c r="JXP33" s="97"/>
      <c r="JXQ33" s="97"/>
      <c r="JXR33" s="97"/>
      <c r="JXS33" s="97"/>
      <c r="JXT33" s="97"/>
      <c r="JXU33" s="97"/>
      <c r="JXV33" s="97"/>
      <c r="JXW33" s="97"/>
      <c r="JXX33" s="97"/>
      <c r="JXY33" s="97"/>
      <c r="JXZ33" s="97"/>
      <c r="JYA33" s="97"/>
      <c r="JYB33" s="97"/>
      <c r="JYC33" s="97"/>
      <c r="JYD33" s="97"/>
      <c r="JYE33" s="97"/>
      <c r="JYF33" s="97"/>
      <c r="JYG33" s="97"/>
      <c r="JYH33" s="97"/>
      <c r="JYI33" s="97"/>
      <c r="JYJ33" s="97"/>
      <c r="JYK33" s="97"/>
      <c r="JYL33" s="97"/>
      <c r="JYM33" s="97"/>
      <c r="JYN33" s="97"/>
      <c r="JYO33" s="97"/>
      <c r="JYP33" s="97"/>
      <c r="JYQ33" s="97"/>
      <c r="JYR33" s="97"/>
      <c r="JYS33" s="97"/>
      <c r="JYT33" s="97"/>
      <c r="JYU33" s="97"/>
      <c r="JYV33" s="97"/>
      <c r="JYW33" s="97"/>
      <c r="JYX33" s="97"/>
      <c r="JYY33" s="97"/>
      <c r="JYZ33" s="97"/>
      <c r="JZA33" s="97"/>
      <c r="JZB33" s="97"/>
      <c r="JZC33" s="97"/>
      <c r="JZD33" s="97"/>
      <c r="JZE33" s="97"/>
      <c r="JZF33" s="97"/>
      <c r="JZG33" s="97"/>
      <c r="JZH33" s="97"/>
      <c r="JZI33" s="97"/>
      <c r="JZJ33" s="97"/>
      <c r="JZK33" s="97"/>
      <c r="JZL33" s="97"/>
      <c r="JZM33" s="97"/>
      <c r="JZN33" s="97"/>
      <c r="JZO33" s="97"/>
      <c r="JZP33" s="97"/>
      <c r="JZQ33" s="97"/>
      <c r="JZR33" s="97"/>
      <c r="JZS33" s="97"/>
      <c r="JZT33" s="97"/>
      <c r="JZU33" s="97"/>
      <c r="JZV33" s="97"/>
      <c r="JZW33" s="97"/>
      <c r="JZX33" s="97"/>
      <c r="JZY33" s="97"/>
      <c r="JZZ33" s="97"/>
      <c r="KAA33" s="97"/>
      <c r="KAB33" s="97"/>
      <c r="KAC33" s="97"/>
      <c r="KAD33" s="97"/>
      <c r="KAE33" s="97"/>
      <c r="KAF33" s="97"/>
      <c r="KAG33" s="97"/>
      <c r="KAH33" s="97"/>
      <c r="KAI33" s="97"/>
      <c r="KAJ33" s="97"/>
      <c r="KAK33" s="97"/>
      <c r="KAL33" s="97"/>
      <c r="KAM33" s="97"/>
      <c r="KAN33" s="97"/>
      <c r="KAO33" s="97"/>
      <c r="KAP33" s="97"/>
      <c r="KAQ33" s="97"/>
      <c r="KAR33" s="97"/>
      <c r="KAS33" s="97"/>
      <c r="KAT33" s="97"/>
      <c r="KAU33" s="97"/>
      <c r="KAV33" s="97"/>
      <c r="KAW33" s="97"/>
      <c r="KAX33" s="97"/>
      <c r="KAY33" s="97"/>
      <c r="KAZ33" s="97"/>
      <c r="KBA33" s="97"/>
      <c r="KBB33" s="97"/>
      <c r="KBC33" s="97"/>
      <c r="KBD33" s="97"/>
      <c r="KBE33" s="97"/>
      <c r="KBF33" s="97"/>
      <c r="KBG33" s="97"/>
      <c r="KBH33" s="97"/>
      <c r="KBI33" s="97"/>
      <c r="KBJ33" s="97"/>
      <c r="KBK33" s="97"/>
      <c r="KBL33" s="97"/>
      <c r="KBM33" s="97"/>
      <c r="KBN33" s="97"/>
      <c r="KBO33" s="97"/>
      <c r="KBP33" s="97"/>
      <c r="KBQ33" s="97"/>
      <c r="KBR33" s="97"/>
      <c r="KBS33" s="97"/>
      <c r="KBT33" s="97"/>
      <c r="KBU33" s="97"/>
      <c r="KBV33" s="97"/>
      <c r="KBW33" s="97"/>
      <c r="KBX33" s="97"/>
      <c r="KBY33" s="97"/>
      <c r="KBZ33" s="97"/>
      <c r="KCA33" s="97"/>
      <c r="KCB33" s="97"/>
      <c r="KCC33" s="97"/>
      <c r="KCD33" s="97"/>
      <c r="KCE33" s="97"/>
      <c r="KCF33" s="97"/>
      <c r="KCG33" s="97"/>
      <c r="KCH33" s="97"/>
      <c r="KCI33" s="97"/>
      <c r="KCJ33" s="97"/>
      <c r="KCK33" s="97"/>
      <c r="KCL33" s="97"/>
      <c r="KCM33" s="97"/>
      <c r="KCN33" s="97"/>
      <c r="KCO33" s="97"/>
      <c r="KCP33" s="97"/>
      <c r="KCQ33" s="97"/>
      <c r="KCR33" s="97"/>
      <c r="KCS33" s="97"/>
      <c r="KCT33" s="97"/>
      <c r="KCU33" s="97"/>
      <c r="KCV33" s="97"/>
      <c r="KCW33" s="97"/>
      <c r="KCX33" s="97"/>
      <c r="KCY33" s="97"/>
      <c r="KCZ33" s="97"/>
      <c r="KDA33" s="97"/>
      <c r="KDB33" s="97"/>
      <c r="KDC33" s="97"/>
      <c r="KDD33" s="97"/>
      <c r="KDE33" s="97"/>
      <c r="KDF33" s="97"/>
      <c r="KDG33" s="97"/>
      <c r="KDH33" s="97"/>
      <c r="KDI33" s="97"/>
      <c r="KDJ33" s="97"/>
      <c r="KDK33" s="97"/>
      <c r="KDL33" s="97"/>
      <c r="KDM33" s="97"/>
      <c r="KDN33" s="97"/>
      <c r="KDO33" s="97"/>
      <c r="KDP33" s="97"/>
      <c r="KDQ33" s="97"/>
      <c r="KDR33" s="97"/>
      <c r="KDS33" s="97"/>
      <c r="KDT33" s="97"/>
      <c r="KDU33" s="97"/>
      <c r="KDV33" s="97"/>
      <c r="KDW33" s="97"/>
      <c r="KDX33" s="97"/>
      <c r="KDY33" s="97"/>
      <c r="KDZ33" s="97"/>
      <c r="KEA33" s="97"/>
      <c r="KEB33" s="97"/>
      <c r="KEC33" s="97"/>
      <c r="KED33" s="97"/>
      <c r="KEE33" s="97"/>
      <c r="KEF33" s="97"/>
      <c r="KEG33" s="97"/>
      <c r="KEH33" s="97"/>
      <c r="KEI33" s="97"/>
      <c r="KEJ33" s="97"/>
      <c r="KEK33" s="97"/>
      <c r="KEL33" s="97"/>
      <c r="KEM33" s="97"/>
      <c r="KEN33" s="97"/>
      <c r="KEO33" s="97"/>
      <c r="KEP33" s="97"/>
      <c r="KEQ33" s="97"/>
      <c r="KER33" s="97"/>
      <c r="KES33" s="97"/>
      <c r="KET33" s="97"/>
      <c r="KEU33" s="97"/>
      <c r="KEV33" s="97"/>
      <c r="KEW33" s="97"/>
      <c r="KEX33" s="97"/>
      <c r="KEY33" s="97"/>
      <c r="KEZ33" s="97"/>
      <c r="KFA33" s="97"/>
      <c r="KFB33" s="97"/>
      <c r="KFC33" s="97"/>
      <c r="KFD33" s="97"/>
      <c r="KFE33" s="97"/>
      <c r="KFF33" s="97"/>
      <c r="KFG33" s="97"/>
      <c r="KFH33" s="97"/>
      <c r="KFI33" s="97"/>
      <c r="KFJ33" s="97"/>
      <c r="KFK33" s="97"/>
      <c r="KFL33" s="97"/>
      <c r="KFM33" s="97"/>
      <c r="KFN33" s="97"/>
      <c r="KFO33" s="97"/>
      <c r="KFP33" s="97"/>
      <c r="KFQ33" s="97"/>
      <c r="KFR33" s="97"/>
      <c r="KFS33" s="97"/>
      <c r="KFT33" s="97"/>
      <c r="KFU33" s="97"/>
      <c r="KFV33" s="97"/>
      <c r="KFW33" s="97"/>
      <c r="KFX33" s="97"/>
      <c r="KFY33" s="97"/>
      <c r="KFZ33" s="97"/>
      <c r="KGA33" s="97"/>
      <c r="KGB33" s="97"/>
      <c r="KGC33" s="97"/>
      <c r="KGD33" s="97"/>
      <c r="KGE33" s="97"/>
      <c r="KGF33" s="97"/>
      <c r="KGG33" s="97"/>
      <c r="KGH33" s="97"/>
      <c r="KGI33" s="97"/>
      <c r="KGJ33" s="97"/>
      <c r="KGK33" s="97"/>
      <c r="KGL33" s="97"/>
      <c r="KGM33" s="97"/>
      <c r="KGN33" s="97"/>
      <c r="KGO33" s="97"/>
      <c r="KGP33" s="97"/>
      <c r="KGQ33" s="97"/>
      <c r="KGR33" s="97"/>
      <c r="KGS33" s="97"/>
      <c r="KGT33" s="97"/>
      <c r="KGU33" s="97"/>
      <c r="KGV33" s="97"/>
      <c r="KGW33" s="97"/>
      <c r="KGX33" s="97"/>
      <c r="KGY33" s="97"/>
      <c r="KGZ33" s="97"/>
      <c r="KHA33" s="97"/>
      <c r="KHB33" s="97"/>
      <c r="KHC33" s="97"/>
      <c r="KHD33" s="97"/>
      <c r="KHE33" s="97"/>
      <c r="KHF33" s="97"/>
      <c r="KHG33" s="97"/>
      <c r="KHH33" s="97"/>
      <c r="KHI33" s="97"/>
      <c r="KHJ33" s="97"/>
      <c r="KHK33" s="97"/>
      <c r="KHL33" s="97"/>
      <c r="KHM33" s="97"/>
      <c r="KHN33" s="97"/>
      <c r="KHO33" s="97"/>
      <c r="KHP33" s="97"/>
      <c r="KHQ33" s="97"/>
      <c r="KHR33" s="97"/>
      <c r="KHS33" s="97"/>
      <c r="KHT33" s="97"/>
      <c r="KHU33" s="97"/>
      <c r="KHV33" s="97"/>
      <c r="KHW33" s="97"/>
      <c r="KHX33" s="97"/>
      <c r="KHY33" s="97"/>
      <c r="KHZ33" s="97"/>
      <c r="KIA33" s="97"/>
      <c r="KIB33" s="97"/>
      <c r="KIC33" s="97"/>
      <c r="KID33" s="97"/>
      <c r="KIE33" s="97"/>
      <c r="KIF33" s="97"/>
      <c r="KIG33" s="97"/>
      <c r="KIH33" s="97"/>
      <c r="KII33" s="97"/>
      <c r="KIJ33" s="97"/>
      <c r="KIK33" s="97"/>
      <c r="KIL33" s="97"/>
      <c r="KIM33" s="97"/>
      <c r="KIN33" s="97"/>
      <c r="KIO33" s="97"/>
      <c r="KIP33" s="97"/>
      <c r="KIQ33" s="97"/>
      <c r="KIR33" s="97"/>
      <c r="KIS33" s="97"/>
      <c r="KIT33" s="97"/>
      <c r="KIU33" s="97"/>
      <c r="KIV33" s="97"/>
      <c r="KIW33" s="97"/>
      <c r="KIX33" s="97"/>
      <c r="KIY33" s="97"/>
      <c r="KIZ33" s="97"/>
      <c r="KJA33" s="97"/>
      <c r="KJB33" s="97"/>
      <c r="KJC33" s="97"/>
      <c r="KJD33" s="97"/>
      <c r="KJE33" s="97"/>
      <c r="KJF33" s="97"/>
      <c r="KJG33" s="97"/>
      <c r="KJH33" s="97"/>
      <c r="KJI33" s="97"/>
      <c r="KJJ33" s="97"/>
      <c r="KJK33" s="97"/>
      <c r="KJL33" s="97"/>
      <c r="KJM33" s="97"/>
      <c r="KJN33" s="97"/>
      <c r="KJO33" s="97"/>
      <c r="KJP33" s="97"/>
      <c r="KJQ33" s="97"/>
      <c r="KJR33" s="97"/>
      <c r="KJS33" s="97"/>
      <c r="KJT33" s="97"/>
      <c r="KJU33" s="97"/>
      <c r="KJV33" s="97"/>
      <c r="KJW33" s="97"/>
      <c r="KJX33" s="97"/>
      <c r="KJY33" s="97"/>
      <c r="KJZ33" s="97"/>
      <c r="KKA33" s="97"/>
      <c r="KKB33" s="97"/>
      <c r="KKC33" s="97"/>
      <c r="KKD33" s="97"/>
      <c r="KKE33" s="97"/>
      <c r="KKF33" s="97"/>
      <c r="KKG33" s="97"/>
      <c r="KKH33" s="97"/>
      <c r="KKI33" s="97"/>
      <c r="KKJ33" s="97"/>
      <c r="KKK33" s="97"/>
      <c r="KKL33" s="97"/>
      <c r="KKM33" s="97"/>
      <c r="KKN33" s="97"/>
      <c r="KKO33" s="97"/>
      <c r="KKP33" s="97"/>
      <c r="KKQ33" s="97"/>
      <c r="KKR33" s="97"/>
      <c r="KKS33" s="97"/>
      <c r="KKT33" s="97"/>
      <c r="KKU33" s="97"/>
      <c r="KKV33" s="97"/>
      <c r="KKW33" s="97"/>
      <c r="KKX33" s="97"/>
      <c r="KKY33" s="97"/>
      <c r="KKZ33" s="97"/>
      <c r="KLA33" s="97"/>
      <c r="KLB33" s="97"/>
      <c r="KLC33" s="97"/>
      <c r="KLD33" s="97"/>
      <c r="KLE33" s="97"/>
      <c r="KLF33" s="97"/>
      <c r="KLG33" s="97"/>
      <c r="KLH33" s="97"/>
      <c r="KLI33" s="97"/>
      <c r="KLJ33" s="97"/>
      <c r="KLK33" s="97"/>
      <c r="KLL33" s="97"/>
      <c r="KLM33" s="97"/>
      <c r="KLN33" s="97"/>
      <c r="KLO33" s="97"/>
      <c r="KLP33" s="97"/>
      <c r="KLQ33" s="97"/>
      <c r="KLR33" s="97"/>
      <c r="KLS33" s="97"/>
      <c r="KLT33" s="97"/>
      <c r="KLU33" s="97"/>
      <c r="KLV33" s="97"/>
      <c r="KLW33" s="97"/>
      <c r="KLX33" s="97"/>
      <c r="KLY33" s="97"/>
      <c r="KLZ33" s="97"/>
      <c r="KMA33" s="97"/>
      <c r="KMB33" s="97"/>
      <c r="KMC33" s="97"/>
      <c r="KMD33" s="97"/>
      <c r="KME33" s="97"/>
      <c r="KMF33" s="97"/>
      <c r="KMG33" s="97"/>
      <c r="KMH33" s="97"/>
      <c r="KMI33" s="97"/>
      <c r="KMJ33" s="97"/>
      <c r="KMK33" s="97"/>
      <c r="KML33" s="97"/>
      <c r="KMM33" s="97"/>
      <c r="KMN33" s="97"/>
      <c r="KMO33" s="97"/>
      <c r="KMP33" s="97"/>
      <c r="KMQ33" s="97"/>
      <c r="KMR33" s="97"/>
      <c r="KMS33" s="97"/>
      <c r="KMT33" s="97"/>
      <c r="KMU33" s="97"/>
      <c r="KMV33" s="97"/>
      <c r="KMW33" s="97"/>
      <c r="KMX33" s="97"/>
      <c r="KMY33" s="97"/>
      <c r="KMZ33" s="97"/>
      <c r="KNA33" s="97"/>
      <c r="KNB33" s="97"/>
      <c r="KNC33" s="97"/>
      <c r="KND33" s="97"/>
      <c r="KNE33" s="97"/>
      <c r="KNF33" s="97"/>
      <c r="KNG33" s="97"/>
      <c r="KNH33" s="97"/>
      <c r="KNI33" s="97"/>
      <c r="KNJ33" s="97"/>
      <c r="KNK33" s="97"/>
      <c r="KNL33" s="97"/>
      <c r="KNM33" s="97"/>
      <c r="KNN33" s="97"/>
      <c r="KNO33" s="97"/>
      <c r="KNP33" s="97"/>
      <c r="KNQ33" s="97"/>
      <c r="KNR33" s="97"/>
      <c r="KNS33" s="97"/>
      <c r="KNT33" s="97"/>
      <c r="KNU33" s="97"/>
      <c r="KNV33" s="97"/>
      <c r="KNW33" s="97"/>
      <c r="KNX33" s="97"/>
      <c r="KNY33" s="97"/>
      <c r="KNZ33" s="97"/>
      <c r="KOA33" s="97"/>
      <c r="KOB33" s="97"/>
      <c r="KOC33" s="97"/>
      <c r="KOD33" s="97"/>
      <c r="KOE33" s="97"/>
      <c r="KOF33" s="97"/>
      <c r="KOG33" s="97"/>
      <c r="KOH33" s="97"/>
      <c r="KOI33" s="97"/>
      <c r="KOJ33" s="97"/>
      <c r="KOK33" s="97"/>
      <c r="KOL33" s="97"/>
      <c r="KOM33" s="97"/>
      <c r="KON33" s="97"/>
      <c r="KOO33" s="97"/>
      <c r="KOP33" s="97"/>
      <c r="KOQ33" s="97"/>
      <c r="KOR33" s="97"/>
      <c r="KOS33" s="97"/>
      <c r="KOT33" s="97"/>
      <c r="KOU33" s="97"/>
      <c r="KOV33" s="97"/>
      <c r="KOW33" s="97"/>
      <c r="KOX33" s="97"/>
      <c r="KOY33" s="97"/>
      <c r="KOZ33" s="97"/>
      <c r="KPA33" s="97"/>
      <c r="KPB33" s="97"/>
      <c r="KPC33" s="97"/>
      <c r="KPD33" s="97"/>
      <c r="KPE33" s="97"/>
      <c r="KPF33" s="97"/>
      <c r="KPG33" s="97"/>
      <c r="KPH33" s="97"/>
      <c r="KPI33" s="97"/>
      <c r="KPJ33" s="97"/>
      <c r="KPK33" s="97"/>
      <c r="KPL33" s="97"/>
      <c r="KPM33" s="97"/>
      <c r="KPN33" s="97"/>
      <c r="KPO33" s="97"/>
      <c r="KPP33" s="97"/>
      <c r="KPQ33" s="97"/>
      <c r="KPR33" s="97"/>
      <c r="KPS33" s="97"/>
      <c r="KPT33" s="97"/>
      <c r="KPU33" s="97"/>
      <c r="KPV33" s="97"/>
      <c r="KPW33" s="97"/>
      <c r="KPX33" s="97"/>
      <c r="KPY33" s="97"/>
      <c r="KPZ33" s="97"/>
      <c r="KQA33" s="97"/>
      <c r="KQB33" s="97"/>
      <c r="KQC33" s="97"/>
      <c r="KQD33" s="97"/>
      <c r="KQE33" s="97"/>
      <c r="KQF33" s="97"/>
      <c r="KQG33" s="97"/>
      <c r="KQH33" s="97"/>
      <c r="KQI33" s="97"/>
      <c r="KQJ33" s="97"/>
      <c r="KQK33" s="97"/>
      <c r="KQL33" s="97"/>
      <c r="KQM33" s="97"/>
      <c r="KQN33" s="97"/>
      <c r="KQO33" s="97"/>
      <c r="KQP33" s="97"/>
      <c r="KQQ33" s="97"/>
      <c r="KQR33" s="97"/>
      <c r="KQS33" s="97"/>
      <c r="KQT33" s="97"/>
      <c r="KQU33" s="97"/>
      <c r="KQV33" s="97"/>
      <c r="KQW33" s="97"/>
      <c r="KQX33" s="97"/>
      <c r="KQY33" s="97"/>
      <c r="KQZ33" s="97"/>
      <c r="KRA33" s="97"/>
      <c r="KRB33" s="97"/>
      <c r="KRC33" s="97"/>
      <c r="KRD33" s="97"/>
      <c r="KRE33" s="97"/>
      <c r="KRF33" s="97"/>
      <c r="KRG33" s="97"/>
      <c r="KRH33" s="97"/>
      <c r="KRI33" s="97"/>
      <c r="KRJ33" s="97"/>
      <c r="KRK33" s="97"/>
      <c r="KRL33" s="97"/>
      <c r="KRM33" s="97"/>
      <c r="KRN33" s="97"/>
      <c r="KRO33" s="97"/>
      <c r="KRP33" s="97"/>
      <c r="KRQ33" s="97"/>
      <c r="KRR33" s="97"/>
      <c r="KRS33" s="97"/>
      <c r="KRT33" s="97"/>
      <c r="KRU33" s="97"/>
      <c r="KRV33" s="97"/>
      <c r="KRW33" s="97"/>
      <c r="KRX33" s="97"/>
      <c r="KRY33" s="97"/>
      <c r="KRZ33" s="97"/>
      <c r="KSA33" s="97"/>
      <c r="KSB33" s="97"/>
      <c r="KSC33" s="97"/>
      <c r="KSD33" s="97"/>
      <c r="KSE33" s="97"/>
      <c r="KSF33" s="97"/>
      <c r="KSG33" s="97"/>
      <c r="KSH33" s="97"/>
      <c r="KSI33" s="97"/>
      <c r="KSJ33" s="97"/>
      <c r="KSK33" s="97"/>
      <c r="KSL33" s="97"/>
      <c r="KSM33" s="97"/>
      <c r="KSN33" s="97"/>
      <c r="KSO33" s="97"/>
      <c r="KSP33" s="97"/>
      <c r="KSQ33" s="97"/>
      <c r="KSR33" s="97"/>
      <c r="KSS33" s="97"/>
      <c r="KST33" s="97"/>
      <c r="KSU33" s="97"/>
      <c r="KSV33" s="97"/>
      <c r="KSW33" s="97"/>
      <c r="KSX33" s="97"/>
      <c r="KSY33" s="97"/>
      <c r="KSZ33" s="97"/>
      <c r="KTA33" s="97"/>
      <c r="KTB33" s="97"/>
      <c r="KTC33" s="97"/>
      <c r="KTD33" s="97"/>
      <c r="KTE33" s="97"/>
      <c r="KTF33" s="97"/>
      <c r="KTG33" s="97"/>
      <c r="KTH33" s="97"/>
      <c r="KTI33" s="97"/>
      <c r="KTJ33" s="97"/>
      <c r="KTK33" s="97"/>
      <c r="KTL33" s="97"/>
      <c r="KTM33" s="97"/>
      <c r="KTN33" s="97"/>
      <c r="KTO33" s="97"/>
      <c r="KTP33" s="97"/>
      <c r="KTQ33" s="97"/>
      <c r="KTR33" s="97"/>
      <c r="KTS33" s="97"/>
      <c r="KTT33" s="97"/>
      <c r="KTU33" s="97"/>
      <c r="KTV33" s="97"/>
      <c r="KTW33" s="97"/>
      <c r="KTX33" s="97"/>
      <c r="KTY33" s="97"/>
      <c r="KTZ33" s="97"/>
      <c r="KUA33" s="97"/>
      <c r="KUB33" s="97"/>
      <c r="KUC33" s="97"/>
      <c r="KUD33" s="97"/>
      <c r="KUE33" s="97"/>
      <c r="KUF33" s="97"/>
      <c r="KUG33" s="97"/>
      <c r="KUH33" s="97"/>
      <c r="KUI33" s="97"/>
      <c r="KUJ33" s="97"/>
      <c r="KUK33" s="97"/>
      <c r="KUL33" s="97"/>
      <c r="KUM33" s="97"/>
      <c r="KUN33" s="97"/>
      <c r="KUO33" s="97"/>
      <c r="KUP33" s="97"/>
      <c r="KUQ33" s="97"/>
      <c r="KUR33" s="97"/>
      <c r="KUS33" s="97"/>
      <c r="KUT33" s="97"/>
      <c r="KUU33" s="97"/>
      <c r="KUV33" s="97"/>
      <c r="KUW33" s="97"/>
      <c r="KUX33" s="97"/>
      <c r="KUY33" s="97"/>
      <c r="KUZ33" s="97"/>
      <c r="KVA33" s="97"/>
      <c r="KVB33" s="97"/>
      <c r="KVC33" s="97"/>
      <c r="KVD33" s="97"/>
      <c r="KVE33" s="97"/>
      <c r="KVF33" s="97"/>
      <c r="KVG33" s="97"/>
      <c r="KVH33" s="97"/>
      <c r="KVI33" s="97"/>
      <c r="KVJ33" s="97"/>
      <c r="KVK33" s="97"/>
      <c r="KVL33" s="97"/>
      <c r="KVM33" s="97"/>
      <c r="KVN33" s="97"/>
      <c r="KVO33" s="97"/>
      <c r="KVP33" s="97"/>
      <c r="KVQ33" s="97"/>
      <c r="KVR33" s="97"/>
      <c r="KVS33" s="97"/>
      <c r="KVT33" s="97"/>
      <c r="KVU33" s="97"/>
      <c r="KVV33" s="97"/>
      <c r="KVW33" s="97"/>
      <c r="KVX33" s="97"/>
      <c r="KVY33" s="97"/>
      <c r="KVZ33" s="97"/>
      <c r="KWA33" s="97"/>
      <c r="KWB33" s="97"/>
      <c r="KWC33" s="97"/>
      <c r="KWD33" s="97"/>
      <c r="KWE33" s="97"/>
      <c r="KWF33" s="97"/>
      <c r="KWG33" s="97"/>
      <c r="KWH33" s="97"/>
      <c r="KWI33" s="97"/>
      <c r="KWJ33" s="97"/>
      <c r="KWK33" s="97"/>
      <c r="KWL33" s="97"/>
      <c r="KWM33" s="97"/>
      <c r="KWN33" s="97"/>
      <c r="KWO33" s="97"/>
      <c r="KWP33" s="97"/>
      <c r="KWQ33" s="97"/>
      <c r="KWR33" s="97"/>
      <c r="KWS33" s="97"/>
      <c r="KWT33" s="97"/>
      <c r="KWU33" s="97"/>
      <c r="KWV33" s="97"/>
      <c r="KWW33" s="97"/>
      <c r="KWX33" s="97"/>
      <c r="KWY33" s="97"/>
      <c r="KWZ33" s="97"/>
      <c r="KXA33" s="97"/>
      <c r="KXB33" s="97"/>
      <c r="KXC33" s="97"/>
      <c r="KXD33" s="97"/>
      <c r="KXE33" s="97"/>
      <c r="KXF33" s="97"/>
      <c r="KXG33" s="97"/>
      <c r="KXH33" s="97"/>
      <c r="KXI33" s="97"/>
      <c r="KXJ33" s="97"/>
      <c r="KXK33" s="97"/>
      <c r="KXL33" s="97"/>
      <c r="KXM33" s="97"/>
      <c r="KXN33" s="97"/>
      <c r="KXO33" s="97"/>
      <c r="KXP33" s="97"/>
      <c r="KXQ33" s="97"/>
      <c r="KXR33" s="97"/>
      <c r="KXS33" s="97"/>
      <c r="KXT33" s="97"/>
      <c r="KXU33" s="97"/>
      <c r="KXV33" s="97"/>
      <c r="KXW33" s="97"/>
      <c r="KXX33" s="97"/>
      <c r="KXY33" s="97"/>
      <c r="KXZ33" s="97"/>
      <c r="KYA33" s="97"/>
      <c r="KYB33" s="97"/>
      <c r="KYC33" s="97"/>
      <c r="KYD33" s="97"/>
      <c r="KYE33" s="97"/>
      <c r="KYF33" s="97"/>
      <c r="KYG33" s="97"/>
      <c r="KYH33" s="97"/>
      <c r="KYI33" s="97"/>
      <c r="KYJ33" s="97"/>
      <c r="KYK33" s="97"/>
      <c r="KYL33" s="97"/>
      <c r="KYM33" s="97"/>
      <c r="KYN33" s="97"/>
      <c r="KYO33" s="97"/>
      <c r="KYP33" s="97"/>
      <c r="KYQ33" s="97"/>
      <c r="KYR33" s="97"/>
      <c r="KYS33" s="97"/>
      <c r="KYT33" s="97"/>
      <c r="KYU33" s="97"/>
      <c r="KYV33" s="97"/>
      <c r="KYW33" s="97"/>
      <c r="KYX33" s="97"/>
      <c r="KYY33" s="97"/>
      <c r="KYZ33" s="97"/>
      <c r="KZA33" s="97"/>
      <c r="KZB33" s="97"/>
      <c r="KZC33" s="97"/>
      <c r="KZD33" s="97"/>
      <c r="KZE33" s="97"/>
      <c r="KZF33" s="97"/>
      <c r="KZG33" s="97"/>
      <c r="KZH33" s="97"/>
      <c r="KZI33" s="97"/>
      <c r="KZJ33" s="97"/>
      <c r="KZK33" s="97"/>
      <c r="KZL33" s="97"/>
      <c r="KZM33" s="97"/>
      <c r="KZN33" s="97"/>
      <c r="KZO33" s="97"/>
      <c r="KZP33" s="97"/>
      <c r="KZQ33" s="97"/>
      <c r="KZR33" s="97"/>
      <c r="KZS33" s="97"/>
      <c r="KZT33" s="97"/>
      <c r="KZU33" s="97"/>
      <c r="KZV33" s="97"/>
      <c r="KZW33" s="97"/>
      <c r="KZX33" s="97"/>
      <c r="KZY33" s="97"/>
      <c r="KZZ33" s="97"/>
      <c r="LAA33" s="97"/>
      <c r="LAB33" s="97"/>
      <c r="LAC33" s="97"/>
      <c r="LAD33" s="97"/>
      <c r="LAE33" s="97"/>
      <c r="LAF33" s="97"/>
      <c r="LAG33" s="97"/>
      <c r="LAH33" s="97"/>
      <c r="LAI33" s="97"/>
      <c r="LAJ33" s="97"/>
      <c r="LAK33" s="97"/>
      <c r="LAL33" s="97"/>
      <c r="LAM33" s="97"/>
      <c r="LAN33" s="97"/>
      <c r="LAO33" s="97"/>
      <c r="LAP33" s="97"/>
      <c r="LAQ33" s="97"/>
      <c r="LAR33" s="97"/>
      <c r="LAS33" s="97"/>
      <c r="LAT33" s="97"/>
      <c r="LAU33" s="97"/>
      <c r="LAV33" s="97"/>
      <c r="LAW33" s="97"/>
      <c r="LAX33" s="97"/>
      <c r="LAY33" s="97"/>
      <c r="LAZ33" s="97"/>
      <c r="LBA33" s="97"/>
      <c r="LBB33" s="97"/>
      <c r="LBC33" s="97"/>
      <c r="LBD33" s="97"/>
      <c r="LBE33" s="97"/>
      <c r="LBF33" s="97"/>
      <c r="LBG33" s="97"/>
      <c r="LBH33" s="97"/>
      <c r="LBI33" s="97"/>
      <c r="LBJ33" s="97"/>
      <c r="LBK33" s="97"/>
      <c r="LBL33" s="97"/>
      <c r="LBM33" s="97"/>
      <c r="LBN33" s="97"/>
      <c r="LBO33" s="97"/>
      <c r="LBP33" s="97"/>
      <c r="LBQ33" s="97"/>
      <c r="LBR33" s="97"/>
      <c r="LBS33" s="97"/>
      <c r="LBT33" s="97"/>
      <c r="LBU33" s="97"/>
      <c r="LBV33" s="97"/>
      <c r="LBW33" s="97"/>
      <c r="LBX33" s="97"/>
      <c r="LBY33" s="97"/>
      <c r="LBZ33" s="97"/>
      <c r="LCA33" s="97"/>
      <c r="LCB33" s="97"/>
      <c r="LCC33" s="97"/>
      <c r="LCD33" s="97"/>
      <c r="LCE33" s="97"/>
      <c r="LCF33" s="97"/>
      <c r="LCG33" s="97"/>
      <c r="LCH33" s="97"/>
      <c r="LCI33" s="97"/>
      <c r="LCJ33" s="97"/>
      <c r="LCK33" s="97"/>
      <c r="LCL33" s="97"/>
      <c r="LCM33" s="97"/>
      <c r="LCN33" s="97"/>
      <c r="LCO33" s="97"/>
      <c r="LCP33" s="97"/>
      <c r="LCQ33" s="97"/>
      <c r="LCR33" s="97"/>
      <c r="LCS33" s="97"/>
      <c r="LCT33" s="97"/>
      <c r="LCU33" s="97"/>
      <c r="LCV33" s="97"/>
      <c r="LCW33" s="97"/>
      <c r="LCX33" s="97"/>
      <c r="LCY33" s="97"/>
      <c r="LCZ33" s="97"/>
      <c r="LDA33" s="97"/>
      <c r="LDB33" s="97"/>
      <c r="LDC33" s="97"/>
      <c r="LDD33" s="97"/>
      <c r="LDE33" s="97"/>
      <c r="LDF33" s="97"/>
      <c r="LDG33" s="97"/>
      <c r="LDH33" s="97"/>
      <c r="LDI33" s="97"/>
      <c r="LDJ33" s="97"/>
      <c r="LDK33" s="97"/>
      <c r="LDL33" s="97"/>
      <c r="LDM33" s="97"/>
      <c r="LDN33" s="97"/>
      <c r="LDO33" s="97"/>
      <c r="LDP33" s="97"/>
      <c r="LDQ33" s="97"/>
      <c r="LDR33" s="97"/>
      <c r="LDS33" s="97"/>
      <c r="LDT33" s="97"/>
      <c r="LDU33" s="97"/>
      <c r="LDV33" s="97"/>
      <c r="LDW33" s="97"/>
      <c r="LDX33" s="97"/>
      <c r="LDY33" s="97"/>
      <c r="LDZ33" s="97"/>
      <c r="LEA33" s="97"/>
      <c r="LEB33" s="97"/>
      <c r="LEC33" s="97"/>
      <c r="LED33" s="97"/>
      <c r="LEE33" s="97"/>
      <c r="LEF33" s="97"/>
      <c r="LEG33" s="97"/>
      <c r="LEH33" s="97"/>
      <c r="LEI33" s="97"/>
      <c r="LEJ33" s="97"/>
      <c r="LEK33" s="97"/>
      <c r="LEL33" s="97"/>
      <c r="LEM33" s="97"/>
      <c r="LEN33" s="97"/>
      <c r="LEO33" s="97"/>
      <c r="LEP33" s="97"/>
      <c r="LEQ33" s="97"/>
      <c r="LER33" s="97"/>
      <c r="LES33" s="97"/>
      <c r="LET33" s="97"/>
      <c r="LEU33" s="97"/>
      <c r="LEV33" s="97"/>
      <c r="LEW33" s="97"/>
      <c r="LEX33" s="97"/>
      <c r="LEY33" s="97"/>
      <c r="LEZ33" s="97"/>
      <c r="LFA33" s="97"/>
      <c r="LFB33" s="97"/>
      <c r="LFC33" s="97"/>
      <c r="LFD33" s="97"/>
      <c r="LFE33" s="97"/>
      <c r="LFF33" s="97"/>
      <c r="LFG33" s="97"/>
      <c r="LFH33" s="97"/>
      <c r="LFI33" s="97"/>
      <c r="LFJ33" s="97"/>
      <c r="LFK33" s="97"/>
      <c r="LFL33" s="97"/>
      <c r="LFM33" s="97"/>
      <c r="LFN33" s="97"/>
      <c r="LFO33" s="97"/>
      <c r="LFP33" s="97"/>
      <c r="LFQ33" s="97"/>
      <c r="LFR33" s="97"/>
      <c r="LFS33" s="97"/>
      <c r="LFT33" s="97"/>
      <c r="LFU33" s="97"/>
      <c r="LFV33" s="97"/>
      <c r="LFW33" s="97"/>
      <c r="LFX33" s="97"/>
      <c r="LFY33" s="97"/>
      <c r="LFZ33" s="97"/>
      <c r="LGA33" s="97"/>
      <c r="LGB33" s="97"/>
      <c r="LGC33" s="97"/>
      <c r="LGD33" s="97"/>
      <c r="LGE33" s="97"/>
      <c r="LGF33" s="97"/>
      <c r="LGG33" s="97"/>
      <c r="LGH33" s="97"/>
      <c r="LGI33" s="97"/>
      <c r="LGJ33" s="97"/>
      <c r="LGK33" s="97"/>
      <c r="LGL33" s="97"/>
      <c r="LGM33" s="97"/>
      <c r="LGN33" s="97"/>
      <c r="LGO33" s="97"/>
      <c r="LGP33" s="97"/>
      <c r="LGQ33" s="97"/>
      <c r="LGR33" s="97"/>
      <c r="LGS33" s="97"/>
      <c r="LGT33" s="97"/>
      <c r="LGU33" s="97"/>
      <c r="LGV33" s="97"/>
      <c r="LGW33" s="97"/>
      <c r="LGX33" s="97"/>
      <c r="LGY33" s="97"/>
      <c r="LGZ33" s="97"/>
      <c r="LHA33" s="97"/>
      <c r="LHB33" s="97"/>
      <c r="LHC33" s="97"/>
      <c r="LHD33" s="97"/>
      <c r="LHE33" s="97"/>
      <c r="LHF33" s="97"/>
      <c r="LHG33" s="97"/>
      <c r="LHH33" s="97"/>
      <c r="LHI33" s="97"/>
      <c r="LHJ33" s="97"/>
      <c r="LHK33" s="97"/>
      <c r="LHL33" s="97"/>
      <c r="LHM33" s="97"/>
      <c r="LHN33" s="97"/>
      <c r="LHO33" s="97"/>
      <c r="LHP33" s="97"/>
      <c r="LHQ33" s="97"/>
      <c r="LHR33" s="97"/>
      <c r="LHS33" s="97"/>
      <c r="LHT33" s="97"/>
      <c r="LHU33" s="97"/>
      <c r="LHV33" s="97"/>
      <c r="LHW33" s="97"/>
      <c r="LHX33" s="97"/>
      <c r="LHY33" s="97"/>
      <c r="LHZ33" s="97"/>
      <c r="LIA33" s="97"/>
      <c r="LIB33" s="97"/>
      <c r="LIC33" s="97"/>
      <c r="LID33" s="97"/>
      <c r="LIE33" s="97"/>
      <c r="LIF33" s="97"/>
      <c r="LIG33" s="97"/>
      <c r="LIH33" s="97"/>
      <c r="LII33" s="97"/>
      <c r="LIJ33" s="97"/>
      <c r="LIK33" s="97"/>
      <c r="LIL33" s="97"/>
      <c r="LIM33" s="97"/>
      <c r="LIN33" s="97"/>
      <c r="LIO33" s="97"/>
      <c r="LIP33" s="97"/>
      <c r="LIQ33" s="97"/>
      <c r="LIR33" s="97"/>
      <c r="LIS33" s="97"/>
      <c r="LIT33" s="97"/>
      <c r="LIU33" s="97"/>
      <c r="LIV33" s="97"/>
      <c r="LIW33" s="97"/>
      <c r="LIX33" s="97"/>
      <c r="LIY33" s="97"/>
      <c r="LIZ33" s="97"/>
      <c r="LJA33" s="97"/>
      <c r="LJB33" s="97"/>
      <c r="LJC33" s="97"/>
      <c r="LJD33" s="97"/>
      <c r="LJE33" s="97"/>
      <c r="LJF33" s="97"/>
      <c r="LJG33" s="97"/>
      <c r="LJH33" s="97"/>
      <c r="LJI33" s="97"/>
      <c r="LJJ33" s="97"/>
      <c r="LJK33" s="97"/>
      <c r="LJL33" s="97"/>
      <c r="LJM33" s="97"/>
      <c r="LJN33" s="97"/>
      <c r="LJO33" s="97"/>
      <c r="LJP33" s="97"/>
      <c r="LJQ33" s="97"/>
      <c r="LJR33" s="97"/>
      <c r="LJS33" s="97"/>
      <c r="LJT33" s="97"/>
      <c r="LJU33" s="97"/>
      <c r="LJV33" s="97"/>
      <c r="LJW33" s="97"/>
      <c r="LJX33" s="97"/>
      <c r="LJY33" s="97"/>
      <c r="LJZ33" s="97"/>
      <c r="LKA33" s="97"/>
      <c r="LKB33" s="97"/>
      <c r="LKC33" s="97"/>
      <c r="LKD33" s="97"/>
      <c r="LKE33" s="97"/>
      <c r="LKF33" s="97"/>
      <c r="LKG33" s="97"/>
      <c r="LKH33" s="97"/>
      <c r="LKI33" s="97"/>
      <c r="LKJ33" s="97"/>
      <c r="LKK33" s="97"/>
      <c r="LKL33" s="97"/>
      <c r="LKM33" s="97"/>
      <c r="LKN33" s="97"/>
      <c r="LKO33" s="97"/>
      <c r="LKP33" s="97"/>
      <c r="LKQ33" s="97"/>
      <c r="LKR33" s="97"/>
      <c r="LKS33" s="97"/>
      <c r="LKT33" s="97"/>
      <c r="LKU33" s="97"/>
      <c r="LKV33" s="97"/>
      <c r="LKW33" s="97"/>
      <c r="LKX33" s="97"/>
      <c r="LKY33" s="97"/>
      <c r="LKZ33" s="97"/>
      <c r="LLA33" s="97"/>
      <c r="LLB33" s="97"/>
      <c r="LLC33" s="97"/>
      <c r="LLD33" s="97"/>
      <c r="LLE33" s="97"/>
      <c r="LLF33" s="97"/>
      <c r="LLG33" s="97"/>
      <c r="LLH33" s="97"/>
      <c r="LLI33" s="97"/>
      <c r="LLJ33" s="97"/>
      <c r="LLK33" s="97"/>
      <c r="LLL33" s="97"/>
      <c r="LLM33" s="97"/>
      <c r="LLN33" s="97"/>
      <c r="LLO33" s="97"/>
      <c r="LLP33" s="97"/>
      <c r="LLQ33" s="97"/>
      <c r="LLR33" s="97"/>
      <c r="LLS33" s="97"/>
      <c r="LLT33" s="97"/>
      <c r="LLU33" s="97"/>
      <c r="LLV33" s="97"/>
      <c r="LLW33" s="97"/>
      <c r="LLX33" s="97"/>
      <c r="LLY33" s="97"/>
      <c r="LLZ33" s="97"/>
      <c r="LMA33" s="97"/>
      <c r="LMB33" s="97"/>
      <c r="LMC33" s="97"/>
      <c r="LMD33" s="97"/>
      <c r="LME33" s="97"/>
      <c r="LMF33" s="97"/>
      <c r="LMG33" s="97"/>
      <c r="LMH33" s="97"/>
      <c r="LMI33" s="97"/>
      <c r="LMJ33" s="97"/>
      <c r="LMK33" s="97"/>
      <c r="LML33" s="97"/>
      <c r="LMM33" s="97"/>
      <c r="LMN33" s="97"/>
      <c r="LMO33" s="97"/>
      <c r="LMP33" s="97"/>
      <c r="LMQ33" s="97"/>
      <c r="LMR33" s="97"/>
      <c r="LMS33" s="97"/>
      <c r="LMT33" s="97"/>
      <c r="LMU33" s="97"/>
      <c r="LMV33" s="97"/>
      <c r="LMW33" s="97"/>
      <c r="LMX33" s="97"/>
      <c r="LMY33" s="97"/>
      <c r="LMZ33" s="97"/>
      <c r="LNA33" s="97"/>
      <c r="LNB33" s="97"/>
      <c r="LNC33" s="97"/>
      <c r="LND33" s="97"/>
      <c r="LNE33" s="97"/>
      <c r="LNF33" s="97"/>
      <c r="LNG33" s="97"/>
      <c r="LNH33" s="97"/>
      <c r="LNI33" s="97"/>
      <c r="LNJ33" s="97"/>
      <c r="LNK33" s="97"/>
      <c r="LNL33" s="97"/>
      <c r="LNM33" s="97"/>
      <c r="LNN33" s="97"/>
      <c r="LNO33" s="97"/>
      <c r="LNP33" s="97"/>
      <c r="LNQ33" s="97"/>
      <c r="LNR33" s="97"/>
      <c r="LNS33" s="97"/>
      <c r="LNT33" s="97"/>
      <c r="LNU33" s="97"/>
      <c r="LNV33" s="97"/>
      <c r="LNW33" s="97"/>
      <c r="LNX33" s="97"/>
      <c r="LNY33" s="97"/>
      <c r="LNZ33" s="97"/>
      <c r="LOA33" s="97"/>
      <c r="LOB33" s="97"/>
      <c r="LOC33" s="97"/>
      <c r="LOD33" s="97"/>
      <c r="LOE33" s="97"/>
      <c r="LOF33" s="97"/>
      <c r="LOG33" s="97"/>
      <c r="LOH33" s="97"/>
      <c r="LOI33" s="97"/>
      <c r="LOJ33" s="97"/>
      <c r="LOK33" s="97"/>
      <c r="LOL33" s="97"/>
      <c r="LOM33" s="97"/>
      <c r="LON33" s="97"/>
      <c r="LOO33" s="97"/>
      <c r="LOP33" s="97"/>
      <c r="LOQ33" s="97"/>
      <c r="LOR33" s="97"/>
      <c r="LOS33" s="97"/>
      <c r="LOT33" s="97"/>
      <c r="LOU33" s="97"/>
      <c r="LOV33" s="97"/>
      <c r="LOW33" s="97"/>
      <c r="LOX33" s="97"/>
      <c r="LOY33" s="97"/>
      <c r="LOZ33" s="97"/>
      <c r="LPA33" s="97"/>
      <c r="LPB33" s="97"/>
      <c r="LPC33" s="97"/>
      <c r="LPD33" s="97"/>
      <c r="LPE33" s="97"/>
      <c r="LPF33" s="97"/>
      <c r="LPG33" s="97"/>
      <c r="LPH33" s="97"/>
      <c r="LPI33" s="97"/>
      <c r="LPJ33" s="97"/>
      <c r="LPK33" s="97"/>
      <c r="LPL33" s="97"/>
      <c r="LPM33" s="97"/>
      <c r="LPN33" s="97"/>
      <c r="LPO33" s="97"/>
      <c r="LPP33" s="97"/>
      <c r="LPQ33" s="97"/>
      <c r="LPR33" s="97"/>
      <c r="LPS33" s="97"/>
      <c r="LPT33" s="97"/>
      <c r="LPU33" s="97"/>
      <c r="LPV33" s="97"/>
      <c r="LPW33" s="97"/>
      <c r="LPX33" s="97"/>
      <c r="LPY33" s="97"/>
      <c r="LPZ33" s="97"/>
      <c r="LQA33" s="97"/>
      <c r="LQB33" s="97"/>
      <c r="LQC33" s="97"/>
      <c r="LQD33" s="97"/>
      <c r="LQE33" s="97"/>
      <c r="LQF33" s="97"/>
      <c r="LQG33" s="97"/>
      <c r="LQH33" s="97"/>
      <c r="LQI33" s="97"/>
      <c r="LQJ33" s="97"/>
      <c r="LQK33" s="97"/>
      <c r="LQL33" s="97"/>
      <c r="LQM33" s="97"/>
      <c r="LQN33" s="97"/>
      <c r="LQO33" s="97"/>
      <c r="LQP33" s="97"/>
      <c r="LQQ33" s="97"/>
      <c r="LQR33" s="97"/>
      <c r="LQS33" s="97"/>
      <c r="LQT33" s="97"/>
      <c r="LQU33" s="97"/>
      <c r="LQV33" s="97"/>
      <c r="LQW33" s="97"/>
      <c r="LQX33" s="97"/>
      <c r="LQY33" s="97"/>
      <c r="LQZ33" s="97"/>
      <c r="LRA33" s="97"/>
      <c r="LRB33" s="97"/>
      <c r="LRC33" s="97"/>
      <c r="LRD33" s="97"/>
      <c r="LRE33" s="97"/>
      <c r="LRF33" s="97"/>
      <c r="LRG33" s="97"/>
      <c r="LRH33" s="97"/>
      <c r="LRI33" s="97"/>
      <c r="LRJ33" s="97"/>
      <c r="LRK33" s="97"/>
      <c r="LRL33" s="97"/>
      <c r="LRM33" s="97"/>
      <c r="LRN33" s="97"/>
      <c r="LRO33" s="97"/>
      <c r="LRP33" s="97"/>
      <c r="LRQ33" s="97"/>
      <c r="LRR33" s="97"/>
      <c r="LRS33" s="97"/>
      <c r="LRT33" s="97"/>
      <c r="LRU33" s="97"/>
      <c r="LRV33" s="97"/>
      <c r="LRW33" s="97"/>
      <c r="LRX33" s="97"/>
      <c r="LRY33" s="97"/>
      <c r="LRZ33" s="97"/>
      <c r="LSA33" s="97"/>
      <c r="LSB33" s="97"/>
      <c r="LSC33" s="97"/>
      <c r="LSD33" s="97"/>
      <c r="LSE33" s="97"/>
      <c r="LSF33" s="97"/>
      <c r="LSG33" s="97"/>
      <c r="LSH33" s="97"/>
      <c r="LSI33" s="97"/>
      <c r="LSJ33" s="97"/>
      <c r="LSK33" s="97"/>
      <c r="LSL33" s="97"/>
      <c r="LSM33" s="97"/>
      <c r="LSN33" s="97"/>
      <c r="LSO33" s="97"/>
      <c r="LSP33" s="97"/>
      <c r="LSQ33" s="97"/>
      <c r="LSR33" s="97"/>
      <c r="LSS33" s="97"/>
      <c r="LST33" s="97"/>
      <c r="LSU33" s="97"/>
      <c r="LSV33" s="97"/>
      <c r="LSW33" s="97"/>
      <c r="LSX33" s="97"/>
      <c r="LSY33" s="97"/>
      <c r="LSZ33" s="97"/>
      <c r="LTA33" s="97"/>
      <c r="LTB33" s="97"/>
      <c r="LTC33" s="97"/>
      <c r="LTD33" s="97"/>
      <c r="LTE33" s="97"/>
      <c r="LTF33" s="97"/>
      <c r="LTG33" s="97"/>
      <c r="LTH33" s="97"/>
      <c r="LTI33" s="97"/>
      <c r="LTJ33" s="97"/>
      <c r="LTK33" s="97"/>
      <c r="LTL33" s="97"/>
      <c r="LTM33" s="97"/>
      <c r="LTN33" s="97"/>
      <c r="LTO33" s="97"/>
      <c r="LTP33" s="97"/>
      <c r="LTQ33" s="97"/>
      <c r="LTR33" s="97"/>
      <c r="LTS33" s="97"/>
      <c r="LTT33" s="97"/>
      <c r="LTU33" s="97"/>
      <c r="LTV33" s="97"/>
      <c r="LTW33" s="97"/>
      <c r="LTX33" s="97"/>
      <c r="LTY33" s="97"/>
      <c r="LTZ33" s="97"/>
      <c r="LUA33" s="97"/>
      <c r="LUB33" s="97"/>
      <c r="LUC33" s="97"/>
      <c r="LUD33" s="97"/>
      <c r="LUE33" s="97"/>
      <c r="LUF33" s="97"/>
      <c r="LUG33" s="97"/>
      <c r="LUH33" s="97"/>
      <c r="LUI33" s="97"/>
      <c r="LUJ33" s="97"/>
      <c r="LUK33" s="97"/>
      <c r="LUL33" s="97"/>
      <c r="LUM33" s="97"/>
      <c r="LUN33" s="97"/>
      <c r="LUO33" s="97"/>
      <c r="LUP33" s="97"/>
      <c r="LUQ33" s="97"/>
      <c r="LUR33" s="97"/>
      <c r="LUS33" s="97"/>
      <c r="LUT33" s="97"/>
      <c r="LUU33" s="97"/>
      <c r="LUV33" s="97"/>
      <c r="LUW33" s="97"/>
      <c r="LUX33" s="97"/>
      <c r="LUY33" s="97"/>
      <c r="LUZ33" s="97"/>
      <c r="LVA33" s="97"/>
      <c r="LVB33" s="97"/>
      <c r="LVC33" s="97"/>
      <c r="LVD33" s="97"/>
      <c r="LVE33" s="97"/>
      <c r="LVF33" s="97"/>
      <c r="LVG33" s="97"/>
      <c r="LVH33" s="97"/>
      <c r="LVI33" s="97"/>
      <c r="LVJ33" s="97"/>
      <c r="LVK33" s="97"/>
      <c r="LVL33" s="97"/>
      <c r="LVM33" s="97"/>
      <c r="LVN33" s="97"/>
      <c r="LVO33" s="97"/>
      <c r="LVP33" s="97"/>
      <c r="LVQ33" s="97"/>
      <c r="LVR33" s="97"/>
      <c r="LVS33" s="97"/>
      <c r="LVT33" s="97"/>
      <c r="LVU33" s="97"/>
      <c r="LVV33" s="97"/>
      <c r="LVW33" s="97"/>
      <c r="LVX33" s="97"/>
      <c r="LVY33" s="97"/>
      <c r="LVZ33" s="97"/>
      <c r="LWA33" s="97"/>
      <c r="LWB33" s="97"/>
      <c r="LWC33" s="97"/>
      <c r="LWD33" s="97"/>
      <c r="LWE33" s="97"/>
      <c r="LWF33" s="97"/>
      <c r="LWG33" s="97"/>
      <c r="LWH33" s="97"/>
      <c r="LWI33" s="97"/>
      <c r="LWJ33" s="97"/>
      <c r="LWK33" s="97"/>
      <c r="LWL33" s="97"/>
      <c r="LWM33" s="97"/>
      <c r="LWN33" s="97"/>
      <c r="LWO33" s="97"/>
      <c r="LWP33" s="97"/>
      <c r="LWQ33" s="97"/>
      <c r="LWR33" s="97"/>
      <c r="LWS33" s="97"/>
      <c r="LWT33" s="97"/>
      <c r="LWU33" s="97"/>
      <c r="LWV33" s="97"/>
      <c r="LWW33" s="97"/>
      <c r="LWX33" s="97"/>
      <c r="LWY33" s="97"/>
      <c r="LWZ33" s="97"/>
      <c r="LXA33" s="97"/>
      <c r="LXB33" s="97"/>
      <c r="LXC33" s="97"/>
      <c r="LXD33" s="97"/>
      <c r="LXE33" s="97"/>
      <c r="LXF33" s="97"/>
      <c r="LXG33" s="97"/>
      <c r="LXH33" s="97"/>
      <c r="LXI33" s="97"/>
      <c r="LXJ33" s="97"/>
      <c r="LXK33" s="97"/>
      <c r="LXL33" s="97"/>
      <c r="LXM33" s="97"/>
      <c r="LXN33" s="97"/>
      <c r="LXO33" s="97"/>
      <c r="LXP33" s="97"/>
      <c r="LXQ33" s="97"/>
      <c r="LXR33" s="97"/>
      <c r="LXS33" s="97"/>
      <c r="LXT33" s="97"/>
      <c r="LXU33" s="97"/>
      <c r="LXV33" s="97"/>
      <c r="LXW33" s="97"/>
      <c r="LXX33" s="97"/>
      <c r="LXY33" s="97"/>
      <c r="LXZ33" s="97"/>
      <c r="LYA33" s="97"/>
      <c r="LYB33" s="97"/>
      <c r="LYC33" s="97"/>
      <c r="LYD33" s="97"/>
      <c r="LYE33" s="97"/>
      <c r="LYF33" s="97"/>
      <c r="LYG33" s="97"/>
      <c r="LYH33" s="97"/>
      <c r="LYI33" s="97"/>
      <c r="LYJ33" s="97"/>
      <c r="LYK33" s="97"/>
      <c r="LYL33" s="97"/>
      <c r="LYM33" s="97"/>
      <c r="LYN33" s="97"/>
      <c r="LYO33" s="97"/>
      <c r="LYP33" s="97"/>
      <c r="LYQ33" s="97"/>
      <c r="LYR33" s="97"/>
      <c r="LYS33" s="97"/>
      <c r="LYT33" s="97"/>
      <c r="LYU33" s="97"/>
      <c r="LYV33" s="97"/>
      <c r="LYW33" s="97"/>
      <c r="LYX33" s="97"/>
      <c r="LYY33" s="97"/>
      <c r="LYZ33" s="97"/>
      <c r="LZA33" s="97"/>
      <c r="LZB33" s="97"/>
      <c r="LZC33" s="97"/>
      <c r="LZD33" s="97"/>
      <c r="LZE33" s="97"/>
      <c r="LZF33" s="97"/>
      <c r="LZG33" s="97"/>
      <c r="LZH33" s="97"/>
      <c r="LZI33" s="97"/>
      <c r="LZJ33" s="97"/>
      <c r="LZK33" s="97"/>
      <c r="LZL33" s="97"/>
      <c r="LZM33" s="97"/>
      <c r="LZN33" s="97"/>
      <c r="LZO33" s="97"/>
      <c r="LZP33" s="97"/>
      <c r="LZQ33" s="97"/>
      <c r="LZR33" s="97"/>
      <c r="LZS33" s="97"/>
      <c r="LZT33" s="97"/>
      <c r="LZU33" s="97"/>
      <c r="LZV33" s="97"/>
      <c r="LZW33" s="97"/>
      <c r="LZX33" s="97"/>
      <c r="LZY33" s="97"/>
      <c r="LZZ33" s="97"/>
      <c r="MAA33" s="97"/>
      <c r="MAB33" s="97"/>
      <c r="MAC33" s="97"/>
      <c r="MAD33" s="97"/>
      <c r="MAE33" s="97"/>
      <c r="MAF33" s="97"/>
      <c r="MAG33" s="97"/>
      <c r="MAH33" s="97"/>
      <c r="MAI33" s="97"/>
      <c r="MAJ33" s="97"/>
      <c r="MAK33" s="97"/>
      <c r="MAL33" s="97"/>
      <c r="MAM33" s="97"/>
      <c r="MAN33" s="97"/>
      <c r="MAO33" s="97"/>
      <c r="MAP33" s="97"/>
      <c r="MAQ33" s="97"/>
      <c r="MAR33" s="97"/>
      <c r="MAS33" s="97"/>
      <c r="MAT33" s="97"/>
      <c r="MAU33" s="97"/>
      <c r="MAV33" s="97"/>
      <c r="MAW33" s="97"/>
      <c r="MAX33" s="97"/>
      <c r="MAY33" s="97"/>
      <c r="MAZ33" s="97"/>
      <c r="MBA33" s="97"/>
      <c r="MBB33" s="97"/>
      <c r="MBC33" s="97"/>
      <c r="MBD33" s="97"/>
      <c r="MBE33" s="97"/>
      <c r="MBF33" s="97"/>
      <c r="MBG33" s="97"/>
      <c r="MBH33" s="97"/>
      <c r="MBI33" s="97"/>
      <c r="MBJ33" s="97"/>
      <c r="MBK33" s="97"/>
      <c r="MBL33" s="97"/>
      <c r="MBM33" s="97"/>
      <c r="MBN33" s="97"/>
      <c r="MBO33" s="97"/>
      <c r="MBP33" s="97"/>
      <c r="MBQ33" s="97"/>
      <c r="MBR33" s="97"/>
      <c r="MBS33" s="97"/>
      <c r="MBT33" s="97"/>
      <c r="MBU33" s="97"/>
      <c r="MBV33" s="97"/>
      <c r="MBW33" s="97"/>
      <c r="MBX33" s="97"/>
      <c r="MBY33" s="97"/>
      <c r="MBZ33" s="97"/>
      <c r="MCA33" s="97"/>
      <c r="MCB33" s="97"/>
      <c r="MCC33" s="97"/>
      <c r="MCD33" s="97"/>
      <c r="MCE33" s="97"/>
      <c r="MCF33" s="97"/>
      <c r="MCG33" s="97"/>
      <c r="MCH33" s="97"/>
      <c r="MCI33" s="97"/>
      <c r="MCJ33" s="97"/>
      <c r="MCK33" s="97"/>
      <c r="MCL33" s="97"/>
      <c r="MCM33" s="97"/>
      <c r="MCN33" s="97"/>
      <c r="MCO33" s="97"/>
      <c r="MCP33" s="97"/>
      <c r="MCQ33" s="97"/>
      <c r="MCR33" s="97"/>
      <c r="MCS33" s="97"/>
      <c r="MCT33" s="97"/>
      <c r="MCU33" s="97"/>
      <c r="MCV33" s="97"/>
      <c r="MCW33" s="97"/>
      <c r="MCX33" s="97"/>
      <c r="MCY33" s="97"/>
      <c r="MCZ33" s="97"/>
      <c r="MDA33" s="97"/>
      <c r="MDB33" s="97"/>
      <c r="MDC33" s="97"/>
      <c r="MDD33" s="97"/>
      <c r="MDE33" s="97"/>
      <c r="MDF33" s="97"/>
      <c r="MDG33" s="97"/>
      <c r="MDH33" s="97"/>
      <c r="MDI33" s="97"/>
      <c r="MDJ33" s="97"/>
      <c r="MDK33" s="97"/>
      <c r="MDL33" s="97"/>
      <c r="MDM33" s="97"/>
      <c r="MDN33" s="97"/>
      <c r="MDO33" s="97"/>
      <c r="MDP33" s="97"/>
      <c r="MDQ33" s="97"/>
      <c r="MDR33" s="97"/>
      <c r="MDS33" s="97"/>
      <c r="MDT33" s="97"/>
      <c r="MDU33" s="97"/>
      <c r="MDV33" s="97"/>
      <c r="MDW33" s="97"/>
      <c r="MDX33" s="97"/>
      <c r="MDY33" s="97"/>
      <c r="MDZ33" s="97"/>
      <c r="MEA33" s="97"/>
      <c r="MEB33" s="97"/>
      <c r="MEC33" s="97"/>
      <c r="MED33" s="97"/>
      <c r="MEE33" s="97"/>
      <c r="MEF33" s="97"/>
      <c r="MEG33" s="97"/>
      <c r="MEH33" s="97"/>
      <c r="MEI33" s="97"/>
      <c r="MEJ33" s="97"/>
      <c r="MEK33" s="97"/>
      <c r="MEL33" s="97"/>
      <c r="MEM33" s="97"/>
      <c r="MEN33" s="97"/>
      <c r="MEO33" s="97"/>
      <c r="MEP33" s="97"/>
      <c r="MEQ33" s="97"/>
      <c r="MER33" s="97"/>
      <c r="MES33" s="97"/>
      <c r="MET33" s="97"/>
      <c r="MEU33" s="97"/>
      <c r="MEV33" s="97"/>
      <c r="MEW33" s="97"/>
      <c r="MEX33" s="97"/>
      <c r="MEY33" s="97"/>
      <c r="MEZ33" s="97"/>
      <c r="MFA33" s="97"/>
      <c r="MFB33" s="97"/>
      <c r="MFC33" s="97"/>
      <c r="MFD33" s="97"/>
      <c r="MFE33" s="97"/>
      <c r="MFF33" s="97"/>
      <c r="MFG33" s="97"/>
      <c r="MFH33" s="97"/>
      <c r="MFI33" s="97"/>
      <c r="MFJ33" s="97"/>
      <c r="MFK33" s="97"/>
      <c r="MFL33" s="97"/>
      <c r="MFM33" s="97"/>
      <c r="MFN33" s="97"/>
      <c r="MFO33" s="97"/>
      <c r="MFP33" s="97"/>
      <c r="MFQ33" s="97"/>
      <c r="MFR33" s="97"/>
      <c r="MFS33" s="97"/>
      <c r="MFT33" s="97"/>
      <c r="MFU33" s="97"/>
      <c r="MFV33" s="97"/>
      <c r="MFW33" s="97"/>
      <c r="MFX33" s="97"/>
      <c r="MFY33" s="97"/>
      <c r="MFZ33" s="97"/>
      <c r="MGA33" s="97"/>
      <c r="MGB33" s="97"/>
      <c r="MGC33" s="97"/>
      <c r="MGD33" s="97"/>
      <c r="MGE33" s="97"/>
      <c r="MGF33" s="97"/>
      <c r="MGG33" s="97"/>
      <c r="MGH33" s="97"/>
      <c r="MGI33" s="97"/>
      <c r="MGJ33" s="97"/>
      <c r="MGK33" s="97"/>
      <c r="MGL33" s="97"/>
      <c r="MGM33" s="97"/>
      <c r="MGN33" s="97"/>
      <c r="MGO33" s="97"/>
      <c r="MGP33" s="97"/>
      <c r="MGQ33" s="97"/>
      <c r="MGR33" s="97"/>
      <c r="MGS33" s="97"/>
      <c r="MGT33" s="97"/>
      <c r="MGU33" s="97"/>
      <c r="MGV33" s="97"/>
      <c r="MGW33" s="97"/>
      <c r="MGX33" s="97"/>
      <c r="MGY33" s="97"/>
      <c r="MGZ33" s="97"/>
      <c r="MHA33" s="97"/>
      <c r="MHB33" s="97"/>
      <c r="MHC33" s="97"/>
      <c r="MHD33" s="97"/>
      <c r="MHE33" s="97"/>
      <c r="MHF33" s="97"/>
      <c r="MHG33" s="97"/>
      <c r="MHH33" s="97"/>
      <c r="MHI33" s="97"/>
      <c r="MHJ33" s="97"/>
      <c r="MHK33" s="97"/>
      <c r="MHL33" s="97"/>
      <c r="MHM33" s="97"/>
      <c r="MHN33" s="97"/>
      <c r="MHO33" s="97"/>
      <c r="MHP33" s="97"/>
      <c r="MHQ33" s="97"/>
      <c r="MHR33" s="97"/>
      <c r="MHS33" s="97"/>
      <c r="MHT33" s="97"/>
      <c r="MHU33" s="97"/>
      <c r="MHV33" s="97"/>
      <c r="MHW33" s="97"/>
      <c r="MHX33" s="97"/>
      <c r="MHY33" s="97"/>
      <c r="MHZ33" s="97"/>
      <c r="MIA33" s="97"/>
      <c r="MIB33" s="97"/>
      <c r="MIC33" s="97"/>
      <c r="MID33" s="97"/>
      <c r="MIE33" s="97"/>
      <c r="MIF33" s="97"/>
      <c r="MIG33" s="97"/>
      <c r="MIH33" s="97"/>
      <c r="MII33" s="97"/>
      <c r="MIJ33" s="97"/>
      <c r="MIK33" s="97"/>
      <c r="MIL33" s="97"/>
      <c r="MIM33" s="97"/>
      <c r="MIN33" s="97"/>
      <c r="MIO33" s="97"/>
      <c r="MIP33" s="97"/>
      <c r="MIQ33" s="97"/>
      <c r="MIR33" s="97"/>
      <c r="MIS33" s="97"/>
      <c r="MIT33" s="97"/>
      <c r="MIU33" s="97"/>
      <c r="MIV33" s="97"/>
      <c r="MIW33" s="97"/>
      <c r="MIX33" s="97"/>
      <c r="MIY33" s="97"/>
      <c r="MIZ33" s="97"/>
      <c r="MJA33" s="97"/>
      <c r="MJB33" s="97"/>
      <c r="MJC33" s="97"/>
      <c r="MJD33" s="97"/>
      <c r="MJE33" s="97"/>
      <c r="MJF33" s="97"/>
      <c r="MJG33" s="97"/>
      <c r="MJH33" s="97"/>
      <c r="MJI33" s="97"/>
      <c r="MJJ33" s="97"/>
      <c r="MJK33" s="97"/>
      <c r="MJL33" s="97"/>
      <c r="MJM33" s="97"/>
      <c r="MJN33" s="97"/>
      <c r="MJO33" s="97"/>
      <c r="MJP33" s="97"/>
      <c r="MJQ33" s="97"/>
      <c r="MJR33" s="97"/>
      <c r="MJS33" s="97"/>
      <c r="MJT33" s="97"/>
      <c r="MJU33" s="97"/>
      <c r="MJV33" s="97"/>
      <c r="MJW33" s="97"/>
      <c r="MJX33" s="97"/>
      <c r="MJY33" s="97"/>
      <c r="MJZ33" s="97"/>
      <c r="MKA33" s="97"/>
      <c r="MKB33" s="97"/>
      <c r="MKC33" s="97"/>
      <c r="MKD33" s="97"/>
      <c r="MKE33" s="97"/>
      <c r="MKF33" s="97"/>
      <c r="MKG33" s="97"/>
      <c r="MKH33" s="97"/>
      <c r="MKI33" s="97"/>
      <c r="MKJ33" s="97"/>
      <c r="MKK33" s="97"/>
      <c r="MKL33" s="97"/>
      <c r="MKM33" s="97"/>
      <c r="MKN33" s="97"/>
      <c r="MKO33" s="97"/>
      <c r="MKP33" s="97"/>
      <c r="MKQ33" s="97"/>
      <c r="MKR33" s="97"/>
      <c r="MKS33" s="97"/>
      <c r="MKT33" s="97"/>
      <c r="MKU33" s="97"/>
      <c r="MKV33" s="97"/>
      <c r="MKW33" s="97"/>
      <c r="MKX33" s="97"/>
      <c r="MKY33" s="97"/>
      <c r="MKZ33" s="97"/>
      <c r="MLA33" s="97"/>
      <c r="MLB33" s="97"/>
      <c r="MLC33" s="97"/>
      <c r="MLD33" s="97"/>
      <c r="MLE33" s="97"/>
      <c r="MLF33" s="97"/>
      <c r="MLG33" s="97"/>
      <c r="MLH33" s="97"/>
      <c r="MLI33" s="97"/>
      <c r="MLJ33" s="97"/>
      <c r="MLK33" s="97"/>
      <c r="MLL33" s="97"/>
      <c r="MLM33" s="97"/>
      <c r="MLN33" s="97"/>
      <c r="MLO33" s="97"/>
      <c r="MLP33" s="97"/>
      <c r="MLQ33" s="97"/>
      <c r="MLR33" s="97"/>
      <c r="MLS33" s="97"/>
      <c r="MLT33" s="97"/>
      <c r="MLU33" s="97"/>
      <c r="MLV33" s="97"/>
      <c r="MLW33" s="97"/>
      <c r="MLX33" s="97"/>
      <c r="MLY33" s="97"/>
      <c r="MLZ33" s="97"/>
      <c r="MMA33" s="97"/>
      <c r="MMB33" s="97"/>
      <c r="MMC33" s="97"/>
      <c r="MMD33" s="97"/>
      <c r="MME33" s="97"/>
      <c r="MMF33" s="97"/>
      <c r="MMG33" s="97"/>
      <c r="MMH33" s="97"/>
      <c r="MMI33" s="97"/>
      <c r="MMJ33" s="97"/>
      <c r="MMK33" s="97"/>
      <c r="MML33" s="97"/>
      <c r="MMM33" s="97"/>
      <c r="MMN33" s="97"/>
      <c r="MMO33" s="97"/>
      <c r="MMP33" s="97"/>
      <c r="MMQ33" s="97"/>
      <c r="MMR33" s="97"/>
      <c r="MMS33" s="97"/>
      <c r="MMT33" s="97"/>
      <c r="MMU33" s="97"/>
      <c r="MMV33" s="97"/>
      <c r="MMW33" s="97"/>
      <c r="MMX33" s="97"/>
      <c r="MMY33" s="97"/>
      <c r="MMZ33" s="97"/>
      <c r="MNA33" s="97"/>
      <c r="MNB33" s="97"/>
      <c r="MNC33" s="97"/>
      <c r="MND33" s="97"/>
      <c r="MNE33" s="97"/>
      <c r="MNF33" s="97"/>
      <c r="MNG33" s="97"/>
      <c r="MNH33" s="97"/>
      <c r="MNI33" s="97"/>
      <c r="MNJ33" s="97"/>
      <c r="MNK33" s="97"/>
      <c r="MNL33" s="97"/>
      <c r="MNM33" s="97"/>
      <c r="MNN33" s="97"/>
      <c r="MNO33" s="97"/>
      <c r="MNP33" s="97"/>
      <c r="MNQ33" s="97"/>
      <c r="MNR33" s="97"/>
      <c r="MNS33" s="97"/>
      <c r="MNT33" s="97"/>
      <c r="MNU33" s="97"/>
      <c r="MNV33" s="97"/>
      <c r="MNW33" s="97"/>
      <c r="MNX33" s="97"/>
      <c r="MNY33" s="97"/>
      <c r="MNZ33" s="97"/>
      <c r="MOA33" s="97"/>
      <c r="MOB33" s="97"/>
      <c r="MOC33" s="97"/>
      <c r="MOD33" s="97"/>
      <c r="MOE33" s="97"/>
      <c r="MOF33" s="97"/>
      <c r="MOG33" s="97"/>
      <c r="MOH33" s="97"/>
      <c r="MOI33" s="97"/>
      <c r="MOJ33" s="97"/>
      <c r="MOK33" s="97"/>
      <c r="MOL33" s="97"/>
      <c r="MOM33" s="97"/>
      <c r="MON33" s="97"/>
      <c r="MOO33" s="97"/>
      <c r="MOP33" s="97"/>
      <c r="MOQ33" s="97"/>
      <c r="MOR33" s="97"/>
      <c r="MOS33" s="97"/>
      <c r="MOT33" s="97"/>
      <c r="MOU33" s="97"/>
      <c r="MOV33" s="97"/>
      <c r="MOW33" s="97"/>
      <c r="MOX33" s="97"/>
      <c r="MOY33" s="97"/>
      <c r="MOZ33" s="97"/>
      <c r="MPA33" s="97"/>
      <c r="MPB33" s="97"/>
      <c r="MPC33" s="97"/>
      <c r="MPD33" s="97"/>
      <c r="MPE33" s="97"/>
      <c r="MPF33" s="97"/>
      <c r="MPG33" s="97"/>
      <c r="MPH33" s="97"/>
      <c r="MPI33" s="97"/>
      <c r="MPJ33" s="97"/>
      <c r="MPK33" s="97"/>
      <c r="MPL33" s="97"/>
      <c r="MPM33" s="97"/>
      <c r="MPN33" s="97"/>
      <c r="MPO33" s="97"/>
      <c r="MPP33" s="97"/>
      <c r="MPQ33" s="97"/>
      <c r="MPR33" s="97"/>
      <c r="MPS33" s="97"/>
      <c r="MPT33" s="97"/>
      <c r="MPU33" s="97"/>
      <c r="MPV33" s="97"/>
      <c r="MPW33" s="97"/>
      <c r="MPX33" s="97"/>
      <c r="MPY33" s="97"/>
      <c r="MPZ33" s="97"/>
      <c r="MQA33" s="97"/>
      <c r="MQB33" s="97"/>
      <c r="MQC33" s="97"/>
      <c r="MQD33" s="97"/>
      <c r="MQE33" s="97"/>
      <c r="MQF33" s="97"/>
      <c r="MQG33" s="97"/>
      <c r="MQH33" s="97"/>
      <c r="MQI33" s="97"/>
      <c r="MQJ33" s="97"/>
      <c r="MQK33" s="97"/>
      <c r="MQL33" s="97"/>
      <c r="MQM33" s="97"/>
      <c r="MQN33" s="97"/>
      <c r="MQO33" s="97"/>
      <c r="MQP33" s="97"/>
      <c r="MQQ33" s="97"/>
      <c r="MQR33" s="97"/>
      <c r="MQS33" s="97"/>
      <c r="MQT33" s="97"/>
      <c r="MQU33" s="97"/>
      <c r="MQV33" s="97"/>
      <c r="MQW33" s="97"/>
      <c r="MQX33" s="97"/>
      <c r="MQY33" s="97"/>
      <c r="MQZ33" s="97"/>
      <c r="MRA33" s="97"/>
      <c r="MRB33" s="97"/>
      <c r="MRC33" s="97"/>
      <c r="MRD33" s="97"/>
      <c r="MRE33" s="97"/>
      <c r="MRF33" s="97"/>
      <c r="MRG33" s="97"/>
      <c r="MRH33" s="97"/>
      <c r="MRI33" s="97"/>
      <c r="MRJ33" s="97"/>
      <c r="MRK33" s="97"/>
      <c r="MRL33" s="97"/>
      <c r="MRM33" s="97"/>
      <c r="MRN33" s="97"/>
      <c r="MRO33" s="97"/>
      <c r="MRP33" s="97"/>
      <c r="MRQ33" s="97"/>
      <c r="MRR33" s="97"/>
      <c r="MRS33" s="97"/>
      <c r="MRT33" s="97"/>
      <c r="MRU33" s="97"/>
      <c r="MRV33" s="97"/>
      <c r="MRW33" s="97"/>
      <c r="MRX33" s="97"/>
      <c r="MRY33" s="97"/>
      <c r="MRZ33" s="97"/>
      <c r="MSA33" s="97"/>
      <c r="MSB33" s="97"/>
      <c r="MSC33" s="97"/>
      <c r="MSD33" s="97"/>
      <c r="MSE33" s="97"/>
      <c r="MSF33" s="97"/>
      <c r="MSG33" s="97"/>
      <c r="MSH33" s="97"/>
      <c r="MSI33" s="97"/>
      <c r="MSJ33" s="97"/>
      <c r="MSK33" s="97"/>
      <c r="MSL33" s="97"/>
      <c r="MSM33" s="97"/>
      <c r="MSN33" s="97"/>
      <c r="MSO33" s="97"/>
      <c r="MSP33" s="97"/>
      <c r="MSQ33" s="97"/>
      <c r="MSR33" s="97"/>
      <c r="MSS33" s="97"/>
      <c r="MST33" s="97"/>
      <c r="MSU33" s="97"/>
      <c r="MSV33" s="97"/>
      <c r="MSW33" s="97"/>
      <c r="MSX33" s="97"/>
      <c r="MSY33" s="97"/>
      <c r="MSZ33" s="97"/>
      <c r="MTA33" s="97"/>
      <c r="MTB33" s="97"/>
      <c r="MTC33" s="97"/>
      <c r="MTD33" s="97"/>
      <c r="MTE33" s="97"/>
      <c r="MTF33" s="97"/>
      <c r="MTG33" s="97"/>
      <c r="MTH33" s="97"/>
      <c r="MTI33" s="97"/>
      <c r="MTJ33" s="97"/>
      <c r="MTK33" s="97"/>
      <c r="MTL33" s="97"/>
      <c r="MTM33" s="97"/>
      <c r="MTN33" s="97"/>
      <c r="MTO33" s="97"/>
      <c r="MTP33" s="97"/>
      <c r="MTQ33" s="97"/>
      <c r="MTR33" s="97"/>
      <c r="MTS33" s="97"/>
      <c r="MTT33" s="97"/>
      <c r="MTU33" s="97"/>
      <c r="MTV33" s="97"/>
      <c r="MTW33" s="97"/>
      <c r="MTX33" s="97"/>
      <c r="MTY33" s="97"/>
      <c r="MTZ33" s="97"/>
      <c r="MUA33" s="97"/>
      <c r="MUB33" s="97"/>
      <c r="MUC33" s="97"/>
      <c r="MUD33" s="97"/>
      <c r="MUE33" s="97"/>
      <c r="MUF33" s="97"/>
      <c r="MUG33" s="97"/>
      <c r="MUH33" s="97"/>
      <c r="MUI33" s="97"/>
      <c r="MUJ33" s="97"/>
      <c r="MUK33" s="97"/>
      <c r="MUL33" s="97"/>
      <c r="MUM33" s="97"/>
      <c r="MUN33" s="97"/>
      <c r="MUO33" s="97"/>
      <c r="MUP33" s="97"/>
      <c r="MUQ33" s="97"/>
      <c r="MUR33" s="97"/>
      <c r="MUS33" s="97"/>
      <c r="MUT33" s="97"/>
      <c r="MUU33" s="97"/>
      <c r="MUV33" s="97"/>
      <c r="MUW33" s="97"/>
      <c r="MUX33" s="97"/>
      <c r="MUY33" s="97"/>
      <c r="MUZ33" s="97"/>
      <c r="MVA33" s="97"/>
      <c r="MVB33" s="97"/>
      <c r="MVC33" s="97"/>
      <c r="MVD33" s="97"/>
      <c r="MVE33" s="97"/>
      <c r="MVF33" s="97"/>
      <c r="MVG33" s="97"/>
      <c r="MVH33" s="97"/>
      <c r="MVI33" s="97"/>
      <c r="MVJ33" s="97"/>
      <c r="MVK33" s="97"/>
      <c r="MVL33" s="97"/>
      <c r="MVM33" s="97"/>
      <c r="MVN33" s="97"/>
      <c r="MVO33" s="97"/>
      <c r="MVP33" s="97"/>
      <c r="MVQ33" s="97"/>
      <c r="MVR33" s="97"/>
      <c r="MVS33" s="97"/>
      <c r="MVT33" s="97"/>
      <c r="MVU33" s="97"/>
      <c r="MVV33" s="97"/>
      <c r="MVW33" s="97"/>
      <c r="MVX33" s="97"/>
      <c r="MVY33" s="97"/>
      <c r="MVZ33" s="97"/>
      <c r="MWA33" s="97"/>
      <c r="MWB33" s="97"/>
      <c r="MWC33" s="97"/>
      <c r="MWD33" s="97"/>
      <c r="MWE33" s="97"/>
      <c r="MWF33" s="97"/>
      <c r="MWG33" s="97"/>
      <c r="MWH33" s="97"/>
      <c r="MWI33" s="97"/>
      <c r="MWJ33" s="97"/>
      <c r="MWK33" s="97"/>
      <c r="MWL33" s="97"/>
      <c r="MWM33" s="97"/>
      <c r="MWN33" s="97"/>
      <c r="MWO33" s="97"/>
      <c r="MWP33" s="97"/>
      <c r="MWQ33" s="97"/>
      <c r="MWR33" s="97"/>
      <c r="MWS33" s="97"/>
      <c r="MWT33" s="97"/>
      <c r="MWU33" s="97"/>
      <c r="MWV33" s="97"/>
      <c r="MWW33" s="97"/>
      <c r="MWX33" s="97"/>
      <c r="MWY33" s="97"/>
      <c r="MWZ33" s="97"/>
      <c r="MXA33" s="97"/>
      <c r="MXB33" s="97"/>
      <c r="MXC33" s="97"/>
      <c r="MXD33" s="97"/>
      <c r="MXE33" s="97"/>
      <c r="MXF33" s="97"/>
      <c r="MXG33" s="97"/>
      <c r="MXH33" s="97"/>
      <c r="MXI33" s="97"/>
      <c r="MXJ33" s="97"/>
      <c r="MXK33" s="97"/>
      <c r="MXL33" s="97"/>
      <c r="MXM33" s="97"/>
      <c r="MXN33" s="97"/>
      <c r="MXO33" s="97"/>
      <c r="MXP33" s="97"/>
      <c r="MXQ33" s="97"/>
      <c r="MXR33" s="97"/>
      <c r="MXS33" s="97"/>
      <c r="MXT33" s="97"/>
      <c r="MXU33" s="97"/>
      <c r="MXV33" s="97"/>
      <c r="MXW33" s="97"/>
      <c r="MXX33" s="97"/>
      <c r="MXY33" s="97"/>
      <c r="MXZ33" s="97"/>
      <c r="MYA33" s="97"/>
      <c r="MYB33" s="97"/>
      <c r="MYC33" s="97"/>
      <c r="MYD33" s="97"/>
      <c r="MYE33" s="97"/>
      <c r="MYF33" s="97"/>
      <c r="MYG33" s="97"/>
      <c r="MYH33" s="97"/>
      <c r="MYI33" s="97"/>
      <c r="MYJ33" s="97"/>
      <c r="MYK33" s="97"/>
      <c r="MYL33" s="97"/>
      <c r="MYM33" s="97"/>
      <c r="MYN33" s="97"/>
      <c r="MYO33" s="97"/>
      <c r="MYP33" s="97"/>
      <c r="MYQ33" s="97"/>
      <c r="MYR33" s="97"/>
      <c r="MYS33" s="97"/>
      <c r="MYT33" s="97"/>
      <c r="MYU33" s="97"/>
      <c r="MYV33" s="97"/>
      <c r="MYW33" s="97"/>
      <c r="MYX33" s="97"/>
      <c r="MYY33" s="97"/>
      <c r="MYZ33" s="97"/>
      <c r="MZA33" s="97"/>
      <c r="MZB33" s="97"/>
      <c r="MZC33" s="97"/>
      <c r="MZD33" s="97"/>
      <c r="MZE33" s="97"/>
      <c r="MZF33" s="97"/>
      <c r="MZG33" s="97"/>
      <c r="MZH33" s="97"/>
      <c r="MZI33" s="97"/>
      <c r="MZJ33" s="97"/>
      <c r="MZK33" s="97"/>
      <c r="MZL33" s="97"/>
      <c r="MZM33" s="97"/>
      <c r="MZN33" s="97"/>
      <c r="MZO33" s="97"/>
      <c r="MZP33" s="97"/>
      <c r="MZQ33" s="97"/>
      <c r="MZR33" s="97"/>
      <c r="MZS33" s="97"/>
      <c r="MZT33" s="97"/>
      <c r="MZU33" s="97"/>
      <c r="MZV33" s="97"/>
      <c r="MZW33" s="97"/>
      <c r="MZX33" s="97"/>
      <c r="MZY33" s="97"/>
      <c r="MZZ33" s="97"/>
      <c r="NAA33" s="97"/>
      <c r="NAB33" s="97"/>
      <c r="NAC33" s="97"/>
      <c r="NAD33" s="97"/>
      <c r="NAE33" s="97"/>
      <c r="NAF33" s="97"/>
      <c r="NAG33" s="97"/>
      <c r="NAH33" s="97"/>
      <c r="NAI33" s="97"/>
      <c r="NAJ33" s="97"/>
      <c r="NAK33" s="97"/>
      <c r="NAL33" s="97"/>
      <c r="NAM33" s="97"/>
      <c r="NAN33" s="97"/>
      <c r="NAO33" s="97"/>
      <c r="NAP33" s="97"/>
      <c r="NAQ33" s="97"/>
      <c r="NAR33" s="97"/>
      <c r="NAS33" s="97"/>
      <c r="NAT33" s="97"/>
      <c r="NAU33" s="97"/>
      <c r="NAV33" s="97"/>
      <c r="NAW33" s="97"/>
      <c r="NAX33" s="97"/>
      <c r="NAY33" s="97"/>
      <c r="NAZ33" s="97"/>
      <c r="NBA33" s="97"/>
      <c r="NBB33" s="97"/>
      <c r="NBC33" s="97"/>
      <c r="NBD33" s="97"/>
      <c r="NBE33" s="97"/>
      <c r="NBF33" s="97"/>
      <c r="NBG33" s="97"/>
      <c r="NBH33" s="97"/>
      <c r="NBI33" s="97"/>
      <c r="NBJ33" s="97"/>
      <c r="NBK33" s="97"/>
      <c r="NBL33" s="97"/>
      <c r="NBM33" s="97"/>
      <c r="NBN33" s="97"/>
      <c r="NBO33" s="97"/>
      <c r="NBP33" s="97"/>
      <c r="NBQ33" s="97"/>
      <c r="NBR33" s="97"/>
      <c r="NBS33" s="97"/>
      <c r="NBT33" s="97"/>
      <c r="NBU33" s="97"/>
      <c r="NBV33" s="97"/>
      <c r="NBW33" s="97"/>
      <c r="NBX33" s="97"/>
      <c r="NBY33" s="97"/>
      <c r="NBZ33" s="97"/>
      <c r="NCA33" s="97"/>
      <c r="NCB33" s="97"/>
      <c r="NCC33" s="97"/>
      <c r="NCD33" s="97"/>
      <c r="NCE33" s="97"/>
      <c r="NCF33" s="97"/>
      <c r="NCG33" s="97"/>
      <c r="NCH33" s="97"/>
      <c r="NCI33" s="97"/>
      <c r="NCJ33" s="97"/>
      <c r="NCK33" s="97"/>
      <c r="NCL33" s="97"/>
      <c r="NCM33" s="97"/>
      <c r="NCN33" s="97"/>
      <c r="NCO33" s="97"/>
      <c r="NCP33" s="97"/>
      <c r="NCQ33" s="97"/>
      <c r="NCR33" s="97"/>
      <c r="NCS33" s="97"/>
      <c r="NCT33" s="97"/>
      <c r="NCU33" s="97"/>
      <c r="NCV33" s="97"/>
      <c r="NCW33" s="97"/>
      <c r="NCX33" s="97"/>
      <c r="NCY33" s="97"/>
      <c r="NCZ33" s="97"/>
      <c r="NDA33" s="97"/>
      <c r="NDB33" s="97"/>
      <c r="NDC33" s="97"/>
      <c r="NDD33" s="97"/>
      <c r="NDE33" s="97"/>
      <c r="NDF33" s="97"/>
      <c r="NDG33" s="97"/>
      <c r="NDH33" s="97"/>
      <c r="NDI33" s="97"/>
      <c r="NDJ33" s="97"/>
      <c r="NDK33" s="97"/>
      <c r="NDL33" s="97"/>
      <c r="NDM33" s="97"/>
      <c r="NDN33" s="97"/>
      <c r="NDO33" s="97"/>
      <c r="NDP33" s="97"/>
      <c r="NDQ33" s="97"/>
      <c r="NDR33" s="97"/>
      <c r="NDS33" s="97"/>
      <c r="NDT33" s="97"/>
      <c r="NDU33" s="97"/>
      <c r="NDV33" s="97"/>
      <c r="NDW33" s="97"/>
      <c r="NDX33" s="97"/>
      <c r="NDY33" s="97"/>
      <c r="NDZ33" s="97"/>
      <c r="NEA33" s="97"/>
      <c r="NEB33" s="97"/>
      <c r="NEC33" s="97"/>
      <c r="NED33" s="97"/>
      <c r="NEE33" s="97"/>
      <c r="NEF33" s="97"/>
      <c r="NEG33" s="97"/>
      <c r="NEH33" s="97"/>
      <c r="NEI33" s="97"/>
      <c r="NEJ33" s="97"/>
      <c r="NEK33" s="97"/>
      <c r="NEL33" s="97"/>
      <c r="NEM33" s="97"/>
      <c r="NEN33" s="97"/>
      <c r="NEO33" s="97"/>
      <c r="NEP33" s="97"/>
      <c r="NEQ33" s="97"/>
      <c r="NER33" s="97"/>
      <c r="NES33" s="97"/>
      <c r="NET33" s="97"/>
      <c r="NEU33" s="97"/>
      <c r="NEV33" s="97"/>
      <c r="NEW33" s="97"/>
      <c r="NEX33" s="97"/>
      <c r="NEY33" s="97"/>
      <c r="NEZ33" s="97"/>
      <c r="NFA33" s="97"/>
      <c r="NFB33" s="97"/>
      <c r="NFC33" s="97"/>
      <c r="NFD33" s="97"/>
      <c r="NFE33" s="97"/>
      <c r="NFF33" s="97"/>
      <c r="NFG33" s="97"/>
      <c r="NFH33" s="97"/>
      <c r="NFI33" s="97"/>
      <c r="NFJ33" s="97"/>
      <c r="NFK33" s="97"/>
      <c r="NFL33" s="97"/>
      <c r="NFM33" s="97"/>
      <c r="NFN33" s="97"/>
      <c r="NFO33" s="97"/>
      <c r="NFP33" s="97"/>
      <c r="NFQ33" s="97"/>
      <c r="NFR33" s="97"/>
      <c r="NFS33" s="97"/>
      <c r="NFT33" s="97"/>
      <c r="NFU33" s="97"/>
      <c r="NFV33" s="97"/>
      <c r="NFW33" s="97"/>
      <c r="NFX33" s="97"/>
      <c r="NFY33" s="97"/>
      <c r="NFZ33" s="97"/>
      <c r="NGA33" s="97"/>
      <c r="NGB33" s="97"/>
      <c r="NGC33" s="97"/>
      <c r="NGD33" s="97"/>
      <c r="NGE33" s="97"/>
      <c r="NGF33" s="97"/>
      <c r="NGG33" s="97"/>
      <c r="NGH33" s="97"/>
      <c r="NGI33" s="97"/>
      <c r="NGJ33" s="97"/>
      <c r="NGK33" s="97"/>
      <c r="NGL33" s="97"/>
      <c r="NGM33" s="97"/>
      <c r="NGN33" s="97"/>
      <c r="NGO33" s="97"/>
      <c r="NGP33" s="97"/>
      <c r="NGQ33" s="97"/>
      <c r="NGR33" s="97"/>
      <c r="NGS33" s="97"/>
      <c r="NGT33" s="97"/>
      <c r="NGU33" s="97"/>
      <c r="NGV33" s="97"/>
      <c r="NGW33" s="97"/>
      <c r="NGX33" s="97"/>
      <c r="NGY33" s="97"/>
      <c r="NGZ33" s="97"/>
      <c r="NHA33" s="97"/>
      <c r="NHB33" s="97"/>
      <c r="NHC33" s="97"/>
      <c r="NHD33" s="97"/>
      <c r="NHE33" s="97"/>
      <c r="NHF33" s="97"/>
      <c r="NHG33" s="97"/>
      <c r="NHH33" s="97"/>
      <c r="NHI33" s="97"/>
      <c r="NHJ33" s="97"/>
      <c r="NHK33" s="97"/>
      <c r="NHL33" s="97"/>
      <c r="NHM33" s="97"/>
      <c r="NHN33" s="97"/>
      <c r="NHO33" s="97"/>
      <c r="NHP33" s="97"/>
      <c r="NHQ33" s="97"/>
      <c r="NHR33" s="97"/>
      <c r="NHS33" s="97"/>
      <c r="NHT33" s="97"/>
      <c r="NHU33" s="97"/>
      <c r="NHV33" s="97"/>
      <c r="NHW33" s="97"/>
      <c r="NHX33" s="97"/>
      <c r="NHY33" s="97"/>
      <c r="NHZ33" s="97"/>
      <c r="NIA33" s="97"/>
      <c r="NIB33" s="97"/>
      <c r="NIC33" s="97"/>
      <c r="NID33" s="97"/>
      <c r="NIE33" s="97"/>
      <c r="NIF33" s="97"/>
      <c r="NIG33" s="97"/>
      <c r="NIH33" s="97"/>
      <c r="NII33" s="97"/>
      <c r="NIJ33" s="97"/>
      <c r="NIK33" s="97"/>
      <c r="NIL33" s="97"/>
      <c r="NIM33" s="97"/>
      <c r="NIN33" s="97"/>
      <c r="NIO33" s="97"/>
      <c r="NIP33" s="97"/>
      <c r="NIQ33" s="97"/>
      <c r="NIR33" s="97"/>
      <c r="NIS33" s="97"/>
      <c r="NIT33" s="97"/>
      <c r="NIU33" s="97"/>
      <c r="NIV33" s="97"/>
      <c r="NIW33" s="97"/>
      <c r="NIX33" s="97"/>
      <c r="NIY33" s="97"/>
      <c r="NIZ33" s="97"/>
      <c r="NJA33" s="97"/>
      <c r="NJB33" s="97"/>
      <c r="NJC33" s="97"/>
      <c r="NJD33" s="97"/>
      <c r="NJE33" s="97"/>
      <c r="NJF33" s="97"/>
      <c r="NJG33" s="97"/>
      <c r="NJH33" s="97"/>
      <c r="NJI33" s="97"/>
      <c r="NJJ33" s="97"/>
      <c r="NJK33" s="97"/>
      <c r="NJL33" s="97"/>
      <c r="NJM33" s="97"/>
      <c r="NJN33" s="97"/>
      <c r="NJO33" s="97"/>
      <c r="NJP33" s="97"/>
      <c r="NJQ33" s="97"/>
      <c r="NJR33" s="97"/>
      <c r="NJS33" s="97"/>
      <c r="NJT33" s="97"/>
      <c r="NJU33" s="97"/>
      <c r="NJV33" s="97"/>
      <c r="NJW33" s="97"/>
      <c r="NJX33" s="97"/>
      <c r="NJY33" s="97"/>
      <c r="NJZ33" s="97"/>
      <c r="NKA33" s="97"/>
      <c r="NKB33" s="97"/>
      <c r="NKC33" s="97"/>
      <c r="NKD33" s="97"/>
      <c r="NKE33" s="97"/>
      <c r="NKF33" s="97"/>
      <c r="NKG33" s="97"/>
      <c r="NKH33" s="97"/>
      <c r="NKI33" s="97"/>
      <c r="NKJ33" s="97"/>
      <c r="NKK33" s="97"/>
      <c r="NKL33" s="97"/>
      <c r="NKM33" s="97"/>
      <c r="NKN33" s="97"/>
      <c r="NKO33" s="97"/>
      <c r="NKP33" s="97"/>
      <c r="NKQ33" s="97"/>
      <c r="NKR33" s="97"/>
      <c r="NKS33" s="97"/>
      <c r="NKT33" s="97"/>
      <c r="NKU33" s="97"/>
      <c r="NKV33" s="97"/>
      <c r="NKW33" s="97"/>
      <c r="NKX33" s="97"/>
      <c r="NKY33" s="97"/>
      <c r="NKZ33" s="97"/>
      <c r="NLA33" s="97"/>
      <c r="NLB33" s="97"/>
      <c r="NLC33" s="97"/>
      <c r="NLD33" s="97"/>
      <c r="NLE33" s="97"/>
      <c r="NLF33" s="97"/>
      <c r="NLG33" s="97"/>
      <c r="NLH33" s="97"/>
      <c r="NLI33" s="97"/>
      <c r="NLJ33" s="97"/>
      <c r="NLK33" s="97"/>
      <c r="NLL33" s="97"/>
      <c r="NLM33" s="97"/>
      <c r="NLN33" s="97"/>
      <c r="NLO33" s="97"/>
      <c r="NLP33" s="97"/>
      <c r="NLQ33" s="97"/>
      <c r="NLR33" s="97"/>
      <c r="NLS33" s="97"/>
      <c r="NLT33" s="97"/>
      <c r="NLU33" s="97"/>
      <c r="NLV33" s="97"/>
      <c r="NLW33" s="97"/>
      <c r="NLX33" s="97"/>
      <c r="NLY33" s="97"/>
      <c r="NLZ33" s="97"/>
      <c r="NMA33" s="97"/>
      <c r="NMB33" s="97"/>
      <c r="NMC33" s="97"/>
      <c r="NMD33" s="97"/>
      <c r="NME33" s="97"/>
      <c r="NMF33" s="97"/>
      <c r="NMG33" s="97"/>
      <c r="NMH33" s="97"/>
      <c r="NMI33" s="97"/>
      <c r="NMJ33" s="97"/>
      <c r="NMK33" s="97"/>
      <c r="NML33" s="97"/>
      <c r="NMM33" s="97"/>
      <c r="NMN33" s="97"/>
      <c r="NMO33" s="97"/>
      <c r="NMP33" s="97"/>
      <c r="NMQ33" s="97"/>
      <c r="NMR33" s="97"/>
      <c r="NMS33" s="97"/>
      <c r="NMT33" s="97"/>
      <c r="NMU33" s="97"/>
      <c r="NMV33" s="97"/>
      <c r="NMW33" s="97"/>
      <c r="NMX33" s="97"/>
      <c r="NMY33" s="97"/>
      <c r="NMZ33" s="97"/>
      <c r="NNA33" s="97"/>
      <c r="NNB33" s="97"/>
      <c r="NNC33" s="97"/>
      <c r="NND33" s="97"/>
      <c r="NNE33" s="97"/>
      <c r="NNF33" s="97"/>
      <c r="NNG33" s="97"/>
      <c r="NNH33" s="97"/>
      <c r="NNI33" s="97"/>
      <c r="NNJ33" s="97"/>
      <c r="NNK33" s="97"/>
      <c r="NNL33" s="97"/>
      <c r="NNM33" s="97"/>
      <c r="NNN33" s="97"/>
      <c r="NNO33" s="97"/>
      <c r="NNP33" s="97"/>
      <c r="NNQ33" s="97"/>
      <c r="NNR33" s="97"/>
      <c r="NNS33" s="97"/>
      <c r="NNT33" s="97"/>
      <c r="NNU33" s="97"/>
      <c r="NNV33" s="97"/>
      <c r="NNW33" s="97"/>
      <c r="NNX33" s="97"/>
      <c r="NNY33" s="97"/>
      <c r="NNZ33" s="97"/>
      <c r="NOA33" s="97"/>
      <c r="NOB33" s="97"/>
      <c r="NOC33" s="97"/>
      <c r="NOD33" s="97"/>
      <c r="NOE33" s="97"/>
      <c r="NOF33" s="97"/>
      <c r="NOG33" s="97"/>
      <c r="NOH33" s="97"/>
      <c r="NOI33" s="97"/>
      <c r="NOJ33" s="97"/>
      <c r="NOK33" s="97"/>
      <c r="NOL33" s="97"/>
      <c r="NOM33" s="97"/>
      <c r="NON33" s="97"/>
      <c r="NOO33" s="97"/>
      <c r="NOP33" s="97"/>
      <c r="NOQ33" s="97"/>
      <c r="NOR33" s="97"/>
      <c r="NOS33" s="97"/>
      <c r="NOT33" s="97"/>
      <c r="NOU33" s="97"/>
      <c r="NOV33" s="97"/>
      <c r="NOW33" s="97"/>
      <c r="NOX33" s="97"/>
      <c r="NOY33" s="97"/>
      <c r="NOZ33" s="97"/>
      <c r="NPA33" s="97"/>
      <c r="NPB33" s="97"/>
      <c r="NPC33" s="97"/>
      <c r="NPD33" s="97"/>
      <c r="NPE33" s="97"/>
      <c r="NPF33" s="97"/>
      <c r="NPG33" s="97"/>
      <c r="NPH33" s="97"/>
      <c r="NPI33" s="97"/>
      <c r="NPJ33" s="97"/>
      <c r="NPK33" s="97"/>
      <c r="NPL33" s="97"/>
      <c r="NPM33" s="97"/>
      <c r="NPN33" s="97"/>
      <c r="NPO33" s="97"/>
      <c r="NPP33" s="97"/>
      <c r="NPQ33" s="97"/>
      <c r="NPR33" s="97"/>
      <c r="NPS33" s="97"/>
      <c r="NPT33" s="97"/>
      <c r="NPU33" s="97"/>
      <c r="NPV33" s="97"/>
      <c r="NPW33" s="97"/>
      <c r="NPX33" s="97"/>
      <c r="NPY33" s="97"/>
      <c r="NPZ33" s="97"/>
      <c r="NQA33" s="97"/>
      <c r="NQB33" s="97"/>
      <c r="NQC33" s="97"/>
      <c r="NQD33" s="97"/>
      <c r="NQE33" s="97"/>
      <c r="NQF33" s="97"/>
      <c r="NQG33" s="97"/>
      <c r="NQH33" s="97"/>
      <c r="NQI33" s="97"/>
      <c r="NQJ33" s="97"/>
      <c r="NQK33" s="97"/>
      <c r="NQL33" s="97"/>
      <c r="NQM33" s="97"/>
      <c r="NQN33" s="97"/>
      <c r="NQO33" s="97"/>
      <c r="NQP33" s="97"/>
      <c r="NQQ33" s="97"/>
      <c r="NQR33" s="97"/>
      <c r="NQS33" s="97"/>
      <c r="NQT33" s="97"/>
      <c r="NQU33" s="97"/>
      <c r="NQV33" s="97"/>
      <c r="NQW33" s="97"/>
      <c r="NQX33" s="97"/>
      <c r="NQY33" s="97"/>
      <c r="NQZ33" s="97"/>
      <c r="NRA33" s="97"/>
      <c r="NRB33" s="97"/>
      <c r="NRC33" s="97"/>
      <c r="NRD33" s="97"/>
      <c r="NRE33" s="97"/>
      <c r="NRF33" s="97"/>
      <c r="NRG33" s="97"/>
      <c r="NRH33" s="97"/>
      <c r="NRI33" s="97"/>
      <c r="NRJ33" s="97"/>
      <c r="NRK33" s="97"/>
      <c r="NRL33" s="97"/>
      <c r="NRM33" s="97"/>
      <c r="NRN33" s="97"/>
      <c r="NRO33" s="97"/>
      <c r="NRP33" s="97"/>
      <c r="NRQ33" s="97"/>
      <c r="NRR33" s="97"/>
      <c r="NRS33" s="97"/>
      <c r="NRT33" s="97"/>
      <c r="NRU33" s="97"/>
      <c r="NRV33" s="97"/>
      <c r="NRW33" s="97"/>
      <c r="NRX33" s="97"/>
      <c r="NRY33" s="97"/>
      <c r="NRZ33" s="97"/>
      <c r="NSA33" s="97"/>
      <c r="NSB33" s="97"/>
      <c r="NSC33" s="97"/>
      <c r="NSD33" s="97"/>
      <c r="NSE33" s="97"/>
      <c r="NSF33" s="97"/>
      <c r="NSG33" s="97"/>
      <c r="NSH33" s="97"/>
      <c r="NSI33" s="97"/>
      <c r="NSJ33" s="97"/>
      <c r="NSK33" s="97"/>
      <c r="NSL33" s="97"/>
      <c r="NSM33" s="97"/>
      <c r="NSN33" s="97"/>
      <c r="NSO33" s="97"/>
      <c r="NSP33" s="97"/>
      <c r="NSQ33" s="97"/>
      <c r="NSR33" s="97"/>
      <c r="NSS33" s="97"/>
      <c r="NST33" s="97"/>
      <c r="NSU33" s="97"/>
      <c r="NSV33" s="97"/>
      <c r="NSW33" s="97"/>
      <c r="NSX33" s="97"/>
      <c r="NSY33" s="97"/>
      <c r="NSZ33" s="97"/>
      <c r="NTA33" s="97"/>
      <c r="NTB33" s="97"/>
      <c r="NTC33" s="97"/>
      <c r="NTD33" s="97"/>
      <c r="NTE33" s="97"/>
      <c r="NTF33" s="97"/>
      <c r="NTG33" s="97"/>
      <c r="NTH33" s="97"/>
      <c r="NTI33" s="97"/>
      <c r="NTJ33" s="97"/>
      <c r="NTK33" s="97"/>
      <c r="NTL33" s="97"/>
      <c r="NTM33" s="97"/>
      <c r="NTN33" s="97"/>
      <c r="NTO33" s="97"/>
      <c r="NTP33" s="97"/>
      <c r="NTQ33" s="97"/>
      <c r="NTR33" s="97"/>
      <c r="NTS33" s="97"/>
      <c r="NTT33" s="97"/>
      <c r="NTU33" s="97"/>
      <c r="NTV33" s="97"/>
      <c r="NTW33" s="97"/>
      <c r="NTX33" s="97"/>
      <c r="NTY33" s="97"/>
      <c r="NTZ33" s="97"/>
      <c r="NUA33" s="97"/>
      <c r="NUB33" s="97"/>
      <c r="NUC33" s="97"/>
      <c r="NUD33" s="97"/>
      <c r="NUE33" s="97"/>
      <c r="NUF33" s="97"/>
      <c r="NUG33" s="97"/>
      <c r="NUH33" s="97"/>
      <c r="NUI33" s="97"/>
      <c r="NUJ33" s="97"/>
      <c r="NUK33" s="97"/>
      <c r="NUL33" s="97"/>
      <c r="NUM33" s="97"/>
      <c r="NUN33" s="97"/>
      <c r="NUO33" s="97"/>
      <c r="NUP33" s="97"/>
      <c r="NUQ33" s="97"/>
      <c r="NUR33" s="97"/>
      <c r="NUS33" s="97"/>
      <c r="NUT33" s="97"/>
      <c r="NUU33" s="97"/>
      <c r="NUV33" s="97"/>
      <c r="NUW33" s="97"/>
      <c r="NUX33" s="97"/>
      <c r="NUY33" s="97"/>
      <c r="NUZ33" s="97"/>
      <c r="NVA33" s="97"/>
      <c r="NVB33" s="97"/>
      <c r="NVC33" s="97"/>
      <c r="NVD33" s="97"/>
      <c r="NVE33" s="97"/>
      <c r="NVF33" s="97"/>
      <c r="NVG33" s="97"/>
      <c r="NVH33" s="97"/>
      <c r="NVI33" s="97"/>
      <c r="NVJ33" s="97"/>
      <c r="NVK33" s="97"/>
      <c r="NVL33" s="97"/>
      <c r="NVM33" s="97"/>
      <c r="NVN33" s="97"/>
      <c r="NVO33" s="97"/>
      <c r="NVP33" s="97"/>
      <c r="NVQ33" s="97"/>
      <c r="NVR33" s="97"/>
      <c r="NVS33" s="97"/>
      <c r="NVT33" s="97"/>
      <c r="NVU33" s="97"/>
      <c r="NVV33" s="97"/>
      <c r="NVW33" s="97"/>
      <c r="NVX33" s="97"/>
      <c r="NVY33" s="97"/>
      <c r="NVZ33" s="97"/>
      <c r="NWA33" s="97"/>
      <c r="NWB33" s="97"/>
      <c r="NWC33" s="97"/>
      <c r="NWD33" s="97"/>
      <c r="NWE33" s="97"/>
      <c r="NWF33" s="97"/>
      <c r="NWG33" s="97"/>
      <c r="NWH33" s="97"/>
      <c r="NWI33" s="97"/>
      <c r="NWJ33" s="97"/>
      <c r="NWK33" s="97"/>
      <c r="NWL33" s="97"/>
      <c r="NWM33" s="97"/>
      <c r="NWN33" s="97"/>
      <c r="NWO33" s="97"/>
      <c r="NWP33" s="97"/>
      <c r="NWQ33" s="97"/>
      <c r="NWR33" s="97"/>
      <c r="NWS33" s="97"/>
      <c r="NWT33" s="97"/>
      <c r="NWU33" s="97"/>
      <c r="NWV33" s="97"/>
      <c r="NWW33" s="97"/>
      <c r="NWX33" s="97"/>
      <c r="NWY33" s="97"/>
      <c r="NWZ33" s="97"/>
      <c r="NXA33" s="97"/>
      <c r="NXB33" s="97"/>
      <c r="NXC33" s="97"/>
      <c r="NXD33" s="97"/>
      <c r="NXE33" s="97"/>
      <c r="NXF33" s="97"/>
      <c r="NXG33" s="97"/>
      <c r="NXH33" s="97"/>
      <c r="NXI33" s="97"/>
      <c r="NXJ33" s="97"/>
      <c r="NXK33" s="97"/>
      <c r="NXL33" s="97"/>
      <c r="NXM33" s="97"/>
      <c r="NXN33" s="97"/>
      <c r="NXO33" s="97"/>
      <c r="NXP33" s="97"/>
      <c r="NXQ33" s="97"/>
      <c r="NXR33" s="97"/>
      <c r="NXS33" s="97"/>
      <c r="NXT33" s="97"/>
      <c r="NXU33" s="97"/>
      <c r="NXV33" s="97"/>
      <c r="NXW33" s="97"/>
      <c r="NXX33" s="97"/>
      <c r="NXY33" s="97"/>
      <c r="NXZ33" s="97"/>
      <c r="NYA33" s="97"/>
      <c r="NYB33" s="97"/>
      <c r="NYC33" s="97"/>
      <c r="NYD33" s="97"/>
      <c r="NYE33" s="97"/>
      <c r="NYF33" s="97"/>
      <c r="NYG33" s="97"/>
      <c r="NYH33" s="97"/>
      <c r="NYI33" s="97"/>
      <c r="NYJ33" s="97"/>
      <c r="NYK33" s="97"/>
      <c r="NYL33" s="97"/>
      <c r="NYM33" s="97"/>
      <c r="NYN33" s="97"/>
      <c r="NYO33" s="97"/>
      <c r="NYP33" s="97"/>
      <c r="NYQ33" s="97"/>
      <c r="NYR33" s="97"/>
      <c r="NYS33" s="97"/>
      <c r="NYT33" s="97"/>
      <c r="NYU33" s="97"/>
      <c r="NYV33" s="97"/>
      <c r="NYW33" s="97"/>
      <c r="NYX33" s="97"/>
      <c r="NYY33" s="97"/>
      <c r="NYZ33" s="97"/>
      <c r="NZA33" s="97"/>
      <c r="NZB33" s="97"/>
      <c r="NZC33" s="97"/>
      <c r="NZD33" s="97"/>
      <c r="NZE33" s="97"/>
      <c r="NZF33" s="97"/>
      <c r="NZG33" s="97"/>
      <c r="NZH33" s="97"/>
      <c r="NZI33" s="97"/>
      <c r="NZJ33" s="97"/>
      <c r="NZK33" s="97"/>
      <c r="NZL33" s="97"/>
      <c r="NZM33" s="97"/>
      <c r="NZN33" s="97"/>
      <c r="NZO33" s="97"/>
      <c r="NZP33" s="97"/>
      <c r="NZQ33" s="97"/>
      <c r="NZR33" s="97"/>
      <c r="NZS33" s="97"/>
      <c r="NZT33" s="97"/>
      <c r="NZU33" s="97"/>
      <c r="NZV33" s="97"/>
      <c r="NZW33" s="97"/>
      <c r="NZX33" s="97"/>
      <c r="NZY33" s="97"/>
      <c r="NZZ33" s="97"/>
      <c r="OAA33" s="97"/>
      <c r="OAB33" s="97"/>
      <c r="OAC33" s="97"/>
      <c r="OAD33" s="97"/>
      <c r="OAE33" s="97"/>
      <c r="OAF33" s="97"/>
      <c r="OAG33" s="97"/>
      <c r="OAH33" s="97"/>
      <c r="OAI33" s="97"/>
      <c r="OAJ33" s="97"/>
      <c r="OAK33" s="97"/>
      <c r="OAL33" s="97"/>
      <c r="OAM33" s="97"/>
      <c r="OAN33" s="97"/>
      <c r="OAO33" s="97"/>
      <c r="OAP33" s="97"/>
      <c r="OAQ33" s="97"/>
      <c r="OAR33" s="97"/>
      <c r="OAS33" s="97"/>
      <c r="OAT33" s="97"/>
      <c r="OAU33" s="97"/>
      <c r="OAV33" s="97"/>
      <c r="OAW33" s="97"/>
      <c r="OAX33" s="97"/>
      <c r="OAY33" s="97"/>
      <c r="OAZ33" s="97"/>
      <c r="OBA33" s="97"/>
      <c r="OBB33" s="97"/>
      <c r="OBC33" s="97"/>
      <c r="OBD33" s="97"/>
      <c r="OBE33" s="97"/>
      <c r="OBF33" s="97"/>
      <c r="OBG33" s="97"/>
      <c r="OBH33" s="97"/>
      <c r="OBI33" s="97"/>
      <c r="OBJ33" s="97"/>
      <c r="OBK33" s="97"/>
      <c r="OBL33" s="97"/>
      <c r="OBM33" s="97"/>
      <c r="OBN33" s="97"/>
      <c r="OBO33" s="97"/>
      <c r="OBP33" s="97"/>
      <c r="OBQ33" s="97"/>
      <c r="OBR33" s="97"/>
      <c r="OBS33" s="97"/>
      <c r="OBT33" s="97"/>
      <c r="OBU33" s="97"/>
      <c r="OBV33" s="97"/>
      <c r="OBW33" s="97"/>
      <c r="OBX33" s="97"/>
      <c r="OBY33" s="97"/>
      <c r="OBZ33" s="97"/>
      <c r="OCA33" s="97"/>
      <c r="OCB33" s="97"/>
      <c r="OCC33" s="97"/>
      <c r="OCD33" s="97"/>
      <c r="OCE33" s="97"/>
      <c r="OCF33" s="97"/>
      <c r="OCG33" s="97"/>
      <c r="OCH33" s="97"/>
      <c r="OCI33" s="97"/>
      <c r="OCJ33" s="97"/>
      <c r="OCK33" s="97"/>
      <c r="OCL33" s="97"/>
      <c r="OCM33" s="97"/>
      <c r="OCN33" s="97"/>
      <c r="OCO33" s="97"/>
      <c r="OCP33" s="97"/>
      <c r="OCQ33" s="97"/>
      <c r="OCR33" s="97"/>
      <c r="OCS33" s="97"/>
      <c r="OCT33" s="97"/>
      <c r="OCU33" s="97"/>
      <c r="OCV33" s="97"/>
      <c r="OCW33" s="97"/>
      <c r="OCX33" s="97"/>
      <c r="OCY33" s="97"/>
      <c r="OCZ33" s="97"/>
      <c r="ODA33" s="97"/>
      <c r="ODB33" s="97"/>
      <c r="ODC33" s="97"/>
      <c r="ODD33" s="97"/>
      <c r="ODE33" s="97"/>
      <c r="ODF33" s="97"/>
      <c r="ODG33" s="97"/>
      <c r="ODH33" s="97"/>
      <c r="ODI33" s="97"/>
      <c r="ODJ33" s="97"/>
      <c r="ODK33" s="97"/>
      <c r="ODL33" s="97"/>
      <c r="ODM33" s="97"/>
      <c r="ODN33" s="97"/>
      <c r="ODO33" s="97"/>
      <c r="ODP33" s="97"/>
      <c r="ODQ33" s="97"/>
      <c r="ODR33" s="97"/>
      <c r="ODS33" s="97"/>
      <c r="ODT33" s="97"/>
      <c r="ODU33" s="97"/>
      <c r="ODV33" s="97"/>
      <c r="ODW33" s="97"/>
      <c r="ODX33" s="97"/>
      <c r="ODY33" s="97"/>
      <c r="ODZ33" s="97"/>
      <c r="OEA33" s="97"/>
      <c r="OEB33" s="97"/>
      <c r="OEC33" s="97"/>
      <c r="OED33" s="97"/>
      <c r="OEE33" s="97"/>
      <c r="OEF33" s="97"/>
      <c r="OEG33" s="97"/>
      <c r="OEH33" s="97"/>
      <c r="OEI33" s="97"/>
      <c r="OEJ33" s="97"/>
      <c r="OEK33" s="97"/>
      <c r="OEL33" s="97"/>
      <c r="OEM33" s="97"/>
      <c r="OEN33" s="97"/>
      <c r="OEO33" s="97"/>
      <c r="OEP33" s="97"/>
      <c r="OEQ33" s="97"/>
      <c r="OER33" s="97"/>
      <c r="OES33" s="97"/>
      <c r="OET33" s="97"/>
      <c r="OEU33" s="97"/>
      <c r="OEV33" s="97"/>
      <c r="OEW33" s="97"/>
      <c r="OEX33" s="97"/>
      <c r="OEY33" s="97"/>
      <c r="OEZ33" s="97"/>
      <c r="OFA33" s="97"/>
      <c r="OFB33" s="97"/>
      <c r="OFC33" s="97"/>
      <c r="OFD33" s="97"/>
      <c r="OFE33" s="97"/>
      <c r="OFF33" s="97"/>
      <c r="OFG33" s="97"/>
      <c r="OFH33" s="97"/>
      <c r="OFI33" s="97"/>
      <c r="OFJ33" s="97"/>
      <c r="OFK33" s="97"/>
      <c r="OFL33" s="97"/>
      <c r="OFM33" s="97"/>
      <c r="OFN33" s="97"/>
      <c r="OFO33" s="97"/>
      <c r="OFP33" s="97"/>
      <c r="OFQ33" s="97"/>
      <c r="OFR33" s="97"/>
      <c r="OFS33" s="97"/>
      <c r="OFT33" s="97"/>
      <c r="OFU33" s="97"/>
      <c r="OFV33" s="97"/>
      <c r="OFW33" s="97"/>
      <c r="OFX33" s="97"/>
      <c r="OFY33" s="97"/>
      <c r="OFZ33" s="97"/>
      <c r="OGA33" s="97"/>
      <c r="OGB33" s="97"/>
      <c r="OGC33" s="97"/>
      <c r="OGD33" s="97"/>
      <c r="OGE33" s="97"/>
      <c r="OGF33" s="97"/>
      <c r="OGG33" s="97"/>
      <c r="OGH33" s="97"/>
      <c r="OGI33" s="97"/>
      <c r="OGJ33" s="97"/>
      <c r="OGK33" s="97"/>
      <c r="OGL33" s="97"/>
      <c r="OGM33" s="97"/>
      <c r="OGN33" s="97"/>
      <c r="OGO33" s="97"/>
      <c r="OGP33" s="97"/>
      <c r="OGQ33" s="97"/>
      <c r="OGR33" s="97"/>
      <c r="OGS33" s="97"/>
      <c r="OGT33" s="97"/>
      <c r="OGU33" s="97"/>
      <c r="OGV33" s="97"/>
      <c r="OGW33" s="97"/>
      <c r="OGX33" s="97"/>
      <c r="OGY33" s="97"/>
      <c r="OGZ33" s="97"/>
      <c r="OHA33" s="97"/>
      <c r="OHB33" s="97"/>
      <c r="OHC33" s="97"/>
      <c r="OHD33" s="97"/>
      <c r="OHE33" s="97"/>
      <c r="OHF33" s="97"/>
      <c r="OHG33" s="97"/>
      <c r="OHH33" s="97"/>
      <c r="OHI33" s="97"/>
      <c r="OHJ33" s="97"/>
      <c r="OHK33" s="97"/>
      <c r="OHL33" s="97"/>
      <c r="OHM33" s="97"/>
      <c r="OHN33" s="97"/>
      <c r="OHO33" s="97"/>
      <c r="OHP33" s="97"/>
      <c r="OHQ33" s="97"/>
      <c r="OHR33" s="97"/>
      <c r="OHS33" s="97"/>
      <c r="OHT33" s="97"/>
      <c r="OHU33" s="97"/>
      <c r="OHV33" s="97"/>
      <c r="OHW33" s="97"/>
      <c r="OHX33" s="97"/>
      <c r="OHY33" s="97"/>
      <c r="OHZ33" s="97"/>
      <c r="OIA33" s="97"/>
      <c r="OIB33" s="97"/>
      <c r="OIC33" s="97"/>
      <c r="OID33" s="97"/>
      <c r="OIE33" s="97"/>
      <c r="OIF33" s="97"/>
      <c r="OIG33" s="97"/>
      <c r="OIH33" s="97"/>
      <c r="OII33" s="97"/>
      <c r="OIJ33" s="97"/>
      <c r="OIK33" s="97"/>
      <c r="OIL33" s="97"/>
      <c r="OIM33" s="97"/>
      <c r="OIN33" s="97"/>
      <c r="OIO33" s="97"/>
      <c r="OIP33" s="97"/>
      <c r="OIQ33" s="97"/>
      <c r="OIR33" s="97"/>
      <c r="OIS33" s="97"/>
      <c r="OIT33" s="97"/>
      <c r="OIU33" s="97"/>
      <c r="OIV33" s="97"/>
      <c r="OIW33" s="97"/>
      <c r="OIX33" s="97"/>
      <c r="OIY33" s="97"/>
      <c r="OIZ33" s="97"/>
      <c r="OJA33" s="97"/>
      <c r="OJB33" s="97"/>
      <c r="OJC33" s="97"/>
      <c r="OJD33" s="97"/>
      <c r="OJE33" s="97"/>
      <c r="OJF33" s="97"/>
      <c r="OJG33" s="97"/>
      <c r="OJH33" s="97"/>
      <c r="OJI33" s="97"/>
      <c r="OJJ33" s="97"/>
      <c r="OJK33" s="97"/>
      <c r="OJL33" s="97"/>
      <c r="OJM33" s="97"/>
      <c r="OJN33" s="97"/>
      <c r="OJO33" s="97"/>
      <c r="OJP33" s="97"/>
      <c r="OJQ33" s="97"/>
      <c r="OJR33" s="97"/>
      <c r="OJS33" s="97"/>
      <c r="OJT33" s="97"/>
      <c r="OJU33" s="97"/>
      <c r="OJV33" s="97"/>
      <c r="OJW33" s="97"/>
      <c r="OJX33" s="97"/>
      <c r="OJY33" s="97"/>
      <c r="OJZ33" s="97"/>
      <c r="OKA33" s="97"/>
      <c r="OKB33" s="97"/>
      <c r="OKC33" s="97"/>
      <c r="OKD33" s="97"/>
      <c r="OKE33" s="97"/>
      <c r="OKF33" s="97"/>
      <c r="OKG33" s="97"/>
      <c r="OKH33" s="97"/>
      <c r="OKI33" s="97"/>
      <c r="OKJ33" s="97"/>
      <c r="OKK33" s="97"/>
      <c r="OKL33" s="97"/>
      <c r="OKM33" s="97"/>
      <c r="OKN33" s="97"/>
      <c r="OKO33" s="97"/>
      <c r="OKP33" s="97"/>
      <c r="OKQ33" s="97"/>
      <c r="OKR33" s="97"/>
      <c r="OKS33" s="97"/>
      <c r="OKT33" s="97"/>
      <c r="OKU33" s="97"/>
      <c r="OKV33" s="97"/>
      <c r="OKW33" s="97"/>
      <c r="OKX33" s="97"/>
      <c r="OKY33" s="97"/>
      <c r="OKZ33" s="97"/>
      <c r="OLA33" s="97"/>
      <c r="OLB33" s="97"/>
      <c r="OLC33" s="97"/>
      <c r="OLD33" s="97"/>
      <c r="OLE33" s="97"/>
      <c r="OLF33" s="97"/>
      <c r="OLG33" s="97"/>
      <c r="OLH33" s="97"/>
      <c r="OLI33" s="97"/>
      <c r="OLJ33" s="97"/>
      <c r="OLK33" s="97"/>
      <c r="OLL33" s="97"/>
      <c r="OLM33" s="97"/>
      <c r="OLN33" s="97"/>
      <c r="OLO33" s="97"/>
      <c r="OLP33" s="97"/>
      <c r="OLQ33" s="97"/>
      <c r="OLR33" s="97"/>
      <c r="OLS33" s="97"/>
      <c r="OLT33" s="97"/>
      <c r="OLU33" s="97"/>
      <c r="OLV33" s="97"/>
      <c r="OLW33" s="97"/>
      <c r="OLX33" s="97"/>
      <c r="OLY33" s="97"/>
      <c r="OLZ33" s="97"/>
      <c r="OMA33" s="97"/>
      <c r="OMB33" s="97"/>
      <c r="OMC33" s="97"/>
      <c r="OMD33" s="97"/>
      <c r="OME33" s="97"/>
      <c r="OMF33" s="97"/>
      <c r="OMG33" s="97"/>
      <c r="OMH33" s="97"/>
      <c r="OMI33" s="97"/>
      <c r="OMJ33" s="97"/>
      <c r="OMK33" s="97"/>
      <c r="OML33" s="97"/>
      <c r="OMM33" s="97"/>
      <c r="OMN33" s="97"/>
      <c r="OMO33" s="97"/>
      <c r="OMP33" s="97"/>
      <c r="OMQ33" s="97"/>
      <c r="OMR33" s="97"/>
      <c r="OMS33" s="97"/>
      <c r="OMT33" s="97"/>
      <c r="OMU33" s="97"/>
      <c r="OMV33" s="97"/>
      <c r="OMW33" s="97"/>
      <c r="OMX33" s="97"/>
      <c r="OMY33" s="97"/>
      <c r="OMZ33" s="97"/>
      <c r="ONA33" s="97"/>
      <c r="ONB33" s="97"/>
      <c r="ONC33" s="97"/>
      <c r="OND33" s="97"/>
      <c r="ONE33" s="97"/>
      <c r="ONF33" s="97"/>
      <c r="ONG33" s="97"/>
      <c r="ONH33" s="97"/>
      <c r="ONI33" s="97"/>
      <c r="ONJ33" s="97"/>
      <c r="ONK33" s="97"/>
      <c r="ONL33" s="97"/>
      <c r="ONM33" s="97"/>
      <c r="ONN33" s="97"/>
      <c r="ONO33" s="97"/>
      <c r="ONP33" s="97"/>
      <c r="ONQ33" s="97"/>
      <c r="ONR33" s="97"/>
      <c r="ONS33" s="97"/>
      <c r="ONT33" s="97"/>
      <c r="ONU33" s="97"/>
      <c r="ONV33" s="97"/>
      <c r="ONW33" s="97"/>
      <c r="ONX33" s="97"/>
      <c r="ONY33" s="97"/>
      <c r="ONZ33" s="97"/>
      <c r="OOA33" s="97"/>
      <c r="OOB33" s="97"/>
      <c r="OOC33" s="97"/>
      <c r="OOD33" s="97"/>
      <c r="OOE33" s="97"/>
      <c r="OOF33" s="97"/>
      <c r="OOG33" s="97"/>
      <c r="OOH33" s="97"/>
      <c r="OOI33" s="97"/>
      <c r="OOJ33" s="97"/>
      <c r="OOK33" s="97"/>
      <c r="OOL33" s="97"/>
      <c r="OOM33" s="97"/>
      <c r="OON33" s="97"/>
      <c r="OOO33" s="97"/>
      <c r="OOP33" s="97"/>
      <c r="OOQ33" s="97"/>
      <c r="OOR33" s="97"/>
      <c r="OOS33" s="97"/>
      <c r="OOT33" s="97"/>
      <c r="OOU33" s="97"/>
      <c r="OOV33" s="97"/>
      <c r="OOW33" s="97"/>
      <c r="OOX33" s="97"/>
      <c r="OOY33" s="97"/>
      <c r="OOZ33" s="97"/>
      <c r="OPA33" s="97"/>
      <c r="OPB33" s="97"/>
      <c r="OPC33" s="97"/>
      <c r="OPD33" s="97"/>
      <c r="OPE33" s="97"/>
      <c r="OPF33" s="97"/>
      <c r="OPG33" s="97"/>
      <c r="OPH33" s="97"/>
      <c r="OPI33" s="97"/>
      <c r="OPJ33" s="97"/>
      <c r="OPK33" s="97"/>
      <c r="OPL33" s="97"/>
      <c r="OPM33" s="97"/>
      <c r="OPN33" s="97"/>
      <c r="OPO33" s="97"/>
      <c r="OPP33" s="97"/>
      <c r="OPQ33" s="97"/>
      <c r="OPR33" s="97"/>
      <c r="OPS33" s="97"/>
      <c r="OPT33" s="97"/>
      <c r="OPU33" s="97"/>
      <c r="OPV33" s="97"/>
      <c r="OPW33" s="97"/>
      <c r="OPX33" s="97"/>
      <c r="OPY33" s="97"/>
      <c r="OPZ33" s="97"/>
      <c r="OQA33" s="97"/>
      <c r="OQB33" s="97"/>
      <c r="OQC33" s="97"/>
      <c r="OQD33" s="97"/>
      <c r="OQE33" s="97"/>
      <c r="OQF33" s="97"/>
      <c r="OQG33" s="97"/>
      <c r="OQH33" s="97"/>
      <c r="OQI33" s="97"/>
      <c r="OQJ33" s="97"/>
      <c r="OQK33" s="97"/>
      <c r="OQL33" s="97"/>
      <c r="OQM33" s="97"/>
      <c r="OQN33" s="97"/>
      <c r="OQO33" s="97"/>
      <c r="OQP33" s="97"/>
      <c r="OQQ33" s="97"/>
      <c r="OQR33" s="97"/>
      <c r="OQS33" s="97"/>
      <c r="OQT33" s="97"/>
      <c r="OQU33" s="97"/>
      <c r="OQV33" s="97"/>
      <c r="OQW33" s="97"/>
      <c r="OQX33" s="97"/>
      <c r="OQY33" s="97"/>
      <c r="OQZ33" s="97"/>
      <c r="ORA33" s="97"/>
      <c r="ORB33" s="97"/>
      <c r="ORC33" s="97"/>
      <c r="ORD33" s="97"/>
      <c r="ORE33" s="97"/>
      <c r="ORF33" s="97"/>
      <c r="ORG33" s="97"/>
      <c r="ORH33" s="97"/>
      <c r="ORI33" s="97"/>
      <c r="ORJ33" s="97"/>
      <c r="ORK33" s="97"/>
      <c r="ORL33" s="97"/>
      <c r="ORM33" s="97"/>
      <c r="ORN33" s="97"/>
      <c r="ORO33" s="97"/>
      <c r="ORP33" s="97"/>
      <c r="ORQ33" s="97"/>
      <c r="ORR33" s="97"/>
      <c r="ORS33" s="97"/>
      <c r="ORT33" s="97"/>
      <c r="ORU33" s="97"/>
      <c r="ORV33" s="97"/>
      <c r="ORW33" s="97"/>
      <c r="ORX33" s="97"/>
      <c r="ORY33" s="97"/>
      <c r="ORZ33" s="97"/>
      <c r="OSA33" s="97"/>
      <c r="OSB33" s="97"/>
      <c r="OSC33" s="97"/>
      <c r="OSD33" s="97"/>
      <c r="OSE33" s="97"/>
      <c r="OSF33" s="97"/>
      <c r="OSG33" s="97"/>
      <c r="OSH33" s="97"/>
      <c r="OSI33" s="97"/>
      <c r="OSJ33" s="97"/>
      <c r="OSK33" s="97"/>
      <c r="OSL33" s="97"/>
      <c r="OSM33" s="97"/>
      <c r="OSN33" s="97"/>
      <c r="OSO33" s="97"/>
      <c r="OSP33" s="97"/>
      <c r="OSQ33" s="97"/>
      <c r="OSR33" s="97"/>
      <c r="OSS33" s="97"/>
      <c r="OST33" s="97"/>
      <c r="OSU33" s="97"/>
      <c r="OSV33" s="97"/>
      <c r="OSW33" s="97"/>
      <c r="OSX33" s="97"/>
      <c r="OSY33" s="97"/>
      <c r="OSZ33" s="97"/>
      <c r="OTA33" s="97"/>
      <c r="OTB33" s="97"/>
      <c r="OTC33" s="97"/>
      <c r="OTD33" s="97"/>
      <c r="OTE33" s="97"/>
      <c r="OTF33" s="97"/>
      <c r="OTG33" s="97"/>
      <c r="OTH33" s="97"/>
      <c r="OTI33" s="97"/>
      <c r="OTJ33" s="97"/>
      <c r="OTK33" s="97"/>
      <c r="OTL33" s="97"/>
      <c r="OTM33" s="97"/>
      <c r="OTN33" s="97"/>
      <c r="OTO33" s="97"/>
      <c r="OTP33" s="97"/>
      <c r="OTQ33" s="97"/>
      <c r="OTR33" s="97"/>
      <c r="OTS33" s="97"/>
      <c r="OTT33" s="97"/>
      <c r="OTU33" s="97"/>
      <c r="OTV33" s="97"/>
      <c r="OTW33" s="97"/>
      <c r="OTX33" s="97"/>
      <c r="OTY33" s="97"/>
      <c r="OTZ33" s="97"/>
      <c r="OUA33" s="97"/>
      <c r="OUB33" s="97"/>
      <c r="OUC33" s="97"/>
      <c r="OUD33" s="97"/>
      <c r="OUE33" s="97"/>
      <c r="OUF33" s="97"/>
      <c r="OUG33" s="97"/>
      <c r="OUH33" s="97"/>
      <c r="OUI33" s="97"/>
      <c r="OUJ33" s="97"/>
      <c r="OUK33" s="97"/>
      <c r="OUL33" s="97"/>
      <c r="OUM33" s="97"/>
      <c r="OUN33" s="97"/>
      <c r="OUO33" s="97"/>
      <c r="OUP33" s="97"/>
      <c r="OUQ33" s="97"/>
      <c r="OUR33" s="97"/>
      <c r="OUS33" s="97"/>
      <c r="OUT33" s="97"/>
      <c r="OUU33" s="97"/>
      <c r="OUV33" s="97"/>
      <c r="OUW33" s="97"/>
      <c r="OUX33" s="97"/>
      <c r="OUY33" s="97"/>
      <c r="OUZ33" s="97"/>
      <c r="OVA33" s="97"/>
      <c r="OVB33" s="97"/>
      <c r="OVC33" s="97"/>
      <c r="OVD33" s="97"/>
      <c r="OVE33" s="97"/>
      <c r="OVF33" s="97"/>
      <c r="OVG33" s="97"/>
      <c r="OVH33" s="97"/>
      <c r="OVI33" s="97"/>
      <c r="OVJ33" s="97"/>
      <c r="OVK33" s="97"/>
      <c r="OVL33" s="97"/>
      <c r="OVM33" s="97"/>
      <c r="OVN33" s="97"/>
      <c r="OVO33" s="97"/>
      <c r="OVP33" s="97"/>
      <c r="OVQ33" s="97"/>
      <c r="OVR33" s="97"/>
      <c r="OVS33" s="97"/>
      <c r="OVT33" s="97"/>
      <c r="OVU33" s="97"/>
      <c r="OVV33" s="97"/>
      <c r="OVW33" s="97"/>
      <c r="OVX33" s="97"/>
      <c r="OVY33" s="97"/>
      <c r="OVZ33" s="97"/>
      <c r="OWA33" s="97"/>
      <c r="OWB33" s="97"/>
      <c r="OWC33" s="97"/>
      <c r="OWD33" s="97"/>
      <c r="OWE33" s="97"/>
      <c r="OWF33" s="97"/>
      <c r="OWG33" s="97"/>
      <c r="OWH33" s="97"/>
      <c r="OWI33" s="97"/>
      <c r="OWJ33" s="97"/>
      <c r="OWK33" s="97"/>
      <c r="OWL33" s="97"/>
      <c r="OWM33" s="97"/>
      <c r="OWN33" s="97"/>
      <c r="OWO33" s="97"/>
      <c r="OWP33" s="97"/>
      <c r="OWQ33" s="97"/>
      <c r="OWR33" s="97"/>
      <c r="OWS33" s="97"/>
      <c r="OWT33" s="97"/>
      <c r="OWU33" s="97"/>
      <c r="OWV33" s="97"/>
      <c r="OWW33" s="97"/>
      <c r="OWX33" s="97"/>
      <c r="OWY33" s="97"/>
      <c r="OWZ33" s="97"/>
      <c r="OXA33" s="97"/>
      <c r="OXB33" s="97"/>
      <c r="OXC33" s="97"/>
      <c r="OXD33" s="97"/>
      <c r="OXE33" s="97"/>
      <c r="OXF33" s="97"/>
      <c r="OXG33" s="97"/>
      <c r="OXH33" s="97"/>
      <c r="OXI33" s="97"/>
      <c r="OXJ33" s="97"/>
      <c r="OXK33" s="97"/>
      <c r="OXL33" s="97"/>
      <c r="OXM33" s="97"/>
      <c r="OXN33" s="97"/>
      <c r="OXO33" s="97"/>
      <c r="OXP33" s="97"/>
      <c r="OXQ33" s="97"/>
      <c r="OXR33" s="97"/>
      <c r="OXS33" s="97"/>
      <c r="OXT33" s="97"/>
      <c r="OXU33" s="97"/>
      <c r="OXV33" s="97"/>
      <c r="OXW33" s="97"/>
      <c r="OXX33" s="97"/>
      <c r="OXY33" s="97"/>
      <c r="OXZ33" s="97"/>
      <c r="OYA33" s="97"/>
      <c r="OYB33" s="97"/>
      <c r="OYC33" s="97"/>
      <c r="OYD33" s="97"/>
      <c r="OYE33" s="97"/>
      <c r="OYF33" s="97"/>
      <c r="OYG33" s="97"/>
      <c r="OYH33" s="97"/>
      <c r="OYI33" s="97"/>
      <c r="OYJ33" s="97"/>
      <c r="OYK33" s="97"/>
      <c r="OYL33" s="97"/>
      <c r="OYM33" s="97"/>
      <c r="OYN33" s="97"/>
      <c r="OYO33" s="97"/>
      <c r="OYP33" s="97"/>
      <c r="OYQ33" s="97"/>
      <c r="OYR33" s="97"/>
      <c r="OYS33" s="97"/>
      <c r="OYT33" s="97"/>
      <c r="OYU33" s="97"/>
      <c r="OYV33" s="97"/>
      <c r="OYW33" s="97"/>
      <c r="OYX33" s="97"/>
      <c r="OYY33" s="97"/>
      <c r="OYZ33" s="97"/>
      <c r="OZA33" s="97"/>
      <c r="OZB33" s="97"/>
      <c r="OZC33" s="97"/>
      <c r="OZD33" s="97"/>
      <c r="OZE33" s="97"/>
      <c r="OZF33" s="97"/>
      <c r="OZG33" s="97"/>
      <c r="OZH33" s="97"/>
      <c r="OZI33" s="97"/>
      <c r="OZJ33" s="97"/>
      <c r="OZK33" s="97"/>
      <c r="OZL33" s="97"/>
      <c r="OZM33" s="97"/>
      <c r="OZN33" s="97"/>
      <c r="OZO33" s="97"/>
      <c r="OZP33" s="97"/>
      <c r="OZQ33" s="97"/>
      <c r="OZR33" s="97"/>
      <c r="OZS33" s="97"/>
      <c r="OZT33" s="97"/>
      <c r="OZU33" s="97"/>
      <c r="OZV33" s="97"/>
      <c r="OZW33" s="97"/>
      <c r="OZX33" s="97"/>
      <c r="OZY33" s="97"/>
      <c r="OZZ33" s="97"/>
      <c r="PAA33" s="97"/>
      <c r="PAB33" s="97"/>
      <c r="PAC33" s="97"/>
      <c r="PAD33" s="97"/>
      <c r="PAE33" s="97"/>
      <c r="PAF33" s="97"/>
      <c r="PAG33" s="97"/>
      <c r="PAH33" s="97"/>
      <c r="PAI33" s="97"/>
      <c r="PAJ33" s="97"/>
      <c r="PAK33" s="97"/>
      <c r="PAL33" s="97"/>
      <c r="PAM33" s="97"/>
      <c r="PAN33" s="97"/>
      <c r="PAO33" s="97"/>
      <c r="PAP33" s="97"/>
      <c r="PAQ33" s="97"/>
      <c r="PAR33" s="97"/>
      <c r="PAS33" s="97"/>
      <c r="PAT33" s="97"/>
      <c r="PAU33" s="97"/>
      <c r="PAV33" s="97"/>
      <c r="PAW33" s="97"/>
      <c r="PAX33" s="97"/>
      <c r="PAY33" s="97"/>
      <c r="PAZ33" s="97"/>
      <c r="PBA33" s="97"/>
      <c r="PBB33" s="97"/>
      <c r="PBC33" s="97"/>
      <c r="PBD33" s="97"/>
      <c r="PBE33" s="97"/>
      <c r="PBF33" s="97"/>
      <c r="PBG33" s="97"/>
      <c r="PBH33" s="97"/>
      <c r="PBI33" s="97"/>
      <c r="PBJ33" s="97"/>
      <c r="PBK33" s="97"/>
      <c r="PBL33" s="97"/>
      <c r="PBM33" s="97"/>
      <c r="PBN33" s="97"/>
      <c r="PBO33" s="97"/>
      <c r="PBP33" s="97"/>
      <c r="PBQ33" s="97"/>
      <c r="PBR33" s="97"/>
      <c r="PBS33" s="97"/>
      <c r="PBT33" s="97"/>
      <c r="PBU33" s="97"/>
      <c r="PBV33" s="97"/>
      <c r="PBW33" s="97"/>
      <c r="PBX33" s="97"/>
      <c r="PBY33" s="97"/>
      <c r="PBZ33" s="97"/>
      <c r="PCA33" s="97"/>
      <c r="PCB33" s="97"/>
      <c r="PCC33" s="97"/>
      <c r="PCD33" s="97"/>
      <c r="PCE33" s="97"/>
      <c r="PCF33" s="97"/>
      <c r="PCG33" s="97"/>
      <c r="PCH33" s="97"/>
      <c r="PCI33" s="97"/>
      <c r="PCJ33" s="97"/>
      <c r="PCK33" s="97"/>
      <c r="PCL33" s="97"/>
      <c r="PCM33" s="97"/>
      <c r="PCN33" s="97"/>
      <c r="PCO33" s="97"/>
      <c r="PCP33" s="97"/>
      <c r="PCQ33" s="97"/>
      <c r="PCR33" s="97"/>
      <c r="PCS33" s="97"/>
      <c r="PCT33" s="97"/>
      <c r="PCU33" s="97"/>
      <c r="PCV33" s="97"/>
      <c r="PCW33" s="97"/>
      <c r="PCX33" s="97"/>
      <c r="PCY33" s="97"/>
      <c r="PCZ33" s="97"/>
      <c r="PDA33" s="97"/>
      <c r="PDB33" s="97"/>
      <c r="PDC33" s="97"/>
      <c r="PDD33" s="97"/>
      <c r="PDE33" s="97"/>
      <c r="PDF33" s="97"/>
      <c r="PDG33" s="97"/>
      <c r="PDH33" s="97"/>
      <c r="PDI33" s="97"/>
      <c r="PDJ33" s="97"/>
      <c r="PDK33" s="97"/>
      <c r="PDL33" s="97"/>
      <c r="PDM33" s="97"/>
      <c r="PDN33" s="97"/>
      <c r="PDO33" s="97"/>
      <c r="PDP33" s="97"/>
      <c r="PDQ33" s="97"/>
      <c r="PDR33" s="97"/>
      <c r="PDS33" s="97"/>
      <c r="PDT33" s="97"/>
      <c r="PDU33" s="97"/>
      <c r="PDV33" s="97"/>
      <c r="PDW33" s="97"/>
      <c r="PDX33" s="97"/>
      <c r="PDY33" s="97"/>
      <c r="PDZ33" s="97"/>
      <c r="PEA33" s="97"/>
      <c r="PEB33" s="97"/>
      <c r="PEC33" s="97"/>
      <c r="PED33" s="97"/>
      <c r="PEE33" s="97"/>
      <c r="PEF33" s="97"/>
      <c r="PEG33" s="97"/>
      <c r="PEH33" s="97"/>
      <c r="PEI33" s="97"/>
      <c r="PEJ33" s="97"/>
      <c r="PEK33" s="97"/>
      <c r="PEL33" s="97"/>
      <c r="PEM33" s="97"/>
      <c r="PEN33" s="97"/>
      <c r="PEO33" s="97"/>
      <c r="PEP33" s="97"/>
      <c r="PEQ33" s="97"/>
      <c r="PER33" s="97"/>
      <c r="PES33" s="97"/>
      <c r="PET33" s="97"/>
      <c r="PEU33" s="97"/>
      <c r="PEV33" s="97"/>
      <c r="PEW33" s="97"/>
      <c r="PEX33" s="97"/>
      <c r="PEY33" s="97"/>
      <c r="PEZ33" s="97"/>
      <c r="PFA33" s="97"/>
      <c r="PFB33" s="97"/>
      <c r="PFC33" s="97"/>
      <c r="PFD33" s="97"/>
      <c r="PFE33" s="97"/>
      <c r="PFF33" s="97"/>
      <c r="PFG33" s="97"/>
      <c r="PFH33" s="97"/>
      <c r="PFI33" s="97"/>
      <c r="PFJ33" s="97"/>
      <c r="PFK33" s="97"/>
      <c r="PFL33" s="97"/>
      <c r="PFM33" s="97"/>
      <c r="PFN33" s="97"/>
      <c r="PFO33" s="97"/>
      <c r="PFP33" s="97"/>
      <c r="PFQ33" s="97"/>
      <c r="PFR33" s="97"/>
      <c r="PFS33" s="97"/>
      <c r="PFT33" s="97"/>
      <c r="PFU33" s="97"/>
      <c r="PFV33" s="97"/>
      <c r="PFW33" s="97"/>
      <c r="PFX33" s="97"/>
      <c r="PFY33" s="97"/>
      <c r="PFZ33" s="97"/>
      <c r="PGA33" s="97"/>
      <c r="PGB33" s="97"/>
      <c r="PGC33" s="97"/>
      <c r="PGD33" s="97"/>
      <c r="PGE33" s="97"/>
      <c r="PGF33" s="97"/>
      <c r="PGG33" s="97"/>
      <c r="PGH33" s="97"/>
      <c r="PGI33" s="97"/>
      <c r="PGJ33" s="97"/>
      <c r="PGK33" s="97"/>
      <c r="PGL33" s="97"/>
      <c r="PGM33" s="97"/>
      <c r="PGN33" s="97"/>
      <c r="PGO33" s="97"/>
      <c r="PGP33" s="97"/>
      <c r="PGQ33" s="97"/>
      <c r="PGR33" s="97"/>
      <c r="PGS33" s="97"/>
      <c r="PGT33" s="97"/>
      <c r="PGU33" s="97"/>
      <c r="PGV33" s="97"/>
      <c r="PGW33" s="97"/>
      <c r="PGX33" s="97"/>
      <c r="PGY33" s="97"/>
      <c r="PGZ33" s="97"/>
      <c r="PHA33" s="97"/>
      <c r="PHB33" s="97"/>
      <c r="PHC33" s="97"/>
      <c r="PHD33" s="97"/>
      <c r="PHE33" s="97"/>
      <c r="PHF33" s="97"/>
      <c r="PHG33" s="97"/>
      <c r="PHH33" s="97"/>
      <c r="PHI33" s="97"/>
      <c r="PHJ33" s="97"/>
      <c r="PHK33" s="97"/>
      <c r="PHL33" s="97"/>
      <c r="PHM33" s="97"/>
      <c r="PHN33" s="97"/>
      <c r="PHO33" s="97"/>
      <c r="PHP33" s="97"/>
      <c r="PHQ33" s="97"/>
      <c r="PHR33" s="97"/>
      <c r="PHS33" s="97"/>
      <c r="PHT33" s="97"/>
      <c r="PHU33" s="97"/>
      <c r="PHV33" s="97"/>
      <c r="PHW33" s="97"/>
      <c r="PHX33" s="97"/>
      <c r="PHY33" s="97"/>
      <c r="PHZ33" s="97"/>
      <c r="PIA33" s="97"/>
      <c r="PIB33" s="97"/>
      <c r="PIC33" s="97"/>
      <c r="PID33" s="97"/>
      <c r="PIE33" s="97"/>
      <c r="PIF33" s="97"/>
      <c r="PIG33" s="97"/>
      <c r="PIH33" s="97"/>
      <c r="PII33" s="97"/>
      <c r="PIJ33" s="97"/>
      <c r="PIK33" s="97"/>
      <c r="PIL33" s="97"/>
      <c r="PIM33" s="97"/>
      <c r="PIN33" s="97"/>
      <c r="PIO33" s="97"/>
      <c r="PIP33" s="97"/>
      <c r="PIQ33" s="97"/>
      <c r="PIR33" s="97"/>
      <c r="PIS33" s="97"/>
      <c r="PIT33" s="97"/>
      <c r="PIU33" s="97"/>
      <c r="PIV33" s="97"/>
      <c r="PIW33" s="97"/>
      <c r="PIX33" s="97"/>
      <c r="PIY33" s="97"/>
      <c r="PIZ33" s="97"/>
      <c r="PJA33" s="97"/>
      <c r="PJB33" s="97"/>
      <c r="PJC33" s="97"/>
      <c r="PJD33" s="97"/>
      <c r="PJE33" s="97"/>
      <c r="PJF33" s="97"/>
      <c r="PJG33" s="97"/>
      <c r="PJH33" s="97"/>
      <c r="PJI33" s="97"/>
      <c r="PJJ33" s="97"/>
      <c r="PJK33" s="97"/>
      <c r="PJL33" s="97"/>
      <c r="PJM33" s="97"/>
      <c r="PJN33" s="97"/>
      <c r="PJO33" s="97"/>
      <c r="PJP33" s="97"/>
      <c r="PJQ33" s="97"/>
      <c r="PJR33" s="97"/>
      <c r="PJS33" s="97"/>
      <c r="PJT33" s="97"/>
      <c r="PJU33" s="97"/>
      <c r="PJV33" s="97"/>
      <c r="PJW33" s="97"/>
      <c r="PJX33" s="97"/>
      <c r="PJY33" s="97"/>
      <c r="PJZ33" s="97"/>
      <c r="PKA33" s="97"/>
      <c r="PKB33" s="97"/>
      <c r="PKC33" s="97"/>
      <c r="PKD33" s="97"/>
      <c r="PKE33" s="97"/>
      <c r="PKF33" s="97"/>
      <c r="PKG33" s="97"/>
      <c r="PKH33" s="97"/>
      <c r="PKI33" s="97"/>
      <c r="PKJ33" s="97"/>
      <c r="PKK33" s="97"/>
      <c r="PKL33" s="97"/>
      <c r="PKM33" s="97"/>
      <c r="PKN33" s="97"/>
      <c r="PKO33" s="97"/>
      <c r="PKP33" s="97"/>
      <c r="PKQ33" s="97"/>
      <c r="PKR33" s="97"/>
      <c r="PKS33" s="97"/>
      <c r="PKT33" s="97"/>
      <c r="PKU33" s="97"/>
      <c r="PKV33" s="97"/>
      <c r="PKW33" s="97"/>
      <c r="PKX33" s="97"/>
      <c r="PKY33" s="97"/>
      <c r="PKZ33" s="97"/>
      <c r="PLA33" s="97"/>
      <c r="PLB33" s="97"/>
      <c r="PLC33" s="97"/>
      <c r="PLD33" s="97"/>
      <c r="PLE33" s="97"/>
      <c r="PLF33" s="97"/>
      <c r="PLG33" s="97"/>
      <c r="PLH33" s="97"/>
      <c r="PLI33" s="97"/>
      <c r="PLJ33" s="97"/>
      <c r="PLK33" s="97"/>
      <c r="PLL33" s="97"/>
      <c r="PLM33" s="97"/>
      <c r="PLN33" s="97"/>
      <c r="PLO33" s="97"/>
      <c r="PLP33" s="97"/>
      <c r="PLQ33" s="97"/>
      <c r="PLR33" s="97"/>
      <c r="PLS33" s="97"/>
      <c r="PLT33" s="97"/>
      <c r="PLU33" s="97"/>
      <c r="PLV33" s="97"/>
      <c r="PLW33" s="97"/>
      <c r="PLX33" s="97"/>
      <c r="PLY33" s="97"/>
      <c r="PLZ33" s="97"/>
      <c r="PMA33" s="97"/>
      <c r="PMB33" s="97"/>
      <c r="PMC33" s="97"/>
      <c r="PMD33" s="97"/>
      <c r="PME33" s="97"/>
      <c r="PMF33" s="97"/>
      <c r="PMG33" s="97"/>
      <c r="PMH33" s="97"/>
      <c r="PMI33" s="97"/>
      <c r="PMJ33" s="97"/>
      <c r="PMK33" s="97"/>
      <c r="PML33" s="97"/>
      <c r="PMM33" s="97"/>
      <c r="PMN33" s="97"/>
      <c r="PMO33" s="97"/>
      <c r="PMP33" s="97"/>
      <c r="PMQ33" s="97"/>
      <c r="PMR33" s="97"/>
      <c r="PMS33" s="97"/>
      <c r="PMT33" s="97"/>
      <c r="PMU33" s="97"/>
      <c r="PMV33" s="97"/>
      <c r="PMW33" s="97"/>
      <c r="PMX33" s="97"/>
      <c r="PMY33" s="97"/>
      <c r="PMZ33" s="97"/>
      <c r="PNA33" s="97"/>
      <c r="PNB33" s="97"/>
      <c r="PNC33" s="97"/>
      <c r="PND33" s="97"/>
      <c r="PNE33" s="97"/>
      <c r="PNF33" s="97"/>
      <c r="PNG33" s="97"/>
      <c r="PNH33" s="97"/>
      <c r="PNI33" s="97"/>
      <c r="PNJ33" s="97"/>
      <c r="PNK33" s="97"/>
      <c r="PNL33" s="97"/>
      <c r="PNM33" s="97"/>
      <c r="PNN33" s="97"/>
      <c r="PNO33" s="97"/>
      <c r="PNP33" s="97"/>
      <c r="PNQ33" s="97"/>
      <c r="PNR33" s="97"/>
      <c r="PNS33" s="97"/>
      <c r="PNT33" s="97"/>
      <c r="PNU33" s="97"/>
      <c r="PNV33" s="97"/>
      <c r="PNW33" s="97"/>
      <c r="PNX33" s="97"/>
      <c r="PNY33" s="97"/>
      <c r="PNZ33" s="97"/>
      <c r="POA33" s="97"/>
      <c r="POB33" s="97"/>
      <c r="POC33" s="97"/>
      <c r="POD33" s="97"/>
      <c r="POE33" s="97"/>
      <c r="POF33" s="97"/>
      <c r="POG33" s="97"/>
      <c r="POH33" s="97"/>
      <c r="POI33" s="97"/>
      <c r="POJ33" s="97"/>
      <c r="POK33" s="97"/>
      <c r="POL33" s="97"/>
      <c r="POM33" s="97"/>
      <c r="PON33" s="97"/>
      <c r="POO33" s="97"/>
      <c r="POP33" s="97"/>
      <c r="POQ33" s="97"/>
      <c r="POR33" s="97"/>
      <c r="POS33" s="97"/>
      <c r="POT33" s="97"/>
      <c r="POU33" s="97"/>
      <c r="POV33" s="97"/>
      <c r="POW33" s="97"/>
      <c r="POX33" s="97"/>
      <c r="POY33" s="97"/>
      <c r="POZ33" s="97"/>
      <c r="PPA33" s="97"/>
      <c r="PPB33" s="97"/>
      <c r="PPC33" s="97"/>
      <c r="PPD33" s="97"/>
      <c r="PPE33" s="97"/>
      <c r="PPF33" s="97"/>
      <c r="PPG33" s="97"/>
      <c r="PPH33" s="97"/>
      <c r="PPI33" s="97"/>
      <c r="PPJ33" s="97"/>
      <c r="PPK33" s="97"/>
      <c r="PPL33" s="97"/>
      <c r="PPM33" s="97"/>
      <c r="PPN33" s="97"/>
      <c r="PPO33" s="97"/>
      <c r="PPP33" s="97"/>
      <c r="PPQ33" s="97"/>
      <c r="PPR33" s="97"/>
      <c r="PPS33" s="97"/>
      <c r="PPT33" s="97"/>
      <c r="PPU33" s="97"/>
      <c r="PPV33" s="97"/>
      <c r="PPW33" s="97"/>
      <c r="PPX33" s="97"/>
      <c r="PPY33" s="97"/>
      <c r="PPZ33" s="97"/>
      <c r="PQA33" s="97"/>
      <c r="PQB33" s="97"/>
      <c r="PQC33" s="97"/>
      <c r="PQD33" s="97"/>
      <c r="PQE33" s="97"/>
      <c r="PQF33" s="97"/>
      <c r="PQG33" s="97"/>
      <c r="PQH33" s="97"/>
      <c r="PQI33" s="97"/>
      <c r="PQJ33" s="97"/>
      <c r="PQK33" s="97"/>
      <c r="PQL33" s="97"/>
      <c r="PQM33" s="97"/>
      <c r="PQN33" s="97"/>
      <c r="PQO33" s="97"/>
      <c r="PQP33" s="97"/>
      <c r="PQQ33" s="97"/>
      <c r="PQR33" s="97"/>
      <c r="PQS33" s="97"/>
      <c r="PQT33" s="97"/>
      <c r="PQU33" s="97"/>
      <c r="PQV33" s="97"/>
      <c r="PQW33" s="97"/>
      <c r="PQX33" s="97"/>
      <c r="PQY33" s="97"/>
      <c r="PQZ33" s="97"/>
      <c r="PRA33" s="97"/>
      <c r="PRB33" s="97"/>
      <c r="PRC33" s="97"/>
      <c r="PRD33" s="97"/>
      <c r="PRE33" s="97"/>
      <c r="PRF33" s="97"/>
      <c r="PRG33" s="97"/>
      <c r="PRH33" s="97"/>
      <c r="PRI33" s="97"/>
      <c r="PRJ33" s="97"/>
      <c r="PRK33" s="97"/>
      <c r="PRL33" s="97"/>
      <c r="PRM33" s="97"/>
      <c r="PRN33" s="97"/>
      <c r="PRO33" s="97"/>
      <c r="PRP33" s="97"/>
      <c r="PRQ33" s="97"/>
      <c r="PRR33" s="97"/>
      <c r="PRS33" s="97"/>
      <c r="PRT33" s="97"/>
      <c r="PRU33" s="97"/>
      <c r="PRV33" s="97"/>
      <c r="PRW33" s="97"/>
      <c r="PRX33" s="97"/>
      <c r="PRY33" s="97"/>
      <c r="PRZ33" s="97"/>
      <c r="PSA33" s="97"/>
      <c r="PSB33" s="97"/>
      <c r="PSC33" s="97"/>
      <c r="PSD33" s="97"/>
      <c r="PSE33" s="97"/>
      <c r="PSF33" s="97"/>
      <c r="PSG33" s="97"/>
      <c r="PSH33" s="97"/>
      <c r="PSI33" s="97"/>
      <c r="PSJ33" s="97"/>
      <c r="PSK33" s="97"/>
      <c r="PSL33" s="97"/>
      <c r="PSM33" s="97"/>
      <c r="PSN33" s="97"/>
      <c r="PSO33" s="97"/>
      <c r="PSP33" s="97"/>
      <c r="PSQ33" s="97"/>
      <c r="PSR33" s="97"/>
      <c r="PSS33" s="97"/>
      <c r="PST33" s="97"/>
      <c r="PSU33" s="97"/>
      <c r="PSV33" s="97"/>
      <c r="PSW33" s="97"/>
      <c r="PSX33" s="97"/>
      <c r="PSY33" s="97"/>
      <c r="PSZ33" s="97"/>
      <c r="PTA33" s="97"/>
      <c r="PTB33" s="97"/>
      <c r="PTC33" s="97"/>
      <c r="PTD33" s="97"/>
      <c r="PTE33" s="97"/>
      <c r="PTF33" s="97"/>
      <c r="PTG33" s="97"/>
      <c r="PTH33" s="97"/>
      <c r="PTI33" s="97"/>
      <c r="PTJ33" s="97"/>
      <c r="PTK33" s="97"/>
      <c r="PTL33" s="97"/>
      <c r="PTM33" s="97"/>
      <c r="PTN33" s="97"/>
      <c r="PTO33" s="97"/>
      <c r="PTP33" s="97"/>
      <c r="PTQ33" s="97"/>
      <c r="PTR33" s="97"/>
      <c r="PTS33" s="97"/>
      <c r="PTT33" s="97"/>
      <c r="PTU33" s="97"/>
      <c r="PTV33" s="97"/>
      <c r="PTW33" s="97"/>
      <c r="PTX33" s="97"/>
      <c r="PTY33" s="97"/>
      <c r="PTZ33" s="97"/>
      <c r="PUA33" s="97"/>
      <c r="PUB33" s="97"/>
      <c r="PUC33" s="97"/>
      <c r="PUD33" s="97"/>
      <c r="PUE33" s="97"/>
      <c r="PUF33" s="97"/>
      <c r="PUG33" s="97"/>
      <c r="PUH33" s="97"/>
      <c r="PUI33" s="97"/>
      <c r="PUJ33" s="97"/>
      <c r="PUK33" s="97"/>
      <c r="PUL33" s="97"/>
      <c r="PUM33" s="97"/>
      <c r="PUN33" s="97"/>
      <c r="PUO33" s="97"/>
      <c r="PUP33" s="97"/>
      <c r="PUQ33" s="97"/>
      <c r="PUR33" s="97"/>
      <c r="PUS33" s="97"/>
      <c r="PUT33" s="97"/>
      <c r="PUU33" s="97"/>
      <c r="PUV33" s="97"/>
      <c r="PUW33" s="97"/>
      <c r="PUX33" s="97"/>
      <c r="PUY33" s="97"/>
      <c r="PUZ33" s="97"/>
      <c r="PVA33" s="97"/>
      <c r="PVB33" s="97"/>
      <c r="PVC33" s="97"/>
      <c r="PVD33" s="97"/>
      <c r="PVE33" s="97"/>
      <c r="PVF33" s="97"/>
      <c r="PVG33" s="97"/>
      <c r="PVH33" s="97"/>
      <c r="PVI33" s="97"/>
      <c r="PVJ33" s="97"/>
      <c r="PVK33" s="97"/>
      <c r="PVL33" s="97"/>
      <c r="PVM33" s="97"/>
      <c r="PVN33" s="97"/>
      <c r="PVO33" s="97"/>
      <c r="PVP33" s="97"/>
      <c r="PVQ33" s="97"/>
      <c r="PVR33" s="97"/>
      <c r="PVS33" s="97"/>
      <c r="PVT33" s="97"/>
      <c r="PVU33" s="97"/>
      <c r="PVV33" s="97"/>
      <c r="PVW33" s="97"/>
      <c r="PVX33" s="97"/>
      <c r="PVY33" s="97"/>
      <c r="PVZ33" s="97"/>
      <c r="PWA33" s="97"/>
      <c r="PWB33" s="97"/>
      <c r="PWC33" s="97"/>
      <c r="PWD33" s="97"/>
      <c r="PWE33" s="97"/>
      <c r="PWF33" s="97"/>
      <c r="PWG33" s="97"/>
      <c r="PWH33" s="97"/>
      <c r="PWI33" s="97"/>
      <c r="PWJ33" s="97"/>
      <c r="PWK33" s="97"/>
      <c r="PWL33" s="97"/>
      <c r="PWM33" s="97"/>
      <c r="PWN33" s="97"/>
      <c r="PWO33" s="97"/>
      <c r="PWP33" s="97"/>
      <c r="PWQ33" s="97"/>
      <c r="PWR33" s="97"/>
      <c r="PWS33" s="97"/>
      <c r="PWT33" s="97"/>
      <c r="PWU33" s="97"/>
      <c r="PWV33" s="97"/>
      <c r="PWW33" s="97"/>
      <c r="PWX33" s="97"/>
      <c r="PWY33" s="97"/>
      <c r="PWZ33" s="97"/>
      <c r="PXA33" s="97"/>
      <c r="PXB33" s="97"/>
      <c r="PXC33" s="97"/>
      <c r="PXD33" s="97"/>
      <c r="PXE33" s="97"/>
      <c r="PXF33" s="97"/>
      <c r="PXG33" s="97"/>
      <c r="PXH33" s="97"/>
      <c r="PXI33" s="97"/>
      <c r="PXJ33" s="97"/>
      <c r="PXK33" s="97"/>
      <c r="PXL33" s="97"/>
      <c r="PXM33" s="97"/>
      <c r="PXN33" s="97"/>
      <c r="PXO33" s="97"/>
      <c r="PXP33" s="97"/>
      <c r="PXQ33" s="97"/>
      <c r="PXR33" s="97"/>
      <c r="PXS33" s="97"/>
      <c r="PXT33" s="97"/>
      <c r="PXU33" s="97"/>
      <c r="PXV33" s="97"/>
      <c r="PXW33" s="97"/>
      <c r="PXX33" s="97"/>
      <c r="PXY33" s="97"/>
      <c r="PXZ33" s="97"/>
      <c r="PYA33" s="97"/>
      <c r="PYB33" s="97"/>
      <c r="PYC33" s="97"/>
      <c r="PYD33" s="97"/>
      <c r="PYE33" s="97"/>
      <c r="PYF33" s="97"/>
      <c r="PYG33" s="97"/>
      <c r="PYH33" s="97"/>
      <c r="PYI33" s="97"/>
      <c r="PYJ33" s="97"/>
      <c r="PYK33" s="97"/>
      <c r="PYL33" s="97"/>
      <c r="PYM33" s="97"/>
      <c r="PYN33" s="97"/>
      <c r="PYO33" s="97"/>
      <c r="PYP33" s="97"/>
      <c r="PYQ33" s="97"/>
      <c r="PYR33" s="97"/>
      <c r="PYS33" s="97"/>
      <c r="PYT33" s="97"/>
      <c r="PYU33" s="97"/>
      <c r="PYV33" s="97"/>
      <c r="PYW33" s="97"/>
      <c r="PYX33" s="97"/>
      <c r="PYY33" s="97"/>
      <c r="PYZ33" s="97"/>
      <c r="PZA33" s="97"/>
      <c r="PZB33" s="97"/>
      <c r="PZC33" s="97"/>
      <c r="PZD33" s="97"/>
      <c r="PZE33" s="97"/>
      <c r="PZF33" s="97"/>
      <c r="PZG33" s="97"/>
      <c r="PZH33" s="97"/>
      <c r="PZI33" s="97"/>
      <c r="PZJ33" s="97"/>
      <c r="PZK33" s="97"/>
      <c r="PZL33" s="97"/>
      <c r="PZM33" s="97"/>
      <c r="PZN33" s="97"/>
      <c r="PZO33" s="97"/>
      <c r="PZP33" s="97"/>
      <c r="PZQ33" s="97"/>
      <c r="PZR33" s="97"/>
      <c r="PZS33" s="97"/>
      <c r="PZT33" s="97"/>
      <c r="PZU33" s="97"/>
      <c r="PZV33" s="97"/>
      <c r="PZW33" s="97"/>
      <c r="PZX33" s="97"/>
      <c r="PZY33" s="97"/>
      <c r="PZZ33" s="97"/>
      <c r="QAA33" s="97"/>
      <c r="QAB33" s="97"/>
      <c r="QAC33" s="97"/>
      <c r="QAD33" s="97"/>
      <c r="QAE33" s="97"/>
      <c r="QAF33" s="97"/>
      <c r="QAG33" s="97"/>
      <c r="QAH33" s="97"/>
      <c r="QAI33" s="97"/>
      <c r="QAJ33" s="97"/>
      <c r="QAK33" s="97"/>
      <c r="QAL33" s="97"/>
      <c r="QAM33" s="97"/>
      <c r="QAN33" s="97"/>
      <c r="QAO33" s="97"/>
      <c r="QAP33" s="97"/>
      <c r="QAQ33" s="97"/>
      <c r="QAR33" s="97"/>
      <c r="QAS33" s="97"/>
      <c r="QAT33" s="97"/>
      <c r="QAU33" s="97"/>
      <c r="QAV33" s="97"/>
      <c r="QAW33" s="97"/>
      <c r="QAX33" s="97"/>
      <c r="QAY33" s="97"/>
      <c r="QAZ33" s="97"/>
      <c r="QBA33" s="97"/>
      <c r="QBB33" s="97"/>
      <c r="QBC33" s="97"/>
      <c r="QBD33" s="97"/>
      <c r="QBE33" s="97"/>
      <c r="QBF33" s="97"/>
      <c r="QBG33" s="97"/>
      <c r="QBH33" s="97"/>
      <c r="QBI33" s="97"/>
      <c r="QBJ33" s="97"/>
      <c r="QBK33" s="97"/>
      <c r="QBL33" s="97"/>
      <c r="QBM33" s="97"/>
      <c r="QBN33" s="97"/>
      <c r="QBO33" s="97"/>
      <c r="QBP33" s="97"/>
      <c r="QBQ33" s="97"/>
      <c r="QBR33" s="97"/>
      <c r="QBS33" s="97"/>
      <c r="QBT33" s="97"/>
      <c r="QBU33" s="97"/>
      <c r="QBV33" s="97"/>
      <c r="QBW33" s="97"/>
      <c r="QBX33" s="97"/>
      <c r="QBY33" s="97"/>
      <c r="QBZ33" s="97"/>
      <c r="QCA33" s="97"/>
      <c r="QCB33" s="97"/>
      <c r="QCC33" s="97"/>
      <c r="QCD33" s="97"/>
      <c r="QCE33" s="97"/>
      <c r="QCF33" s="97"/>
      <c r="QCG33" s="97"/>
      <c r="QCH33" s="97"/>
      <c r="QCI33" s="97"/>
      <c r="QCJ33" s="97"/>
      <c r="QCK33" s="97"/>
      <c r="QCL33" s="97"/>
      <c r="QCM33" s="97"/>
      <c r="QCN33" s="97"/>
      <c r="QCO33" s="97"/>
      <c r="QCP33" s="97"/>
      <c r="QCQ33" s="97"/>
      <c r="QCR33" s="97"/>
      <c r="QCS33" s="97"/>
      <c r="QCT33" s="97"/>
      <c r="QCU33" s="97"/>
      <c r="QCV33" s="97"/>
      <c r="QCW33" s="97"/>
      <c r="QCX33" s="97"/>
      <c r="QCY33" s="97"/>
      <c r="QCZ33" s="97"/>
      <c r="QDA33" s="97"/>
      <c r="QDB33" s="97"/>
      <c r="QDC33" s="97"/>
      <c r="QDD33" s="97"/>
      <c r="QDE33" s="97"/>
      <c r="QDF33" s="97"/>
      <c r="QDG33" s="97"/>
      <c r="QDH33" s="97"/>
      <c r="QDI33" s="97"/>
      <c r="QDJ33" s="97"/>
      <c r="QDK33" s="97"/>
      <c r="QDL33" s="97"/>
      <c r="QDM33" s="97"/>
      <c r="QDN33" s="97"/>
      <c r="QDO33" s="97"/>
      <c r="QDP33" s="97"/>
      <c r="QDQ33" s="97"/>
      <c r="QDR33" s="97"/>
      <c r="QDS33" s="97"/>
      <c r="QDT33" s="97"/>
      <c r="QDU33" s="97"/>
      <c r="QDV33" s="97"/>
      <c r="QDW33" s="97"/>
      <c r="QDX33" s="97"/>
      <c r="QDY33" s="97"/>
      <c r="QDZ33" s="97"/>
      <c r="QEA33" s="97"/>
      <c r="QEB33" s="97"/>
      <c r="QEC33" s="97"/>
      <c r="QED33" s="97"/>
      <c r="QEE33" s="97"/>
      <c r="QEF33" s="97"/>
      <c r="QEG33" s="97"/>
      <c r="QEH33" s="97"/>
      <c r="QEI33" s="97"/>
      <c r="QEJ33" s="97"/>
      <c r="QEK33" s="97"/>
      <c r="QEL33" s="97"/>
      <c r="QEM33" s="97"/>
      <c r="QEN33" s="97"/>
      <c r="QEO33" s="97"/>
      <c r="QEP33" s="97"/>
      <c r="QEQ33" s="97"/>
      <c r="QER33" s="97"/>
      <c r="QES33" s="97"/>
      <c r="QET33" s="97"/>
      <c r="QEU33" s="97"/>
      <c r="QEV33" s="97"/>
      <c r="QEW33" s="97"/>
      <c r="QEX33" s="97"/>
      <c r="QEY33" s="97"/>
      <c r="QEZ33" s="97"/>
      <c r="QFA33" s="97"/>
      <c r="QFB33" s="97"/>
      <c r="QFC33" s="97"/>
      <c r="QFD33" s="97"/>
      <c r="QFE33" s="97"/>
      <c r="QFF33" s="97"/>
      <c r="QFG33" s="97"/>
      <c r="QFH33" s="97"/>
      <c r="QFI33" s="97"/>
      <c r="QFJ33" s="97"/>
      <c r="QFK33" s="97"/>
      <c r="QFL33" s="97"/>
      <c r="QFM33" s="97"/>
      <c r="QFN33" s="97"/>
      <c r="QFO33" s="97"/>
      <c r="QFP33" s="97"/>
      <c r="QFQ33" s="97"/>
      <c r="QFR33" s="97"/>
      <c r="QFS33" s="97"/>
      <c r="QFT33" s="97"/>
      <c r="QFU33" s="97"/>
      <c r="QFV33" s="97"/>
      <c r="QFW33" s="97"/>
      <c r="QFX33" s="97"/>
      <c r="QFY33" s="97"/>
      <c r="QFZ33" s="97"/>
      <c r="QGA33" s="97"/>
      <c r="QGB33" s="97"/>
      <c r="QGC33" s="97"/>
      <c r="QGD33" s="97"/>
      <c r="QGE33" s="97"/>
      <c r="QGF33" s="97"/>
      <c r="QGG33" s="97"/>
      <c r="QGH33" s="97"/>
      <c r="QGI33" s="97"/>
      <c r="QGJ33" s="97"/>
      <c r="QGK33" s="97"/>
      <c r="QGL33" s="97"/>
      <c r="QGM33" s="97"/>
      <c r="QGN33" s="97"/>
      <c r="QGO33" s="97"/>
      <c r="QGP33" s="97"/>
      <c r="QGQ33" s="97"/>
      <c r="QGR33" s="97"/>
      <c r="QGS33" s="97"/>
      <c r="QGT33" s="97"/>
      <c r="QGU33" s="97"/>
      <c r="QGV33" s="97"/>
      <c r="QGW33" s="97"/>
      <c r="QGX33" s="97"/>
      <c r="QGY33" s="97"/>
      <c r="QGZ33" s="97"/>
      <c r="QHA33" s="97"/>
      <c r="QHB33" s="97"/>
      <c r="QHC33" s="97"/>
      <c r="QHD33" s="97"/>
      <c r="QHE33" s="97"/>
      <c r="QHF33" s="97"/>
      <c r="QHG33" s="97"/>
      <c r="QHH33" s="97"/>
      <c r="QHI33" s="97"/>
      <c r="QHJ33" s="97"/>
      <c r="QHK33" s="97"/>
      <c r="QHL33" s="97"/>
      <c r="QHM33" s="97"/>
      <c r="QHN33" s="97"/>
      <c r="QHO33" s="97"/>
      <c r="QHP33" s="97"/>
      <c r="QHQ33" s="97"/>
      <c r="QHR33" s="97"/>
      <c r="QHS33" s="97"/>
      <c r="QHT33" s="97"/>
      <c r="QHU33" s="97"/>
      <c r="QHV33" s="97"/>
      <c r="QHW33" s="97"/>
      <c r="QHX33" s="97"/>
      <c r="QHY33" s="97"/>
      <c r="QHZ33" s="97"/>
      <c r="QIA33" s="97"/>
      <c r="QIB33" s="97"/>
      <c r="QIC33" s="97"/>
      <c r="QID33" s="97"/>
      <c r="QIE33" s="97"/>
      <c r="QIF33" s="97"/>
      <c r="QIG33" s="97"/>
      <c r="QIH33" s="97"/>
      <c r="QII33" s="97"/>
      <c r="QIJ33" s="97"/>
      <c r="QIK33" s="97"/>
      <c r="QIL33" s="97"/>
      <c r="QIM33" s="97"/>
      <c r="QIN33" s="97"/>
      <c r="QIO33" s="97"/>
      <c r="QIP33" s="97"/>
      <c r="QIQ33" s="97"/>
      <c r="QIR33" s="97"/>
      <c r="QIS33" s="97"/>
      <c r="QIT33" s="97"/>
      <c r="QIU33" s="97"/>
      <c r="QIV33" s="97"/>
      <c r="QIW33" s="97"/>
      <c r="QIX33" s="97"/>
      <c r="QIY33" s="97"/>
      <c r="QIZ33" s="97"/>
      <c r="QJA33" s="97"/>
      <c r="QJB33" s="97"/>
      <c r="QJC33" s="97"/>
      <c r="QJD33" s="97"/>
      <c r="QJE33" s="97"/>
      <c r="QJF33" s="97"/>
      <c r="QJG33" s="97"/>
      <c r="QJH33" s="97"/>
      <c r="QJI33" s="97"/>
      <c r="QJJ33" s="97"/>
      <c r="QJK33" s="97"/>
      <c r="QJL33" s="97"/>
      <c r="QJM33" s="97"/>
      <c r="QJN33" s="97"/>
      <c r="QJO33" s="97"/>
      <c r="QJP33" s="97"/>
      <c r="QJQ33" s="97"/>
      <c r="QJR33" s="97"/>
      <c r="QJS33" s="97"/>
      <c r="QJT33" s="97"/>
      <c r="QJU33" s="97"/>
      <c r="QJV33" s="97"/>
      <c r="QJW33" s="97"/>
      <c r="QJX33" s="97"/>
      <c r="QJY33" s="97"/>
      <c r="QJZ33" s="97"/>
      <c r="QKA33" s="97"/>
      <c r="QKB33" s="97"/>
      <c r="QKC33" s="97"/>
      <c r="QKD33" s="97"/>
      <c r="QKE33" s="97"/>
      <c r="QKF33" s="97"/>
      <c r="QKG33" s="97"/>
      <c r="QKH33" s="97"/>
      <c r="QKI33" s="97"/>
      <c r="QKJ33" s="97"/>
      <c r="QKK33" s="97"/>
      <c r="QKL33" s="97"/>
      <c r="QKM33" s="97"/>
      <c r="QKN33" s="97"/>
      <c r="QKO33" s="97"/>
      <c r="QKP33" s="97"/>
      <c r="QKQ33" s="97"/>
      <c r="QKR33" s="97"/>
      <c r="QKS33" s="97"/>
      <c r="QKT33" s="97"/>
      <c r="QKU33" s="97"/>
      <c r="QKV33" s="97"/>
      <c r="QKW33" s="97"/>
      <c r="QKX33" s="97"/>
      <c r="QKY33" s="97"/>
      <c r="QKZ33" s="97"/>
      <c r="QLA33" s="97"/>
      <c r="QLB33" s="97"/>
      <c r="QLC33" s="97"/>
      <c r="QLD33" s="97"/>
      <c r="QLE33" s="97"/>
      <c r="QLF33" s="97"/>
      <c r="QLG33" s="97"/>
      <c r="QLH33" s="97"/>
      <c r="QLI33" s="97"/>
      <c r="QLJ33" s="97"/>
      <c r="QLK33" s="97"/>
      <c r="QLL33" s="97"/>
      <c r="QLM33" s="97"/>
      <c r="QLN33" s="97"/>
      <c r="QLO33" s="97"/>
      <c r="QLP33" s="97"/>
      <c r="QLQ33" s="97"/>
      <c r="QLR33" s="97"/>
      <c r="QLS33" s="97"/>
      <c r="QLT33" s="97"/>
      <c r="QLU33" s="97"/>
      <c r="QLV33" s="97"/>
      <c r="QLW33" s="97"/>
      <c r="QLX33" s="97"/>
      <c r="QLY33" s="97"/>
      <c r="QLZ33" s="97"/>
      <c r="QMA33" s="97"/>
      <c r="QMB33" s="97"/>
      <c r="QMC33" s="97"/>
      <c r="QMD33" s="97"/>
      <c r="QME33" s="97"/>
      <c r="QMF33" s="97"/>
      <c r="QMG33" s="97"/>
      <c r="QMH33" s="97"/>
      <c r="QMI33" s="97"/>
      <c r="QMJ33" s="97"/>
      <c r="QMK33" s="97"/>
      <c r="QML33" s="97"/>
      <c r="QMM33" s="97"/>
      <c r="QMN33" s="97"/>
      <c r="QMO33" s="97"/>
      <c r="QMP33" s="97"/>
      <c r="QMQ33" s="97"/>
      <c r="QMR33" s="97"/>
      <c r="QMS33" s="97"/>
      <c r="QMT33" s="97"/>
      <c r="QMU33" s="97"/>
      <c r="QMV33" s="97"/>
      <c r="QMW33" s="97"/>
      <c r="QMX33" s="97"/>
      <c r="QMY33" s="97"/>
      <c r="QMZ33" s="97"/>
      <c r="QNA33" s="97"/>
      <c r="QNB33" s="97"/>
      <c r="QNC33" s="97"/>
      <c r="QND33" s="97"/>
      <c r="QNE33" s="97"/>
      <c r="QNF33" s="97"/>
      <c r="QNG33" s="97"/>
      <c r="QNH33" s="97"/>
      <c r="QNI33" s="97"/>
      <c r="QNJ33" s="97"/>
      <c r="QNK33" s="97"/>
      <c r="QNL33" s="97"/>
      <c r="QNM33" s="97"/>
      <c r="QNN33" s="97"/>
      <c r="QNO33" s="97"/>
      <c r="QNP33" s="97"/>
      <c r="QNQ33" s="97"/>
      <c r="QNR33" s="97"/>
      <c r="QNS33" s="97"/>
      <c r="QNT33" s="97"/>
      <c r="QNU33" s="97"/>
      <c r="QNV33" s="97"/>
      <c r="QNW33" s="97"/>
      <c r="QNX33" s="97"/>
      <c r="QNY33" s="97"/>
      <c r="QNZ33" s="97"/>
      <c r="QOA33" s="97"/>
      <c r="QOB33" s="97"/>
      <c r="QOC33" s="97"/>
      <c r="QOD33" s="97"/>
      <c r="QOE33" s="97"/>
      <c r="QOF33" s="97"/>
      <c r="QOG33" s="97"/>
      <c r="QOH33" s="97"/>
      <c r="QOI33" s="97"/>
      <c r="QOJ33" s="97"/>
      <c r="QOK33" s="97"/>
      <c r="QOL33" s="97"/>
      <c r="QOM33" s="97"/>
      <c r="QON33" s="97"/>
      <c r="QOO33" s="97"/>
      <c r="QOP33" s="97"/>
      <c r="QOQ33" s="97"/>
      <c r="QOR33" s="97"/>
      <c r="QOS33" s="97"/>
      <c r="QOT33" s="97"/>
      <c r="QOU33" s="97"/>
      <c r="QOV33" s="97"/>
      <c r="QOW33" s="97"/>
      <c r="QOX33" s="97"/>
      <c r="QOY33" s="97"/>
      <c r="QOZ33" s="97"/>
      <c r="QPA33" s="97"/>
      <c r="QPB33" s="97"/>
      <c r="QPC33" s="97"/>
      <c r="QPD33" s="97"/>
      <c r="QPE33" s="97"/>
      <c r="QPF33" s="97"/>
      <c r="QPG33" s="97"/>
      <c r="QPH33" s="97"/>
      <c r="QPI33" s="97"/>
      <c r="QPJ33" s="97"/>
      <c r="QPK33" s="97"/>
      <c r="QPL33" s="97"/>
      <c r="QPM33" s="97"/>
      <c r="QPN33" s="97"/>
      <c r="QPO33" s="97"/>
      <c r="QPP33" s="97"/>
      <c r="QPQ33" s="97"/>
      <c r="QPR33" s="97"/>
      <c r="QPS33" s="97"/>
      <c r="QPT33" s="97"/>
      <c r="QPU33" s="97"/>
      <c r="QPV33" s="97"/>
      <c r="QPW33" s="97"/>
      <c r="QPX33" s="97"/>
      <c r="QPY33" s="97"/>
      <c r="QPZ33" s="97"/>
      <c r="QQA33" s="97"/>
      <c r="QQB33" s="97"/>
      <c r="QQC33" s="97"/>
      <c r="QQD33" s="97"/>
      <c r="QQE33" s="97"/>
      <c r="QQF33" s="97"/>
      <c r="QQG33" s="97"/>
      <c r="QQH33" s="97"/>
      <c r="QQI33" s="97"/>
      <c r="QQJ33" s="97"/>
      <c r="QQK33" s="97"/>
      <c r="QQL33" s="97"/>
      <c r="QQM33" s="97"/>
      <c r="QQN33" s="97"/>
      <c r="QQO33" s="97"/>
      <c r="QQP33" s="97"/>
      <c r="QQQ33" s="97"/>
      <c r="QQR33" s="97"/>
      <c r="QQS33" s="97"/>
      <c r="QQT33" s="97"/>
      <c r="QQU33" s="97"/>
      <c r="QQV33" s="97"/>
      <c r="QQW33" s="97"/>
      <c r="QQX33" s="97"/>
      <c r="QQY33" s="97"/>
      <c r="QQZ33" s="97"/>
      <c r="QRA33" s="97"/>
      <c r="QRB33" s="97"/>
      <c r="QRC33" s="97"/>
      <c r="QRD33" s="97"/>
      <c r="QRE33" s="97"/>
      <c r="QRF33" s="97"/>
      <c r="QRG33" s="97"/>
      <c r="QRH33" s="97"/>
      <c r="QRI33" s="97"/>
      <c r="QRJ33" s="97"/>
      <c r="QRK33" s="97"/>
      <c r="QRL33" s="97"/>
      <c r="QRM33" s="97"/>
      <c r="QRN33" s="97"/>
      <c r="QRO33" s="97"/>
      <c r="QRP33" s="97"/>
      <c r="QRQ33" s="97"/>
      <c r="QRR33" s="97"/>
      <c r="QRS33" s="97"/>
      <c r="QRT33" s="97"/>
      <c r="QRU33" s="97"/>
      <c r="QRV33" s="97"/>
      <c r="QRW33" s="97"/>
      <c r="QRX33" s="97"/>
      <c r="QRY33" s="97"/>
      <c r="QRZ33" s="97"/>
      <c r="QSA33" s="97"/>
      <c r="QSB33" s="97"/>
      <c r="QSC33" s="97"/>
      <c r="QSD33" s="97"/>
      <c r="QSE33" s="97"/>
      <c r="QSF33" s="97"/>
      <c r="QSG33" s="97"/>
      <c r="QSH33" s="97"/>
      <c r="QSI33" s="97"/>
      <c r="QSJ33" s="97"/>
      <c r="QSK33" s="97"/>
      <c r="QSL33" s="97"/>
      <c r="QSM33" s="97"/>
      <c r="QSN33" s="97"/>
      <c r="QSO33" s="97"/>
      <c r="QSP33" s="97"/>
      <c r="QSQ33" s="97"/>
      <c r="QSR33" s="97"/>
      <c r="QSS33" s="97"/>
      <c r="QST33" s="97"/>
      <c r="QSU33" s="97"/>
      <c r="QSV33" s="97"/>
      <c r="QSW33" s="97"/>
      <c r="QSX33" s="97"/>
      <c r="QSY33" s="97"/>
      <c r="QSZ33" s="97"/>
      <c r="QTA33" s="97"/>
      <c r="QTB33" s="97"/>
      <c r="QTC33" s="97"/>
      <c r="QTD33" s="97"/>
      <c r="QTE33" s="97"/>
      <c r="QTF33" s="97"/>
      <c r="QTG33" s="97"/>
      <c r="QTH33" s="97"/>
      <c r="QTI33" s="97"/>
      <c r="QTJ33" s="97"/>
      <c r="QTK33" s="97"/>
      <c r="QTL33" s="97"/>
      <c r="QTM33" s="97"/>
      <c r="QTN33" s="97"/>
      <c r="QTO33" s="97"/>
      <c r="QTP33" s="97"/>
      <c r="QTQ33" s="97"/>
      <c r="QTR33" s="97"/>
      <c r="QTS33" s="97"/>
      <c r="QTT33" s="97"/>
      <c r="QTU33" s="97"/>
      <c r="QTV33" s="97"/>
      <c r="QTW33" s="97"/>
      <c r="QTX33" s="97"/>
      <c r="QTY33" s="97"/>
      <c r="QTZ33" s="97"/>
      <c r="QUA33" s="97"/>
      <c r="QUB33" s="97"/>
      <c r="QUC33" s="97"/>
      <c r="QUD33" s="97"/>
      <c r="QUE33" s="97"/>
      <c r="QUF33" s="97"/>
      <c r="QUG33" s="97"/>
      <c r="QUH33" s="97"/>
      <c r="QUI33" s="97"/>
      <c r="QUJ33" s="97"/>
      <c r="QUK33" s="97"/>
      <c r="QUL33" s="97"/>
      <c r="QUM33" s="97"/>
      <c r="QUN33" s="97"/>
      <c r="QUO33" s="97"/>
      <c r="QUP33" s="97"/>
      <c r="QUQ33" s="97"/>
      <c r="QUR33" s="97"/>
      <c r="QUS33" s="97"/>
      <c r="QUT33" s="97"/>
      <c r="QUU33" s="97"/>
      <c r="QUV33" s="97"/>
      <c r="QUW33" s="97"/>
      <c r="QUX33" s="97"/>
      <c r="QUY33" s="97"/>
      <c r="QUZ33" s="97"/>
      <c r="QVA33" s="97"/>
      <c r="QVB33" s="97"/>
      <c r="QVC33" s="97"/>
      <c r="QVD33" s="97"/>
      <c r="QVE33" s="97"/>
      <c r="QVF33" s="97"/>
      <c r="QVG33" s="97"/>
      <c r="QVH33" s="97"/>
      <c r="QVI33" s="97"/>
      <c r="QVJ33" s="97"/>
      <c r="QVK33" s="97"/>
      <c r="QVL33" s="97"/>
      <c r="QVM33" s="97"/>
      <c r="QVN33" s="97"/>
      <c r="QVO33" s="97"/>
      <c r="QVP33" s="97"/>
      <c r="QVQ33" s="97"/>
      <c r="QVR33" s="97"/>
      <c r="QVS33" s="97"/>
      <c r="QVT33" s="97"/>
      <c r="QVU33" s="97"/>
      <c r="QVV33" s="97"/>
      <c r="QVW33" s="97"/>
      <c r="QVX33" s="97"/>
      <c r="QVY33" s="97"/>
      <c r="QVZ33" s="97"/>
      <c r="QWA33" s="97"/>
      <c r="QWB33" s="97"/>
      <c r="QWC33" s="97"/>
      <c r="QWD33" s="97"/>
      <c r="QWE33" s="97"/>
      <c r="QWF33" s="97"/>
      <c r="QWG33" s="97"/>
      <c r="QWH33" s="97"/>
      <c r="QWI33" s="97"/>
      <c r="QWJ33" s="97"/>
      <c r="QWK33" s="97"/>
      <c r="QWL33" s="97"/>
      <c r="QWM33" s="97"/>
      <c r="QWN33" s="97"/>
      <c r="QWO33" s="97"/>
      <c r="QWP33" s="97"/>
      <c r="QWQ33" s="97"/>
      <c r="QWR33" s="97"/>
      <c r="QWS33" s="97"/>
      <c r="QWT33" s="97"/>
      <c r="QWU33" s="97"/>
      <c r="QWV33" s="97"/>
      <c r="QWW33" s="97"/>
      <c r="QWX33" s="97"/>
      <c r="QWY33" s="97"/>
      <c r="QWZ33" s="97"/>
      <c r="QXA33" s="97"/>
      <c r="QXB33" s="97"/>
      <c r="QXC33" s="97"/>
      <c r="QXD33" s="97"/>
      <c r="QXE33" s="97"/>
      <c r="QXF33" s="97"/>
      <c r="QXG33" s="97"/>
      <c r="QXH33" s="97"/>
      <c r="QXI33" s="97"/>
      <c r="QXJ33" s="97"/>
      <c r="QXK33" s="97"/>
      <c r="QXL33" s="97"/>
      <c r="QXM33" s="97"/>
      <c r="QXN33" s="97"/>
      <c r="QXO33" s="97"/>
      <c r="QXP33" s="97"/>
      <c r="QXQ33" s="97"/>
      <c r="QXR33" s="97"/>
      <c r="QXS33" s="97"/>
      <c r="QXT33" s="97"/>
      <c r="QXU33" s="97"/>
      <c r="QXV33" s="97"/>
      <c r="QXW33" s="97"/>
      <c r="QXX33" s="97"/>
      <c r="QXY33" s="97"/>
      <c r="QXZ33" s="97"/>
      <c r="QYA33" s="97"/>
      <c r="QYB33" s="97"/>
      <c r="QYC33" s="97"/>
      <c r="QYD33" s="97"/>
      <c r="QYE33" s="97"/>
      <c r="QYF33" s="97"/>
      <c r="QYG33" s="97"/>
      <c r="QYH33" s="97"/>
      <c r="QYI33" s="97"/>
      <c r="QYJ33" s="97"/>
      <c r="QYK33" s="97"/>
      <c r="QYL33" s="97"/>
      <c r="QYM33" s="97"/>
      <c r="QYN33" s="97"/>
      <c r="QYO33" s="97"/>
      <c r="QYP33" s="97"/>
      <c r="QYQ33" s="97"/>
      <c r="QYR33" s="97"/>
      <c r="QYS33" s="97"/>
      <c r="QYT33" s="97"/>
      <c r="QYU33" s="97"/>
      <c r="QYV33" s="97"/>
      <c r="QYW33" s="97"/>
      <c r="QYX33" s="97"/>
      <c r="QYY33" s="97"/>
      <c r="QYZ33" s="97"/>
      <c r="QZA33" s="97"/>
      <c r="QZB33" s="97"/>
      <c r="QZC33" s="97"/>
      <c r="QZD33" s="97"/>
      <c r="QZE33" s="97"/>
      <c r="QZF33" s="97"/>
      <c r="QZG33" s="97"/>
      <c r="QZH33" s="97"/>
      <c r="QZI33" s="97"/>
      <c r="QZJ33" s="97"/>
      <c r="QZK33" s="97"/>
      <c r="QZL33" s="97"/>
      <c r="QZM33" s="97"/>
      <c r="QZN33" s="97"/>
      <c r="QZO33" s="97"/>
      <c r="QZP33" s="97"/>
      <c r="QZQ33" s="97"/>
      <c r="QZR33" s="97"/>
      <c r="QZS33" s="97"/>
      <c r="QZT33" s="97"/>
      <c r="QZU33" s="97"/>
      <c r="QZV33" s="97"/>
      <c r="QZW33" s="97"/>
      <c r="QZX33" s="97"/>
      <c r="QZY33" s="97"/>
      <c r="QZZ33" s="97"/>
      <c r="RAA33" s="97"/>
      <c r="RAB33" s="97"/>
      <c r="RAC33" s="97"/>
      <c r="RAD33" s="97"/>
      <c r="RAE33" s="97"/>
      <c r="RAF33" s="97"/>
      <c r="RAG33" s="97"/>
      <c r="RAH33" s="97"/>
      <c r="RAI33" s="97"/>
      <c r="RAJ33" s="97"/>
      <c r="RAK33" s="97"/>
      <c r="RAL33" s="97"/>
      <c r="RAM33" s="97"/>
      <c r="RAN33" s="97"/>
      <c r="RAO33" s="97"/>
      <c r="RAP33" s="97"/>
      <c r="RAQ33" s="97"/>
      <c r="RAR33" s="97"/>
      <c r="RAS33" s="97"/>
      <c r="RAT33" s="97"/>
      <c r="RAU33" s="97"/>
      <c r="RAV33" s="97"/>
      <c r="RAW33" s="97"/>
      <c r="RAX33" s="97"/>
      <c r="RAY33" s="97"/>
      <c r="RAZ33" s="97"/>
      <c r="RBA33" s="97"/>
      <c r="RBB33" s="97"/>
      <c r="RBC33" s="97"/>
      <c r="RBD33" s="97"/>
      <c r="RBE33" s="97"/>
      <c r="RBF33" s="97"/>
      <c r="RBG33" s="97"/>
      <c r="RBH33" s="97"/>
      <c r="RBI33" s="97"/>
      <c r="RBJ33" s="97"/>
      <c r="RBK33" s="97"/>
      <c r="RBL33" s="97"/>
      <c r="RBM33" s="97"/>
      <c r="RBN33" s="97"/>
      <c r="RBO33" s="97"/>
      <c r="RBP33" s="97"/>
      <c r="RBQ33" s="97"/>
      <c r="RBR33" s="97"/>
      <c r="RBS33" s="97"/>
      <c r="RBT33" s="97"/>
      <c r="RBU33" s="97"/>
      <c r="RBV33" s="97"/>
      <c r="RBW33" s="97"/>
      <c r="RBX33" s="97"/>
      <c r="RBY33" s="97"/>
      <c r="RBZ33" s="97"/>
      <c r="RCA33" s="97"/>
      <c r="RCB33" s="97"/>
      <c r="RCC33" s="97"/>
      <c r="RCD33" s="97"/>
      <c r="RCE33" s="97"/>
      <c r="RCF33" s="97"/>
      <c r="RCG33" s="97"/>
      <c r="RCH33" s="97"/>
      <c r="RCI33" s="97"/>
      <c r="RCJ33" s="97"/>
      <c r="RCK33" s="97"/>
      <c r="RCL33" s="97"/>
      <c r="RCM33" s="97"/>
      <c r="RCN33" s="97"/>
      <c r="RCO33" s="97"/>
      <c r="RCP33" s="97"/>
      <c r="RCQ33" s="97"/>
      <c r="RCR33" s="97"/>
      <c r="RCS33" s="97"/>
      <c r="RCT33" s="97"/>
      <c r="RCU33" s="97"/>
      <c r="RCV33" s="97"/>
      <c r="RCW33" s="97"/>
      <c r="RCX33" s="97"/>
      <c r="RCY33" s="97"/>
      <c r="RCZ33" s="97"/>
      <c r="RDA33" s="97"/>
      <c r="RDB33" s="97"/>
      <c r="RDC33" s="97"/>
      <c r="RDD33" s="97"/>
      <c r="RDE33" s="97"/>
      <c r="RDF33" s="97"/>
      <c r="RDG33" s="97"/>
      <c r="RDH33" s="97"/>
      <c r="RDI33" s="97"/>
      <c r="RDJ33" s="97"/>
      <c r="RDK33" s="97"/>
      <c r="RDL33" s="97"/>
      <c r="RDM33" s="97"/>
      <c r="RDN33" s="97"/>
      <c r="RDO33" s="97"/>
      <c r="RDP33" s="97"/>
      <c r="RDQ33" s="97"/>
      <c r="RDR33" s="97"/>
      <c r="RDS33" s="97"/>
      <c r="RDT33" s="97"/>
      <c r="RDU33" s="97"/>
      <c r="RDV33" s="97"/>
      <c r="RDW33" s="97"/>
      <c r="RDX33" s="97"/>
      <c r="RDY33" s="97"/>
      <c r="RDZ33" s="97"/>
      <c r="REA33" s="97"/>
      <c r="REB33" s="97"/>
      <c r="REC33" s="97"/>
      <c r="RED33" s="97"/>
      <c r="REE33" s="97"/>
      <c r="REF33" s="97"/>
      <c r="REG33" s="97"/>
      <c r="REH33" s="97"/>
      <c r="REI33" s="97"/>
      <c r="REJ33" s="97"/>
      <c r="REK33" s="97"/>
      <c r="REL33" s="97"/>
      <c r="REM33" s="97"/>
      <c r="REN33" s="97"/>
      <c r="REO33" s="97"/>
      <c r="REP33" s="97"/>
      <c r="REQ33" s="97"/>
      <c r="RER33" s="97"/>
      <c r="RES33" s="97"/>
      <c r="RET33" s="97"/>
      <c r="REU33" s="97"/>
      <c r="REV33" s="97"/>
      <c r="REW33" s="97"/>
      <c r="REX33" s="97"/>
      <c r="REY33" s="97"/>
      <c r="REZ33" s="97"/>
      <c r="RFA33" s="97"/>
      <c r="RFB33" s="97"/>
      <c r="RFC33" s="97"/>
      <c r="RFD33" s="97"/>
      <c r="RFE33" s="97"/>
      <c r="RFF33" s="97"/>
      <c r="RFG33" s="97"/>
      <c r="RFH33" s="97"/>
      <c r="RFI33" s="97"/>
      <c r="RFJ33" s="97"/>
      <c r="RFK33" s="97"/>
      <c r="RFL33" s="97"/>
      <c r="RFM33" s="97"/>
      <c r="RFN33" s="97"/>
      <c r="RFO33" s="97"/>
      <c r="RFP33" s="97"/>
      <c r="RFQ33" s="97"/>
      <c r="RFR33" s="97"/>
      <c r="RFS33" s="97"/>
      <c r="RFT33" s="97"/>
      <c r="RFU33" s="97"/>
      <c r="RFV33" s="97"/>
      <c r="RFW33" s="97"/>
      <c r="RFX33" s="97"/>
      <c r="RFY33" s="97"/>
      <c r="RFZ33" s="97"/>
      <c r="RGA33" s="97"/>
      <c r="RGB33" s="97"/>
      <c r="RGC33" s="97"/>
      <c r="RGD33" s="97"/>
      <c r="RGE33" s="97"/>
      <c r="RGF33" s="97"/>
      <c r="RGG33" s="97"/>
      <c r="RGH33" s="97"/>
      <c r="RGI33" s="97"/>
      <c r="RGJ33" s="97"/>
      <c r="RGK33" s="97"/>
      <c r="RGL33" s="97"/>
      <c r="RGM33" s="97"/>
      <c r="RGN33" s="97"/>
      <c r="RGO33" s="97"/>
      <c r="RGP33" s="97"/>
      <c r="RGQ33" s="97"/>
      <c r="RGR33" s="97"/>
      <c r="RGS33" s="97"/>
      <c r="RGT33" s="97"/>
      <c r="RGU33" s="97"/>
      <c r="RGV33" s="97"/>
      <c r="RGW33" s="97"/>
      <c r="RGX33" s="97"/>
      <c r="RGY33" s="97"/>
      <c r="RGZ33" s="97"/>
      <c r="RHA33" s="97"/>
      <c r="RHB33" s="97"/>
      <c r="RHC33" s="97"/>
      <c r="RHD33" s="97"/>
      <c r="RHE33" s="97"/>
      <c r="RHF33" s="97"/>
      <c r="RHG33" s="97"/>
      <c r="RHH33" s="97"/>
      <c r="RHI33" s="97"/>
      <c r="RHJ33" s="97"/>
      <c r="RHK33" s="97"/>
      <c r="RHL33" s="97"/>
      <c r="RHM33" s="97"/>
      <c r="RHN33" s="97"/>
      <c r="RHO33" s="97"/>
      <c r="RHP33" s="97"/>
      <c r="RHQ33" s="97"/>
      <c r="RHR33" s="97"/>
      <c r="RHS33" s="97"/>
      <c r="RHT33" s="97"/>
      <c r="RHU33" s="97"/>
      <c r="RHV33" s="97"/>
      <c r="RHW33" s="97"/>
      <c r="RHX33" s="97"/>
      <c r="RHY33" s="97"/>
      <c r="RHZ33" s="97"/>
      <c r="RIA33" s="97"/>
      <c r="RIB33" s="97"/>
      <c r="RIC33" s="97"/>
      <c r="RID33" s="97"/>
      <c r="RIE33" s="97"/>
      <c r="RIF33" s="97"/>
      <c r="RIG33" s="97"/>
      <c r="RIH33" s="97"/>
      <c r="RII33" s="97"/>
      <c r="RIJ33" s="97"/>
      <c r="RIK33" s="97"/>
      <c r="RIL33" s="97"/>
      <c r="RIM33" s="97"/>
      <c r="RIN33" s="97"/>
      <c r="RIO33" s="97"/>
      <c r="RIP33" s="97"/>
      <c r="RIQ33" s="97"/>
      <c r="RIR33" s="97"/>
      <c r="RIS33" s="97"/>
      <c r="RIT33" s="97"/>
      <c r="RIU33" s="97"/>
      <c r="RIV33" s="97"/>
      <c r="RIW33" s="97"/>
      <c r="RIX33" s="97"/>
      <c r="RIY33" s="97"/>
      <c r="RIZ33" s="97"/>
      <c r="RJA33" s="97"/>
      <c r="RJB33" s="97"/>
      <c r="RJC33" s="97"/>
      <c r="RJD33" s="97"/>
      <c r="RJE33" s="97"/>
      <c r="RJF33" s="97"/>
      <c r="RJG33" s="97"/>
      <c r="RJH33" s="97"/>
      <c r="RJI33" s="97"/>
      <c r="RJJ33" s="97"/>
      <c r="RJK33" s="97"/>
      <c r="RJL33" s="97"/>
      <c r="RJM33" s="97"/>
      <c r="RJN33" s="97"/>
      <c r="RJO33" s="97"/>
      <c r="RJP33" s="97"/>
      <c r="RJQ33" s="97"/>
      <c r="RJR33" s="97"/>
      <c r="RJS33" s="97"/>
      <c r="RJT33" s="97"/>
      <c r="RJU33" s="97"/>
      <c r="RJV33" s="97"/>
      <c r="RJW33" s="97"/>
      <c r="RJX33" s="97"/>
      <c r="RJY33" s="97"/>
      <c r="RJZ33" s="97"/>
      <c r="RKA33" s="97"/>
      <c r="RKB33" s="97"/>
      <c r="RKC33" s="97"/>
      <c r="RKD33" s="97"/>
      <c r="RKE33" s="97"/>
      <c r="RKF33" s="97"/>
      <c r="RKG33" s="97"/>
      <c r="RKH33" s="97"/>
      <c r="RKI33" s="97"/>
      <c r="RKJ33" s="97"/>
      <c r="RKK33" s="97"/>
      <c r="RKL33" s="97"/>
      <c r="RKM33" s="97"/>
      <c r="RKN33" s="97"/>
      <c r="RKO33" s="97"/>
      <c r="RKP33" s="97"/>
      <c r="RKQ33" s="97"/>
      <c r="RKR33" s="97"/>
      <c r="RKS33" s="97"/>
      <c r="RKT33" s="97"/>
      <c r="RKU33" s="97"/>
      <c r="RKV33" s="97"/>
      <c r="RKW33" s="97"/>
      <c r="RKX33" s="97"/>
      <c r="RKY33" s="97"/>
      <c r="RKZ33" s="97"/>
      <c r="RLA33" s="97"/>
      <c r="RLB33" s="97"/>
      <c r="RLC33" s="97"/>
      <c r="RLD33" s="97"/>
      <c r="RLE33" s="97"/>
      <c r="RLF33" s="97"/>
      <c r="RLG33" s="97"/>
      <c r="RLH33" s="97"/>
      <c r="RLI33" s="97"/>
      <c r="RLJ33" s="97"/>
      <c r="RLK33" s="97"/>
      <c r="RLL33" s="97"/>
      <c r="RLM33" s="97"/>
      <c r="RLN33" s="97"/>
      <c r="RLO33" s="97"/>
      <c r="RLP33" s="97"/>
      <c r="RLQ33" s="97"/>
      <c r="RLR33" s="97"/>
      <c r="RLS33" s="97"/>
      <c r="RLT33" s="97"/>
      <c r="RLU33" s="97"/>
      <c r="RLV33" s="97"/>
      <c r="RLW33" s="97"/>
      <c r="RLX33" s="97"/>
      <c r="RLY33" s="97"/>
      <c r="RLZ33" s="97"/>
      <c r="RMA33" s="97"/>
      <c r="RMB33" s="97"/>
      <c r="RMC33" s="97"/>
      <c r="RMD33" s="97"/>
      <c r="RME33" s="97"/>
      <c r="RMF33" s="97"/>
      <c r="RMG33" s="97"/>
      <c r="RMH33" s="97"/>
      <c r="RMI33" s="97"/>
      <c r="RMJ33" s="97"/>
      <c r="RMK33" s="97"/>
      <c r="RML33" s="97"/>
      <c r="RMM33" s="97"/>
      <c r="RMN33" s="97"/>
      <c r="RMO33" s="97"/>
      <c r="RMP33" s="97"/>
      <c r="RMQ33" s="97"/>
      <c r="RMR33" s="97"/>
      <c r="RMS33" s="97"/>
      <c r="RMT33" s="97"/>
      <c r="RMU33" s="97"/>
      <c r="RMV33" s="97"/>
      <c r="RMW33" s="97"/>
      <c r="RMX33" s="97"/>
      <c r="RMY33" s="97"/>
      <c r="RMZ33" s="97"/>
      <c r="RNA33" s="97"/>
      <c r="RNB33" s="97"/>
      <c r="RNC33" s="97"/>
      <c r="RND33" s="97"/>
      <c r="RNE33" s="97"/>
      <c r="RNF33" s="97"/>
      <c r="RNG33" s="97"/>
      <c r="RNH33" s="97"/>
      <c r="RNI33" s="97"/>
      <c r="RNJ33" s="97"/>
      <c r="RNK33" s="97"/>
      <c r="RNL33" s="97"/>
      <c r="RNM33" s="97"/>
      <c r="RNN33" s="97"/>
      <c r="RNO33" s="97"/>
      <c r="RNP33" s="97"/>
      <c r="RNQ33" s="97"/>
      <c r="RNR33" s="97"/>
      <c r="RNS33" s="97"/>
      <c r="RNT33" s="97"/>
      <c r="RNU33" s="97"/>
      <c r="RNV33" s="97"/>
      <c r="RNW33" s="97"/>
      <c r="RNX33" s="97"/>
      <c r="RNY33" s="97"/>
      <c r="RNZ33" s="97"/>
      <c r="ROA33" s="97"/>
      <c r="ROB33" s="97"/>
      <c r="ROC33" s="97"/>
      <c r="ROD33" s="97"/>
      <c r="ROE33" s="97"/>
      <c r="ROF33" s="97"/>
      <c r="ROG33" s="97"/>
      <c r="ROH33" s="97"/>
      <c r="ROI33" s="97"/>
      <c r="ROJ33" s="97"/>
      <c r="ROK33" s="97"/>
      <c r="ROL33" s="97"/>
      <c r="ROM33" s="97"/>
      <c r="RON33" s="97"/>
      <c r="ROO33" s="97"/>
      <c r="ROP33" s="97"/>
      <c r="ROQ33" s="97"/>
      <c r="ROR33" s="97"/>
      <c r="ROS33" s="97"/>
      <c r="ROT33" s="97"/>
      <c r="ROU33" s="97"/>
      <c r="ROV33" s="97"/>
      <c r="ROW33" s="97"/>
      <c r="ROX33" s="97"/>
      <c r="ROY33" s="97"/>
      <c r="ROZ33" s="97"/>
      <c r="RPA33" s="97"/>
      <c r="RPB33" s="97"/>
      <c r="RPC33" s="97"/>
      <c r="RPD33" s="97"/>
      <c r="RPE33" s="97"/>
      <c r="RPF33" s="97"/>
      <c r="RPG33" s="97"/>
      <c r="RPH33" s="97"/>
      <c r="RPI33" s="97"/>
      <c r="RPJ33" s="97"/>
      <c r="RPK33" s="97"/>
      <c r="RPL33" s="97"/>
      <c r="RPM33" s="97"/>
      <c r="RPN33" s="97"/>
      <c r="RPO33" s="97"/>
      <c r="RPP33" s="97"/>
      <c r="RPQ33" s="97"/>
      <c r="RPR33" s="97"/>
      <c r="RPS33" s="97"/>
      <c r="RPT33" s="97"/>
      <c r="RPU33" s="97"/>
      <c r="RPV33" s="97"/>
      <c r="RPW33" s="97"/>
      <c r="RPX33" s="97"/>
      <c r="RPY33" s="97"/>
      <c r="RPZ33" s="97"/>
      <c r="RQA33" s="97"/>
      <c r="RQB33" s="97"/>
      <c r="RQC33" s="97"/>
      <c r="RQD33" s="97"/>
      <c r="RQE33" s="97"/>
      <c r="RQF33" s="97"/>
      <c r="RQG33" s="97"/>
      <c r="RQH33" s="97"/>
      <c r="RQI33" s="97"/>
      <c r="RQJ33" s="97"/>
      <c r="RQK33" s="97"/>
      <c r="RQL33" s="97"/>
      <c r="RQM33" s="97"/>
      <c r="RQN33" s="97"/>
      <c r="RQO33" s="97"/>
      <c r="RQP33" s="97"/>
      <c r="RQQ33" s="97"/>
      <c r="RQR33" s="97"/>
      <c r="RQS33" s="97"/>
      <c r="RQT33" s="97"/>
      <c r="RQU33" s="97"/>
      <c r="RQV33" s="97"/>
      <c r="RQW33" s="97"/>
      <c r="RQX33" s="97"/>
      <c r="RQY33" s="97"/>
      <c r="RQZ33" s="97"/>
      <c r="RRA33" s="97"/>
      <c r="RRB33" s="97"/>
      <c r="RRC33" s="97"/>
      <c r="RRD33" s="97"/>
      <c r="RRE33" s="97"/>
      <c r="RRF33" s="97"/>
      <c r="RRG33" s="97"/>
      <c r="RRH33" s="97"/>
      <c r="RRI33" s="97"/>
      <c r="RRJ33" s="97"/>
      <c r="RRK33" s="97"/>
      <c r="RRL33" s="97"/>
      <c r="RRM33" s="97"/>
      <c r="RRN33" s="97"/>
      <c r="RRO33" s="97"/>
      <c r="RRP33" s="97"/>
      <c r="RRQ33" s="97"/>
      <c r="RRR33" s="97"/>
      <c r="RRS33" s="97"/>
      <c r="RRT33" s="97"/>
      <c r="RRU33" s="97"/>
      <c r="RRV33" s="97"/>
      <c r="RRW33" s="97"/>
      <c r="RRX33" s="97"/>
      <c r="RRY33" s="97"/>
      <c r="RRZ33" s="97"/>
      <c r="RSA33" s="97"/>
      <c r="RSB33" s="97"/>
      <c r="RSC33" s="97"/>
      <c r="RSD33" s="97"/>
      <c r="RSE33" s="97"/>
      <c r="RSF33" s="97"/>
      <c r="RSG33" s="97"/>
      <c r="RSH33" s="97"/>
      <c r="RSI33" s="97"/>
      <c r="RSJ33" s="97"/>
      <c r="RSK33" s="97"/>
      <c r="RSL33" s="97"/>
      <c r="RSM33" s="97"/>
      <c r="RSN33" s="97"/>
      <c r="RSO33" s="97"/>
      <c r="RSP33" s="97"/>
      <c r="RSQ33" s="97"/>
      <c r="RSR33" s="97"/>
      <c r="RSS33" s="97"/>
      <c r="RST33" s="97"/>
      <c r="RSU33" s="97"/>
      <c r="RSV33" s="97"/>
      <c r="RSW33" s="97"/>
      <c r="RSX33" s="97"/>
      <c r="RSY33" s="97"/>
      <c r="RSZ33" s="97"/>
      <c r="RTA33" s="97"/>
      <c r="RTB33" s="97"/>
      <c r="RTC33" s="97"/>
      <c r="RTD33" s="97"/>
      <c r="RTE33" s="97"/>
      <c r="RTF33" s="97"/>
      <c r="RTG33" s="97"/>
      <c r="RTH33" s="97"/>
      <c r="RTI33" s="97"/>
      <c r="RTJ33" s="97"/>
      <c r="RTK33" s="97"/>
      <c r="RTL33" s="97"/>
      <c r="RTM33" s="97"/>
      <c r="RTN33" s="97"/>
      <c r="RTO33" s="97"/>
      <c r="RTP33" s="97"/>
      <c r="RTQ33" s="97"/>
      <c r="RTR33" s="97"/>
      <c r="RTS33" s="97"/>
      <c r="RTT33" s="97"/>
      <c r="RTU33" s="97"/>
      <c r="RTV33" s="97"/>
      <c r="RTW33" s="97"/>
      <c r="RTX33" s="97"/>
      <c r="RTY33" s="97"/>
      <c r="RTZ33" s="97"/>
      <c r="RUA33" s="97"/>
      <c r="RUB33" s="97"/>
      <c r="RUC33" s="97"/>
      <c r="RUD33" s="97"/>
      <c r="RUE33" s="97"/>
      <c r="RUF33" s="97"/>
      <c r="RUG33" s="97"/>
      <c r="RUH33" s="97"/>
      <c r="RUI33" s="97"/>
      <c r="RUJ33" s="97"/>
      <c r="RUK33" s="97"/>
      <c r="RUL33" s="97"/>
      <c r="RUM33" s="97"/>
      <c r="RUN33" s="97"/>
      <c r="RUO33" s="97"/>
      <c r="RUP33" s="97"/>
      <c r="RUQ33" s="97"/>
      <c r="RUR33" s="97"/>
      <c r="RUS33" s="97"/>
      <c r="RUT33" s="97"/>
      <c r="RUU33" s="97"/>
      <c r="RUV33" s="97"/>
      <c r="RUW33" s="97"/>
      <c r="RUX33" s="97"/>
      <c r="RUY33" s="97"/>
      <c r="RUZ33" s="97"/>
      <c r="RVA33" s="97"/>
      <c r="RVB33" s="97"/>
      <c r="RVC33" s="97"/>
      <c r="RVD33" s="97"/>
      <c r="RVE33" s="97"/>
      <c r="RVF33" s="97"/>
      <c r="RVG33" s="97"/>
      <c r="RVH33" s="97"/>
      <c r="RVI33" s="97"/>
      <c r="RVJ33" s="97"/>
      <c r="RVK33" s="97"/>
      <c r="RVL33" s="97"/>
      <c r="RVM33" s="97"/>
      <c r="RVN33" s="97"/>
      <c r="RVO33" s="97"/>
      <c r="RVP33" s="97"/>
      <c r="RVQ33" s="97"/>
      <c r="RVR33" s="97"/>
      <c r="RVS33" s="97"/>
      <c r="RVT33" s="97"/>
      <c r="RVU33" s="97"/>
      <c r="RVV33" s="97"/>
      <c r="RVW33" s="97"/>
      <c r="RVX33" s="97"/>
      <c r="RVY33" s="97"/>
      <c r="RVZ33" s="97"/>
      <c r="RWA33" s="97"/>
      <c r="RWB33" s="97"/>
      <c r="RWC33" s="97"/>
      <c r="RWD33" s="97"/>
      <c r="RWE33" s="97"/>
      <c r="RWF33" s="97"/>
      <c r="RWG33" s="97"/>
      <c r="RWH33" s="97"/>
      <c r="RWI33" s="97"/>
      <c r="RWJ33" s="97"/>
      <c r="RWK33" s="97"/>
      <c r="RWL33" s="97"/>
      <c r="RWM33" s="97"/>
      <c r="RWN33" s="97"/>
      <c r="RWO33" s="97"/>
      <c r="RWP33" s="97"/>
      <c r="RWQ33" s="97"/>
      <c r="RWR33" s="97"/>
      <c r="RWS33" s="97"/>
      <c r="RWT33" s="97"/>
      <c r="RWU33" s="97"/>
      <c r="RWV33" s="97"/>
      <c r="RWW33" s="97"/>
      <c r="RWX33" s="97"/>
      <c r="RWY33" s="97"/>
      <c r="RWZ33" s="97"/>
      <c r="RXA33" s="97"/>
      <c r="RXB33" s="97"/>
      <c r="RXC33" s="97"/>
      <c r="RXD33" s="97"/>
      <c r="RXE33" s="97"/>
      <c r="RXF33" s="97"/>
      <c r="RXG33" s="97"/>
      <c r="RXH33" s="97"/>
      <c r="RXI33" s="97"/>
      <c r="RXJ33" s="97"/>
      <c r="RXK33" s="97"/>
      <c r="RXL33" s="97"/>
      <c r="RXM33" s="97"/>
      <c r="RXN33" s="97"/>
      <c r="RXO33" s="97"/>
      <c r="RXP33" s="97"/>
      <c r="RXQ33" s="97"/>
      <c r="RXR33" s="97"/>
      <c r="RXS33" s="97"/>
      <c r="RXT33" s="97"/>
      <c r="RXU33" s="97"/>
      <c r="RXV33" s="97"/>
      <c r="RXW33" s="97"/>
      <c r="RXX33" s="97"/>
      <c r="RXY33" s="97"/>
      <c r="RXZ33" s="97"/>
      <c r="RYA33" s="97"/>
      <c r="RYB33" s="97"/>
      <c r="RYC33" s="97"/>
      <c r="RYD33" s="97"/>
      <c r="RYE33" s="97"/>
      <c r="RYF33" s="97"/>
      <c r="RYG33" s="97"/>
      <c r="RYH33" s="97"/>
      <c r="RYI33" s="97"/>
      <c r="RYJ33" s="97"/>
      <c r="RYK33" s="97"/>
      <c r="RYL33" s="97"/>
      <c r="RYM33" s="97"/>
      <c r="RYN33" s="97"/>
      <c r="RYO33" s="97"/>
      <c r="RYP33" s="97"/>
      <c r="RYQ33" s="97"/>
      <c r="RYR33" s="97"/>
      <c r="RYS33" s="97"/>
      <c r="RYT33" s="97"/>
      <c r="RYU33" s="97"/>
      <c r="RYV33" s="97"/>
      <c r="RYW33" s="97"/>
      <c r="RYX33" s="97"/>
      <c r="RYY33" s="97"/>
      <c r="RYZ33" s="97"/>
      <c r="RZA33" s="97"/>
      <c r="RZB33" s="97"/>
      <c r="RZC33" s="97"/>
      <c r="RZD33" s="97"/>
      <c r="RZE33" s="97"/>
      <c r="RZF33" s="97"/>
      <c r="RZG33" s="97"/>
      <c r="RZH33" s="97"/>
      <c r="RZI33" s="97"/>
      <c r="RZJ33" s="97"/>
      <c r="RZK33" s="97"/>
      <c r="RZL33" s="97"/>
      <c r="RZM33" s="97"/>
      <c r="RZN33" s="97"/>
      <c r="RZO33" s="97"/>
      <c r="RZP33" s="97"/>
      <c r="RZQ33" s="97"/>
      <c r="RZR33" s="97"/>
      <c r="RZS33" s="97"/>
      <c r="RZT33" s="97"/>
      <c r="RZU33" s="97"/>
      <c r="RZV33" s="97"/>
      <c r="RZW33" s="97"/>
      <c r="RZX33" s="97"/>
      <c r="RZY33" s="97"/>
      <c r="RZZ33" s="97"/>
      <c r="SAA33" s="97"/>
      <c r="SAB33" s="97"/>
      <c r="SAC33" s="97"/>
      <c r="SAD33" s="97"/>
      <c r="SAE33" s="97"/>
      <c r="SAF33" s="97"/>
      <c r="SAG33" s="97"/>
      <c r="SAH33" s="97"/>
      <c r="SAI33" s="97"/>
      <c r="SAJ33" s="97"/>
      <c r="SAK33" s="97"/>
      <c r="SAL33" s="97"/>
      <c r="SAM33" s="97"/>
      <c r="SAN33" s="97"/>
      <c r="SAO33" s="97"/>
      <c r="SAP33" s="97"/>
      <c r="SAQ33" s="97"/>
      <c r="SAR33" s="97"/>
      <c r="SAS33" s="97"/>
      <c r="SAT33" s="97"/>
      <c r="SAU33" s="97"/>
      <c r="SAV33" s="97"/>
      <c r="SAW33" s="97"/>
      <c r="SAX33" s="97"/>
      <c r="SAY33" s="97"/>
      <c r="SAZ33" s="97"/>
      <c r="SBA33" s="97"/>
      <c r="SBB33" s="97"/>
      <c r="SBC33" s="97"/>
      <c r="SBD33" s="97"/>
      <c r="SBE33" s="97"/>
      <c r="SBF33" s="97"/>
      <c r="SBG33" s="97"/>
      <c r="SBH33" s="97"/>
      <c r="SBI33" s="97"/>
      <c r="SBJ33" s="97"/>
      <c r="SBK33" s="97"/>
      <c r="SBL33" s="97"/>
      <c r="SBM33" s="97"/>
      <c r="SBN33" s="97"/>
      <c r="SBO33" s="97"/>
      <c r="SBP33" s="97"/>
      <c r="SBQ33" s="97"/>
      <c r="SBR33" s="97"/>
      <c r="SBS33" s="97"/>
      <c r="SBT33" s="97"/>
      <c r="SBU33" s="97"/>
      <c r="SBV33" s="97"/>
      <c r="SBW33" s="97"/>
      <c r="SBX33" s="97"/>
      <c r="SBY33" s="97"/>
      <c r="SBZ33" s="97"/>
      <c r="SCA33" s="97"/>
      <c r="SCB33" s="97"/>
      <c r="SCC33" s="97"/>
      <c r="SCD33" s="97"/>
      <c r="SCE33" s="97"/>
      <c r="SCF33" s="97"/>
      <c r="SCG33" s="97"/>
      <c r="SCH33" s="97"/>
      <c r="SCI33" s="97"/>
      <c r="SCJ33" s="97"/>
      <c r="SCK33" s="97"/>
      <c r="SCL33" s="97"/>
      <c r="SCM33" s="97"/>
      <c r="SCN33" s="97"/>
      <c r="SCO33" s="97"/>
      <c r="SCP33" s="97"/>
      <c r="SCQ33" s="97"/>
      <c r="SCR33" s="97"/>
      <c r="SCS33" s="97"/>
      <c r="SCT33" s="97"/>
      <c r="SCU33" s="97"/>
      <c r="SCV33" s="97"/>
      <c r="SCW33" s="97"/>
      <c r="SCX33" s="97"/>
      <c r="SCY33" s="97"/>
      <c r="SCZ33" s="97"/>
      <c r="SDA33" s="97"/>
      <c r="SDB33" s="97"/>
      <c r="SDC33" s="97"/>
      <c r="SDD33" s="97"/>
      <c r="SDE33" s="97"/>
      <c r="SDF33" s="97"/>
      <c r="SDG33" s="97"/>
      <c r="SDH33" s="97"/>
      <c r="SDI33" s="97"/>
      <c r="SDJ33" s="97"/>
      <c r="SDK33" s="97"/>
      <c r="SDL33" s="97"/>
      <c r="SDM33" s="97"/>
      <c r="SDN33" s="97"/>
      <c r="SDO33" s="97"/>
      <c r="SDP33" s="97"/>
      <c r="SDQ33" s="97"/>
      <c r="SDR33" s="97"/>
      <c r="SDS33" s="97"/>
      <c r="SDT33" s="97"/>
      <c r="SDU33" s="97"/>
      <c r="SDV33" s="97"/>
      <c r="SDW33" s="97"/>
      <c r="SDX33" s="97"/>
      <c r="SDY33" s="97"/>
      <c r="SDZ33" s="97"/>
      <c r="SEA33" s="97"/>
      <c r="SEB33" s="97"/>
      <c r="SEC33" s="97"/>
      <c r="SED33" s="97"/>
      <c r="SEE33" s="97"/>
      <c r="SEF33" s="97"/>
      <c r="SEG33" s="97"/>
      <c r="SEH33" s="97"/>
      <c r="SEI33" s="97"/>
      <c r="SEJ33" s="97"/>
      <c r="SEK33" s="97"/>
      <c r="SEL33" s="97"/>
      <c r="SEM33" s="97"/>
      <c r="SEN33" s="97"/>
      <c r="SEO33" s="97"/>
      <c r="SEP33" s="97"/>
      <c r="SEQ33" s="97"/>
      <c r="SER33" s="97"/>
      <c r="SES33" s="97"/>
      <c r="SET33" s="97"/>
      <c r="SEU33" s="97"/>
      <c r="SEV33" s="97"/>
      <c r="SEW33" s="97"/>
      <c r="SEX33" s="97"/>
      <c r="SEY33" s="97"/>
      <c r="SEZ33" s="97"/>
      <c r="SFA33" s="97"/>
      <c r="SFB33" s="97"/>
      <c r="SFC33" s="97"/>
      <c r="SFD33" s="97"/>
      <c r="SFE33" s="97"/>
      <c r="SFF33" s="97"/>
      <c r="SFG33" s="97"/>
      <c r="SFH33" s="97"/>
      <c r="SFI33" s="97"/>
      <c r="SFJ33" s="97"/>
      <c r="SFK33" s="97"/>
      <c r="SFL33" s="97"/>
      <c r="SFM33" s="97"/>
      <c r="SFN33" s="97"/>
      <c r="SFO33" s="97"/>
      <c r="SFP33" s="97"/>
      <c r="SFQ33" s="97"/>
      <c r="SFR33" s="97"/>
      <c r="SFS33" s="97"/>
      <c r="SFT33" s="97"/>
      <c r="SFU33" s="97"/>
      <c r="SFV33" s="97"/>
      <c r="SFW33" s="97"/>
      <c r="SFX33" s="97"/>
      <c r="SFY33" s="97"/>
      <c r="SFZ33" s="97"/>
      <c r="SGA33" s="97"/>
      <c r="SGB33" s="97"/>
      <c r="SGC33" s="97"/>
      <c r="SGD33" s="97"/>
      <c r="SGE33" s="97"/>
      <c r="SGF33" s="97"/>
      <c r="SGG33" s="97"/>
      <c r="SGH33" s="97"/>
      <c r="SGI33" s="97"/>
      <c r="SGJ33" s="97"/>
      <c r="SGK33" s="97"/>
      <c r="SGL33" s="97"/>
      <c r="SGM33" s="97"/>
      <c r="SGN33" s="97"/>
      <c r="SGO33" s="97"/>
      <c r="SGP33" s="97"/>
      <c r="SGQ33" s="97"/>
      <c r="SGR33" s="97"/>
      <c r="SGS33" s="97"/>
      <c r="SGT33" s="97"/>
      <c r="SGU33" s="97"/>
      <c r="SGV33" s="97"/>
      <c r="SGW33" s="97"/>
      <c r="SGX33" s="97"/>
      <c r="SGY33" s="97"/>
      <c r="SGZ33" s="97"/>
      <c r="SHA33" s="97"/>
      <c r="SHB33" s="97"/>
      <c r="SHC33" s="97"/>
      <c r="SHD33" s="97"/>
      <c r="SHE33" s="97"/>
      <c r="SHF33" s="97"/>
      <c r="SHG33" s="97"/>
      <c r="SHH33" s="97"/>
      <c r="SHI33" s="97"/>
      <c r="SHJ33" s="97"/>
      <c r="SHK33" s="97"/>
      <c r="SHL33" s="97"/>
      <c r="SHM33" s="97"/>
      <c r="SHN33" s="97"/>
      <c r="SHO33" s="97"/>
      <c r="SHP33" s="97"/>
      <c r="SHQ33" s="97"/>
      <c r="SHR33" s="97"/>
      <c r="SHS33" s="97"/>
      <c r="SHT33" s="97"/>
      <c r="SHU33" s="97"/>
      <c r="SHV33" s="97"/>
      <c r="SHW33" s="97"/>
      <c r="SHX33" s="97"/>
      <c r="SHY33" s="97"/>
      <c r="SHZ33" s="97"/>
      <c r="SIA33" s="97"/>
      <c r="SIB33" s="97"/>
      <c r="SIC33" s="97"/>
      <c r="SID33" s="97"/>
      <c r="SIE33" s="97"/>
      <c r="SIF33" s="97"/>
      <c r="SIG33" s="97"/>
      <c r="SIH33" s="97"/>
      <c r="SII33" s="97"/>
      <c r="SIJ33" s="97"/>
      <c r="SIK33" s="97"/>
      <c r="SIL33" s="97"/>
      <c r="SIM33" s="97"/>
      <c r="SIN33" s="97"/>
      <c r="SIO33" s="97"/>
      <c r="SIP33" s="97"/>
      <c r="SIQ33" s="97"/>
      <c r="SIR33" s="97"/>
      <c r="SIS33" s="97"/>
      <c r="SIT33" s="97"/>
      <c r="SIU33" s="97"/>
      <c r="SIV33" s="97"/>
      <c r="SIW33" s="97"/>
      <c r="SIX33" s="97"/>
      <c r="SIY33" s="97"/>
      <c r="SIZ33" s="97"/>
      <c r="SJA33" s="97"/>
      <c r="SJB33" s="97"/>
      <c r="SJC33" s="97"/>
      <c r="SJD33" s="97"/>
      <c r="SJE33" s="97"/>
      <c r="SJF33" s="97"/>
      <c r="SJG33" s="97"/>
      <c r="SJH33" s="97"/>
      <c r="SJI33" s="97"/>
      <c r="SJJ33" s="97"/>
      <c r="SJK33" s="97"/>
      <c r="SJL33" s="97"/>
      <c r="SJM33" s="97"/>
      <c r="SJN33" s="97"/>
      <c r="SJO33" s="97"/>
      <c r="SJP33" s="97"/>
      <c r="SJQ33" s="97"/>
      <c r="SJR33" s="97"/>
      <c r="SJS33" s="97"/>
      <c r="SJT33" s="97"/>
      <c r="SJU33" s="97"/>
      <c r="SJV33" s="97"/>
      <c r="SJW33" s="97"/>
      <c r="SJX33" s="97"/>
      <c r="SJY33" s="97"/>
      <c r="SJZ33" s="97"/>
      <c r="SKA33" s="97"/>
      <c r="SKB33" s="97"/>
      <c r="SKC33" s="97"/>
      <c r="SKD33" s="97"/>
      <c r="SKE33" s="97"/>
      <c r="SKF33" s="97"/>
      <c r="SKG33" s="97"/>
      <c r="SKH33" s="97"/>
      <c r="SKI33" s="97"/>
      <c r="SKJ33" s="97"/>
      <c r="SKK33" s="97"/>
      <c r="SKL33" s="97"/>
      <c r="SKM33" s="97"/>
      <c r="SKN33" s="97"/>
      <c r="SKO33" s="97"/>
      <c r="SKP33" s="97"/>
      <c r="SKQ33" s="97"/>
      <c r="SKR33" s="97"/>
      <c r="SKS33" s="97"/>
      <c r="SKT33" s="97"/>
      <c r="SKU33" s="97"/>
      <c r="SKV33" s="97"/>
      <c r="SKW33" s="97"/>
      <c r="SKX33" s="97"/>
      <c r="SKY33" s="97"/>
      <c r="SKZ33" s="97"/>
      <c r="SLA33" s="97"/>
      <c r="SLB33" s="97"/>
      <c r="SLC33" s="97"/>
      <c r="SLD33" s="97"/>
      <c r="SLE33" s="97"/>
      <c r="SLF33" s="97"/>
      <c r="SLG33" s="97"/>
      <c r="SLH33" s="97"/>
      <c r="SLI33" s="97"/>
      <c r="SLJ33" s="97"/>
      <c r="SLK33" s="97"/>
      <c r="SLL33" s="97"/>
      <c r="SLM33" s="97"/>
      <c r="SLN33" s="97"/>
      <c r="SLO33" s="97"/>
      <c r="SLP33" s="97"/>
      <c r="SLQ33" s="97"/>
      <c r="SLR33" s="97"/>
      <c r="SLS33" s="97"/>
      <c r="SLT33" s="97"/>
      <c r="SLU33" s="97"/>
      <c r="SLV33" s="97"/>
      <c r="SLW33" s="97"/>
      <c r="SLX33" s="97"/>
      <c r="SLY33" s="97"/>
      <c r="SLZ33" s="97"/>
      <c r="SMA33" s="97"/>
      <c r="SMB33" s="97"/>
      <c r="SMC33" s="97"/>
      <c r="SMD33" s="97"/>
      <c r="SME33" s="97"/>
      <c r="SMF33" s="97"/>
      <c r="SMG33" s="97"/>
      <c r="SMH33" s="97"/>
      <c r="SMI33" s="97"/>
      <c r="SMJ33" s="97"/>
      <c r="SMK33" s="97"/>
      <c r="SML33" s="97"/>
      <c r="SMM33" s="97"/>
      <c r="SMN33" s="97"/>
      <c r="SMO33" s="97"/>
      <c r="SMP33" s="97"/>
      <c r="SMQ33" s="97"/>
      <c r="SMR33" s="97"/>
      <c r="SMS33" s="97"/>
      <c r="SMT33" s="97"/>
      <c r="SMU33" s="97"/>
      <c r="SMV33" s="97"/>
      <c r="SMW33" s="97"/>
      <c r="SMX33" s="97"/>
      <c r="SMY33" s="97"/>
      <c r="SMZ33" s="97"/>
      <c r="SNA33" s="97"/>
      <c r="SNB33" s="97"/>
      <c r="SNC33" s="97"/>
      <c r="SND33" s="97"/>
      <c r="SNE33" s="97"/>
      <c r="SNF33" s="97"/>
      <c r="SNG33" s="97"/>
      <c r="SNH33" s="97"/>
      <c r="SNI33" s="97"/>
      <c r="SNJ33" s="97"/>
      <c r="SNK33" s="97"/>
      <c r="SNL33" s="97"/>
      <c r="SNM33" s="97"/>
      <c r="SNN33" s="97"/>
      <c r="SNO33" s="97"/>
      <c r="SNP33" s="97"/>
      <c r="SNQ33" s="97"/>
      <c r="SNR33" s="97"/>
      <c r="SNS33" s="97"/>
      <c r="SNT33" s="97"/>
      <c r="SNU33" s="97"/>
      <c r="SNV33" s="97"/>
      <c r="SNW33" s="97"/>
      <c r="SNX33" s="97"/>
      <c r="SNY33" s="97"/>
      <c r="SNZ33" s="97"/>
      <c r="SOA33" s="97"/>
      <c r="SOB33" s="97"/>
      <c r="SOC33" s="97"/>
      <c r="SOD33" s="97"/>
      <c r="SOE33" s="97"/>
      <c r="SOF33" s="97"/>
      <c r="SOG33" s="97"/>
      <c r="SOH33" s="97"/>
      <c r="SOI33" s="97"/>
      <c r="SOJ33" s="97"/>
      <c r="SOK33" s="97"/>
      <c r="SOL33" s="97"/>
      <c r="SOM33" s="97"/>
      <c r="SON33" s="97"/>
      <c r="SOO33" s="97"/>
      <c r="SOP33" s="97"/>
      <c r="SOQ33" s="97"/>
      <c r="SOR33" s="97"/>
      <c r="SOS33" s="97"/>
      <c r="SOT33" s="97"/>
      <c r="SOU33" s="97"/>
      <c r="SOV33" s="97"/>
      <c r="SOW33" s="97"/>
      <c r="SOX33" s="97"/>
      <c r="SOY33" s="97"/>
      <c r="SOZ33" s="97"/>
      <c r="SPA33" s="97"/>
      <c r="SPB33" s="97"/>
      <c r="SPC33" s="97"/>
      <c r="SPD33" s="97"/>
      <c r="SPE33" s="97"/>
      <c r="SPF33" s="97"/>
      <c r="SPG33" s="97"/>
      <c r="SPH33" s="97"/>
      <c r="SPI33" s="97"/>
      <c r="SPJ33" s="97"/>
      <c r="SPK33" s="97"/>
      <c r="SPL33" s="97"/>
      <c r="SPM33" s="97"/>
      <c r="SPN33" s="97"/>
      <c r="SPO33" s="97"/>
      <c r="SPP33" s="97"/>
      <c r="SPQ33" s="97"/>
      <c r="SPR33" s="97"/>
      <c r="SPS33" s="97"/>
      <c r="SPT33" s="97"/>
      <c r="SPU33" s="97"/>
      <c r="SPV33" s="97"/>
      <c r="SPW33" s="97"/>
      <c r="SPX33" s="97"/>
      <c r="SPY33" s="97"/>
      <c r="SPZ33" s="97"/>
      <c r="SQA33" s="97"/>
      <c r="SQB33" s="97"/>
      <c r="SQC33" s="97"/>
      <c r="SQD33" s="97"/>
      <c r="SQE33" s="97"/>
      <c r="SQF33" s="97"/>
      <c r="SQG33" s="97"/>
      <c r="SQH33" s="97"/>
      <c r="SQI33" s="97"/>
      <c r="SQJ33" s="97"/>
      <c r="SQK33" s="97"/>
      <c r="SQL33" s="97"/>
      <c r="SQM33" s="97"/>
      <c r="SQN33" s="97"/>
      <c r="SQO33" s="97"/>
      <c r="SQP33" s="97"/>
      <c r="SQQ33" s="97"/>
      <c r="SQR33" s="97"/>
      <c r="SQS33" s="97"/>
      <c r="SQT33" s="97"/>
      <c r="SQU33" s="97"/>
      <c r="SQV33" s="97"/>
      <c r="SQW33" s="97"/>
      <c r="SQX33" s="97"/>
      <c r="SQY33" s="97"/>
      <c r="SQZ33" s="97"/>
      <c r="SRA33" s="97"/>
      <c r="SRB33" s="97"/>
      <c r="SRC33" s="97"/>
      <c r="SRD33" s="97"/>
      <c r="SRE33" s="97"/>
      <c r="SRF33" s="97"/>
      <c r="SRG33" s="97"/>
      <c r="SRH33" s="97"/>
      <c r="SRI33" s="97"/>
      <c r="SRJ33" s="97"/>
      <c r="SRK33" s="97"/>
      <c r="SRL33" s="97"/>
      <c r="SRM33" s="97"/>
      <c r="SRN33" s="97"/>
      <c r="SRO33" s="97"/>
      <c r="SRP33" s="97"/>
      <c r="SRQ33" s="97"/>
      <c r="SRR33" s="97"/>
      <c r="SRS33" s="97"/>
      <c r="SRT33" s="97"/>
      <c r="SRU33" s="97"/>
      <c r="SRV33" s="97"/>
      <c r="SRW33" s="97"/>
      <c r="SRX33" s="97"/>
      <c r="SRY33" s="97"/>
      <c r="SRZ33" s="97"/>
      <c r="SSA33" s="97"/>
      <c r="SSB33" s="97"/>
      <c r="SSC33" s="97"/>
      <c r="SSD33" s="97"/>
      <c r="SSE33" s="97"/>
      <c r="SSF33" s="97"/>
      <c r="SSG33" s="97"/>
      <c r="SSH33" s="97"/>
      <c r="SSI33" s="97"/>
      <c r="SSJ33" s="97"/>
      <c r="SSK33" s="97"/>
      <c r="SSL33" s="97"/>
      <c r="SSM33" s="97"/>
      <c r="SSN33" s="97"/>
      <c r="SSO33" s="97"/>
      <c r="SSP33" s="97"/>
      <c r="SSQ33" s="97"/>
      <c r="SSR33" s="97"/>
      <c r="SSS33" s="97"/>
      <c r="SST33" s="97"/>
      <c r="SSU33" s="97"/>
      <c r="SSV33" s="97"/>
      <c r="SSW33" s="97"/>
      <c r="SSX33" s="97"/>
      <c r="SSY33" s="97"/>
      <c r="SSZ33" s="97"/>
      <c r="STA33" s="97"/>
      <c r="STB33" s="97"/>
      <c r="STC33" s="97"/>
      <c r="STD33" s="97"/>
      <c r="STE33" s="97"/>
      <c r="STF33" s="97"/>
      <c r="STG33" s="97"/>
      <c r="STH33" s="97"/>
      <c r="STI33" s="97"/>
      <c r="STJ33" s="97"/>
      <c r="STK33" s="97"/>
      <c r="STL33" s="97"/>
      <c r="STM33" s="97"/>
      <c r="STN33" s="97"/>
      <c r="STO33" s="97"/>
      <c r="STP33" s="97"/>
      <c r="STQ33" s="97"/>
      <c r="STR33" s="97"/>
      <c r="STS33" s="97"/>
      <c r="STT33" s="97"/>
      <c r="STU33" s="97"/>
      <c r="STV33" s="97"/>
      <c r="STW33" s="97"/>
      <c r="STX33" s="97"/>
      <c r="STY33" s="97"/>
      <c r="STZ33" s="97"/>
      <c r="SUA33" s="97"/>
      <c r="SUB33" s="97"/>
      <c r="SUC33" s="97"/>
      <c r="SUD33" s="97"/>
      <c r="SUE33" s="97"/>
      <c r="SUF33" s="97"/>
      <c r="SUG33" s="97"/>
      <c r="SUH33" s="97"/>
      <c r="SUI33" s="97"/>
      <c r="SUJ33" s="97"/>
      <c r="SUK33" s="97"/>
      <c r="SUL33" s="97"/>
      <c r="SUM33" s="97"/>
      <c r="SUN33" s="97"/>
      <c r="SUO33" s="97"/>
      <c r="SUP33" s="97"/>
      <c r="SUQ33" s="97"/>
      <c r="SUR33" s="97"/>
      <c r="SUS33" s="97"/>
      <c r="SUT33" s="97"/>
      <c r="SUU33" s="97"/>
      <c r="SUV33" s="97"/>
      <c r="SUW33" s="97"/>
      <c r="SUX33" s="97"/>
      <c r="SUY33" s="97"/>
      <c r="SUZ33" s="97"/>
      <c r="SVA33" s="97"/>
      <c r="SVB33" s="97"/>
      <c r="SVC33" s="97"/>
      <c r="SVD33" s="97"/>
      <c r="SVE33" s="97"/>
      <c r="SVF33" s="97"/>
      <c r="SVG33" s="97"/>
      <c r="SVH33" s="97"/>
      <c r="SVI33" s="97"/>
      <c r="SVJ33" s="97"/>
      <c r="SVK33" s="97"/>
      <c r="SVL33" s="97"/>
      <c r="SVM33" s="97"/>
      <c r="SVN33" s="97"/>
      <c r="SVO33" s="97"/>
      <c r="SVP33" s="97"/>
      <c r="SVQ33" s="97"/>
      <c r="SVR33" s="97"/>
      <c r="SVS33" s="97"/>
      <c r="SVT33" s="97"/>
      <c r="SVU33" s="97"/>
      <c r="SVV33" s="97"/>
      <c r="SVW33" s="97"/>
      <c r="SVX33" s="97"/>
      <c r="SVY33" s="97"/>
      <c r="SVZ33" s="97"/>
      <c r="SWA33" s="97"/>
      <c r="SWB33" s="97"/>
      <c r="SWC33" s="97"/>
      <c r="SWD33" s="97"/>
      <c r="SWE33" s="97"/>
      <c r="SWF33" s="97"/>
      <c r="SWG33" s="97"/>
      <c r="SWH33" s="97"/>
      <c r="SWI33" s="97"/>
      <c r="SWJ33" s="97"/>
      <c r="SWK33" s="97"/>
      <c r="SWL33" s="97"/>
      <c r="SWM33" s="97"/>
      <c r="SWN33" s="97"/>
      <c r="SWO33" s="97"/>
      <c r="SWP33" s="97"/>
      <c r="SWQ33" s="97"/>
      <c r="SWR33" s="97"/>
      <c r="SWS33" s="97"/>
      <c r="SWT33" s="97"/>
      <c r="SWU33" s="97"/>
      <c r="SWV33" s="97"/>
      <c r="SWW33" s="97"/>
      <c r="SWX33" s="97"/>
      <c r="SWY33" s="97"/>
      <c r="SWZ33" s="97"/>
      <c r="SXA33" s="97"/>
      <c r="SXB33" s="97"/>
      <c r="SXC33" s="97"/>
      <c r="SXD33" s="97"/>
      <c r="SXE33" s="97"/>
      <c r="SXF33" s="97"/>
      <c r="SXG33" s="97"/>
      <c r="SXH33" s="97"/>
      <c r="SXI33" s="97"/>
      <c r="SXJ33" s="97"/>
      <c r="SXK33" s="97"/>
      <c r="SXL33" s="97"/>
      <c r="SXM33" s="97"/>
      <c r="SXN33" s="97"/>
      <c r="SXO33" s="97"/>
      <c r="SXP33" s="97"/>
      <c r="SXQ33" s="97"/>
      <c r="SXR33" s="97"/>
      <c r="SXS33" s="97"/>
      <c r="SXT33" s="97"/>
      <c r="SXU33" s="97"/>
      <c r="SXV33" s="97"/>
      <c r="SXW33" s="97"/>
      <c r="SXX33" s="97"/>
      <c r="SXY33" s="97"/>
      <c r="SXZ33" s="97"/>
      <c r="SYA33" s="97"/>
      <c r="SYB33" s="97"/>
      <c r="SYC33" s="97"/>
      <c r="SYD33" s="97"/>
      <c r="SYE33" s="97"/>
      <c r="SYF33" s="97"/>
      <c r="SYG33" s="97"/>
      <c r="SYH33" s="97"/>
      <c r="SYI33" s="97"/>
      <c r="SYJ33" s="97"/>
      <c r="SYK33" s="97"/>
      <c r="SYL33" s="97"/>
      <c r="SYM33" s="97"/>
      <c r="SYN33" s="97"/>
      <c r="SYO33" s="97"/>
      <c r="SYP33" s="97"/>
      <c r="SYQ33" s="97"/>
      <c r="SYR33" s="97"/>
      <c r="SYS33" s="97"/>
      <c r="SYT33" s="97"/>
      <c r="SYU33" s="97"/>
      <c r="SYV33" s="97"/>
      <c r="SYW33" s="97"/>
      <c r="SYX33" s="97"/>
      <c r="SYY33" s="97"/>
      <c r="SYZ33" s="97"/>
      <c r="SZA33" s="97"/>
      <c r="SZB33" s="97"/>
      <c r="SZC33" s="97"/>
      <c r="SZD33" s="97"/>
      <c r="SZE33" s="97"/>
      <c r="SZF33" s="97"/>
      <c r="SZG33" s="97"/>
      <c r="SZH33" s="97"/>
      <c r="SZI33" s="97"/>
      <c r="SZJ33" s="97"/>
      <c r="SZK33" s="97"/>
      <c r="SZL33" s="97"/>
      <c r="SZM33" s="97"/>
      <c r="SZN33" s="97"/>
      <c r="SZO33" s="97"/>
      <c r="SZP33" s="97"/>
      <c r="SZQ33" s="97"/>
      <c r="SZR33" s="97"/>
      <c r="SZS33" s="97"/>
      <c r="SZT33" s="97"/>
      <c r="SZU33" s="97"/>
      <c r="SZV33" s="97"/>
      <c r="SZW33" s="97"/>
      <c r="SZX33" s="97"/>
      <c r="SZY33" s="97"/>
      <c r="SZZ33" s="97"/>
      <c r="TAA33" s="97"/>
      <c r="TAB33" s="97"/>
      <c r="TAC33" s="97"/>
      <c r="TAD33" s="97"/>
      <c r="TAE33" s="97"/>
      <c r="TAF33" s="97"/>
      <c r="TAG33" s="97"/>
      <c r="TAH33" s="97"/>
      <c r="TAI33" s="97"/>
      <c r="TAJ33" s="97"/>
      <c r="TAK33" s="97"/>
      <c r="TAL33" s="97"/>
      <c r="TAM33" s="97"/>
      <c r="TAN33" s="97"/>
      <c r="TAO33" s="97"/>
      <c r="TAP33" s="97"/>
      <c r="TAQ33" s="97"/>
      <c r="TAR33" s="97"/>
      <c r="TAS33" s="97"/>
      <c r="TAT33" s="97"/>
      <c r="TAU33" s="97"/>
      <c r="TAV33" s="97"/>
      <c r="TAW33" s="97"/>
      <c r="TAX33" s="97"/>
      <c r="TAY33" s="97"/>
      <c r="TAZ33" s="97"/>
      <c r="TBA33" s="97"/>
      <c r="TBB33" s="97"/>
      <c r="TBC33" s="97"/>
      <c r="TBD33" s="97"/>
      <c r="TBE33" s="97"/>
      <c r="TBF33" s="97"/>
      <c r="TBG33" s="97"/>
      <c r="TBH33" s="97"/>
      <c r="TBI33" s="97"/>
      <c r="TBJ33" s="97"/>
      <c r="TBK33" s="97"/>
      <c r="TBL33" s="97"/>
      <c r="TBM33" s="97"/>
      <c r="TBN33" s="97"/>
      <c r="TBO33" s="97"/>
      <c r="TBP33" s="97"/>
      <c r="TBQ33" s="97"/>
      <c r="TBR33" s="97"/>
      <c r="TBS33" s="97"/>
      <c r="TBT33" s="97"/>
      <c r="TBU33" s="97"/>
      <c r="TBV33" s="97"/>
      <c r="TBW33" s="97"/>
      <c r="TBX33" s="97"/>
      <c r="TBY33" s="97"/>
      <c r="TBZ33" s="97"/>
      <c r="TCA33" s="97"/>
      <c r="TCB33" s="97"/>
      <c r="TCC33" s="97"/>
      <c r="TCD33" s="97"/>
      <c r="TCE33" s="97"/>
      <c r="TCF33" s="97"/>
      <c r="TCG33" s="97"/>
      <c r="TCH33" s="97"/>
      <c r="TCI33" s="97"/>
      <c r="TCJ33" s="97"/>
      <c r="TCK33" s="97"/>
      <c r="TCL33" s="97"/>
      <c r="TCM33" s="97"/>
      <c r="TCN33" s="97"/>
      <c r="TCO33" s="97"/>
      <c r="TCP33" s="97"/>
      <c r="TCQ33" s="97"/>
      <c r="TCR33" s="97"/>
      <c r="TCS33" s="97"/>
      <c r="TCT33" s="97"/>
      <c r="TCU33" s="97"/>
      <c r="TCV33" s="97"/>
      <c r="TCW33" s="97"/>
      <c r="TCX33" s="97"/>
      <c r="TCY33" s="97"/>
      <c r="TCZ33" s="97"/>
      <c r="TDA33" s="97"/>
      <c r="TDB33" s="97"/>
      <c r="TDC33" s="97"/>
      <c r="TDD33" s="97"/>
      <c r="TDE33" s="97"/>
      <c r="TDF33" s="97"/>
      <c r="TDG33" s="97"/>
      <c r="TDH33" s="97"/>
      <c r="TDI33" s="97"/>
      <c r="TDJ33" s="97"/>
      <c r="TDK33" s="97"/>
      <c r="TDL33" s="97"/>
      <c r="TDM33" s="97"/>
      <c r="TDN33" s="97"/>
      <c r="TDO33" s="97"/>
      <c r="TDP33" s="97"/>
      <c r="TDQ33" s="97"/>
      <c r="TDR33" s="97"/>
      <c r="TDS33" s="97"/>
      <c r="TDT33" s="97"/>
      <c r="TDU33" s="97"/>
      <c r="TDV33" s="97"/>
      <c r="TDW33" s="97"/>
      <c r="TDX33" s="97"/>
      <c r="TDY33" s="97"/>
      <c r="TDZ33" s="97"/>
      <c r="TEA33" s="97"/>
      <c r="TEB33" s="97"/>
      <c r="TEC33" s="97"/>
      <c r="TED33" s="97"/>
      <c r="TEE33" s="97"/>
      <c r="TEF33" s="97"/>
      <c r="TEG33" s="97"/>
      <c r="TEH33" s="97"/>
      <c r="TEI33" s="97"/>
      <c r="TEJ33" s="97"/>
      <c r="TEK33" s="97"/>
      <c r="TEL33" s="97"/>
      <c r="TEM33" s="97"/>
      <c r="TEN33" s="97"/>
      <c r="TEO33" s="97"/>
      <c r="TEP33" s="97"/>
      <c r="TEQ33" s="97"/>
      <c r="TER33" s="97"/>
      <c r="TES33" s="97"/>
      <c r="TET33" s="97"/>
      <c r="TEU33" s="97"/>
      <c r="TEV33" s="97"/>
      <c r="TEW33" s="97"/>
      <c r="TEX33" s="97"/>
      <c r="TEY33" s="97"/>
      <c r="TEZ33" s="97"/>
      <c r="TFA33" s="97"/>
      <c r="TFB33" s="97"/>
      <c r="TFC33" s="97"/>
      <c r="TFD33" s="97"/>
      <c r="TFE33" s="97"/>
      <c r="TFF33" s="97"/>
      <c r="TFG33" s="97"/>
      <c r="TFH33" s="97"/>
      <c r="TFI33" s="97"/>
      <c r="TFJ33" s="97"/>
      <c r="TFK33" s="97"/>
      <c r="TFL33" s="97"/>
      <c r="TFM33" s="97"/>
      <c r="TFN33" s="97"/>
      <c r="TFO33" s="97"/>
      <c r="TFP33" s="97"/>
      <c r="TFQ33" s="97"/>
      <c r="TFR33" s="97"/>
      <c r="TFS33" s="97"/>
      <c r="TFT33" s="97"/>
      <c r="TFU33" s="97"/>
      <c r="TFV33" s="97"/>
      <c r="TFW33" s="97"/>
      <c r="TFX33" s="97"/>
      <c r="TFY33" s="97"/>
      <c r="TFZ33" s="97"/>
      <c r="TGA33" s="97"/>
      <c r="TGB33" s="97"/>
      <c r="TGC33" s="97"/>
      <c r="TGD33" s="97"/>
      <c r="TGE33" s="97"/>
      <c r="TGF33" s="97"/>
      <c r="TGG33" s="97"/>
      <c r="TGH33" s="97"/>
      <c r="TGI33" s="97"/>
      <c r="TGJ33" s="97"/>
      <c r="TGK33" s="97"/>
      <c r="TGL33" s="97"/>
      <c r="TGM33" s="97"/>
      <c r="TGN33" s="97"/>
      <c r="TGO33" s="97"/>
      <c r="TGP33" s="97"/>
      <c r="TGQ33" s="97"/>
      <c r="TGR33" s="97"/>
      <c r="TGS33" s="97"/>
      <c r="TGT33" s="97"/>
      <c r="TGU33" s="97"/>
      <c r="TGV33" s="97"/>
      <c r="TGW33" s="97"/>
      <c r="TGX33" s="97"/>
      <c r="TGY33" s="97"/>
      <c r="TGZ33" s="97"/>
      <c r="THA33" s="97"/>
      <c r="THB33" s="97"/>
      <c r="THC33" s="97"/>
      <c r="THD33" s="97"/>
      <c r="THE33" s="97"/>
      <c r="THF33" s="97"/>
      <c r="THG33" s="97"/>
      <c r="THH33" s="97"/>
      <c r="THI33" s="97"/>
      <c r="THJ33" s="97"/>
      <c r="THK33" s="97"/>
      <c r="THL33" s="97"/>
      <c r="THM33" s="97"/>
      <c r="THN33" s="97"/>
      <c r="THO33" s="97"/>
      <c r="THP33" s="97"/>
      <c r="THQ33" s="97"/>
      <c r="THR33" s="97"/>
      <c r="THS33" s="97"/>
      <c r="THT33" s="97"/>
      <c r="THU33" s="97"/>
      <c r="THV33" s="97"/>
      <c r="THW33" s="97"/>
      <c r="THX33" s="97"/>
      <c r="THY33" s="97"/>
      <c r="THZ33" s="97"/>
      <c r="TIA33" s="97"/>
      <c r="TIB33" s="97"/>
      <c r="TIC33" s="97"/>
      <c r="TID33" s="97"/>
      <c r="TIE33" s="97"/>
      <c r="TIF33" s="97"/>
      <c r="TIG33" s="97"/>
      <c r="TIH33" s="97"/>
      <c r="TII33" s="97"/>
      <c r="TIJ33" s="97"/>
      <c r="TIK33" s="97"/>
      <c r="TIL33" s="97"/>
      <c r="TIM33" s="97"/>
      <c r="TIN33" s="97"/>
      <c r="TIO33" s="97"/>
      <c r="TIP33" s="97"/>
      <c r="TIQ33" s="97"/>
      <c r="TIR33" s="97"/>
      <c r="TIS33" s="97"/>
      <c r="TIT33" s="97"/>
      <c r="TIU33" s="97"/>
      <c r="TIV33" s="97"/>
      <c r="TIW33" s="97"/>
      <c r="TIX33" s="97"/>
      <c r="TIY33" s="97"/>
      <c r="TIZ33" s="97"/>
      <c r="TJA33" s="97"/>
      <c r="TJB33" s="97"/>
      <c r="TJC33" s="97"/>
      <c r="TJD33" s="97"/>
      <c r="TJE33" s="97"/>
      <c r="TJF33" s="97"/>
      <c r="TJG33" s="97"/>
      <c r="TJH33" s="97"/>
      <c r="TJI33" s="97"/>
      <c r="TJJ33" s="97"/>
      <c r="TJK33" s="97"/>
      <c r="TJL33" s="97"/>
      <c r="TJM33" s="97"/>
      <c r="TJN33" s="97"/>
      <c r="TJO33" s="97"/>
      <c r="TJP33" s="97"/>
      <c r="TJQ33" s="97"/>
      <c r="TJR33" s="97"/>
      <c r="TJS33" s="97"/>
      <c r="TJT33" s="97"/>
      <c r="TJU33" s="97"/>
      <c r="TJV33" s="97"/>
      <c r="TJW33" s="97"/>
      <c r="TJX33" s="97"/>
      <c r="TJY33" s="97"/>
      <c r="TJZ33" s="97"/>
      <c r="TKA33" s="97"/>
      <c r="TKB33" s="97"/>
      <c r="TKC33" s="97"/>
      <c r="TKD33" s="97"/>
      <c r="TKE33" s="97"/>
      <c r="TKF33" s="97"/>
      <c r="TKG33" s="97"/>
      <c r="TKH33" s="97"/>
      <c r="TKI33" s="97"/>
      <c r="TKJ33" s="97"/>
      <c r="TKK33" s="97"/>
      <c r="TKL33" s="97"/>
      <c r="TKM33" s="97"/>
      <c r="TKN33" s="97"/>
      <c r="TKO33" s="97"/>
      <c r="TKP33" s="97"/>
      <c r="TKQ33" s="97"/>
      <c r="TKR33" s="97"/>
      <c r="TKS33" s="97"/>
      <c r="TKT33" s="97"/>
      <c r="TKU33" s="97"/>
      <c r="TKV33" s="97"/>
      <c r="TKW33" s="97"/>
      <c r="TKX33" s="97"/>
      <c r="TKY33" s="97"/>
      <c r="TKZ33" s="97"/>
      <c r="TLA33" s="97"/>
      <c r="TLB33" s="97"/>
      <c r="TLC33" s="97"/>
      <c r="TLD33" s="97"/>
      <c r="TLE33" s="97"/>
      <c r="TLF33" s="97"/>
      <c r="TLG33" s="97"/>
      <c r="TLH33" s="97"/>
      <c r="TLI33" s="97"/>
      <c r="TLJ33" s="97"/>
      <c r="TLK33" s="97"/>
      <c r="TLL33" s="97"/>
      <c r="TLM33" s="97"/>
      <c r="TLN33" s="97"/>
      <c r="TLO33" s="97"/>
      <c r="TLP33" s="97"/>
      <c r="TLQ33" s="97"/>
      <c r="TLR33" s="97"/>
      <c r="TLS33" s="97"/>
      <c r="TLT33" s="97"/>
      <c r="TLU33" s="97"/>
      <c r="TLV33" s="97"/>
      <c r="TLW33" s="97"/>
      <c r="TLX33" s="97"/>
      <c r="TLY33" s="97"/>
      <c r="TLZ33" s="97"/>
      <c r="TMA33" s="97"/>
      <c r="TMB33" s="97"/>
      <c r="TMC33" s="97"/>
      <c r="TMD33" s="97"/>
      <c r="TME33" s="97"/>
      <c r="TMF33" s="97"/>
      <c r="TMG33" s="97"/>
      <c r="TMH33" s="97"/>
      <c r="TMI33" s="97"/>
      <c r="TMJ33" s="97"/>
      <c r="TMK33" s="97"/>
      <c r="TML33" s="97"/>
      <c r="TMM33" s="97"/>
      <c r="TMN33" s="97"/>
      <c r="TMO33" s="97"/>
      <c r="TMP33" s="97"/>
      <c r="TMQ33" s="97"/>
      <c r="TMR33" s="97"/>
      <c r="TMS33" s="97"/>
      <c r="TMT33" s="97"/>
      <c r="TMU33" s="97"/>
      <c r="TMV33" s="97"/>
      <c r="TMW33" s="97"/>
      <c r="TMX33" s="97"/>
      <c r="TMY33" s="97"/>
      <c r="TMZ33" s="97"/>
      <c r="TNA33" s="97"/>
      <c r="TNB33" s="97"/>
      <c r="TNC33" s="97"/>
      <c r="TND33" s="97"/>
      <c r="TNE33" s="97"/>
      <c r="TNF33" s="97"/>
      <c r="TNG33" s="97"/>
      <c r="TNH33" s="97"/>
      <c r="TNI33" s="97"/>
      <c r="TNJ33" s="97"/>
      <c r="TNK33" s="97"/>
      <c r="TNL33" s="97"/>
      <c r="TNM33" s="97"/>
      <c r="TNN33" s="97"/>
      <c r="TNO33" s="97"/>
      <c r="TNP33" s="97"/>
      <c r="TNQ33" s="97"/>
      <c r="TNR33" s="97"/>
      <c r="TNS33" s="97"/>
      <c r="TNT33" s="97"/>
      <c r="TNU33" s="97"/>
      <c r="TNV33" s="97"/>
      <c r="TNW33" s="97"/>
      <c r="TNX33" s="97"/>
      <c r="TNY33" s="97"/>
      <c r="TNZ33" s="97"/>
      <c r="TOA33" s="97"/>
      <c r="TOB33" s="97"/>
      <c r="TOC33" s="97"/>
      <c r="TOD33" s="97"/>
      <c r="TOE33" s="97"/>
      <c r="TOF33" s="97"/>
      <c r="TOG33" s="97"/>
      <c r="TOH33" s="97"/>
      <c r="TOI33" s="97"/>
      <c r="TOJ33" s="97"/>
      <c r="TOK33" s="97"/>
      <c r="TOL33" s="97"/>
      <c r="TOM33" s="97"/>
      <c r="TON33" s="97"/>
      <c r="TOO33" s="97"/>
      <c r="TOP33" s="97"/>
      <c r="TOQ33" s="97"/>
      <c r="TOR33" s="97"/>
      <c r="TOS33" s="97"/>
      <c r="TOT33" s="97"/>
      <c r="TOU33" s="97"/>
      <c r="TOV33" s="97"/>
      <c r="TOW33" s="97"/>
      <c r="TOX33" s="97"/>
      <c r="TOY33" s="97"/>
      <c r="TOZ33" s="97"/>
      <c r="TPA33" s="97"/>
      <c r="TPB33" s="97"/>
      <c r="TPC33" s="97"/>
      <c r="TPD33" s="97"/>
      <c r="TPE33" s="97"/>
      <c r="TPF33" s="97"/>
      <c r="TPG33" s="97"/>
      <c r="TPH33" s="97"/>
      <c r="TPI33" s="97"/>
      <c r="TPJ33" s="97"/>
      <c r="TPK33" s="97"/>
      <c r="TPL33" s="97"/>
      <c r="TPM33" s="97"/>
      <c r="TPN33" s="97"/>
      <c r="TPO33" s="97"/>
      <c r="TPP33" s="97"/>
      <c r="TPQ33" s="97"/>
      <c r="TPR33" s="97"/>
      <c r="TPS33" s="97"/>
      <c r="TPT33" s="97"/>
      <c r="TPU33" s="97"/>
      <c r="TPV33" s="97"/>
      <c r="TPW33" s="97"/>
      <c r="TPX33" s="97"/>
      <c r="TPY33" s="97"/>
      <c r="TPZ33" s="97"/>
      <c r="TQA33" s="97"/>
      <c r="TQB33" s="97"/>
      <c r="TQC33" s="97"/>
      <c r="TQD33" s="97"/>
      <c r="TQE33" s="97"/>
      <c r="TQF33" s="97"/>
      <c r="TQG33" s="97"/>
      <c r="TQH33" s="97"/>
      <c r="TQI33" s="97"/>
      <c r="TQJ33" s="97"/>
      <c r="TQK33" s="97"/>
      <c r="TQL33" s="97"/>
      <c r="TQM33" s="97"/>
      <c r="TQN33" s="97"/>
      <c r="TQO33" s="97"/>
      <c r="TQP33" s="97"/>
      <c r="TQQ33" s="97"/>
      <c r="TQR33" s="97"/>
      <c r="TQS33" s="97"/>
      <c r="TQT33" s="97"/>
      <c r="TQU33" s="97"/>
      <c r="TQV33" s="97"/>
      <c r="TQW33" s="97"/>
      <c r="TQX33" s="97"/>
      <c r="TQY33" s="97"/>
      <c r="TQZ33" s="97"/>
      <c r="TRA33" s="97"/>
      <c r="TRB33" s="97"/>
      <c r="TRC33" s="97"/>
      <c r="TRD33" s="97"/>
      <c r="TRE33" s="97"/>
      <c r="TRF33" s="97"/>
      <c r="TRG33" s="97"/>
      <c r="TRH33" s="97"/>
      <c r="TRI33" s="97"/>
      <c r="TRJ33" s="97"/>
      <c r="TRK33" s="97"/>
      <c r="TRL33" s="97"/>
      <c r="TRM33" s="97"/>
      <c r="TRN33" s="97"/>
      <c r="TRO33" s="97"/>
      <c r="TRP33" s="97"/>
      <c r="TRQ33" s="97"/>
      <c r="TRR33" s="97"/>
      <c r="TRS33" s="97"/>
      <c r="TRT33" s="97"/>
      <c r="TRU33" s="97"/>
      <c r="TRV33" s="97"/>
      <c r="TRW33" s="97"/>
      <c r="TRX33" s="97"/>
      <c r="TRY33" s="97"/>
      <c r="TRZ33" s="97"/>
      <c r="TSA33" s="97"/>
      <c r="TSB33" s="97"/>
      <c r="TSC33" s="97"/>
      <c r="TSD33" s="97"/>
      <c r="TSE33" s="97"/>
      <c r="TSF33" s="97"/>
      <c r="TSG33" s="97"/>
      <c r="TSH33" s="97"/>
      <c r="TSI33" s="97"/>
      <c r="TSJ33" s="97"/>
      <c r="TSK33" s="97"/>
      <c r="TSL33" s="97"/>
      <c r="TSM33" s="97"/>
      <c r="TSN33" s="97"/>
      <c r="TSO33" s="97"/>
      <c r="TSP33" s="97"/>
      <c r="TSQ33" s="97"/>
      <c r="TSR33" s="97"/>
      <c r="TSS33" s="97"/>
      <c r="TST33" s="97"/>
      <c r="TSU33" s="97"/>
      <c r="TSV33" s="97"/>
      <c r="TSW33" s="97"/>
      <c r="TSX33" s="97"/>
      <c r="TSY33" s="97"/>
      <c r="TSZ33" s="97"/>
      <c r="TTA33" s="97"/>
      <c r="TTB33" s="97"/>
      <c r="TTC33" s="97"/>
      <c r="TTD33" s="97"/>
      <c r="TTE33" s="97"/>
      <c r="TTF33" s="97"/>
      <c r="TTG33" s="97"/>
      <c r="TTH33" s="97"/>
      <c r="TTI33" s="97"/>
      <c r="TTJ33" s="97"/>
      <c r="TTK33" s="97"/>
      <c r="TTL33" s="97"/>
      <c r="TTM33" s="97"/>
      <c r="TTN33" s="97"/>
      <c r="TTO33" s="97"/>
      <c r="TTP33" s="97"/>
      <c r="TTQ33" s="97"/>
      <c r="TTR33" s="97"/>
      <c r="TTS33" s="97"/>
      <c r="TTT33" s="97"/>
      <c r="TTU33" s="97"/>
      <c r="TTV33" s="97"/>
      <c r="TTW33" s="97"/>
      <c r="TTX33" s="97"/>
      <c r="TTY33" s="97"/>
      <c r="TTZ33" s="97"/>
      <c r="TUA33" s="97"/>
      <c r="TUB33" s="97"/>
      <c r="TUC33" s="97"/>
      <c r="TUD33" s="97"/>
      <c r="TUE33" s="97"/>
      <c r="TUF33" s="97"/>
      <c r="TUG33" s="97"/>
      <c r="TUH33" s="97"/>
      <c r="TUI33" s="97"/>
      <c r="TUJ33" s="97"/>
      <c r="TUK33" s="97"/>
      <c r="TUL33" s="97"/>
      <c r="TUM33" s="97"/>
      <c r="TUN33" s="97"/>
      <c r="TUO33" s="97"/>
      <c r="TUP33" s="97"/>
      <c r="TUQ33" s="97"/>
      <c r="TUR33" s="97"/>
      <c r="TUS33" s="97"/>
      <c r="TUT33" s="97"/>
      <c r="TUU33" s="97"/>
      <c r="TUV33" s="97"/>
      <c r="TUW33" s="97"/>
      <c r="TUX33" s="97"/>
      <c r="TUY33" s="97"/>
      <c r="TUZ33" s="97"/>
      <c r="TVA33" s="97"/>
      <c r="TVB33" s="97"/>
      <c r="TVC33" s="97"/>
      <c r="TVD33" s="97"/>
      <c r="TVE33" s="97"/>
      <c r="TVF33" s="97"/>
      <c r="TVG33" s="97"/>
      <c r="TVH33" s="97"/>
      <c r="TVI33" s="97"/>
      <c r="TVJ33" s="97"/>
      <c r="TVK33" s="97"/>
      <c r="TVL33" s="97"/>
      <c r="TVM33" s="97"/>
      <c r="TVN33" s="97"/>
      <c r="TVO33" s="97"/>
      <c r="TVP33" s="97"/>
      <c r="TVQ33" s="97"/>
      <c r="TVR33" s="97"/>
      <c r="TVS33" s="97"/>
      <c r="TVT33" s="97"/>
      <c r="TVU33" s="97"/>
      <c r="TVV33" s="97"/>
      <c r="TVW33" s="97"/>
      <c r="TVX33" s="97"/>
      <c r="TVY33" s="97"/>
      <c r="TVZ33" s="97"/>
      <c r="TWA33" s="97"/>
      <c r="TWB33" s="97"/>
      <c r="TWC33" s="97"/>
      <c r="TWD33" s="97"/>
      <c r="TWE33" s="97"/>
      <c r="TWF33" s="97"/>
      <c r="TWG33" s="97"/>
      <c r="TWH33" s="97"/>
      <c r="TWI33" s="97"/>
      <c r="TWJ33" s="97"/>
      <c r="TWK33" s="97"/>
      <c r="TWL33" s="97"/>
      <c r="TWM33" s="97"/>
      <c r="TWN33" s="97"/>
      <c r="TWO33" s="97"/>
      <c r="TWP33" s="97"/>
      <c r="TWQ33" s="97"/>
      <c r="TWR33" s="97"/>
      <c r="TWS33" s="97"/>
      <c r="TWT33" s="97"/>
      <c r="TWU33" s="97"/>
      <c r="TWV33" s="97"/>
      <c r="TWW33" s="97"/>
      <c r="TWX33" s="97"/>
      <c r="TWY33" s="97"/>
      <c r="TWZ33" s="97"/>
      <c r="TXA33" s="97"/>
      <c r="TXB33" s="97"/>
      <c r="TXC33" s="97"/>
      <c r="TXD33" s="97"/>
      <c r="TXE33" s="97"/>
      <c r="TXF33" s="97"/>
      <c r="TXG33" s="97"/>
      <c r="TXH33" s="97"/>
      <c r="TXI33" s="97"/>
      <c r="TXJ33" s="97"/>
      <c r="TXK33" s="97"/>
      <c r="TXL33" s="97"/>
      <c r="TXM33" s="97"/>
      <c r="TXN33" s="97"/>
      <c r="TXO33" s="97"/>
      <c r="TXP33" s="97"/>
      <c r="TXQ33" s="97"/>
      <c r="TXR33" s="97"/>
      <c r="TXS33" s="97"/>
      <c r="TXT33" s="97"/>
      <c r="TXU33" s="97"/>
      <c r="TXV33" s="97"/>
      <c r="TXW33" s="97"/>
      <c r="TXX33" s="97"/>
      <c r="TXY33" s="97"/>
      <c r="TXZ33" s="97"/>
      <c r="TYA33" s="97"/>
      <c r="TYB33" s="97"/>
      <c r="TYC33" s="97"/>
      <c r="TYD33" s="97"/>
      <c r="TYE33" s="97"/>
      <c r="TYF33" s="97"/>
      <c r="TYG33" s="97"/>
      <c r="TYH33" s="97"/>
      <c r="TYI33" s="97"/>
      <c r="TYJ33" s="97"/>
      <c r="TYK33" s="97"/>
      <c r="TYL33" s="97"/>
      <c r="TYM33" s="97"/>
      <c r="TYN33" s="97"/>
      <c r="TYO33" s="97"/>
      <c r="TYP33" s="97"/>
      <c r="TYQ33" s="97"/>
      <c r="TYR33" s="97"/>
      <c r="TYS33" s="97"/>
      <c r="TYT33" s="97"/>
      <c r="TYU33" s="97"/>
      <c r="TYV33" s="97"/>
      <c r="TYW33" s="97"/>
      <c r="TYX33" s="97"/>
      <c r="TYY33" s="97"/>
      <c r="TYZ33" s="97"/>
      <c r="TZA33" s="97"/>
      <c r="TZB33" s="97"/>
      <c r="TZC33" s="97"/>
      <c r="TZD33" s="97"/>
      <c r="TZE33" s="97"/>
      <c r="TZF33" s="97"/>
      <c r="TZG33" s="97"/>
      <c r="TZH33" s="97"/>
      <c r="TZI33" s="97"/>
      <c r="TZJ33" s="97"/>
      <c r="TZK33" s="97"/>
      <c r="TZL33" s="97"/>
      <c r="TZM33" s="97"/>
      <c r="TZN33" s="97"/>
      <c r="TZO33" s="97"/>
      <c r="TZP33" s="97"/>
      <c r="TZQ33" s="97"/>
      <c r="TZR33" s="97"/>
      <c r="TZS33" s="97"/>
      <c r="TZT33" s="97"/>
      <c r="TZU33" s="97"/>
      <c r="TZV33" s="97"/>
      <c r="TZW33" s="97"/>
      <c r="TZX33" s="97"/>
      <c r="TZY33" s="97"/>
      <c r="TZZ33" s="97"/>
      <c r="UAA33" s="97"/>
      <c r="UAB33" s="97"/>
      <c r="UAC33" s="97"/>
      <c r="UAD33" s="97"/>
      <c r="UAE33" s="97"/>
      <c r="UAF33" s="97"/>
      <c r="UAG33" s="97"/>
      <c r="UAH33" s="97"/>
      <c r="UAI33" s="97"/>
      <c r="UAJ33" s="97"/>
      <c r="UAK33" s="97"/>
      <c r="UAL33" s="97"/>
      <c r="UAM33" s="97"/>
      <c r="UAN33" s="97"/>
      <c r="UAO33" s="97"/>
      <c r="UAP33" s="97"/>
      <c r="UAQ33" s="97"/>
      <c r="UAR33" s="97"/>
      <c r="UAS33" s="97"/>
      <c r="UAT33" s="97"/>
      <c r="UAU33" s="97"/>
      <c r="UAV33" s="97"/>
      <c r="UAW33" s="97"/>
      <c r="UAX33" s="97"/>
      <c r="UAY33" s="97"/>
      <c r="UAZ33" s="97"/>
      <c r="UBA33" s="97"/>
      <c r="UBB33" s="97"/>
      <c r="UBC33" s="97"/>
      <c r="UBD33" s="97"/>
      <c r="UBE33" s="97"/>
      <c r="UBF33" s="97"/>
      <c r="UBG33" s="97"/>
      <c r="UBH33" s="97"/>
      <c r="UBI33" s="97"/>
      <c r="UBJ33" s="97"/>
      <c r="UBK33" s="97"/>
      <c r="UBL33" s="97"/>
      <c r="UBM33" s="97"/>
      <c r="UBN33" s="97"/>
      <c r="UBO33" s="97"/>
      <c r="UBP33" s="97"/>
      <c r="UBQ33" s="97"/>
      <c r="UBR33" s="97"/>
      <c r="UBS33" s="97"/>
      <c r="UBT33" s="97"/>
      <c r="UBU33" s="97"/>
      <c r="UBV33" s="97"/>
      <c r="UBW33" s="97"/>
      <c r="UBX33" s="97"/>
      <c r="UBY33" s="97"/>
      <c r="UBZ33" s="97"/>
      <c r="UCA33" s="97"/>
      <c r="UCB33" s="97"/>
      <c r="UCC33" s="97"/>
      <c r="UCD33" s="97"/>
      <c r="UCE33" s="97"/>
      <c r="UCF33" s="97"/>
      <c r="UCG33" s="97"/>
      <c r="UCH33" s="97"/>
      <c r="UCI33" s="97"/>
      <c r="UCJ33" s="97"/>
      <c r="UCK33" s="97"/>
      <c r="UCL33" s="97"/>
      <c r="UCM33" s="97"/>
      <c r="UCN33" s="97"/>
      <c r="UCO33" s="97"/>
      <c r="UCP33" s="97"/>
      <c r="UCQ33" s="97"/>
      <c r="UCR33" s="97"/>
      <c r="UCS33" s="97"/>
      <c r="UCT33" s="97"/>
      <c r="UCU33" s="97"/>
      <c r="UCV33" s="97"/>
      <c r="UCW33" s="97"/>
      <c r="UCX33" s="97"/>
      <c r="UCY33" s="97"/>
      <c r="UCZ33" s="97"/>
      <c r="UDA33" s="97"/>
      <c r="UDB33" s="97"/>
      <c r="UDC33" s="97"/>
      <c r="UDD33" s="97"/>
      <c r="UDE33" s="97"/>
      <c r="UDF33" s="97"/>
      <c r="UDG33" s="97"/>
      <c r="UDH33" s="97"/>
      <c r="UDI33" s="97"/>
      <c r="UDJ33" s="97"/>
      <c r="UDK33" s="97"/>
      <c r="UDL33" s="97"/>
      <c r="UDM33" s="97"/>
      <c r="UDN33" s="97"/>
      <c r="UDO33" s="97"/>
      <c r="UDP33" s="97"/>
      <c r="UDQ33" s="97"/>
      <c r="UDR33" s="97"/>
      <c r="UDS33" s="97"/>
      <c r="UDT33" s="97"/>
      <c r="UDU33" s="97"/>
      <c r="UDV33" s="97"/>
      <c r="UDW33" s="97"/>
      <c r="UDX33" s="97"/>
      <c r="UDY33" s="97"/>
      <c r="UDZ33" s="97"/>
      <c r="UEA33" s="97"/>
      <c r="UEB33" s="97"/>
      <c r="UEC33" s="97"/>
      <c r="UED33" s="97"/>
      <c r="UEE33" s="97"/>
      <c r="UEF33" s="97"/>
      <c r="UEG33" s="97"/>
      <c r="UEH33" s="97"/>
      <c r="UEI33" s="97"/>
      <c r="UEJ33" s="97"/>
      <c r="UEK33" s="97"/>
      <c r="UEL33" s="97"/>
      <c r="UEM33" s="97"/>
      <c r="UEN33" s="97"/>
      <c r="UEO33" s="97"/>
      <c r="UEP33" s="97"/>
      <c r="UEQ33" s="97"/>
      <c r="UER33" s="97"/>
      <c r="UES33" s="97"/>
      <c r="UET33" s="97"/>
      <c r="UEU33" s="97"/>
      <c r="UEV33" s="97"/>
      <c r="UEW33" s="97"/>
      <c r="UEX33" s="97"/>
      <c r="UEY33" s="97"/>
      <c r="UEZ33" s="97"/>
      <c r="UFA33" s="97"/>
      <c r="UFB33" s="97"/>
      <c r="UFC33" s="97"/>
      <c r="UFD33" s="97"/>
      <c r="UFE33" s="97"/>
      <c r="UFF33" s="97"/>
      <c r="UFG33" s="97"/>
      <c r="UFH33" s="97"/>
      <c r="UFI33" s="97"/>
      <c r="UFJ33" s="97"/>
      <c r="UFK33" s="97"/>
      <c r="UFL33" s="97"/>
      <c r="UFM33" s="97"/>
      <c r="UFN33" s="97"/>
      <c r="UFO33" s="97"/>
      <c r="UFP33" s="97"/>
      <c r="UFQ33" s="97"/>
      <c r="UFR33" s="97"/>
      <c r="UFS33" s="97"/>
      <c r="UFT33" s="97"/>
      <c r="UFU33" s="97"/>
      <c r="UFV33" s="97"/>
      <c r="UFW33" s="97"/>
      <c r="UFX33" s="97"/>
      <c r="UFY33" s="97"/>
      <c r="UFZ33" s="97"/>
      <c r="UGA33" s="97"/>
      <c r="UGB33" s="97"/>
      <c r="UGC33" s="97"/>
      <c r="UGD33" s="97"/>
      <c r="UGE33" s="97"/>
      <c r="UGF33" s="97"/>
      <c r="UGG33" s="97"/>
      <c r="UGH33" s="97"/>
      <c r="UGI33" s="97"/>
      <c r="UGJ33" s="97"/>
      <c r="UGK33" s="97"/>
      <c r="UGL33" s="97"/>
      <c r="UGM33" s="97"/>
      <c r="UGN33" s="97"/>
      <c r="UGO33" s="97"/>
      <c r="UGP33" s="97"/>
      <c r="UGQ33" s="97"/>
      <c r="UGR33" s="97"/>
      <c r="UGS33" s="97"/>
      <c r="UGT33" s="97"/>
      <c r="UGU33" s="97"/>
      <c r="UGV33" s="97"/>
      <c r="UGW33" s="97"/>
      <c r="UGX33" s="97"/>
      <c r="UGY33" s="97"/>
      <c r="UGZ33" s="97"/>
      <c r="UHA33" s="97"/>
      <c r="UHB33" s="97"/>
      <c r="UHC33" s="97"/>
      <c r="UHD33" s="97"/>
      <c r="UHE33" s="97"/>
      <c r="UHF33" s="97"/>
      <c r="UHG33" s="97"/>
      <c r="UHH33" s="97"/>
      <c r="UHI33" s="97"/>
      <c r="UHJ33" s="97"/>
      <c r="UHK33" s="97"/>
      <c r="UHL33" s="97"/>
      <c r="UHM33" s="97"/>
      <c r="UHN33" s="97"/>
      <c r="UHO33" s="97"/>
      <c r="UHP33" s="97"/>
      <c r="UHQ33" s="97"/>
      <c r="UHR33" s="97"/>
      <c r="UHS33" s="97"/>
      <c r="UHT33" s="97"/>
      <c r="UHU33" s="97"/>
      <c r="UHV33" s="97"/>
      <c r="UHW33" s="97"/>
      <c r="UHX33" s="97"/>
      <c r="UHY33" s="97"/>
      <c r="UHZ33" s="97"/>
      <c r="UIA33" s="97"/>
      <c r="UIB33" s="97"/>
      <c r="UIC33" s="97"/>
      <c r="UID33" s="97"/>
      <c r="UIE33" s="97"/>
      <c r="UIF33" s="97"/>
      <c r="UIG33" s="97"/>
      <c r="UIH33" s="97"/>
      <c r="UII33" s="97"/>
      <c r="UIJ33" s="97"/>
      <c r="UIK33" s="97"/>
      <c r="UIL33" s="97"/>
      <c r="UIM33" s="97"/>
      <c r="UIN33" s="97"/>
      <c r="UIO33" s="97"/>
      <c r="UIP33" s="97"/>
      <c r="UIQ33" s="97"/>
      <c r="UIR33" s="97"/>
      <c r="UIS33" s="97"/>
      <c r="UIT33" s="97"/>
      <c r="UIU33" s="97"/>
      <c r="UIV33" s="97"/>
      <c r="UIW33" s="97"/>
      <c r="UIX33" s="97"/>
      <c r="UIY33" s="97"/>
      <c r="UIZ33" s="97"/>
      <c r="UJA33" s="97"/>
      <c r="UJB33" s="97"/>
      <c r="UJC33" s="97"/>
      <c r="UJD33" s="97"/>
      <c r="UJE33" s="97"/>
      <c r="UJF33" s="97"/>
      <c r="UJG33" s="97"/>
      <c r="UJH33" s="97"/>
      <c r="UJI33" s="97"/>
      <c r="UJJ33" s="97"/>
      <c r="UJK33" s="97"/>
      <c r="UJL33" s="97"/>
      <c r="UJM33" s="97"/>
      <c r="UJN33" s="97"/>
      <c r="UJO33" s="97"/>
      <c r="UJP33" s="97"/>
      <c r="UJQ33" s="97"/>
      <c r="UJR33" s="97"/>
      <c r="UJS33" s="97"/>
      <c r="UJT33" s="97"/>
      <c r="UJU33" s="97"/>
      <c r="UJV33" s="97"/>
      <c r="UJW33" s="97"/>
      <c r="UJX33" s="97"/>
      <c r="UJY33" s="97"/>
      <c r="UJZ33" s="97"/>
      <c r="UKA33" s="97"/>
      <c r="UKB33" s="97"/>
      <c r="UKC33" s="97"/>
      <c r="UKD33" s="97"/>
      <c r="UKE33" s="97"/>
      <c r="UKF33" s="97"/>
      <c r="UKG33" s="97"/>
      <c r="UKH33" s="97"/>
      <c r="UKI33" s="97"/>
      <c r="UKJ33" s="97"/>
      <c r="UKK33" s="97"/>
      <c r="UKL33" s="97"/>
      <c r="UKM33" s="97"/>
      <c r="UKN33" s="97"/>
      <c r="UKO33" s="97"/>
      <c r="UKP33" s="97"/>
      <c r="UKQ33" s="97"/>
      <c r="UKR33" s="97"/>
      <c r="UKS33" s="97"/>
      <c r="UKT33" s="97"/>
      <c r="UKU33" s="97"/>
      <c r="UKV33" s="97"/>
      <c r="UKW33" s="97"/>
      <c r="UKX33" s="97"/>
      <c r="UKY33" s="97"/>
      <c r="UKZ33" s="97"/>
      <c r="ULA33" s="97"/>
      <c r="ULB33" s="97"/>
      <c r="ULC33" s="97"/>
      <c r="ULD33" s="97"/>
      <c r="ULE33" s="97"/>
      <c r="ULF33" s="97"/>
      <c r="ULG33" s="97"/>
      <c r="ULH33" s="97"/>
      <c r="ULI33" s="97"/>
      <c r="ULJ33" s="97"/>
      <c r="ULK33" s="97"/>
      <c r="ULL33" s="97"/>
      <c r="ULM33" s="97"/>
      <c r="ULN33" s="97"/>
      <c r="ULO33" s="97"/>
      <c r="ULP33" s="97"/>
      <c r="ULQ33" s="97"/>
      <c r="ULR33" s="97"/>
      <c r="ULS33" s="97"/>
      <c r="ULT33" s="97"/>
      <c r="ULU33" s="97"/>
      <c r="ULV33" s="97"/>
      <c r="ULW33" s="97"/>
      <c r="ULX33" s="97"/>
      <c r="ULY33" s="97"/>
      <c r="ULZ33" s="97"/>
      <c r="UMA33" s="97"/>
      <c r="UMB33" s="97"/>
      <c r="UMC33" s="97"/>
      <c r="UMD33" s="97"/>
      <c r="UME33" s="97"/>
      <c r="UMF33" s="97"/>
      <c r="UMG33" s="97"/>
      <c r="UMH33" s="97"/>
      <c r="UMI33" s="97"/>
      <c r="UMJ33" s="97"/>
      <c r="UMK33" s="97"/>
      <c r="UML33" s="97"/>
      <c r="UMM33" s="97"/>
      <c r="UMN33" s="97"/>
      <c r="UMO33" s="97"/>
      <c r="UMP33" s="97"/>
      <c r="UMQ33" s="97"/>
      <c r="UMR33" s="97"/>
      <c r="UMS33" s="97"/>
      <c r="UMT33" s="97"/>
      <c r="UMU33" s="97"/>
      <c r="UMV33" s="97"/>
      <c r="UMW33" s="97"/>
      <c r="UMX33" s="97"/>
      <c r="UMY33" s="97"/>
      <c r="UMZ33" s="97"/>
      <c r="UNA33" s="97"/>
      <c r="UNB33" s="97"/>
      <c r="UNC33" s="97"/>
      <c r="UND33" s="97"/>
      <c r="UNE33" s="97"/>
      <c r="UNF33" s="97"/>
      <c r="UNG33" s="97"/>
      <c r="UNH33" s="97"/>
      <c r="UNI33" s="97"/>
      <c r="UNJ33" s="97"/>
      <c r="UNK33" s="97"/>
      <c r="UNL33" s="97"/>
      <c r="UNM33" s="97"/>
      <c r="UNN33" s="97"/>
      <c r="UNO33" s="97"/>
      <c r="UNP33" s="97"/>
      <c r="UNQ33" s="97"/>
      <c r="UNR33" s="97"/>
      <c r="UNS33" s="97"/>
      <c r="UNT33" s="97"/>
      <c r="UNU33" s="97"/>
      <c r="UNV33" s="97"/>
      <c r="UNW33" s="97"/>
      <c r="UNX33" s="97"/>
      <c r="UNY33" s="97"/>
      <c r="UNZ33" s="97"/>
      <c r="UOA33" s="97"/>
      <c r="UOB33" s="97"/>
      <c r="UOC33" s="97"/>
      <c r="UOD33" s="97"/>
      <c r="UOE33" s="97"/>
      <c r="UOF33" s="97"/>
      <c r="UOG33" s="97"/>
      <c r="UOH33" s="97"/>
      <c r="UOI33" s="97"/>
      <c r="UOJ33" s="97"/>
      <c r="UOK33" s="97"/>
      <c r="UOL33" s="97"/>
      <c r="UOM33" s="97"/>
      <c r="UON33" s="97"/>
      <c r="UOO33" s="97"/>
      <c r="UOP33" s="97"/>
      <c r="UOQ33" s="97"/>
      <c r="UOR33" s="97"/>
      <c r="UOS33" s="97"/>
      <c r="UOT33" s="97"/>
      <c r="UOU33" s="97"/>
      <c r="UOV33" s="97"/>
      <c r="UOW33" s="97"/>
      <c r="UOX33" s="97"/>
      <c r="UOY33" s="97"/>
      <c r="UOZ33" s="97"/>
      <c r="UPA33" s="97"/>
      <c r="UPB33" s="97"/>
      <c r="UPC33" s="97"/>
      <c r="UPD33" s="97"/>
      <c r="UPE33" s="97"/>
      <c r="UPF33" s="97"/>
      <c r="UPG33" s="97"/>
      <c r="UPH33" s="97"/>
      <c r="UPI33" s="97"/>
      <c r="UPJ33" s="97"/>
      <c r="UPK33" s="97"/>
      <c r="UPL33" s="97"/>
      <c r="UPM33" s="97"/>
      <c r="UPN33" s="97"/>
      <c r="UPO33" s="97"/>
      <c r="UPP33" s="97"/>
      <c r="UPQ33" s="97"/>
      <c r="UPR33" s="97"/>
      <c r="UPS33" s="97"/>
      <c r="UPT33" s="97"/>
      <c r="UPU33" s="97"/>
      <c r="UPV33" s="97"/>
      <c r="UPW33" s="97"/>
      <c r="UPX33" s="97"/>
      <c r="UPY33" s="97"/>
      <c r="UPZ33" s="97"/>
      <c r="UQA33" s="97"/>
      <c r="UQB33" s="97"/>
      <c r="UQC33" s="97"/>
      <c r="UQD33" s="97"/>
      <c r="UQE33" s="97"/>
      <c r="UQF33" s="97"/>
      <c r="UQG33" s="97"/>
      <c r="UQH33" s="97"/>
      <c r="UQI33" s="97"/>
      <c r="UQJ33" s="97"/>
      <c r="UQK33" s="97"/>
      <c r="UQL33" s="97"/>
      <c r="UQM33" s="97"/>
      <c r="UQN33" s="97"/>
      <c r="UQO33" s="97"/>
      <c r="UQP33" s="97"/>
      <c r="UQQ33" s="97"/>
      <c r="UQR33" s="97"/>
      <c r="UQS33" s="97"/>
      <c r="UQT33" s="97"/>
      <c r="UQU33" s="97"/>
      <c r="UQV33" s="97"/>
      <c r="UQW33" s="97"/>
      <c r="UQX33" s="97"/>
      <c r="UQY33" s="97"/>
      <c r="UQZ33" s="97"/>
      <c r="URA33" s="97"/>
      <c r="URB33" s="97"/>
      <c r="URC33" s="97"/>
      <c r="URD33" s="97"/>
      <c r="URE33" s="97"/>
      <c r="URF33" s="97"/>
      <c r="URG33" s="97"/>
      <c r="URH33" s="97"/>
      <c r="URI33" s="97"/>
      <c r="URJ33" s="97"/>
      <c r="URK33" s="97"/>
      <c r="URL33" s="97"/>
      <c r="URM33" s="97"/>
      <c r="URN33" s="97"/>
      <c r="URO33" s="97"/>
      <c r="URP33" s="97"/>
      <c r="URQ33" s="97"/>
      <c r="URR33" s="97"/>
      <c r="URS33" s="97"/>
      <c r="URT33" s="97"/>
      <c r="URU33" s="97"/>
      <c r="URV33" s="97"/>
      <c r="URW33" s="97"/>
      <c r="URX33" s="97"/>
      <c r="URY33" s="97"/>
      <c r="URZ33" s="97"/>
      <c r="USA33" s="97"/>
      <c r="USB33" s="97"/>
      <c r="USC33" s="97"/>
      <c r="USD33" s="97"/>
      <c r="USE33" s="97"/>
      <c r="USF33" s="97"/>
      <c r="USG33" s="97"/>
      <c r="USH33" s="97"/>
      <c r="USI33" s="97"/>
      <c r="USJ33" s="97"/>
      <c r="USK33" s="97"/>
      <c r="USL33" s="97"/>
      <c r="USM33" s="97"/>
      <c r="USN33" s="97"/>
      <c r="USO33" s="97"/>
      <c r="USP33" s="97"/>
      <c r="USQ33" s="97"/>
      <c r="USR33" s="97"/>
      <c r="USS33" s="97"/>
      <c r="UST33" s="97"/>
      <c r="USU33" s="97"/>
      <c r="USV33" s="97"/>
      <c r="USW33" s="97"/>
      <c r="USX33" s="97"/>
      <c r="USY33" s="97"/>
      <c r="USZ33" s="97"/>
      <c r="UTA33" s="97"/>
      <c r="UTB33" s="97"/>
      <c r="UTC33" s="97"/>
      <c r="UTD33" s="97"/>
      <c r="UTE33" s="97"/>
      <c r="UTF33" s="97"/>
      <c r="UTG33" s="97"/>
      <c r="UTH33" s="97"/>
      <c r="UTI33" s="97"/>
      <c r="UTJ33" s="97"/>
      <c r="UTK33" s="97"/>
      <c r="UTL33" s="97"/>
      <c r="UTM33" s="97"/>
      <c r="UTN33" s="97"/>
      <c r="UTO33" s="97"/>
      <c r="UTP33" s="97"/>
      <c r="UTQ33" s="97"/>
      <c r="UTR33" s="97"/>
      <c r="UTS33" s="97"/>
      <c r="UTT33" s="97"/>
      <c r="UTU33" s="97"/>
      <c r="UTV33" s="97"/>
      <c r="UTW33" s="97"/>
      <c r="UTX33" s="97"/>
      <c r="UTY33" s="97"/>
      <c r="UTZ33" s="97"/>
      <c r="UUA33" s="97"/>
      <c r="UUB33" s="97"/>
      <c r="UUC33" s="97"/>
      <c r="UUD33" s="97"/>
      <c r="UUE33" s="97"/>
      <c r="UUF33" s="97"/>
      <c r="UUG33" s="97"/>
      <c r="UUH33" s="97"/>
      <c r="UUI33" s="97"/>
      <c r="UUJ33" s="97"/>
      <c r="UUK33" s="97"/>
      <c r="UUL33" s="97"/>
      <c r="UUM33" s="97"/>
      <c r="UUN33" s="97"/>
      <c r="UUO33" s="97"/>
      <c r="UUP33" s="97"/>
      <c r="UUQ33" s="97"/>
      <c r="UUR33" s="97"/>
      <c r="UUS33" s="97"/>
      <c r="UUT33" s="97"/>
      <c r="UUU33" s="97"/>
      <c r="UUV33" s="97"/>
      <c r="UUW33" s="97"/>
      <c r="UUX33" s="97"/>
      <c r="UUY33" s="97"/>
      <c r="UUZ33" s="97"/>
      <c r="UVA33" s="97"/>
      <c r="UVB33" s="97"/>
      <c r="UVC33" s="97"/>
      <c r="UVD33" s="97"/>
      <c r="UVE33" s="97"/>
      <c r="UVF33" s="97"/>
      <c r="UVG33" s="97"/>
      <c r="UVH33" s="97"/>
      <c r="UVI33" s="97"/>
      <c r="UVJ33" s="97"/>
      <c r="UVK33" s="97"/>
      <c r="UVL33" s="97"/>
      <c r="UVM33" s="97"/>
      <c r="UVN33" s="97"/>
      <c r="UVO33" s="97"/>
      <c r="UVP33" s="97"/>
      <c r="UVQ33" s="97"/>
      <c r="UVR33" s="97"/>
      <c r="UVS33" s="97"/>
      <c r="UVT33" s="97"/>
      <c r="UVU33" s="97"/>
      <c r="UVV33" s="97"/>
      <c r="UVW33" s="97"/>
      <c r="UVX33" s="97"/>
      <c r="UVY33" s="97"/>
      <c r="UVZ33" s="97"/>
      <c r="UWA33" s="97"/>
      <c r="UWB33" s="97"/>
      <c r="UWC33" s="97"/>
      <c r="UWD33" s="97"/>
      <c r="UWE33" s="97"/>
      <c r="UWF33" s="97"/>
      <c r="UWG33" s="97"/>
      <c r="UWH33" s="97"/>
      <c r="UWI33" s="97"/>
      <c r="UWJ33" s="97"/>
      <c r="UWK33" s="97"/>
      <c r="UWL33" s="97"/>
      <c r="UWM33" s="97"/>
      <c r="UWN33" s="97"/>
      <c r="UWO33" s="97"/>
      <c r="UWP33" s="97"/>
      <c r="UWQ33" s="97"/>
      <c r="UWR33" s="97"/>
      <c r="UWS33" s="97"/>
      <c r="UWT33" s="97"/>
      <c r="UWU33" s="97"/>
      <c r="UWV33" s="97"/>
      <c r="UWW33" s="97"/>
      <c r="UWX33" s="97"/>
      <c r="UWY33" s="97"/>
      <c r="UWZ33" s="97"/>
      <c r="UXA33" s="97"/>
      <c r="UXB33" s="97"/>
      <c r="UXC33" s="97"/>
      <c r="UXD33" s="97"/>
      <c r="UXE33" s="97"/>
      <c r="UXF33" s="97"/>
      <c r="UXG33" s="97"/>
      <c r="UXH33" s="97"/>
      <c r="UXI33" s="97"/>
      <c r="UXJ33" s="97"/>
      <c r="UXK33" s="97"/>
      <c r="UXL33" s="97"/>
      <c r="UXM33" s="97"/>
      <c r="UXN33" s="97"/>
      <c r="UXO33" s="97"/>
      <c r="UXP33" s="97"/>
      <c r="UXQ33" s="97"/>
      <c r="UXR33" s="97"/>
      <c r="UXS33" s="97"/>
      <c r="UXT33" s="97"/>
      <c r="UXU33" s="97"/>
      <c r="UXV33" s="97"/>
      <c r="UXW33" s="97"/>
      <c r="UXX33" s="97"/>
      <c r="UXY33" s="97"/>
      <c r="UXZ33" s="97"/>
      <c r="UYA33" s="97"/>
      <c r="UYB33" s="97"/>
      <c r="UYC33" s="97"/>
      <c r="UYD33" s="97"/>
      <c r="UYE33" s="97"/>
      <c r="UYF33" s="97"/>
      <c r="UYG33" s="97"/>
      <c r="UYH33" s="97"/>
      <c r="UYI33" s="97"/>
      <c r="UYJ33" s="97"/>
      <c r="UYK33" s="97"/>
      <c r="UYL33" s="97"/>
      <c r="UYM33" s="97"/>
      <c r="UYN33" s="97"/>
      <c r="UYO33" s="97"/>
      <c r="UYP33" s="97"/>
      <c r="UYQ33" s="97"/>
      <c r="UYR33" s="97"/>
      <c r="UYS33" s="97"/>
      <c r="UYT33" s="97"/>
      <c r="UYU33" s="97"/>
      <c r="UYV33" s="97"/>
      <c r="UYW33" s="97"/>
      <c r="UYX33" s="97"/>
      <c r="UYY33" s="97"/>
      <c r="UYZ33" s="97"/>
      <c r="UZA33" s="97"/>
      <c r="UZB33" s="97"/>
      <c r="UZC33" s="97"/>
      <c r="UZD33" s="97"/>
      <c r="UZE33" s="97"/>
      <c r="UZF33" s="97"/>
      <c r="UZG33" s="97"/>
      <c r="UZH33" s="97"/>
      <c r="UZI33" s="97"/>
      <c r="UZJ33" s="97"/>
      <c r="UZK33" s="97"/>
      <c r="UZL33" s="97"/>
      <c r="UZM33" s="97"/>
      <c r="UZN33" s="97"/>
      <c r="UZO33" s="97"/>
      <c r="UZP33" s="97"/>
      <c r="UZQ33" s="97"/>
      <c r="UZR33" s="97"/>
      <c r="UZS33" s="97"/>
      <c r="UZT33" s="97"/>
      <c r="UZU33" s="97"/>
      <c r="UZV33" s="97"/>
      <c r="UZW33" s="97"/>
      <c r="UZX33" s="97"/>
      <c r="UZY33" s="97"/>
      <c r="UZZ33" s="97"/>
      <c r="VAA33" s="97"/>
      <c r="VAB33" s="97"/>
      <c r="VAC33" s="97"/>
      <c r="VAD33" s="97"/>
      <c r="VAE33" s="97"/>
      <c r="VAF33" s="97"/>
      <c r="VAG33" s="97"/>
      <c r="VAH33" s="97"/>
      <c r="VAI33" s="97"/>
      <c r="VAJ33" s="97"/>
      <c r="VAK33" s="97"/>
      <c r="VAL33" s="97"/>
      <c r="VAM33" s="97"/>
      <c r="VAN33" s="97"/>
      <c r="VAO33" s="97"/>
      <c r="VAP33" s="97"/>
      <c r="VAQ33" s="97"/>
      <c r="VAR33" s="97"/>
      <c r="VAS33" s="97"/>
      <c r="VAT33" s="97"/>
      <c r="VAU33" s="97"/>
      <c r="VAV33" s="97"/>
      <c r="VAW33" s="97"/>
      <c r="VAX33" s="97"/>
      <c r="VAY33" s="97"/>
      <c r="VAZ33" s="97"/>
      <c r="VBA33" s="97"/>
      <c r="VBB33" s="97"/>
      <c r="VBC33" s="97"/>
      <c r="VBD33" s="97"/>
      <c r="VBE33" s="97"/>
      <c r="VBF33" s="97"/>
      <c r="VBG33" s="97"/>
      <c r="VBH33" s="97"/>
      <c r="VBI33" s="97"/>
      <c r="VBJ33" s="97"/>
      <c r="VBK33" s="97"/>
      <c r="VBL33" s="97"/>
      <c r="VBM33" s="97"/>
      <c r="VBN33" s="97"/>
      <c r="VBO33" s="97"/>
      <c r="VBP33" s="97"/>
      <c r="VBQ33" s="97"/>
      <c r="VBR33" s="97"/>
      <c r="VBS33" s="97"/>
      <c r="VBT33" s="97"/>
      <c r="VBU33" s="97"/>
      <c r="VBV33" s="97"/>
      <c r="VBW33" s="97"/>
      <c r="VBX33" s="97"/>
      <c r="VBY33" s="97"/>
      <c r="VBZ33" s="97"/>
      <c r="VCA33" s="97"/>
      <c r="VCB33" s="97"/>
      <c r="VCC33" s="97"/>
      <c r="VCD33" s="97"/>
      <c r="VCE33" s="97"/>
      <c r="VCF33" s="97"/>
      <c r="VCG33" s="97"/>
      <c r="VCH33" s="97"/>
      <c r="VCI33" s="97"/>
      <c r="VCJ33" s="97"/>
      <c r="VCK33" s="97"/>
      <c r="VCL33" s="97"/>
      <c r="VCM33" s="97"/>
      <c r="VCN33" s="97"/>
      <c r="VCO33" s="97"/>
      <c r="VCP33" s="97"/>
      <c r="VCQ33" s="97"/>
      <c r="VCR33" s="97"/>
      <c r="VCS33" s="97"/>
      <c r="VCT33" s="97"/>
      <c r="VCU33" s="97"/>
      <c r="VCV33" s="97"/>
      <c r="VCW33" s="97"/>
      <c r="VCX33" s="97"/>
      <c r="VCY33" s="97"/>
      <c r="VCZ33" s="97"/>
      <c r="VDA33" s="97"/>
      <c r="VDB33" s="97"/>
      <c r="VDC33" s="97"/>
      <c r="VDD33" s="97"/>
      <c r="VDE33" s="97"/>
      <c r="VDF33" s="97"/>
      <c r="VDG33" s="97"/>
      <c r="VDH33" s="97"/>
      <c r="VDI33" s="97"/>
      <c r="VDJ33" s="97"/>
      <c r="VDK33" s="97"/>
      <c r="VDL33" s="97"/>
      <c r="VDM33" s="97"/>
      <c r="VDN33" s="97"/>
      <c r="VDO33" s="97"/>
      <c r="VDP33" s="97"/>
      <c r="VDQ33" s="97"/>
      <c r="VDR33" s="97"/>
      <c r="VDS33" s="97"/>
      <c r="VDT33" s="97"/>
      <c r="VDU33" s="97"/>
      <c r="VDV33" s="97"/>
      <c r="VDW33" s="97"/>
      <c r="VDX33" s="97"/>
      <c r="VDY33" s="97"/>
      <c r="VDZ33" s="97"/>
      <c r="VEA33" s="97"/>
      <c r="VEB33" s="97"/>
      <c r="VEC33" s="97"/>
      <c r="VED33" s="97"/>
      <c r="VEE33" s="97"/>
      <c r="VEF33" s="97"/>
      <c r="VEG33" s="97"/>
      <c r="VEH33" s="97"/>
      <c r="VEI33" s="97"/>
      <c r="VEJ33" s="97"/>
      <c r="VEK33" s="97"/>
      <c r="VEL33" s="97"/>
      <c r="VEM33" s="97"/>
      <c r="VEN33" s="97"/>
      <c r="VEO33" s="97"/>
      <c r="VEP33" s="97"/>
      <c r="VEQ33" s="97"/>
      <c r="VER33" s="97"/>
      <c r="VES33" s="97"/>
      <c r="VET33" s="97"/>
      <c r="VEU33" s="97"/>
      <c r="VEV33" s="97"/>
      <c r="VEW33" s="97"/>
      <c r="VEX33" s="97"/>
      <c r="VEY33" s="97"/>
      <c r="VEZ33" s="97"/>
      <c r="VFA33" s="97"/>
      <c r="VFB33" s="97"/>
      <c r="VFC33" s="97"/>
      <c r="VFD33" s="97"/>
      <c r="VFE33" s="97"/>
      <c r="VFF33" s="97"/>
      <c r="VFG33" s="97"/>
      <c r="VFH33" s="97"/>
      <c r="VFI33" s="97"/>
      <c r="VFJ33" s="97"/>
      <c r="VFK33" s="97"/>
      <c r="VFL33" s="97"/>
      <c r="VFM33" s="97"/>
      <c r="VFN33" s="97"/>
      <c r="VFO33" s="97"/>
      <c r="VFP33" s="97"/>
      <c r="VFQ33" s="97"/>
      <c r="VFR33" s="97"/>
      <c r="VFS33" s="97"/>
      <c r="VFT33" s="97"/>
      <c r="VFU33" s="97"/>
      <c r="VFV33" s="97"/>
      <c r="VFW33" s="97"/>
      <c r="VFX33" s="97"/>
      <c r="VFY33" s="97"/>
      <c r="VFZ33" s="97"/>
      <c r="VGA33" s="97"/>
      <c r="VGB33" s="97"/>
      <c r="VGC33" s="97"/>
      <c r="VGD33" s="97"/>
      <c r="VGE33" s="97"/>
      <c r="VGF33" s="97"/>
      <c r="VGG33" s="97"/>
      <c r="VGH33" s="97"/>
      <c r="VGI33" s="97"/>
      <c r="VGJ33" s="97"/>
      <c r="VGK33" s="97"/>
      <c r="VGL33" s="97"/>
      <c r="VGM33" s="97"/>
      <c r="VGN33" s="97"/>
      <c r="VGO33" s="97"/>
      <c r="VGP33" s="97"/>
      <c r="VGQ33" s="97"/>
      <c r="VGR33" s="97"/>
      <c r="VGS33" s="97"/>
      <c r="VGT33" s="97"/>
      <c r="VGU33" s="97"/>
      <c r="VGV33" s="97"/>
      <c r="VGW33" s="97"/>
      <c r="VGX33" s="97"/>
      <c r="VGY33" s="97"/>
      <c r="VGZ33" s="97"/>
      <c r="VHA33" s="97"/>
      <c r="VHB33" s="97"/>
      <c r="VHC33" s="97"/>
      <c r="VHD33" s="97"/>
      <c r="VHE33" s="97"/>
      <c r="VHF33" s="97"/>
      <c r="VHG33" s="97"/>
      <c r="VHH33" s="97"/>
      <c r="VHI33" s="97"/>
      <c r="VHJ33" s="97"/>
      <c r="VHK33" s="97"/>
      <c r="VHL33" s="97"/>
      <c r="VHM33" s="97"/>
      <c r="VHN33" s="97"/>
      <c r="VHO33" s="97"/>
      <c r="VHP33" s="97"/>
      <c r="VHQ33" s="97"/>
      <c r="VHR33" s="97"/>
      <c r="VHS33" s="97"/>
      <c r="VHT33" s="97"/>
      <c r="VHU33" s="97"/>
      <c r="VHV33" s="97"/>
      <c r="VHW33" s="97"/>
      <c r="VHX33" s="97"/>
      <c r="VHY33" s="97"/>
      <c r="VHZ33" s="97"/>
      <c r="VIA33" s="97"/>
      <c r="VIB33" s="97"/>
      <c r="VIC33" s="97"/>
      <c r="VID33" s="97"/>
      <c r="VIE33" s="97"/>
      <c r="VIF33" s="97"/>
      <c r="VIG33" s="97"/>
      <c r="VIH33" s="97"/>
      <c r="VII33" s="97"/>
      <c r="VIJ33" s="97"/>
      <c r="VIK33" s="97"/>
      <c r="VIL33" s="97"/>
      <c r="VIM33" s="97"/>
      <c r="VIN33" s="97"/>
      <c r="VIO33" s="97"/>
      <c r="VIP33" s="97"/>
      <c r="VIQ33" s="97"/>
      <c r="VIR33" s="97"/>
      <c r="VIS33" s="97"/>
      <c r="VIT33" s="97"/>
      <c r="VIU33" s="97"/>
      <c r="VIV33" s="97"/>
      <c r="VIW33" s="97"/>
      <c r="VIX33" s="97"/>
      <c r="VIY33" s="97"/>
      <c r="VIZ33" s="97"/>
      <c r="VJA33" s="97"/>
      <c r="VJB33" s="97"/>
      <c r="VJC33" s="97"/>
      <c r="VJD33" s="97"/>
      <c r="VJE33" s="97"/>
      <c r="VJF33" s="97"/>
      <c r="VJG33" s="97"/>
      <c r="VJH33" s="97"/>
      <c r="VJI33" s="97"/>
      <c r="VJJ33" s="97"/>
      <c r="VJK33" s="97"/>
      <c r="VJL33" s="97"/>
      <c r="VJM33" s="97"/>
      <c r="VJN33" s="97"/>
      <c r="VJO33" s="97"/>
      <c r="VJP33" s="97"/>
      <c r="VJQ33" s="97"/>
      <c r="VJR33" s="97"/>
      <c r="VJS33" s="97"/>
      <c r="VJT33" s="97"/>
      <c r="VJU33" s="97"/>
      <c r="VJV33" s="97"/>
      <c r="VJW33" s="97"/>
      <c r="VJX33" s="97"/>
      <c r="VJY33" s="97"/>
      <c r="VJZ33" s="97"/>
      <c r="VKA33" s="97"/>
      <c r="VKB33" s="97"/>
      <c r="VKC33" s="97"/>
      <c r="VKD33" s="97"/>
      <c r="VKE33" s="97"/>
      <c r="VKF33" s="97"/>
      <c r="VKG33" s="97"/>
      <c r="VKH33" s="97"/>
      <c r="VKI33" s="97"/>
      <c r="VKJ33" s="97"/>
      <c r="VKK33" s="97"/>
      <c r="VKL33" s="97"/>
      <c r="VKM33" s="97"/>
      <c r="VKN33" s="97"/>
      <c r="VKO33" s="97"/>
      <c r="VKP33" s="97"/>
      <c r="VKQ33" s="97"/>
      <c r="VKR33" s="97"/>
      <c r="VKS33" s="97"/>
      <c r="VKT33" s="97"/>
      <c r="VKU33" s="97"/>
      <c r="VKV33" s="97"/>
      <c r="VKW33" s="97"/>
      <c r="VKX33" s="97"/>
      <c r="VKY33" s="97"/>
      <c r="VKZ33" s="97"/>
      <c r="VLA33" s="97"/>
      <c r="VLB33" s="97"/>
      <c r="VLC33" s="97"/>
      <c r="VLD33" s="97"/>
      <c r="VLE33" s="97"/>
      <c r="VLF33" s="97"/>
      <c r="VLG33" s="97"/>
      <c r="VLH33" s="97"/>
      <c r="VLI33" s="97"/>
      <c r="VLJ33" s="97"/>
      <c r="VLK33" s="97"/>
      <c r="VLL33" s="97"/>
      <c r="VLM33" s="97"/>
      <c r="VLN33" s="97"/>
      <c r="VLO33" s="97"/>
      <c r="VLP33" s="97"/>
      <c r="VLQ33" s="97"/>
      <c r="VLR33" s="97"/>
      <c r="VLS33" s="97"/>
      <c r="VLT33" s="97"/>
      <c r="VLU33" s="97"/>
      <c r="VLV33" s="97"/>
      <c r="VLW33" s="97"/>
      <c r="VLX33" s="97"/>
      <c r="VLY33" s="97"/>
      <c r="VLZ33" s="97"/>
      <c r="VMA33" s="97"/>
      <c r="VMB33" s="97"/>
      <c r="VMC33" s="97"/>
      <c r="VMD33" s="97"/>
      <c r="VME33" s="97"/>
      <c r="VMF33" s="97"/>
      <c r="VMG33" s="97"/>
      <c r="VMH33" s="97"/>
      <c r="VMI33" s="97"/>
      <c r="VMJ33" s="97"/>
      <c r="VMK33" s="97"/>
      <c r="VML33" s="97"/>
      <c r="VMM33" s="97"/>
      <c r="VMN33" s="97"/>
      <c r="VMO33" s="97"/>
      <c r="VMP33" s="97"/>
      <c r="VMQ33" s="97"/>
      <c r="VMR33" s="97"/>
      <c r="VMS33" s="97"/>
      <c r="VMT33" s="97"/>
      <c r="VMU33" s="97"/>
      <c r="VMV33" s="97"/>
      <c r="VMW33" s="97"/>
      <c r="VMX33" s="97"/>
      <c r="VMY33" s="97"/>
      <c r="VMZ33" s="97"/>
      <c r="VNA33" s="97"/>
      <c r="VNB33" s="97"/>
      <c r="VNC33" s="97"/>
      <c r="VND33" s="97"/>
      <c r="VNE33" s="97"/>
      <c r="VNF33" s="97"/>
      <c r="VNG33" s="97"/>
      <c r="VNH33" s="97"/>
      <c r="VNI33" s="97"/>
      <c r="VNJ33" s="97"/>
      <c r="VNK33" s="97"/>
      <c r="VNL33" s="97"/>
      <c r="VNM33" s="97"/>
      <c r="VNN33" s="97"/>
      <c r="VNO33" s="97"/>
      <c r="VNP33" s="97"/>
      <c r="VNQ33" s="97"/>
      <c r="VNR33" s="97"/>
      <c r="VNS33" s="97"/>
      <c r="VNT33" s="97"/>
      <c r="VNU33" s="97"/>
      <c r="VNV33" s="97"/>
      <c r="VNW33" s="97"/>
      <c r="VNX33" s="97"/>
      <c r="VNY33" s="97"/>
      <c r="VNZ33" s="97"/>
      <c r="VOA33" s="97"/>
      <c r="VOB33" s="97"/>
      <c r="VOC33" s="97"/>
      <c r="VOD33" s="97"/>
      <c r="VOE33" s="97"/>
      <c r="VOF33" s="97"/>
      <c r="VOG33" s="97"/>
      <c r="VOH33" s="97"/>
      <c r="VOI33" s="97"/>
      <c r="VOJ33" s="97"/>
      <c r="VOK33" s="97"/>
      <c r="VOL33" s="97"/>
      <c r="VOM33" s="97"/>
      <c r="VON33" s="97"/>
      <c r="VOO33" s="97"/>
      <c r="VOP33" s="97"/>
      <c r="VOQ33" s="97"/>
      <c r="VOR33" s="97"/>
      <c r="VOS33" s="97"/>
      <c r="VOT33" s="97"/>
      <c r="VOU33" s="97"/>
      <c r="VOV33" s="97"/>
      <c r="VOW33" s="97"/>
      <c r="VOX33" s="97"/>
      <c r="VOY33" s="97"/>
      <c r="VOZ33" s="97"/>
      <c r="VPA33" s="97"/>
      <c r="VPB33" s="97"/>
      <c r="VPC33" s="97"/>
      <c r="VPD33" s="97"/>
      <c r="VPE33" s="97"/>
      <c r="VPF33" s="97"/>
      <c r="VPG33" s="97"/>
      <c r="VPH33" s="97"/>
      <c r="VPI33" s="97"/>
      <c r="VPJ33" s="97"/>
      <c r="VPK33" s="97"/>
      <c r="VPL33" s="97"/>
      <c r="VPM33" s="97"/>
      <c r="VPN33" s="97"/>
      <c r="VPO33" s="97"/>
      <c r="VPP33" s="97"/>
      <c r="VPQ33" s="97"/>
      <c r="VPR33" s="97"/>
      <c r="VPS33" s="97"/>
      <c r="VPT33" s="97"/>
      <c r="VPU33" s="97"/>
      <c r="VPV33" s="97"/>
      <c r="VPW33" s="97"/>
      <c r="VPX33" s="97"/>
      <c r="VPY33" s="97"/>
      <c r="VPZ33" s="97"/>
      <c r="VQA33" s="97"/>
      <c r="VQB33" s="97"/>
      <c r="VQC33" s="97"/>
      <c r="VQD33" s="97"/>
      <c r="VQE33" s="97"/>
      <c r="VQF33" s="97"/>
      <c r="VQG33" s="97"/>
      <c r="VQH33" s="97"/>
      <c r="VQI33" s="97"/>
      <c r="VQJ33" s="97"/>
      <c r="VQK33" s="97"/>
      <c r="VQL33" s="97"/>
      <c r="VQM33" s="97"/>
      <c r="VQN33" s="97"/>
      <c r="VQO33" s="97"/>
      <c r="VQP33" s="97"/>
      <c r="VQQ33" s="97"/>
      <c r="VQR33" s="97"/>
      <c r="VQS33" s="97"/>
      <c r="VQT33" s="97"/>
      <c r="VQU33" s="97"/>
      <c r="VQV33" s="97"/>
      <c r="VQW33" s="97"/>
      <c r="VQX33" s="97"/>
      <c r="VQY33" s="97"/>
      <c r="VQZ33" s="97"/>
      <c r="VRA33" s="97"/>
      <c r="VRB33" s="97"/>
      <c r="VRC33" s="97"/>
      <c r="VRD33" s="97"/>
      <c r="VRE33" s="97"/>
      <c r="VRF33" s="97"/>
      <c r="VRG33" s="97"/>
      <c r="VRH33" s="97"/>
      <c r="VRI33" s="97"/>
      <c r="VRJ33" s="97"/>
      <c r="VRK33" s="97"/>
      <c r="VRL33" s="97"/>
      <c r="VRM33" s="97"/>
      <c r="VRN33" s="97"/>
      <c r="VRO33" s="97"/>
      <c r="VRP33" s="97"/>
      <c r="VRQ33" s="97"/>
      <c r="VRR33" s="97"/>
      <c r="VRS33" s="97"/>
      <c r="VRT33" s="97"/>
      <c r="VRU33" s="97"/>
      <c r="VRV33" s="97"/>
      <c r="VRW33" s="97"/>
      <c r="VRX33" s="97"/>
      <c r="VRY33" s="97"/>
      <c r="VRZ33" s="97"/>
      <c r="VSA33" s="97"/>
      <c r="VSB33" s="97"/>
      <c r="VSC33" s="97"/>
      <c r="VSD33" s="97"/>
      <c r="VSE33" s="97"/>
      <c r="VSF33" s="97"/>
      <c r="VSG33" s="97"/>
      <c r="VSH33" s="97"/>
      <c r="VSI33" s="97"/>
      <c r="VSJ33" s="97"/>
      <c r="VSK33" s="97"/>
      <c r="VSL33" s="97"/>
      <c r="VSM33" s="97"/>
      <c r="VSN33" s="97"/>
      <c r="VSO33" s="97"/>
      <c r="VSP33" s="97"/>
      <c r="VSQ33" s="97"/>
      <c r="VSR33" s="97"/>
      <c r="VSS33" s="97"/>
      <c r="VST33" s="97"/>
      <c r="VSU33" s="97"/>
      <c r="VSV33" s="97"/>
      <c r="VSW33" s="97"/>
      <c r="VSX33" s="97"/>
      <c r="VSY33" s="97"/>
      <c r="VSZ33" s="97"/>
      <c r="VTA33" s="97"/>
      <c r="VTB33" s="97"/>
      <c r="VTC33" s="97"/>
      <c r="VTD33" s="97"/>
      <c r="VTE33" s="97"/>
      <c r="VTF33" s="97"/>
      <c r="VTG33" s="97"/>
      <c r="VTH33" s="97"/>
      <c r="VTI33" s="97"/>
      <c r="VTJ33" s="97"/>
      <c r="VTK33" s="97"/>
      <c r="VTL33" s="97"/>
      <c r="VTM33" s="97"/>
      <c r="VTN33" s="97"/>
      <c r="VTO33" s="97"/>
      <c r="VTP33" s="97"/>
      <c r="VTQ33" s="97"/>
      <c r="VTR33" s="97"/>
      <c r="VTS33" s="97"/>
      <c r="VTT33" s="97"/>
      <c r="VTU33" s="97"/>
      <c r="VTV33" s="97"/>
      <c r="VTW33" s="97"/>
      <c r="VTX33" s="97"/>
      <c r="VTY33" s="97"/>
      <c r="VTZ33" s="97"/>
      <c r="VUA33" s="97"/>
      <c r="VUB33" s="97"/>
      <c r="VUC33" s="97"/>
      <c r="VUD33" s="97"/>
      <c r="VUE33" s="97"/>
      <c r="VUF33" s="97"/>
      <c r="VUG33" s="97"/>
      <c r="VUH33" s="97"/>
      <c r="VUI33" s="97"/>
      <c r="VUJ33" s="97"/>
      <c r="VUK33" s="97"/>
      <c r="VUL33" s="97"/>
      <c r="VUM33" s="97"/>
      <c r="VUN33" s="97"/>
      <c r="VUO33" s="97"/>
      <c r="VUP33" s="97"/>
      <c r="VUQ33" s="97"/>
      <c r="VUR33" s="97"/>
      <c r="VUS33" s="97"/>
      <c r="VUT33" s="97"/>
      <c r="VUU33" s="97"/>
      <c r="VUV33" s="97"/>
      <c r="VUW33" s="97"/>
      <c r="VUX33" s="97"/>
      <c r="VUY33" s="97"/>
      <c r="VUZ33" s="97"/>
      <c r="VVA33" s="97"/>
      <c r="VVB33" s="97"/>
      <c r="VVC33" s="97"/>
      <c r="VVD33" s="97"/>
      <c r="VVE33" s="97"/>
      <c r="VVF33" s="97"/>
      <c r="VVG33" s="97"/>
      <c r="VVH33" s="97"/>
      <c r="VVI33" s="97"/>
      <c r="VVJ33" s="97"/>
      <c r="VVK33" s="97"/>
      <c r="VVL33" s="97"/>
      <c r="VVM33" s="97"/>
      <c r="VVN33" s="97"/>
      <c r="VVO33" s="97"/>
      <c r="VVP33" s="97"/>
      <c r="VVQ33" s="97"/>
      <c r="VVR33" s="97"/>
      <c r="VVS33" s="97"/>
      <c r="VVT33" s="97"/>
      <c r="VVU33" s="97"/>
      <c r="VVV33" s="97"/>
      <c r="VVW33" s="97"/>
      <c r="VVX33" s="97"/>
      <c r="VVY33" s="97"/>
      <c r="VVZ33" s="97"/>
      <c r="VWA33" s="97"/>
      <c r="VWB33" s="97"/>
      <c r="VWC33" s="97"/>
      <c r="VWD33" s="97"/>
      <c r="VWE33" s="97"/>
      <c r="VWF33" s="97"/>
      <c r="VWG33" s="97"/>
      <c r="VWH33" s="97"/>
      <c r="VWI33" s="97"/>
      <c r="VWJ33" s="97"/>
      <c r="VWK33" s="97"/>
      <c r="VWL33" s="97"/>
      <c r="VWM33" s="97"/>
      <c r="VWN33" s="97"/>
      <c r="VWO33" s="97"/>
      <c r="VWP33" s="97"/>
      <c r="VWQ33" s="97"/>
      <c r="VWR33" s="97"/>
      <c r="VWS33" s="97"/>
      <c r="VWT33" s="97"/>
      <c r="VWU33" s="97"/>
      <c r="VWV33" s="97"/>
      <c r="VWW33" s="97"/>
      <c r="VWX33" s="97"/>
      <c r="VWY33" s="97"/>
      <c r="VWZ33" s="97"/>
      <c r="VXA33" s="97"/>
      <c r="VXB33" s="97"/>
      <c r="VXC33" s="97"/>
      <c r="VXD33" s="97"/>
      <c r="VXE33" s="97"/>
      <c r="VXF33" s="97"/>
      <c r="VXG33" s="97"/>
      <c r="VXH33" s="97"/>
      <c r="VXI33" s="97"/>
      <c r="VXJ33" s="97"/>
      <c r="VXK33" s="97"/>
      <c r="VXL33" s="97"/>
      <c r="VXM33" s="97"/>
      <c r="VXN33" s="97"/>
      <c r="VXO33" s="97"/>
      <c r="VXP33" s="97"/>
      <c r="VXQ33" s="97"/>
      <c r="VXR33" s="97"/>
      <c r="VXS33" s="97"/>
      <c r="VXT33" s="97"/>
      <c r="VXU33" s="97"/>
      <c r="VXV33" s="97"/>
      <c r="VXW33" s="97"/>
      <c r="VXX33" s="97"/>
      <c r="VXY33" s="97"/>
      <c r="VXZ33" s="97"/>
      <c r="VYA33" s="97"/>
      <c r="VYB33" s="97"/>
      <c r="VYC33" s="97"/>
      <c r="VYD33" s="97"/>
      <c r="VYE33" s="97"/>
      <c r="VYF33" s="97"/>
      <c r="VYG33" s="97"/>
      <c r="VYH33" s="97"/>
      <c r="VYI33" s="97"/>
      <c r="VYJ33" s="97"/>
      <c r="VYK33" s="97"/>
      <c r="VYL33" s="97"/>
      <c r="VYM33" s="97"/>
      <c r="VYN33" s="97"/>
      <c r="VYO33" s="97"/>
      <c r="VYP33" s="97"/>
      <c r="VYQ33" s="97"/>
      <c r="VYR33" s="97"/>
      <c r="VYS33" s="97"/>
      <c r="VYT33" s="97"/>
      <c r="VYU33" s="97"/>
      <c r="VYV33" s="97"/>
      <c r="VYW33" s="97"/>
      <c r="VYX33" s="97"/>
      <c r="VYY33" s="97"/>
      <c r="VYZ33" s="97"/>
      <c r="VZA33" s="97"/>
      <c r="VZB33" s="97"/>
      <c r="VZC33" s="97"/>
      <c r="VZD33" s="97"/>
      <c r="VZE33" s="97"/>
      <c r="VZF33" s="97"/>
      <c r="VZG33" s="97"/>
      <c r="VZH33" s="97"/>
      <c r="VZI33" s="97"/>
      <c r="VZJ33" s="97"/>
      <c r="VZK33" s="97"/>
      <c r="VZL33" s="97"/>
      <c r="VZM33" s="97"/>
      <c r="VZN33" s="97"/>
      <c r="VZO33" s="97"/>
      <c r="VZP33" s="97"/>
      <c r="VZQ33" s="97"/>
      <c r="VZR33" s="97"/>
      <c r="VZS33" s="97"/>
      <c r="VZT33" s="97"/>
      <c r="VZU33" s="97"/>
      <c r="VZV33" s="97"/>
      <c r="VZW33" s="97"/>
      <c r="VZX33" s="97"/>
      <c r="VZY33" s="97"/>
      <c r="VZZ33" s="97"/>
      <c r="WAA33" s="97"/>
      <c r="WAB33" s="97"/>
      <c r="WAC33" s="97"/>
      <c r="WAD33" s="97"/>
      <c r="WAE33" s="97"/>
      <c r="WAF33" s="97"/>
      <c r="WAG33" s="97"/>
      <c r="WAH33" s="97"/>
      <c r="WAI33" s="97"/>
      <c r="WAJ33" s="97"/>
      <c r="WAK33" s="97"/>
      <c r="WAL33" s="97"/>
      <c r="WAM33" s="97"/>
      <c r="WAN33" s="97"/>
      <c r="WAO33" s="97"/>
      <c r="WAP33" s="97"/>
      <c r="WAQ33" s="97"/>
      <c r="WAR33" s="97"/>
      <c r="WAS33" s="97"/>
      <c r="WAT33" s="97"/>
      <c r="WAU33" s="97"/>
      <c r="WAV33" s="97"/>
      <c r="WAW33" s="97"/>
      <c r="WAX33" s="97"/>
      <c r="WAY33" s="97"/>
      <c r="WAZ33" s="97"/>
      <c r="WBA33" s="97"/>
      <c r="WBB33" s="97"/>
      <c r="WBC33" s="97"/>
      <c r="WBD33" s="97"/>
      <c r="WBE33" s="97"/>
      <c r="WBF33" s="97"/>
      <c r="WBG33" s="97"/>
      <c r="WBH33" s="97"/>
      <c r="WBI33" s="97"/>
      <c r="WBJ33" s="97"/>
      <c r="WBK33" s="97"/>
      <c r="WBL33" s="97"/>
      <c r="WBM33" s="97"/>
      <c r="WBN33" s="97"/>
      <c r="WBO33" s="97"/>
      <c r="WBP33" s="97"/>
      <c r="WBQ33" s="97"/>
      <c r="WBR33" s="97"/>
      <c r="WBS33" s="97"/>
      <c r="WBT33" s="97"/>
      <c r="WBU33" s="97"/>
      <c r="WBV33" s="97"/>
      <c r="WBW33" s="97"/>
      <c r="WBX33" s="97"/>
      <c r="WBY33" s="97"/>
      <c r="WBZ33" s="97"/>
      <c r="WCA33" s="97"/>
      <c r="WCB33" s="97"/>
      <c r="WCC33" s="97"/>
      <c r="WCD33" s="97"/>
      <c r="WCE33" s="97"/>
      <c r="WCF33" s="97"/>
      <c r="WCG33" s="97"/>
      <c r="WCH33" s="97"/>
      <c r="WCI33" s="97"/>
      <c r="WCJ33" s="97"/>
      <c r="WCK33" s="97"/>
      <c r="WCL33" s="97"/>
      <c r="WCM33" s="97"/>
      <c r="WCN33" s="97"/>
      <c r="WCO33" s="97"/>
      <c r="WCP33" s="97"/>
      <c r="WCQ33" s="97"/>
      <c r="WCR33" s="97"/>
      <c r="WCS33" s="97"/>
      <c r="WCT33" s="97"/>
      <c r="WCU33" s="97"/>
      <c r="WCV33" s="97"/>
      <c r="WCW33" s="97"/>
      <c r="WCX33" s="97"/>
      <c r="WCY33" s="97"/>
      <c r="WCZ33" s="97"/>
      <c r="WDA33" s="97"/>
      <c r="WDB33" s="97"/>
      <c r="WDC33" s="97"/>
      <c r="WDD33" s="97"/>
      <c r="WDE33" s="97"/>
      <c r="WDF33" s="97"/>
      <c r="WDG33" s="97"/>
      <c r="WDH33" s="97"/>
      <c r="WDI33" s="97"/>
      <c r="WDJ33" s="97"/>
      <c r="WDK33" s="97"/>
      <c r="WDL33" s="97"/>
      <c r="WDM33" s="97"/>
      <c r="WDN33" s="97"/>
      <c r="WDO33" s="97"/>
      <c r="WDP33" s="97"/>
      <c r="WDQ33" s="97"/>
      <c r="WDR33" s="97"/>
      <c r="WDS33" s="97"/>
      <c r="WDT33" s="97"/>
      <c r="WDU33" s="97"/>
      <c r="WDV33" s="97"/>
      <c r="WDW33" s="97"/>
      <c r="WDX33" s="97"/>
      <c r="WDY33" s="97"/>
      <c r="WDZ33" s="97"/>
      <c r="WEA33" s="97"/>
      <c r="WEB33" s="97"/>
      <c r="WEC33" s="97"/>
      <c r="WED33" s="97"/>
      <c r="WEE33" s="97"/>
      <c r="WEF33" s="97"/>
      <c r="WEG33" s="97"/>
      <c r="WEH33" s="97"/>
      <c r="WEI33" s="97"/>
      <c r="WEJ33" s="97"/>
      <c r="WEK33" s="97"/>
      <c r="WEL33" s="97"/>
      <c r="WEM33" s="97"/>
      <c r="WEN33" s="97"/>
      <c r="WEO33" s="97"/>
      <c r="WEP33" s="97"/>
      <c r="WEQ33" s="97"/>
      <c r="WER33" s="97"/>
      <c r="WES33" s="97"/>
      <c r="WET33" s="97"/>
      <c r="WEU33" s="97"/>
      <c r="WEV33" s="97"/>
      <c r="WEW33" s="97"/>
      <c r="WEX33" s="97"/>
      <c r="WEY33" s="97"/>
      <c r="WEZ33" s="97"/>
      <c r="WFA33" s="97"/>
      <c r="WFB33" s="97"/>
      <c r="WFC33" s="97"/>
      <c r="WFD33" s="97"/>
      <c r="WFE33" s="97"/>
      <c r="WFF33" s="97"/>
      <c r="WFG33" s="97"/>
      <c r="WFH33" s="97"/>
      <c r="WFI33" s="97"/>
      <c r="WFJ33" s="97"/>
      <c r="WFK33" s="97"/>
      <c r="WFL33" s="97"/>
      <c r="WFM33" s="97"/>
      <c r="WFN33" s="97"/>
      <c r="WFO33" s="97"/>
      <c r="WFP33" s="97"/>
      <c r="WFQ33" s="97"/>
      <c r="WFR33" s="97"/>
      <c r="WFS33" s="97"/>
      <c r="WFT33" s="97"/>
      <c r="WFU33" s="97"/>
      <c r="WFV33" s="97"/>
      <c r="WFW33" s="97"/>
      <c r="WFX33" s="97"/>
      <c r="WFY33" s="97"/>
      <c r="WFZ33" s="97"/>
      <c r="WGA33" s="97"/>
      <c r="WGB33" s="97"/>
      <c r="WGC33" s="97"/>
      <c r="WGD33" s="97"/>
      <c r="WGE33" s="97"/>
      <c r="WGF33" s="97"/>
      <c r="WGG33" s="97"/>
      <c r="WGH33" s="97"/>
      <c r="WGI33" s="97"/>
      <c r="WGJ33" s="97"/>
      <c r="WGK33" s="97"/>
      <c r="WGL33" s="97"/>
      <c r="WGM33" s="97"/>
      <c r="WGN33" s="97"/>
      <c r="WGO33" s="97"/>
      <c r="WGP33" s="97"/>
      <c r="WGQ33" s="97"/>
      <c r="WGR33" s="97"/>
      <c r="WGS33" s="97"/>
      <c r="WGT33" s="97"/>
      <c r="WGU33" s="97"/>
      <c r="WGV33" s="97"/>
      <c r="WGW33" s="97"/>
      <c r="WGX33" s="97"/>
      <c r="WGY33" s="97"/>
      <c r="WGZ33" s="97"/>
      <c r="WHA33" s="97"/>
      <c r="WHB33" s="97"/>
      <c r="WHC33" s="97"/>
      <c r="WHD33" s="97"/>
      <c r="WHE33" s="97"/>
      <c r="WHF33" s="97"/>
      <c r="WHG33" s="97"/>
      <c r="WHH33" s="97"/>
      <c r="WHI33" s="97"/>
      <c r="WHJ33" s="97"/>
      <c r="WHK33" s="97"/>
      <c r="WHL33" s="97"/>
      <c r="WHM33" s="97"/>
      <c r="WHN33" s="97"/>
      <c r="WHO33" s="97"/>
      <c r="WHP33" s="97"/>
      <c r="WHQ33" s="97"/>
      <c r="WHR33" s="97"/>
      <c r="WHS33" s="97"/>
      <c r="WHT33" s="97"/>
      <c r="WHU33" s="97"/>
      <c r="WHV33" s="97"/>
      <c r="WHW33" s="97"/>
      <c r="WHX33" s="97"/>
      <c r="WHY33" s="97"/>
      <c r="WHZ33" s="97"/>
      <c r="WIA33" s="97"/>
      <c r="WIB33" s="97"/>
      <c r="WIC33" s="97"/>
      <c r="WID33" s="97"/>
      <c r="WIE33" s="97"/>
      <c r="WIF33" s="97"/>
      <c r="WIG33" s="97"/>
      <c r="WIH33" s="97"/>
      <c r="WII33" s="97"/>
      <c r="WIJ33" s="97"/>
      <c r="WIK33" s="97"/>
      <c r="WIL33" s="97"/>
      <c r="WIM33" s="97"/>
      <c r="WIN33" s="97"/>
      <c r="WIO33" s="97"/>
      <c r="WIP33" s="97"/>
      <c r="WIQ33" s="97"/>
      <c r="WIR33" s="97"/>
      <c r="WIS33" s="97"/>
      <c r="WIT33" s="97"/>
      <c r="WIU33" s="97"/>
      <c r="WIV33" s="97"/>
      <c r="WIW33" s="97"/>
      <c r="WIX33" s="97"/>
      <c r="WIY33" s="97"/>
      <c r="WIZ33" s="97"/>
      <c r="WJA33" s="97"/>
      <c r="WJB33" s="97"/>
      <c r="WJC33" s="97"/>
      <c r="WJD33" s="97"/>
      <c r="WJE33" s="97"/>
      <c r="WJF33" s="97"/>
      <c r="WJG33" s="97"/>
      <c r="WJH33" s="97"/>
      <c r="WJI33" s="97"/>
      <c r="WJJ33" s="97"/>
      <c r="WJK33" s="97"/>
      <c r="WJL33" s="97"/>
      <c r="WJM33" s="97"/>
      <c r="WJN33" s="97"/>
      <c r="WJO33" s="97"/>
      <c r="WJP33" s="97"/>
      <c r="WJQ33" s="97"/>
      <c r="WJR33" s="97"/>
      <c r="WJS33" s="97"/>
      <c r="WJT33" s="97"/>
      <c r="WJU33" s="97"/>
      <c r="WJV33" s="97"/>
      <c r="WJW33" s="97"/>
      <c r="WJX33" s="97"/>
      <c r="WJY33" s="97"/>
      <c r="WJZ33" s="97"/>
      <c r="WKA33" s="97"/>
      <c r="WKB33" s="97"/>
      <c r="WKC33" s="97"/>
      <c r="WKD33" s="97"/>
      <c r="WKE33" s="97"/>
      <c r="WKF33" s="97"/>
      <c r="WKG33" s="97"/>
      <c r="WKH33" s="97"/>
      <c r="WKI33" s="97"/>
      <c r="WKJ33" s="97"/>
      <c r="WKK33" s="97"/>
      <c r="WKL33" s="97"/>
      <c r="WKM33" s="97"/>
      <c r="WKN33" s="97"/>
      <c r="WKO33" s="97"/>
      <c r="WKP33" s="97"/>
      <c r="WKQ33" s="97"/>
      <c r="WKR33" s="97"/>
      <c r="WKS33" s="97"/>
      <c r="WKT33" s="97"/>
      <c r="WKU33" s="97"/>
      <c r="WKV33" s="97"/>
      <c r="WKW33" s="97"/>
      <c r="WKX33" s="97"/>
      <c r="WKY33" s="97"/>
      <c r="WKZ33" s="97"/>
      <c r="WLA33" s="97"/>
      <c r="WLB33" s="97"/>
      <c r="WLC33" s="97"/>
      <c r="WLD33" s="97"/>
      <c r="WLE33" s="97"/>
      <c r="WLF33" s="97"/>
      <c r="WLG33" s="97"/>
      <c r="WLH33" s="97"/>
      <c r="WLI33" s="97"/>
      <c r="WLJ33" s="97"/>
      <c r="WLK33" s="97"/>
      <c r="WLL33" s="97"/>
      <c r="WLM33" s="97"/>
      <c r="WLN33" s="97"/>
      <c r="WLO33" s="97"/>
      <c r="WLP33" s="97"/>
      <c r="WLQ33" s="97"/>
      <c r="WLR33" s="97"/>
      <c r="WLS33" s="97"/>
      <c r="WLT33" s="97"/>
      <c r="WLU33" s="97"/>
      <c r="WLV33" s="97"/>
      <c r="WLW33" s="97"/>
      <c r="WLX33" s="97"/>
      <c r="WLY33" s="97"/>
      <c r="WLZ33" s="97"/>
      <c r="WMA33" s="97"/>
      <c r="WMB33" s="97"/>
      <c r="WMC33" s="97"/>
      <c r="WMD33" s="97"/>
      <c r="WME33" s="97"/>
      <c r="WMF33" s="97"/>
      <c r="WMG33" s="97"/>
      <c r="WMH33" s="97"/>
      <c r="WMI33" s="97"/>
      <c r="WMJ33" s="97"/>
      <c r="WMK33" s="97"/>
      <c r="WML33" s="97"/>
      <c r="WMM33" s="97"/>
      <c r="WMN33" s="97"/>
      <c r="WMO33" s="97"/>
      <c r="WMP33" s="97"/>
      <c r="WMQ33" s="97"/>
      <c r="WMR33" s="97"/>
      <c r="WMS33" s="97"/>
      <c r="WMT33" s="97"/>
      <c r="WMU33" s="97"/>
      <c r="WMV33" s="97"/>
      <c r="WMW33" s="97"/>
      <c r="WMX33" s="97"/>
      <c r="WMY33" s="97"/>
      <c r="WMZ33" s="97"/>
      <c r="WNA33" s="97"/>
      <c r="WNB33" s="97"/>
      <c r="WNC33" s="97"/>
      <c r="WND33" s="97"/>
      <c r="WNE33" s="97"/>
      <c r="WNF33" s="97"/>
      <c r="WNG33" s="97"/>
      <c r="WNH33" s="97"/>
      <c r="WNI33" s="97"/>
      <c r="WNJ33" s="97"/>
      <c r="WNK33" s="97"/>
      <c r="WNL33" s="97"/>
      <c r="WNM33" s="97"/>
      <c r="WNN33" s="97"/>
      <c r="WNO33" s="97"/>
      <c r="WNP33" s="97"/>
      <c r="WNQ33" s="97"/>
      <c r="WNR33" s="97"/>
      <c r="WNS33" s="97"/>
      <c r="WNT33" s="97"/>
      <c r="WNU33" s="97"/>
      <c r="WNV33" s="97"/>
      <c r="WNW33" s="97"/>
      <c r="WNX33" s="97"/>
      <c r="WNY33" s="97"/>
      <c r="WNZ33" s="97"/>
      <c r="WOA33" s="97"/>
      <c r="WOB33" s="97"/>
      <c r="WOC33" s="97"/>
      <c r="WOD33" s="97"/>
      <c r="WOE33" s="97"/>
      <c r="WOF33" s="97"/>
      <c r="WOG33" s="97"/>
      <c r="WOH33" s="97"/>
      <c r="WOI33" s="97"/>
      <c r="WOJ33" s="97"/>
      <c r="WOK33" s="97"/>
      <c r="WOL33" s="97"/>
      <c r="WOM33" s="97"/>
      <c r="WON33" s="97"/>
      <c r="WOO33" s="97"/>
      <c r="WOP33" s="97"/>
      <c r="WOQ33" s="97"/>
      <c r="WOR33" s="97"/>
      <c r="WOS33" s="97"/>
      <c r="WOT33" s="97"/>
      <c r="WOU33" s="97"/>
      <c r="WOV33" s="97"/>
      <c r="WOW33" s="97"/>
      <c r="WOX33" s="97"/>
      <c r="WOY33" s="97"/>
      <c r="WOZ33" s="97"/>
      <c r="WPA33" s="97"/>
      <c r="WPB33" s="97"/>
      <c r="WPC33" s="97"/>
      <c r="WPD33" s="97"/>
      <c r="WPE33" s="97"/>
      <c r="WPF33" s="97"/>
      <c r="WPG33" s="97"/>
      <c r="WPH33" s="97"/>
      <c r="WPI33" s="97"/>
      <c r="WPJ33" s="97"/>
      <c r="WPK33" s="97"/>
      <c r="WPL33" s="97"/>
      <c r="WPM33" s="97"/>
      <c r="WPN33" s="97"/>
      <c r="WPO33" s="97"/>
      <c r="WPP33" s="97"/>
      <c r="WPQ33" s="97"/>
      <c r="WPR33" s="97"/>
      <c r="WPS33" s="97"/>
      <c r="WPT33" s="97"/>
      <c r="WPU33" s="97"/>
      <c r="WPV33" s="97"/>
      <c r="WPW33" s="97"/>
      <c r="WPX33" s="97"/>
      <c r="WPY33" s="97"/>
      <c r="WPZ33" s="97"/>
      <c r="WQA33" s="97"/>
      <c r="WQB33" s="97"/>
      <c r="WQC33" s="97"/>
      <c r="WQD33" s="97"/>
      <c r="WQE33" s="97"/>
      <c r="WQF33" s="97"/>
      <c r="WQG33" s="97"/>
      <c r="WQH33" s="97"/>
      <c r="WQI33" s="97"/>
      <c r="WQJ33" s="97"/>
      <c r="WQK33" s="97"/>
      <c r="WQL33" s="97"/>
      <c r="WQM33" s="97"/>
      <c r="WQN33" s="97"/>
      <c r="WQO33" s="97"/>
      <c r="WQP33" s="97"/>
      <c r="WQQ33" s="97"/>
      <c r="WQR33" s="97"/>
      <c r="WQS33" s="97"/>
      <c r="WQT33" s="97"/>
      <c r="WQU33" s="97"/>
      <c r="WQV33" s="97"/>
      <c r="WQW33" s="97"/>
      <c r="WQX33" s="97"/>
      <c r="WQY33" s="97"/>
      <c r="WQZ33" s="97"/>
      <c r="WRA33" s="97"/>
      <c r="WRB33" s="97"/>
      <c r="WRC33" s="97"/>
      <c r="WRD33" s="97"/>
      <c r="WRE33" s="97"/>
      <c r="WRF33" s="97"/>
      <c r="WRG33" s="97"/>
      <c r="WRH33" s="97"/>
      <c r="WRI33" s="97"/>
      <c r="WRJ33" s="97"/>
      <c r="WRK33" s="97"/>
      <c r="WRL33" s="97"/>
      <c r="WRM33" s="97"/>
      <c r="WRN33" s="97"/>
      <c r="WRO33" s="97"/>
      <c r="WRP33" s="97"/>
      <c r="WRQ33" s="97"/>
      <c r="WRR33" s="97"/>
      <c r="WRS33" s="97"/>
      <c r="WRT33" s="97"/>
      <c r="WRU33" s="97"/>
      <c r="WRV33" s="97"/>
      <c r="WRW33" s="97"/>
      <c r="WRX33" s="97"/>
      <c r="WRY33" s="97"/>
      <c r="WRZ33" s="97"/>
      <c r="WSA33" s="97"/>
      <c r="WSB33" s="97"/>
      <c r="WSC33" s="97"/>
      <c r="WSD33" s="97"/>
      <c r="WSE33" s="97"/>
      <c r="WSF33" s="97"/>
      <c r="WSG33" s="97"/>
      <c r="WSH33" s="97"/>
      <c r="WSI33" s="97"/>
      <c r="WSJ33" s="97"/>
      <c r="WSK33" s="97"/>
      <c r="WSL33" s="97"/>
      <c r="WSM33" s="97"/>
      <c r="WSN33" s="97"/>
      <c r="WSO33" s="97"/>
      <c r="WSP33" s="97"/>
      <c r="WSQ33" s="97"/>
      <c r="WSR33" s="97"/>
      <c r="WSS33" s="97"/>
      <c r="WST33" s="97"/>
      <c r="WSU33" s="97"/>
      <c r="WSV33" s="97"/>
      <c r="WSW33" s="97"/>
      <c r="WSX33" s="97"/>
      <c r="WSY33" s="97"/>
      <c r="WSZ33" s="97"/>
      <c r="WTA33" s="97"/>
      <c r="WTB33" s="97"/>
      <c r="WTC33" s="97"/>
      <c r="WTD33" s="97"/>
      <c r="WTE33" s="97"/>
      <c r="WTF33" s="97"/>
      <c r="WTG33" s="97"/>
      <c r="WTH33" s="97"/>
      <c r="WTI33" s="97"/>
      <c r="WTJ33" s="97"/>
      <c r="WTK33" s="97"/>
      <c r="WTL33" s="97"/>
      <c r="WTM33" s="97"/>
      <c r="WTN33" s="97"/>
      <c r="WTO33" s="97"/>
      <c r="WTP33" s="97"/>
      <c r="WTQ33" s="97"/>
      <c r="WTR33" s="97"/>
      <c r="WTS33" s="97"/>
      <c r="WTT33" s="97"/>
      <c r="WTU33" s="97"/>
      <c r="WTV33" s="97"/>
      <c r="WTW33" s="97"/>
      <c r="WTX33" s="97"/>
      <c r="WTY33" s="97"/>
      <c r="WTZ33" s="97"/>
      <c r="WUA33" s="97"/>
      <c r="WUB33" s="97"/>
      <c r="WUC33" s="97"/>
      <c r="WUD33" s="97"/>
      <c r="WUE33" s="97"/>
      <c r="WUF33" s="97"/>
      <c r="WUG33" s="97"/>
      <c r="WUH33" s="97"/>
      <c r="WUI33" s="97"/>
      <c r="WUJ33" s="97"/>
      <c r="WUK33" s="97"/>
      <c r="WUL33" s="97"/>
      <c r="WUM33" s="97"/>
      <c r="WUN33" s="97"/>
      <c r="WUO33" s="97"/>
      <c r="WUP33" s="97"/>
      <c r="WUQ33" s="97"/>
      <c r="WUR33" s="97"/>
      <c r="WUS33" s="97"/>
      <c r="WUT33" s="97"/>
      <c r="WUU33" s="97"/>
      <c r="WUV33" s="97"/>
      <c r="WUW33" s="97"/>
      <c r="WUX33" s="97"/>
      <c r="WUY33" s="97"/>
      <c r="WUZ33" s="97"/>
      <c r="WVA33" s="97"/>
      <c r="WVB33" s="97"/>
      <c r="WVC33" s="97"/>
      <c r="WVD33" s="97"/>
      <c r="WVE33" s="97"/>
      <c r="WVF33" s="97"/>
      <c r="WVG33" s="97"/>
      <c r="WVH33" s="97"/>
      <c r="WVI33" s="97"/>
      <c r="WVJ33" s="97"/>
      <c r="WVK33" s="97"/>
      <c r="WVL33" s="97"/>
      <c r="WVM33" s="97"/>
      <c r="WVN33" s="97"/>
      <c r="WVO33" s="97"/>
      <c r="WVP33" s="97"/>
      <c r="WVQ33" s="97"/>
      <c r="WVR33" s="97"/>
      <c r="WVS33" s="97"/>
      <c r="WVT33" s="97"/>
      <c r="WVU33" s="97"/>
      <c r="WVV33" s="97"/>
      <c r="WVW33" s="97"/>
      <c r="WVX33" s="97"/>
    </row>
  </sheetData>
  <mergeCells count="7">
    <mergeCell ref="D17:K17"/>
    <mergeCell ref="D12:K13"/>
    <mergeCell ref="D21:K21"/>
    <mergeCell ref="D25:K25"/>
    <mergeCell ref="A12:A13"/>
    <mergeCell ref="B12:B13"/>
    <mergeCell ref="C12:C13"/>
  </mergeCells>
  <pageMargins left="0.39370078740157483" right="0.39370078740157483" top="0.39370078740157483" bottom="0.78740157480314965" header="0" footer="0.11811023622047245"/>
  <pageSetup paperSize="9" scale="60" fitToHeight="0" orientation="landscape" horizontalDpi="300" verticalDpi="300" r:id="rId1"/>
  <headerFooter alignWithMargins="0">
    <oddFooter>&amp;L______________________________
PREFEITURA MUNICIPAL DE IPUBI
CNPJ: 11.040.896/0001-59
MOISÉS MIRANDA SILVA - ENG. CIVIL 
RNP: 181261564-7 CREA: 53724 D/P&amp;R&amp;P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0DFDAECC0D0A47ADA8A7EBF2DAEF31" ma:contentTypeVersion="17" ma:contentTypeDescription="Crie um novo documento." ma:contentTypeScope="" ma:versionID="06f0e531b0e8d0952a9f1966f6c6f1fa">
  <xsd:schema xmlns:xsd="http://www.w3.org/2001/XMLSchema" xmlns:xs="http://www.w3.org/2001/XMLSchema" xmlns:p="http://schemas.microsoft.com/office/2006/metadata/properties" xmlns:ns3="18be1e2c-852d-40af-97cb-ac18d0405baf" xmlns:ns4="fdd84996-e49d-4b7c-9e80-3bd218be8563" targetNamespace="http://schemas.microsoft.com/office/2006/metadata/properties" ma:root="true" ma:fieldsID="0369cced060946c5f77d6769a84776a5" ns3:_="" ns4:_="">
    <xsd:import namespace="18be1e2c-852d-40af-97cb-ac18d0405baf"/>
    <xsd:import namespace="fdd84996-e49d-4b7c-9e80-3bd218be856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e1e2c-852d-40af-97cb-ac18d0405b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84996-e49d-4b7c-9e80-3bd218be856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be1e2c-852d-40af-97cb-ac18d0405ba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1C087D-F170-4340-B816-E8012BED83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be1e2c-852d-40af-97cb-ac18d0405baf"/>
    <ds:schemaRef ds:uri="fdd84996-e49d-4b7c-9e80-3bd218be85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FE146E-A05B-49E6-B82D-C69D2A98B4E2}">
  <ds:schemaRefs>
    <ds:schemaRef ds:uri="18be1e2c-852d-40af-97cb-ac18d0405baf"/>
    <ds:schemaRef ds:uri="fdd84996-e49d-4b7c-9e80-3bd218be8563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B6BBF70-B439-4273-B365-0ACAE373CE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PO</vt:lpstr>
      <vt:lpstr>BDI</vt:lpstr>
      <vt:lpstr>CRO</vt:lpstr>
      <vt:lpstr>QCI</vt:lpstr>
      <vt:lpstr>T.ABC</vt:lpstr>
      <vt:lpstr>CRO INFRA</vt:lpstr>
      <vt:lpstr>BDI!Area_de_impressao</vt:lpstr>
      <vt:lpstr>CRO!Area_de_impressao</vt:lpstr>
      <vt:lpstr>'CRO INFRA'!Area_de_impressao</vt:lpstr>
      <vt:lpstr>PO!Area_de_impressao</vt:lpstr>
      <vt:lpstr>QCI!Area_de_impressao</vt:lpstr>
      <vt:lpstr>T.ABC!Area_de_impressao</vt:lpstr>
      <vt:lpstr>CRO!Titulos_de_impressao</vt:lpstr>
      <vt:lpstr>'CRO INFRA'!Titulos_de_impressao</vt:lpstr>
      <vt:lpstr>PO!Titulos_de_impressao</vt:lpstr>
      <vt:lpstr>QCI!Titulos_de_impressao</vt:lpstr>
      <vt:lpstr>T.ABC!Titulos_de_impressao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2024-05-15T20:20:26Z</dcterms:created>
  <dcterms:modified xsi:type="dcterms:W3CDTF">2025-09-05T11:32:52Z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0x010100970DFDAECC0D0A47ADA8A7EBF2DAEF31</vt:lpwstr>
  </property>
</Properties>
</file>