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defaultThemeVersion="166925"/>
  <xr:revisionPtr revIDLastSave="0" documentId="13_ncr:1_{92AABC46-91B8-40B9-8B99-9922FCB5DCFC}" xr6:coauthVersionLast="47" xr6:coauthVersionMax="47" xr10:uidLastSave="{00000000-0000-0000-0000-000000000000}"/>
  <bookViews>
    <workbookView xWindow="28680" yWindow="-120" windowWidth="20730" windowHeight="11160" tabRatio="925" xr2:uid="{00000000-000D-0000-FFFF-FFFF00000000}"/>
  </bookViews>
  <sheets>
    <sheet name="PLANILHA ORÇAMENTARIA" sheetId="28" r:id="rId1"/>
    <sheet name="CRONOGRAMA" sheetId="30" r:id="rId2"/>
    <sheet name="BDI" sheetId="4" r:id="rId3"/>
    <sheet name="ENCARGOS" sheetId="9" r:id="rId4"/>
    <sheet name="COMPOSIÇÕES" sheetId="1" r:id="rId5"/>
  </sheets>
  <definedNames>
    <definedName name="_xlnm.Print_Area" localSheetId="2">BDI!$A$1:$I$30</definedName>
    <definedName name="_xlnm.Print_Area" localSheetId="4">COMPOSIÇÕES!$A$1:$F$220</definedName>
    <definedName name="_xlnm.Print_Area" localSheetId="1">CRONOGRAMA!$A$1:$P$24</definedName>
    <definedName name="_xlnm.Print_Area" localSheetId="3">ENCARGOS!$A$1:$B$37</definedName>
    <definedName name="_xlnm.Print_Area" localSheetId="0">'PLANILHA ORÇAMENTARIA'!$A$2:$J$14</definedName>
    <definedName name="PROCURA_PREÇO_COMP_INS" localSheetId="1">IFERROR(IF(AND(#REF!="",#REF!=""),0, IF(#REF!="SINAPI",VLOOKUP(#REF!,[0]!SINAPI_INSUMO,5,0), IF(#REF!="COMPOSIÇÃO",VLOOKUP(#REF!,[0]!COMPOSIÇÕES,4,0), IF(#REF!="IOPES",VLOOKUP(#REF!,[0]!IOPES_INSUMO,5,0), IF(#REF!="SETOP",VLOOKUP(#REF!,[0]!SETOP_INSUMO,5,0), IF(#REF!="SUDECAP",VLOOKUP(#REF!,[0]!SUDECAP_INSUMO,5,0), IF(#REF!="TCPO",VLOOKUP(#REF!,[0]!TCPO_INSUMO,5,0), IF(#REF!="COTAÇÃO",VLOOKUP(#REF!,[0]!COTACAO,5,0), IF(#REF!=[0]!NOME_BI_1,VLOOKUP(#REF!,[0]!BANCO_1_INSUMO,5,0), IF(#REF!=[0]!NOME_BI_2,VLOOKUP(#REF!,[0]!BANCO_2_INSUMO,5,0), IF(#REF!=[0]!NOME_BI_3,VLOOKUP(#REF!,[0]!BANCO_3_INSUMO,5,0), IF(#REF!=[0]!NOME_BI_4,VLOOKUP(#REF!,[0]!BANCO_4_INSUMO,5,0), IF(#REF!=NOME_BI_5,VLOOKUP(#REF!,BANCO_5_INSUMO,5,0), IF(#REF!=NOME_BI_6,VLOOKUP(#REF!,BANCO_6_INSUMO,5,0), IF(#REF!=NOME_BI_7,VLOOKUP(#REF!,BANCO_7_INSUMO,5,0), IF(#REF!=NOME_BI_8,VLOOKUP(#REF!,BANCO_8_INSUMO,5,0), IF(#REF!=NOME_BI_9,VLOOKUP(#REF!,BANCO_8_INSUMO,5,0), IF(#REF!=NOME_BI_10,VLOOKUP(#REF!,BANCO_10_INSUMO,5,0), 0) ))))))))))))))))),0)</definedName>
    <definedName name="PROCURA_PREÇO_COMP_INS">IFERROR(IF(AND(#REF!="",#REF!=""),0, IF(#REF!="SINAPI",VLOOKUP(#REF!,[0]!SINAPI_INSUMO,5,0), IF(#REF!="COMPOSIÇÃO",VLOOKUP(#REF!,[0]!COMPOSIÇÕES,4,0), IF(#REF!="IOPES",VLOOKUP(#REF!,[0]!IOPES_INSUMO,5,0), IF(#REF!="SETOP",VLOOKUP(#REF!,[0]!SETOP_INSUMO,5,0), IF(#REF!="SUDECAP",VLOOKUP(#REF!,[0]!SUDECAP_INSUMO,5,0), IF(#REF!="TCPO",VLOOKUP(#REF!,[0]!TCPO_INSUMO,5,0), IF(#REF!="COTAÇÃO",VLOOKUP(#REF!,[0]!COTACAO,5,0), IF(#REF!=[0]!NOME_BI_1,VLOOKUP(#REF!,[0]!BANCO_1_INSUMO,5,0), IF(#REF!=[0]!NOME_BI_2,VLOOKUP(#REF!,[0]!BANCO_2_INSUMO,5,0), IF(#REF!=[0]!NOME_BI_3,VLOOKUP(#REF!,[0]!BANCO_3_INSUMO,5,0), IF(#REF!=[0]!NOME_BI_4,VLOOKUP(#REF!,[0]!BANCO_4_INSUMO,5,0), IF(#REF!=NOME_BI_5,VLOOKUP(#REF!,BANCO_5_INSUMO,5,0), IF(#REF!=NOME_BI_6,VLOOKUP(#REF!,BANCO_6_INSUMO,5,0), IF(#REF!=NOME_BI_7,VLOOKUP(#REF!,BANCO_7_INSUMO,5,0), IF(#REF!=NOME_BI_8,VLOOKUP(#REF!,BANCO_8_INSUMO,5,0), IF(#REF!=NOME_BI_9,VLOOKUP(#REF!,BANCO_8_INSUMO,5,0), IF(#REF!=NOME_BI_10,VLOOKUP(#REF!,BANCO_10_INSUMO,5,0), 0) ))))))))))))))))),0)</definedName>
    <definedName name="_xlnm.Print_Titles" localSheetId="1">CRONOGRAMA!$A:$D</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28" l="1"/>
  <c r="F11" i="28"/>
  <c r="F10" i="28"/>
  <c r="F9" i="28"/>
  <c r="F8" i="28"/>
  <c r="F7" i="28"/>
  <c r="F6" i="28"/>
  <c r="F7" i="1" l="1"/>
  <c r="F8" i="1"/>
  <c r="F9" i="1"/>
  <c r="F15" i="1"/>
  <c r="F16" i="1"/>
  <c r="F17" i="1"/>
  <c r="F18" i="1"/>
  <c r="F19" i="1"/>
  <c r="F20" i="1"/>
  <c r="F26" i="1"/>
  <c r="F27" i="1"/>
  <c r="F28" i="1"/>
  <c r="F43" i="1"/>
  <c r="F45" i="1" s="1"/>
  <c r="F49" i="1"/>
  <c r="F50" i="1"/>
  <c r="F51" i="1"/>
  <c r="F52" i="1"/>
  <c r="F58" i="1"/>
  <c r="F67" i="1"/>
  <c r="F68" i="1"/>
  <c r="F69" i="1"/>
  <c r="F70" i="1"/>
  <c r="F76" i="1"/>
  <c r="F77" i="1"/>
  <c r="F78" i="1"/>
  <c r="F84" i="1"/>
  <c r="F85" i="1"/>
  <c r="F99" i="1"/>
  <c r="F101" i="1" s="1"/>
  <c r="F105" i="1"/>
  <c r="F106" i="1"/>
  <c r="F107" i="1"/>
  <c r="F108" i="1"/>
  <c r="F114" i="1"/>
  <c r="F115" i="1"/>
  <c r="F129" i="1"/>
  <c r="F131" i="1" s="1"/>
  <c r="F135" i="1"/>
  <c r="F136" i="1"/>
  <c r="F137" i="1"/>
  <c r="F138" i="1"/>
  <c r="F144" i="1"/>
  <c r="F145" i="1"/>
  <c r="E160" i="1"/>
  <c r="F160" i="1" s="1"/>
  <c r="E161" i="1"/>
  <c r="F161" i="1" s="1"/>
  <c r="F167" i="1"/>
  <c r="F168" i="1"/>
  <c r="F169" i="1"/>
  <c r="F175" i="1"/>
  <c r="F176" i="1"/>
  <c r="F190" i="1"/>
  <c r="F191" i="1"/>
  <c r="F192" i="1"/>
  <c r="F198" i="1"/>
  <c r="F199" i="1"/>
  <c r="F200" i="1"/>
  <c r="F201" i="1"/>
  <c r="F202" i="1"/>
  <c r="F203" i="1"/>
  <c r="F204" i="1"/>
  <c r="F205" i="1"/>
  <c r="F206" i="1"/>
  <c r="F212" i="1"/>
  <c r="F214" i="1" s="1"/>
  <c r="E7" i="28"/>
  <c r="F177" i="1" l="1"/>
  <c r="F80" i="1"/>
  <c r="F30" i="1"/>
  <c r="F54" i="1"/>
  <c r="F57" i="1" s="1"/>
  <c r="F59" i="1" s="1"/>
  <c r="F147" i="1"/>
  <c r="F72" i="1"/>
  <c r="F87" i="1"/>
  <c r="F90" i="1" s="1"/>
  <c r="F92" i="1" s="1"/>
  <c r="F110" i="1"/>
  <c r="F140" i="1"/>
  <c r="F171" i="1"/>
  <c r="F163" i="1"/>
  <c r="F22" i="1"/>
  <c r="F194" i="1"/>
  <c r="F208" i="1"/>
  <c r="F217" i="1" s="1"/>
  <c r="F219" i="1" s="1"/>
  <c r="F117" i="1"/>
  <c r="F11" i="1"/>
  <c r="F180" i="1" l="1"/>
  <c r="F182" i="1" s="1"/>
  <c r="F120" i="1"/>
  <c r="F122" i="1" s="1"/>
  <c r="F150" i="1"/>
  <c r="F152" i="1" s="1"/>
  <c r="F33" i="1"/>
  <c r="F35" i="1" s="1"/>
  <c r="F25" i="4"/>
  <c r="B37" i="9" l="1"/>
  <c r="I13" i="28" l="1"/>
  <c r="I14" i="28" l="1"/>
</calcChain>
</file>

<file path=xl/sharedStrings.xml><?xml version="1.0" encoding="utf-8"?>
<sst xmlns="http://schemas.openxmlformats.org/spreadsheetml/2006/main" count="521" uniqueCount="191">
  <si>
    <t>ITEM</t>
  </si>
  <si>
    <t>UNID.</t>
  </si>
  <si>
    <t>EQUIPE</t>
  </si>
  <si>
    <t>DESCRIÇÃO</t>
  </si>
  <si>
    <t>GRUPO A  (Básicos )</t>
  </si>
  <si>
    <t xml:space="preserve">A.1 – INSS  </t>
  </si>
  <si>
    <t xml:space="preserve">A.2 – FGTS       </t>
  </si>
  <si>
    <t xml:space="preserve">A.3 – SESI        </t>
  </si>
  <si>
    <t xml:space="preserve">A.4 – SENAI </t>
  </si>
  <si>
    <t xml:space="preserve">A.5 – SEBRAE     </t>
  </si>
  <si>
    <t>A.6 – INCRA</t>
  </si>
  <si>
    <t xml:space="preserve">A.7 – SALÁRIO EDUCAÇÃO  </t>
  </si>
  <si>
    <t xml:space="preserve">A.8 – SEGURO CONTRA RISCOS E ACIDENTES   </t>
  </si>
  <si>
    <t>TOTAL DO GRUPO A</t>
  </si>
  <si>
    <t xml:space="preserve">GRUPO B </t>
  </si>
  <si>
    <t>B.1 – AUXÍLIO DOENÇA</t>
  </si>
  <si>
    <t xml:space="preserve">B.2 – 13º SALÁRIO  </t>
  </si>
  <si>
    <t xml:space="preserve">B.3 – LICENÇA PATERNIDADE   </t>
  </si>
  <si>
    <t>B.4 – FALTAS JUSTIFICADAS</t>
  </si>
  <si>
    <t>B.5 – AUXÍLIO ACIDENTE TRABALHO</t>
  </si>
  <si>
    <t>B.6 - FÉRIAS + 1/3 ADICIONAL</t>
  </si>
  <si>
    <t>B.7 - SALÁRIO MATERNIDADE</t>
  </si>
  <si>
    <t>TOTAL DO GRUPO B</t>
  </si>
  <si>
    <t>GRUPO C</t>
  </si>
  <si>
    <t xml:space="preserve">C.1 – AVISO PRÉVIO INDENIZADO  </t>
  </si>
  <si>
    <t>C.2 – AVISO PRÉVIO TRABALHADO</t>
  </si>
  <si>
    <t>C.3 – DEPÓSITO RESCISÃO SEM JUSTA CAUSA</t>
  </si>
  <si>
    <t>C.4 – INDENIZAÇÃO ADICIONAL</t>
  </si>
  <si>
    <t>TOTAL DO GRUPO C</t>
  </si>
  <si>
    <t xml:space="preserve">GRUPO D  ( Incidência acumulativa )   </t>
  </si>
  <si>
    <t xml:space="preserve">GRUPO A  X  GRUPO B  </t>
  </si>
  <si>
    <t>D.2 - REINCIDÊNCIA DO GRUPO A SOBRE AVISO PRÉVIO TRABALHADO E REINCIDÊNCIA DO FGTS SOBRE AVISO PRÉVIO INDENIZADO</t>
  </si>
  <si>
    <t>TOTAL DO GRUPO D</t>
  </si>
  <si>
    <t>TOTAL DOS ENCARGOS (A + B + C + D)</t>
  </si>
  <si>
    <t>Acórdão 2622/2013</t>
  </si>
  <si>
    <t>Serviço</t>
  </si>
  <si>
    <t>Município</t>
  </si>
  <si>
    <t>UF</t>
  </si>
  <si>
    <t>MG</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</si>
  <si>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</si>
  <si>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</si>
  <si>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</si>
  <si>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</si>
  <si>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</si>
  <si>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</si>
  <si>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</si>
  <si>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</si>
  <si>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</si>
  <si>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</si>
  <si>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</si>
  <si>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</si>
  <si>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INSS desoneração (E)</t>
  </si>
  <si>
    <t>ou</t>
  </si>
  <si>
    <t>BDI CALCULADO ----&gt;</t>
  </si>
  <si>
    <t>BDI =[(1+AC+S+R+G)*(1+DF)*(1+L)/(1-(T+E))-1]</t>
  </si>
  <si>
    <t>TRIBUTOS PRATICADOS NO MUNICÍPIO</t>
  </si>
  <si>
    <t>ISS</t>
  </si>
  <si>
    <t>PIS/COFINS</t>
  </si>
  <si>
    <t>SERVIÇO:</t>
  </si>
  <si>
    <t>LIMPEZA URBANA</t>
  </si>
  <si>
    <t>DATA BASE</t>
  </si>
  <si>
    <t>FONTE</t>
  </si>
  <si>
    <t>UND</t>
  </si>
  <si>
    <t>COEFICIENTE</t>
  </si>
  <si>
    <t>PREÇO UNITÁRIO</t>
  </si>
  <si>
    <t>PREÇO TOTAL</t>
  </si>
  <si>
    <t>-</t>
  </si>
  <si>
    <t>MÃO DE OBRA</t>
  </si>
  <si>
    <t>MÊS</t>
  </si>
  <si>
    <t>MOTORISTA NOTURNO COM ENCARGOS COMPLEMENTARES</t>
  </si>
  <si>
    <t>(A) CUSTO MÃO DE OBRA</t>
  </si>
  <si>
    <t>FERRAMENTAS E MATERIAIS</t>
  </si>
  <si>
    <t>UND/MÊS</t>
  </si>
  <si>
    <t>(B) CUSTO COM FERRAMENTAS E MATERIAIS</t>
  </si>
  <si>
    <t>EQUIPAMENTOS</t>
  </si>
  <si>
    <t>CAMINHÃO COMPACTADOR 15 M³ (RESERVA)</t>
  </si>
  <si>
    <t>CUSTO  TOTAL</t>
  </si>
  <si>
    <t>(D) CUSTO DE EXECUÇÃO  (A) + (B) + (C)</t>
  </si>
  <si>
    <t>(E) PRODUÇÃO (TONELADAS)</t>
  </si>
  <si>
    <t>PREÇO UNITÁRIO TOTAL (D)/(E)</t>
  </si>
  <si>
    <t>(E) EQUIPE</t>
  </si>
  <si>
    <t>FERRAMENTAS E MATERIAIS E DESPESAS</t>
  </si>
  <si>
    <t>IMPRESSORA</t>
  </si>
  <si>
    <t>CONTA DE ÁGUA</t>
  </si>
  <si>
    <t>CONTA DE LUZ</t>
  </si>
  <si>
    <t>TELEFONE/INTERNET</t>
  </si>
  <si>
    <t>MESA DE ESCRITORIO</t>
  </si>
  <si>
    <t>CADEIRA ESCRITORIO</t>
  </si>
  <si>
    <t>COMPUTADORES</t>
  </si>
  <si>
    <t>GARI DIURNO COM ENCARGOS COMPLEMENTARES</t>
  </si>
  <si>
    <t xml:space="preserve">SUPERVISOR COM ENCARGOS COMPLEMENTARES </t>
  </si>
  <si>
    <t>OPERADOR DE ROÇADEIRA COM ENCARGOS COMPLEMENTARES</t>
  </si>
  <si>
    <t>(E) PRODUÇÃO (KM/RUA)</t>
  </si>
  <si>
    <t xml:space="preserve">MOTORISTA DIURNO COM ENCARGOS COMPLEMENTARES </t>
  </si>
  <si>
    <t>H</t>
  </si>
  <si>
    <t>COLETOR DIURNO COM ENCARGOS COMPLEMENTARES (INCLUI RESERVA)</t>
  </si>
  <si>
    <t>Pá</t>
  </si>
  <si>
    <t>Enxada</t>
  </si>
  <si>
    <t>Rastelo</t>
  </si>
  <si>
    <t xml:space="preserve">                  </t>
  </si>
  <si>
    <t>No mínimo equipe de 15 (quinze) homens</t>
  </si>
  <si>
    <t>1 (um) veículo comercial leve (pick-up) 2(dois) banheiros químicos.</t>
  </si>
  <si>
    <t>m2/mês</t>
  </si>
  <si>
    <t>ADM LOCAL</t>
  </si>
  <si>
    <t>DESCRIÇÃO DOS SERVIÇOS</t>
  </si>
  <si>
    <t>QUANTIDADE ESTIMADA</t>
  </si>
  <si>
    <t>MENSAL</t>
  </si>
  <si>
    <t>12 MESES</t>
  </si>
  <si>
    <t>VALOR TOTAL MENSAL ESTIMADO C/BDI</t>
  </si>
  <si>
    <t>VALOR TOTAL PARA 12 MESES C/BDI</t>
  </si>
  <si>
    <t>UN/MÊS</t>
  </si>
  <si>
    <t>Equipe</t>
  </si>
  <si>
    <t>EQUIPE MULTISSERVIÇOS</t>
  </si>
  <si>
    <t>Carrinho de Mão</t>
  </si>
  <si>
    <t>Sacos de Lixo</t>
  </si>
  <si>
    <t>Vassoura</t>
  </si>
  <si>
    <t>CHP/ROÇADEIRA COSTAL COM MOTOR A GASOLINA DE *32* CC - (EXCLUSIVE OPERADOR DE ROÇADEIRA ADAPTADO)</t>
  </si>
  <si>
    <t>CHP/CAMINHÃO BASCULANTE CARGA ÚTIL MÁXIMA 9800 KG, DISTÂNCIA ENTRE EIXOS 5,00 M, POTÊNCIA 200 CV(EXCLUSIVE MOTORISTA - ADAPTADO)</t>
  </si>
  <si>
    <t>CHI/CAMINHÃO BASCULANTE CARGA ÚTIL MÁXIMA 7200 KG, DISTÂNCIA ENTRE EIXOS 4,50 M, POTÊNCIA 190 CV (EXCLUSIVE MOTORISTA - ADAPTADO)</t>
  </si>
  <si>
    <t>CPU 02</t>
  </si>
  <si>
    <t>CPU 03</t>
  </si>
  <si>
    <t xml:space="preserve">CAMINHÃO COMPACTADOR 15 M³ </t>
  </si>
  <si>
    <t>ALUGUEL BANHEIRO QUIMICO</t>
  </si>
  <si>
    <t xml:space="preserve"> </t>
  </si>
  <si>
    <r>
      <t xml:space="preserve">                 </t>
    </r>
    <r>
      <rPr>
        <b/>
        <sz val="14"/>
        <color theme="1"/>
        <rFont val="Sylfaen"/>
        <family val="1"/>
      </rPr>
      <t>PREFEITURA MUNICIPAL DE BOA ESPERANÇA</t>
    </r>
  </si>
  <si>
    <t>BOA ESPERANÇA</t>
  </si>
  <si>
    <t>Limpeza Urbana</t>
  </si>
  <si>
    <t>CAPINADOR/AJUDANTE COM ENCARGOS COMPLEMENTARES</t>
  </si>
  <si>
    <t>VARRIÇÃO DE VIAS E LOGRADOUROS PÚBLICOS</t>
  </si>
  <si>
    <t>M2/MÊS</t>
  </si>
  <si>
    <t>COLETA CONTEINERIZADA E COLETA REGULAR DE RESÍDUOS SÓLIDOS URBANOS, DOMICILIAR E COMERCIAL, TRANSPORTE E DESTINAÇÃO FINAL DOS MESMOS PARA O ATERRO SANITÁRIO (6 KM).</t>
  </si>
  <si>
    <t>PÁ</t>
  </si>
  <si>
    <t>VASSOURA</t>
  </si>
  <si>
    <t>SACOS DE LIXO</t>
  </si>
  <si>
    <t>LUTOCAR 120 LITROS</t>
  </si>
  <si>
    <t>CPU 01</t>
  </si>
  <si>
    <t>CPU 04</t>
  </si>
  <si>
    <t>COLETA SELETIVA DE RESÍDUOS COM CAMINHÃO CARROCERIA</t>
  </si>
  <si>
    <t>MOTORISTA DIURNO COM ENCARGOS COMPLEMENTARES</t>
  </si>
  <si>
    <t>CHI/CAMINHÃO 3/4 CARROCERIA CARGA ÚTIL MÁXIMA 7200 KG, DISTÂNCIA ENTRE EIXOS 4,50 M, POTÊNCIA 190 CV, EXCETO MOTORISTA</t>
  </si>
  <si>
    <r>
      <rPr>
        <b/>
        <sz val="11"/>
        <color theme="1"/>
        <rFont val="Calibri"/>
        <family val="2"/>
        <scheme val="minor"/>
      </rPr>
      <t xml:space="preserve">Equipe Multisserviços </t>
    </r>
    <r>
      <rPr>
        <sz val="11"/>
        <color theme="1"/>
        <rFont val="Calibri"/>
        <family val="2"/>
        <scheme val="minor"/>
      </rPr>
      <t>para execução dos seguintes serviços:
• Capina manual e roçada mecanizada;
• Raspagem de sarjetas;
• Pintura de meio-fio;
• Limpeza de bocas de lobo;
• Coleta e remoção de entulho</t>
    </r>
  </si>
  <si>
    <r>
      <rPr>
        <b/>
        <sz val="11"/>
        <color theme="1"/>
        <rFont val="Calibri"/>
        <family val="2"/>
        <scheme val="minor"/>
      </rPr>
      <t>Varrição</t>
    </r>
    <r>
      <rPr>
        <sz val="11"/>
        <color theme="1"/>
        <rFont val="Calibri"/>
        <family val="2"/>
        <scheme val="minor"/>
      </rPr>
      <t xml:space="preserve"> de vias e logradouros públicos</t>
    </r>
  </si>
  <si>
    <r>
      <rPr>
        <b/>
        <sz val="11"/>
        <color theme="1"/>
        <rFont val="Calibri"/>
        <family val="2"/>
        <scheme val="minor"/>
      </rPr>
      <t>Administração local</t>
    </r>
    <r>
      <rPr>
        <sz val="11"/>
        <color theme="1"/>
        <rFont val="Calibri"/>
        <family val="2"/>
        <scheme val="minor"/>
      </rPr>
      <t xml:space="preserve">
01 Auxiliar Administrativo
01 Encarregado
Instalação de escritório e garagem admitindo-se locação de imóvel</t>
    </r>
  </si>
  <si>
    <t>1 (um) caminhão carroceria 3/4 equipado com gaiola .</t>
  </si>
  <si>
    <t xml:space="preserve">VALOR SEM BDI </t>
  </si>
  <si>
    <t>VALOR MENSAL</t>
  </si>
  <si>
    <t xml:space="preserve">VALOR TOTAL </t>
  </si>
  <si>
    <t>CHP/CAMINHÃO 3/4 CARROCERIA CARGA ÚTIL MÁXIMA 7200 KG, DISTÂNCIA ENTRE EIXOS 4,50 M, POTÊNCIA 190 CV, INCLUSO COMBUSTÍVEL E MANUTENAÇÃO, (EXCLUSIVE MOTORISTA)</t>
  </si>
  <si>
    <r>
      <rPr>
        <b/>
        <sz val="11"/>
        <color theme="1"/>
        <rFont val="Calibri"/>
        <family val="2"/>
        <scheme val="minor"/>
      </rPr>
      <t>Coleta Seletiva De Resíduos Com Caminhão Carroceria</t>
    </r>
    <r>
      <rPr>
        <sz val="11"/>
        <color theme="1"/>
        <rFont val="Calibri"/>
        <family val="2"/>
        <scheme val="minor"/>
      </rPr>
      <t xml:space="preserve">
01 motorista
01 coletor
</t>
    </r>
  </si>
  <si>
    <r>
      <rPr>
        <b/>
        <sz val="11"/>
        <color theme="1"/>
        <rFont val="Calibri"/>
        <family val="2"/>
        <scheme val="minor"/>
      </rPr>
      <t>Disposição de Containers de 1.000 litros</t>
    </r>
    <r>
      <rPr>
        <sz val="11"/>
        <color theme="1"/>
        <rFont val="Calibri"/>
        <family val="2"/>
        <scheme val="minor"/>
      </rPr>
      <t>, Incluindo limpeza e manutenções - Coleta Conteinerizada</t>
    </r>
  </si>
  <si>
    <r>
      <rPr>
        <b/>
        <sz val="11"/>
        <color theme="1"/>
        <rFont val="Calibri"/>
        <family val="2"/>
        <scheme val="minor"/>
      </rPr>
      <t>Disposição de Containers de 1.200 litros Metálicos,</t>
    </r>
    <r>
      <rPr>
        <sz val="11"/>
        <color theme="1"/>
        <rFont val="Calibri"/>
        <family val="2"/>
        <scheme val="minor"/>
      </rPr>
      <t xml:space="preserve"> Incluindo limpeza e manutenções - Coleta Conteinerizada</t>
    </r>
  </si>
  <si>
    <t>No mínimo equipe de 30 (trinta) garis</t>
  </si>
  <si>
    <t>DISPOSIÇÃO DE CONTAINERES 1000 LITROS</t>
  </si>
  <si>
    <t xml:space="preserve">AJUDANTE COM ENCARGOS COMPLEMENTARES </t>
  </si>
  <si>
    <t xml:space="preserve">DETERGENTE 5 LITROS </t>
  </si>
  <si>
    <t>GUINDAUTO HIDRÁULICO, CAPACIDADE MÁXIMA DE CARGA 3300 KG, MOMENTO MÁXIMO DE CARGA 5,8 TM, ALCANCE MÁXIMO HORIZONTAL 7,60 M, INCLUSIVE CAMINHÃO TOCO PBT 16.000 KG, POTÊNCIA DE 189 CV - CHP DIURNO. AF_03/2016</t>
  </si>
  <si>
    <t>CHP</t>
  </si>
  <si>
    <t>CHI</t>
  </si>
  <si>
    <t>GUINDAUTO HIDRÁULICO, CAPACIDADE MÁXIMA DE CARGA 3300 KG, MOMENTO MÁXIMO DE CARGA 5,8 TM, ALCANCE MÁXIMO HORIZONTAL 7,60 M, INCLUSIVE CAMINHÃO TOCO PBT 16.000 KG, POTÊNCIA DE 189 CV - CHI DIURNO. AF_03/2016</t>
  </si>
  <si>
    <t>DISPOSIÇÃO DE CONTAINERES 1200 LITROS METÁLICOS</t>
  </si>
  <si>
    <t>CONTAINER 1.200 LITROS METÁLICOS</t>
  </si>
  <si>
    <t>CPU 05</t>
  </si>
  <si>
    <t>CPU 06</t>
  </si>
  <si>
    <t>CPU 07</t>
  </si>
  <si>
    <t xml:space="preserve">ENCARREGADO OPERACIONAL COM ENCARGOS COMPLEMENTARES </t>
  </si>
  <si>
    <t xml:space="preserve">ASSISTENTE ADMINISTRATIVO COM ENCARGOS COMPLEMENTARES </t>
  </si>
  <si>
    <t>LOCAÇÃO VEÍCULO TIPO PICAPE LEVE COM SEGURO</t>
  </si>
  <si>
    <t>A alíquota do Imposto Sobre Serviços de Qualquer Natureza (ISS) é fixada pela Lei Complementar nº 6089, de 29 de setembro de 2025</t>
  </si>
  <si>
    <t>CALCULO DO BDI - (SANEAMENTO)</t>
  </si>
  <si>
    <t>PLANILHA ORÇAMENTÁRIA 
PREFEITURA MUNICIPAL DE BOA ESPERANÇA - MG</t>
  </si>
  <si>
    <t>OBJETO: EXECUÇÃO DOS SERVIÇOS DE LIMPEZA URBANA DE VIAS E LOGRADOUROS PÚBLICOS E COLETA DE RESÍDUOS SÓLIDOS URBANOS, CONSTANTES DA PLANILHA DE SERVIÇOS, INCLUINDO FERRAMENTAS, EQUIPAMENTOS E MAQUINÁRIOS NECESSÁRIOS À SUA EXECUÇÃO, TRANSPORTE E PESAGEM.</t>
  </si>
  <si>
    <t xml:space="preserve">COLETOR DIURNO COM ENCARGOS COMPLEMENTARES </t>
  </si>
  <si>
    <t xml:space="preserve">COLETOR NOTURNO COM ENCARGOS COMPLEMENTARES </t>
  </si>
  <si>
    <t xml:space="preserve">03 (três) caminhões compactadores de 15m3  (diurno e noturno) </t>
  </si>
  <si>
    <r>
      <rPr>
        <b/>
        <sz val="11"/>
        <color theme="1"/>
        <rFont val="Calibri"/>
        <family val="2"/>
        <scheme val="minor"/>
      </rPr>
      <t>Coleta conteinerizada e coleta regular de resíduos sólidos urbanos</t>
    </r>
    <r>
      <rPr>
        <sz val="11"/>
        <color theme="1"/>
        <rFont val="Calibri"/>
        <family val="2"/>
        <scheme val="minor"/>
      </rPr>
      <t>, domiciliar e comercial, transporte e destinação final dos mesmos para o aterro sanitário (6 km). Quilometragem estimada em 4.179 km/mês para os  caminhões coletores. Equipe de no mínimo 04 (quatro) pessoas, sendo 1 (um) motorista e 3 (três) garis coletores, devendo ser consideradas: 3 (três) equipes diurnas; 2 (duas) equipes noturnas.</t>
    </r>
  </si>
  <si>
    <t>SERVIÇO</t>
  </si>
  <si>
    <t>VALOR</t>
  </si>
  <si>
    <t>%</t>
  </si>
  <si>
    <t>TOTAL</t>
  </si>
  <si>
    <t>VALOR ACUMULADO</t>
  </si>
  <si>
    <t>% ACUMULADA</t>
  </si>
  <si>
    <t>CRONOGRAMA FISICO-FINANCEIRO
PREFEITURA MUNICIPAL DE BOA ESPERANÇA - MG</t>
  </si>
  <si>
    <t>As s empresas sujeitas ao regime de tributação de incidência não cumulativa de PIS e COFINS apresentem demonstrativo de apuração de contribuições sociais comprovando que os percentuais dos referidos tributos adotados na taxa de BDI correspondem à média dos percentuais efetivos recolhidos em virtude do direito de compensação dos créditos previstos no art. 3º das Leis ns. 10.637/2002 e 10.833/2003, de forma a garantir que os preços contratados pela Administração Pública reflitam os benefícios tributários concedidos pela legislação tributária</t>
  </si>
  <si>
    <t xml:space="preserve">RESUMO DOS
 ENCARGOS SOCIAIS
</t>
  </si>
  <si>
    <t>A.8.1 – APOSENTADORIA ESPECIAL INSALUBRIDADE</t>
  </si>
  <si>
    <t xml:space="preserve">40 unidades de containeres metálicos com capacidade de 1.200 litros cada. Equipe 01 motorista, 01 ajudante e 01 caminhão munk </t>
  </si>
  <si>
    <t xml:space="preserve">40 unidades de containeres PEAD com capacidade de 1.000 litros cada. Equipe 01 motorista, 01 ajudante e 01 caminhão munk </t>
  </si>
  <si>
    <t>CONTAINER PEAD 1.000 LITROS</t>
  </si>
  <si>
    <t>VALOR COM BDI (XX)</t>
  </si>
  <si>
    <t>(E) PRODUÇÃO (UNIDADES)</t>
  </si>
  <si>
    <t>ALUGUEL ESCRITÓRIO/GARAGEM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</si>
</sst>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R$&quot;\ * #,##0.00_-;\-&quot;R$&quot;\ * #,##0.00_-;_-&quot;R$&quot;\ * &quot;-&quot;??_-;_-@_-"/>
    <numFmt numFmtId="43" formatCode="_-* #,##0.00_-;\-* #,##0.00_-;_-* &quot;-&quot;??_-;_-@_-"/>
    <numFmt numFmtId="164" formatCode="0.0%"/>
    <numFmt numFmtId="165" formatCode="_(&quot;R$ &quot;* #,##0.00_);_(&quot;R$ &quot;* \(#,##0.00\);_(&quot;R$ &quot;* &quot;-&quot;??_);_(@_)"/>
    <numFmt numFmtId="166" formatCode="_(&quot;R$&quot;* #,##0.00_);_(&quot;R$&quot;* \(#,##0.00\);_(&quot;R$&quot;* &quot;-&quot;??_);_(@_)"/>
    <numFmt numFmtId="167" formatCode="&quot;R$&quot;\ #,##0.00"/>
  </numFmts>
  <fonts count="27" x14ac:knownFonts="1">
    <font>
      <sz val="11"/>
      <color theme="1"/>
      <name val="Calibri"/>
      <family val="2"/>
      <scheme val="minor"/>
    </font>
    <font>
      <sz val="11"/>
      <color theme="1"/>
      <name val="Calibri"/>
      <family val="2"/>
      <scheme val="minor"/>
    </font>
    <font>
      <b/>
      <sz val="10"/>
      <name val="Sylfaen"/>
      <family val="1"/>
    </font>
    <font>
      <sz val="11"/>
      <color theme="1"/>
      <name val="Sylfaen"/>
      <family val="1"/>
    </font>
    <font>
      <sz val="10"/>
      <name val="Sylfaen"/>
      <family val="1"/>
    </font>
    <font>
      <sz val="10"/>
      <color theme="1"/>
      <name val="Sylfaen"/>
      <family val="1"/>
    </font>
    <font>
      <sz val="10"/>
      <name val="Arial"/>
      <family val="2"/>
    </font>
    <font>
      <b/>
      <sz val="11"/>
      <color theme="1"/>
      <name val="Calibri"/>
      <family val="2"/>
      <scheme val="minor"/>
    </font>
    <font>
      <sz val="8"/>
      <name val="Arial"/>
      <family val="2"/>
    </font>
    <font>
      <sz val="11"/>
      <color indexed="8"/>
      <name val="Calibri"/>
      <family val="2"/>
    </font>
    <font>
      <b/>
      <sz val="11"/>
      <color theme="1"/>
      <name val="Sylfaen"/>
      <family val="1"/>
    </font>
    <font>
      <sz val="9"/>
      <name val="Sylfaen"/>
      <family val="1"/>
    </font>
    <font>
      <b/>
      <sz val="9"/>
      <name val="Sylfaen"/>
      <family val="1"/>
    </font>
    <font>
      <b/>
      <sz val="12"/>
      <name val="Sylfaen"/>
      <family val="1"/>
    </font>
    <font>
      <sz val="12"/>
      <name val="Sylfaen"/>
      <family val="1"/>
    </font>
    <font>
      <u/>
      <sz val="12"/>
      <name val="Sylfaen"/>
      <family val="1"/>
    </font>
    <font>
      <b/>
      <sz val="9"/>
      <color indexed="9"/>
      <name val="Sylfaen"/>
      <family val="1"/>
    </font>
    <font>
      <sz val="14"/>
      <color theme="1"/>
      <name val="Sylfaen"/>
      <family val="1"/>
    </font>
    <font>
      <b/>
      <sz val="16"/>
      <color rgb="FFFF0000"/>
      <name val="Arial"/>
      <family val="2"/>
    </font>
    <font>
      <b/>
      <sz val="14"/>
      <color theme="1"/>
      <name val="Sylfaen"/>
      <family val="1"/>
    </font>
    <font>
      <b/>
      <sz val="16"/>
      <name val="Sylfaen"/>
      <family val="1"/>
    </font>
    <font>
      <b/>
      <sz val="14"/>
      <color theme="1"/>
      <name val="Calibri"/>
      <family val="2"/>
      <scheme val="minor"/>
    </font>
    <font>
      <sz val="8"/>
      <color theme="1"/>
      <name val="Arial"/>
      <family val="2"/>
      <charset val="1"/>
    </font>
    <font>
      <u/>
      <sz val="10"/>
      <color rgb="FF0000EE"/>
      <name val="Arial"/>
      <family val="2"/>
      <charset val="1"/>
    </font>
    <font>
      <b/>
      <sz val="12"/>
      <color theme="1"/>
      <name val="Calibri"/>
      <family val="2"/>
      <scheme val="minor"/>
    </font>
    <font>
      <b/>
      <sz val="22"/>
      <color theme="1"/>
      <name val="Calibri"/>
      <family val="2"/>
      <scheme val="minor"/>
    </font>
    <font>
      <b/>
      <sz val="18"/>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50">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8"/>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auto="1"/>
      </left>
      <right style="thin">
        <color auto="1"/>
      </right>
      <top style="thin">
        <color auto="1"/>
      </top>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s>
  <cellStyleXfs count="63">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6" fillId="0" borderId="0"/>
    <xf numFmtId="9" fontId="6" fillId="0" borderId="0" applyFont="0" applyFill="0" applyBorder="0" applyAlignment="0" applyProtection="0"/>
    <xf numFmtId="0" fontId="8" fillId="0" borderId="0">
      <alignment vertical="center"/>
    </xf>
    <xf numFmtId="44"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0" borderId="0"/>
    <xf numFmtId="0" fontId="6" fillId="0" borderId="0"/>
    <xf numFmtId="0" fontId="1" fillId="0" borderId="0"/>
    <xf numFmtId="44" fontId="1" fillId="0" borderId="0" applyFont="0" applyFill="0" applyBorder="0" applyAlignment="0" applyProtection="0"/>
    <xf numFmtId="44" fontId="6" fillId="0" borderId="0" applyFont="0" applyFill="0" applyBorder="0" applyAlignment="0" applyProtection="0"/>
    <xf numFmtId="0" fontId="6" fillId="0" borderId="0"/>
    <xf numFmtId="0" fontId="1" fillId="0" borderId="0"/>
    <xf numFmtId="44" fontId="1" fillId="0" borderId="0" applyFont="0" applyFill="0" applyBorder="0" applyAlignment="0" applyProtection="0"/>
    <xf numFmtId="0" fontId="8" fillId="0" borderId="0">
      <alignment vertical="center"/>
    </xf>
    <xf numFmtId="44"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44" fontId="9" fillId="0" borderId="0" applyFont="0" applyFill="0" applyBorder="0" applyAlignment="0" applyProtection="0"/>
    <xf numFmtId="0" fontId="6" fillId="0" borderId="0"/>
    <xf numFmtId="0" fontId="6" fillId="0" borderId="0"/>
    <xf numFmtId="0" fontId="1" fillId="0" borderId="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 fillId="0" borderId="0" applyFont="0" applyFill="0" applyBorder="0" applyAlignment="0" applyProtection="0"/>
    <xf numFmtId="0" fontId="1" fillId="0" borderId="0"/>
    <xf numFmtId="41" fontId="6" fillId="0" borderId="0" applyFont="0" applyFill="0" applyBorder="0" applyAlignment="0" applyProtection="0"/>
    <xf numFmtId="44" fontId="6" fillId="0" borderId="0" quotePrefix="1" applyFont="0" applyFill="0" applyBorder="0" applyAlignment="0">
      <protection locked="0"/>
    </xf>
    <xf numFmtId="44" fontId="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6" fillId="0" borderId="0"/>
    <xf numFmtId="44" fontId="6" fillId="0" borderId="0" applyFont="0" applyFill="0" applyBorder="0" applyAlignment="0" applyProtection="0"/>
    <xf numFmtId="9" fontId="6" fillId="0" borderId="0" applyFont="0" applyFill="0" applyBorder="0" applyAlignment="0" applyProtection="0"/>
    <xf numFmtId="165" fontId="9" fillId="0" borderId="0" applyFont="0" applyFill="0" applyBorder="0" applyAlignment="0" applyProtection="0"/>
    <xf numFmtId="0" fontId="6" fillId="0" borderId="0"/>
    <xf numFmtId="0" fontId="1" fillId="0" borderId="0"/>
    <xf numFmtId="0" fontId="1" fillId="0" borderId="0"/>
    <xf numFmtId="44" fontId="6" fillId="0" borderId="0" applyFont="0" applyFill="0" applyBorder="0" applyAlignment="0" applyProtection="0"/>
    <xf numFmtId="43" fontId="8" fillId="0" borderId="0" applyFont="0" applyFill="0" applyBorder="0" applyAlignment="0" applyProtection="0"/>
    <xf numFmtId="0" fontId="8" fillId="0" borderId="0"/>
    <xf numFmtId="43" fontId="6" fillId="0" borderId="0" quotePrefix="1" applyFont="0" applyFill="0" applyBorder="0" applyAlignment="0">
      <protection locked="0"/>
    </xf>
    <xf numFmtId="0" fontId="1" fillId="0" borderId="0"/>
    <xf numFmtId="0" fontId="1" fillId="0" borderId="0"/>
    <xf numFmtId="166" fontId="6" fillId="0" borderId="0" applyFont="0" applyFill="0" applyBorder="0" applyAlignment="0" applyProtection="0"/>
    <xf numFmtId="0" fontId="22" fillId="0" borderId="0" applyBorder="0" applyProtection="0">
      <alignment vertical="center"/>
    </xf>
    <xf numFmtId="0" fontId="23" fillId="0" borderId="0" applyBorder="0" applyProtection="0"/>
  </cellStyleXfs>
  <cellXfs count="226">
    <xf numFmtId="0" fontId="0" fillId="0" borderId="0" xfId="0"/>
    <xf numFmtId="0" fontId="5" fillId="0" borderId="1" xfId="0" applyFont="1" applyBorder="1" applyAlignment="1">
      <alignment horizontal="center" vertical="center"/>
    </xf>
    <xf numFmtId="0" fontId="0" fillId="0" borderId="1" xfId="0" applyBorder="1" applyAlignment="1">
      <alignment vertical="center" wrapText="1"/>
    </xf>
    <xf numFmtId="0" fontId="5" fillId="0" borderId="0" xfId="0" applyFont="1"/>
    <xf numFmtId="0" fontId="4" fillId="0" borderId="10" xfId="0" applyFont="1" applyBorder="1" applyAlignment="1">
      <alignment vertical="center"/>
    </xf>
    <xf numFmtId="0" fontId="4" fillId="0" borderId="0" xfId="0" applyFont="1" applyAlignment="1">
      <alignment vertical="center"/>
    </xf>
    <xf numFmtId="0" fontId="4" fillId="0" borderId="11" xfId="0" applyFont="1" applyBorder="1" applyAlignment="1">
      <alignment vertical="center"/>
    </xf>
    <xf numFmtId="0" fontId="4" fillId="0" borderId="0" xfId="0" applyFont="1" applyAlignment="1">
      <alignment horizontal="center" vertical="center"/>
    </xf>
    <xf numFmtId="0" fontId="4" fillId="0" borderId="6" xfId="0" applyFont="1" applyBorder="1" applyAlignment="1">
      <alignment vertical="center"/>
    </xf>
    <xf numFmtId="0" fontId="4" fillId="0" borderId="7" xfId="0" applyFont="1" applyBorder="1" applyAlignment="1">
      <alignment vertical="center"/>
    </xf>
    <xf numFmtId="0" fontId="4" fillId="0" borderId="0" xfId="0" applyFont="1" applyAlignment="1">
      <alignment horizontal="left" vertical="center"/>
    </xf>
    <xf numFmtId="0" fontId="2" fillId="0" borderId="1" xfId="0" applyFont="1" applyBorder="1" applyAlignment="1">
      <alignment horizontal="center" vertical="center"/>
    </xf>
    <xf numFmtId="0" fontId="18" fillId="0" borderId="0" xfId="0" applyFont="1" applyAlignment="1">
      <alignment horizontal="center" vertical="center"/>
    </xf>
    <xf numFmtId="0" fontId="3" fillId="0" borderId="0" xfId="0" applyFont="1"/>
    <xf numFmtId="0" fontId="2" fillId="0" borderId="1" xfId="0" applyFont="1" applyBorder="1" applyAlignment="1">
      <alignment vertical="center"/>
    </xf>
    <xf numFmtId="17" fontId="2" fillId="0" borderId="1" xfId="0" applyNumberFormat="1" applyFont="1" applyBorder="1" applyAlignment="1">
      <alignment vertical="center"/>
    </xf>
    <xf numFmtId="0" fontId="20" fillId="0" borderId="1" xfId="0" applyFont="1" applyBorder="1" applyAlignment="1">
      <alignment horizontal="center" vertical="center" wrapText="1"/>
    </xf>
    <xf numFmtId="2" fontId="4" fillId="0" borderId="1" xfId="0" applyNumberFormat="1"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4" fontId="4" fillId="0" borderId="1" xfId="0" applyNumberFormat="1" applyFont="1" applyBorder="1" applyAlignment="1">
      <alignment horizontal="center" vertical="center"/>
    </xf>
    <xf numFmtId="0" fontId="4" fillId="0" borderId="10" xfId="0" applyFont="1" applyBorder="1" applyAlignment="1">
      <alignment horizontal="center" vertical="center" wrapText="1"/>
    </xf>
    <xf numFmtId="2" fontId="4" fillId="0" borderId="0" xfId="0" applyNumberFormat="1" applyFont="1" applyAlignment="1">
      <alignment horizontal="justify" vertical="center" wrapText="1"/>
    </xf>
    <xf numFmtId="0" fontId="4" fillId="0" borderId="0" xfId="0" applyFont="1" applyAlignment="1">
      <alignment horizontal="center" vertical="center" wrapText="1"/>
    </xf>
    <xf numFmtId="44" fontId="4" fillId="0" borderId="11" xfId="0" applyNumberFormat="1"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5" fillId="0" borderId="9" xfId="0" applyFont="1" applyBorder="1" applyAlignment="1">
      <alignment horizontal="left" vertical="center" wrapText="1"/>
    </xf>
    <xf numFmtId="44" fontId="5" fillId="0" borderId="9" xfId="1" applyFont="1" applyFill="1" applyBorder="1" applyAlignment="1">
      <alignment horizontal="center" vertical="center"/>
    </xf>
    <xf numFmtId="44" fontId="4" fillId="0" borderId="9" xfId="1" applyFont="1" applyFill="1" applyBorder="1" applyAlignment="1">
      <alignment horizontal="center" vertical="center"/>
    </xf>
    <xf numFmtId="0" fontId="4" fillId="0" borderId="9" xfId="0" applyFont="1" applyBorder="1" applyAlignment="1">
      <alignment horizontal="left" vertical="center" wrapText="1"/>
    </xf>
    <xf numFmtId="0" fontId="4" fillId="0" borderId="1" xfId="0" applyFont="1" applyBorder="1" applyAlignment="1">
      <alignment horizontal="left" vertical="center" wrapText="1"/>
    </xf>
    <xf numFmtId="44" fontId="5" fillId="0" borderId="1" xfId="1" applyFont="1" applyFill="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left" vertical="center" wrapText="1"/>
    </xf>
    <xf numFmtId="0" fontId="5" fillId="0" borderId="0" xfId="0" applyFont="1" applyAlignment="1">
      <alignment horizontal="center" vertical="center"/>
    </xf>
    <xf numFmtId="44" fontId="5" fillId="0" borderId="0" xfId="1" applyFont="1" applyFill="1" applyBorder="1" applyAlignment="1">
      <alignment horizontal="center" vertical="center"/>
    </xf>
    <xf numFmtId="44" fontId="4" fillId="0" borderId="11" xfId="1" applyFont="1" applyFill="1" applyBorder="1" applyAlignment="1">
      <alignment horizontal="center" vertical="center"/>
    </xf>
    <xf numFmtId="0" fontId="4" fillId="0" borderId="0" xfId="0" applyFont="1" applyAlignment="1">
      <alignment horizontal="right" vertical="center"/>
    </xf>
    <xf numFmtId="44" fontId="2" fillId="0" borderId="11" xfId="1" applyFont="1" applyFill="1" applyBorder="1" applyAlignment="1">
      <alignment vertical="center"/>
    </xf>
    <xf numFmtId="2" fontId="4" fillId="0" borderId="11" xfId="0" applyNumberFormat="1" applyFont="1" applyBorder="1" applyAlignment="1">
      <alignment vertical="center"/>
    </xf>
    <xf numFmtId="0" fontId="5" fillId="0" borderId="9" xfId="0" applyFont="1" applyBorder="1" applyAlignment="1">
      <alignment horizontal="center" vertical="center"/>
    </xf>
    <xf numFmtId="4" fontId="2" fillId="0" borderId="11" xfId="0" applyNumberFormat="1" applyFont="1" applyBorder="1" applyAlignment="1">
      <alignment vertical="center"/>
    </xf>
    <xf numFmtId="44" fontId="2" fillId="0" borderId="45" xfId="1" applyFont="1" applyFill="1" applyBorder="1" applyAlignment="1">
      <alignment vertical="center"/>
    </xf>
    <xf numFmtId="4" fontId="4" fillId="0" borderId="11" xfId="0" applyNumberFormat="1" applyFont="1" applyBorder="1" applyAlignment="1">
      <alignment vertical="center"/>
    </xf>
    <xf numFmtId="0" fontId="3" fillId="0" borderId="0" xfId="0" applyFont="1" applyAlignment="1">
      <alignment horizontal="left" vertical="center"/>
    </xf>
    <xf numFmtId="44" fontId="2" fillId="0" borderId="8" xfId="1" applyFont="1" applyFill="1" applyBorder="1" applyAlignment="1">
      <alignment vertical="center"/>
    </xf>
    <xf numFmtId="2" fontId="4" fillId="0" borderId="1" xfId="0" applyNumberFormat="1" applyFont="1" applyBorder="1" applyAlignment="1">
      <alignment horizontal="center" vertical="center" wrapText="1"/>
    </xf>
    <xf numFmtId="2" fontId="5" fillId="0" borderId="9" xfId="0" applyNumberFormat="1" applyFont="1" applyBorder="1" applyAlignment="1">
      <alignment horizontal="center" vertical="center"/>
    </xf>
    <xf numFmtId="44" fontId="0" fillId="0" borderId="0" xfId="0" applyNumberFormat="1"/>
    <xf numFmtId="4" fontId="0" fillId="0" borderId="1" xfId="0" applyNumberFormat="1" applyBorder="1" applyAlignment="1">
      <alignment horizontal="center" vertical="center"/>
    </xf>
    <xf numFmtId="0" fontId="4" fillId="0" borderId="7" xfId="0" applyFont="1" applyBorder="1" applyAlignment="1">
      <alignment horizontal="right" vertical="center"/>
    </xf>
    <xf numFmtId="2" fontId="4" fillId="0" borderId="44" xfId="0" applyNumberFormat="1" applyFont="1" applyBorder="1" applyAlignment="1">
      <alignment vertical="center"/>
    </xf>
    <xf numFmtId="0" fontId="13" fillId="0" borderId="0" xfId="0" applyFont="1" applyAlignment="1">
      <alignment horizontal="center" vertical="center"/>
    </xf>
    <xf numFmtId="0" fontId="16" fillId="0" borderId="21" xfId="0" applyFont="1" applyBorder="1" applyAlignment="1">
      <alignment vertical="center"/>
    </xf>
    <xf numFmtId="0" fontId="16" fillId="0" borderId="22" xfId="0" applyFont="1" applyBorder="1" applyAlignment="1">
      <alignment vertical="center"/>
    </xf>
    <xf numFmtId="0" fontId="11" fillId="0" borderId="21" xfId="0" applyFont="1" applyBorder="1" applyAlignment="1">
      <alignment horizontal="left" vertical="center"/>
    </xf>
    <xf numFmtId="0" fontId="11" fillId="0" borderId="22" xfId="0" applyFont="1" applyBorder="1" applyAlignment="1">
      <alignment vertical="center"/>
    </xf>
    <xf numFmtId="0" fontId="11" fillId="0" borderId="7" xfId="0" applyFont="1" applyBorder="1" applyAlignment="1" applyProtection="1">
      <alignment vertical="center"/>
      <protection locked="0"/>
    </xf>
    <xf numFmtId="0" fontId="11" fillId="0" borderId="26" xfId="0" applyFont="1" applyBorder="1" applyAlignment="1" applyProtection="1">
      <alignment vertical="center"/>
      <protection locked="0"/>
    </xf>
    <xf numFmtId="0" fontId="3" fillId="0" borderId="22" xfId="0" applyFont="1" applyBorder="1"/>
    <xf numFmtId="0" fontId="12" fillId="0" borderId="25" xfId="0" applyFont="1" applyBorder="1" applyAlignment="1" applyProtection="1">
      <alignment vertical="center"/>
      <protection locked="0"/>
    </xf>
    <xf numFmtId="0" fontId="12" fillId="0" borderId="7" xfId="0" applyFont="1" applyBorder="1" applyAlignment="1" applyProtection="1">
      <alignment vertical="center"/>
      <protection locked="0"/>
    </xf>
    <xf numFmtId="0" fontId="12" fillId="0" borderId="26" xfId="0" applyFont="1" applyBorder="1" applyAlignment="1" applyProtection="1">
      <alignment vertical="center"/>
      <protection locked="0"/>
    </xf>
    <xf numFmtId="0" fontId="3" fillId="0" borderId="21" xfId="0" applyFont="1" applyBorder="1"/>
    <xf numFmtId="0" fontId="12" fillId="0" borderId="23" xfId="0" applyFont="1" applyBorder="1" applyAlignment="1">
      <alignment vertical="center"/>
    </xf>
    <xf numFmtId="0" fontId="11" fillId="0" borderId="25" xfId="0" applyFont="1" applyBorder="1" applyAlignment="1">
      <alignment vertical="center"/>
    </xf>
    <xf numFmtId="0" fontId="11" fillId="0" borderId="27" xfId="0" applyFont="1" applyBorder="1" applyAlignment="1">
      <alignment horizontal="left" vertical="center"/>
    </xf>
    <xf numFmtId="10" fontId="11" fillId="0" borderId="28" xfId="0" applyNumberFormat="1" applyFont="1" applyBorder="1" applyAlignment="1">
      <alignment vertical="center"/>
    </xf>
    <xf numFmtId="0" fontId="11" fillId="0" borderId="29" xfId="0" applyFont="1" applyBorder="1" applyAlignment="1">
      <alignment horizontal="center" vertical="center"/>
    </xf>
    <xf numFmtId="0" fontId="11" fillId="0" borderId="28" xfId="0" applyFont="1" applyBorder="1" applyAlignment="1">
      <alignment horizontal="left" vertical="center"/>
    </xf>
    <xf numFmtId="10" fontId="11" fillId="0" borderId="31" xfId="6" applyNumberFormat="1" applyFont="1" applyFill="1" applyBorder="1" applyAlignment="1" applyProtection="1">
      <alignment vertical="center"/>
      <protection locked="0"/>
    </xf>
    <xf numFmtId="0" fontId="11" fillId="0" borderId="32" xfId="0" applyFont="1" applyBorder="1" applyAlignment="1">
      <alignment horizontal="left" vertical="center"/>
    </xf>
    <xf numFmtId="10" fontId="11" fillId="0" borderId="33" xfId="0" applyNumberFormat="1" applyFont="1" applyBorder="1" applyAlignment="1">
      <alignment vertical="center"/>
    </xf>
    <xf numFmtId="0" fontId="11" fillId="0" borderId="34" xfId="0" applyFont="1" applyBorder="1" applyAlignment="1">
      <alignment horizontal="center" vertical="center"/>
    </xf>
    <xf numFmtId="0" fontId="11" fillId="0" borderId="33" xfId="0" applyFont="1" applyBorder="1" applyAlignment="1">
      <alignment horizontal="left" vertical="center"/>
    </xf>
    <xf numFmtId="0" fontId="11" fillId="0" borderId="36" xfId="0" applyFont="1" applyBorder="1" applyAlignment="1">
      <alignment horizontal="left" vertical="center"/>
    </xf>
    <xf numFmtId="0" fontId="11" fillId="0" borderId="37" xfId="0" applyFont="1" applyBorder="1" applyAlignment="1">
      <alignment horizontal="left" vertical="center"/>
    </xf>
    <xf numFmtId="0" fontId="3" fillId="0" borderId="10" xfId="0" applyFont="1" applyBorder="1"/>
    <xf numFmtId="0" fontId="11" fillId="0" borderId="16" xfId="0" applyFont="1" applyBorder="1" applyAlignment="1">
      <alignment horizontal="left" vertical="center"/>
    </xf>
    <xf numFmtId="10" fontId="10" fillId="0" borderId="17" xfId="6" applyNumberFormat="1" applyFont="1" applyFill="1" applyBorder="1"/>
    <xf numFmtId="0" fontId="14" fillId="0" borderId="10" xfId="0" applyFont="1" applyBorder="1" applyAlignment="1">
      <alignment vertical="center"/>
    </xf>
    <xf numFmtId="10" fontId="14" fillId="0" borderId="11" xfId="12" applyNumberFormat="1" applyFont="1" applyFill="1" applyBorder="1"/>
    <xf numFmtId="10" fontId="14" fillId="0" borderId="0" xfId="12" applyNumberFormat="1" applyFont="1" applyFill="1" applyBorder="1"/>
    <xf numFmtId="10" fontId="15" fillId="0" borderId="11" xfId="12" applyNumberFormat="1" applyFont="1" applyFill="1" applyBorder="1"/>
    <xf numFmtId="10" fontId="15" fillId="0" borderId="0" xfId="12" applyNumberFormat="1" applyFont="1" applyFill="1" applyBorder="1"/>
    <xf numFmtId="10" fontId="13" fillId="0" borderId="10" xfId="0" applyNumberFormat="1" applyFont="1" applyBorder="1" applyAlignment="1">
      <alignment horizontal="left" vertical="center"/>
    </xf>
    <xf numFmtId="10" fontId="13" fillId="0" borderId="11" xfId="12" applyNumberFormat="1" applyFont="1" applyFill="1" applyBorder="1"/>
    <xf numFmtId="10" fontId="13" fillId="0" borderId="0" xfId="12" applyNumberFormat="1" applyFont="1" applyFill="1" applyBorder="1"/>
    <xf numFmtId="0" fontId="13" fillId="0" borderId="10" xfId="0" applyFont="1" applyBorder="1" applyAlignment="1">
      <alignment horizontal="right" vertical="center"/>
    </xf>
    <xf numFmtId="0" fontId="14" fillId="0" borderId="10" xfId="0" applyFont="1" applyBorder="1"/>
    <xf numFmtId="10" fontId="15" fillId="0" borderId="11" xfId="0" applyNumberFormat="1" applyFont="1" applyBorder="1"/>
    <xf numFmtId="10" fontId="15" fillId="0" borderId="0" xfId="0" applyNumberFormat="1" applyFont="1"/>
    <xf numFmtId="0" fontId="14" fillId="0" borderId="10" xfId="0" applyFont="1" applyBorder="1" applyAlignment="1">
      <alignment vertical="center" wrapText="1"/>
    </xf>
    <xf numFmtId="10" fontId="15" fillId="0" borderId="11" xfId="12" applyNumberFormat="1" applyFont="1" applyFill="1" applyBorder="1" applyAlignment="1">
      <alignment vertical="center"/>
    </xf>
    <xf numFmtId="10" fontId="15" fillId="0" borderId="0" xfId="12" applyNumberFormat="1" applyFont="1" applyFill="1" applyBorder="1" applyAlignment="1">
      <alignment vertical="center"/>
    </xf>
    <xf numFmtId="0" fontId="13" fillId="0" borderId="10" xfId="0" applyFont="1" applyBorder="1" applyAlignment="1">
      <alignment vertical="center"/>
    </xf>
    <xf numFmtId="0" fontId="13" fillId="0" borderId="6" xfId="0" applyFont="1" applyBorder="1" applyAlignment="1">
      <alignment vertical="center"/>
    </xf>
    <xf numFmtId="10" fontId="13" fillId="0" borderId="8" xfId="12" applyNumberFormat="1" applyFont="1" applyFill="1" applyBorder="1"/>
    <xf numFmtId="164" fontId="3" fillId="0" borderId="0" xfId="2" applyNumberFormat="1" applyFont="1" applyFill="1"/>
    <xf numFmtId="0" fontId="0" fillId="0" borderId="1" xfId="0" applyBorder="1" applyAlignment="1">
      <alignment horizontal="center" vertical="center"/>
    </xf>
    <xf numFmtId="0" fontId="0" fillId="0" borderId="1" xfId="0" applyBorder="1" applyAlignment="1">
      <alignment horizontal="justify" wrapText="1"/>
    </xf>
    <xf numFmtId="44" fontId="0" fillId="0" borderId="1" xfId="1" applyFont="1" applyBorder="1" applyAlignment="1">
      <alignment horizontal="center" vertical="center"/>
    </xf>
    <xf numFmtId="44" fontId="0" fillId="0" borderId="1" xfId="0" applyNumberFormat="1" applyBorder="1" applyAlignment="1">
      <alignment horizontal="center" vertical="center"/>
    </xf>
    <xf numFmtId="0" fontId="0" fillId="0" borderId="1" xfId="0" applyBorder="1" applyAlignment="1">
      <alignment wrapText="1"/>
    </xf>
    <xf numFmtId="0" fontId="0" fillId="0" borderId="1" xfId="0" applyBorder="1" applyAlignment="1">
      <alignment horizontal="justify" vertical="center" wrapText="1"/>
    </xf>
    <xf numFmtId="9" fontId="0" fillId="0" borderId="1" xfId="2" applyFont="1" applyBorder="1" applyAlignment="1">
      <alignment horizontal="center" vertical="center"/>
    </xf>
    <xf numFmtId="44" fontId="0" fillId="0" borderId="1" xfId="0" applyNumberFormat="1" applyBorder="1" applyAlignment="1">
      <alignment vertical="center"/>
    </xf>
    <xf numFmtId="44" fontId="4" fillId="0" borderId="9" xfId="1" applyFont="1" applyBorder="1" applyAlignment="1">
      <alignment horizontal="center" vertical="center"/>
    </xf>
    <xf numFmtId="0" fontId="2" fillId="0" borderId="1" xfId="0" applyFont="1" applyBorder="1" applyAlignment="1">
      <alignment horizontal="left" vertical="center" wrapText="1"/>
    </xf>
    <xf numFmtId="0" fontId="5" fillId="0" borderId="0" xfId="0" applyFont="1" applyAlignment="1">
      <alignment horizontal="left" wrapText="1"/>
    </xf>
    <xf numFmtId="0" fontId="4" fillId="0" borderId="7" xfId="0" applyFont="1" applyBorder="1" applyAlignment="1">
      <alignment horizontal="left" vertical="center" wrapText="1"/>
    </xf>
    <xf numFmtId="0" fontId="0" fillId="0" borderId="1" xfId="0" applyBorder="1" applyAlignment="1">
      <alignment horizontal="left" vertical="center" wrapText="1"/>
    </xf>
    <xf numFmtId="0" fontId="7" fillId="2" borderId="1" xfId="0" applyFont="1" applyFill="1" applyBorder="1" applyAlignment="1">
      <alignment horizontal="center"/>
    </xf>
    <xf numFmtId="2" fontId="2" fillId="0" borderId="45" xfId="1" applyNumberFormat="1" applyFont="1" applyFill="1" applyBorder="1" applyAlignment="1">
      <alignment vertical="center"/>
    </xf>
    <xf numFmtId="2" fontId="5" fillId="0" borderId="1" xfId="0" applyNumberFormat="1" applyFont="1" applyBorder="1" applyAlignment="1">
      <alignment horizontal="center" vertical="center"/>
    </xf>
    <xf numFmtId="167" fontId="4" fillId="0" borderId="9" xfId="0" applyNumberFormat="1" applyFont="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wrapText="1"/>
    </xf>
    <xf numFmtId="0" fontId="7" fillId="0" borderId="1" xfId="0" applyFont="1" applyBorder="1" applyAlignment="1">
      <alignment vertical="center" wrapText="1"/>
    </xf>
    <xf numFmtId="44" fontId="7" fillId="0" borderId="1" xfId="0" applyNumberFormat="1" applyFont="1" applyBorder="1" applyAlignment="1">
      <alignment horizontal="center" vertical="center"/>
    </xf>
    <xf numFmtId="10" fontId="0" fillId="0" borderId="1" xfId="2" applyNumberFormat="1" applyFont="1" applyBorder="1" applyAlignment="1">
      <alignment horizontal="center" vertical="center"/>
    </xf>
    <xf numFmtId="10" fontId="7" fillId="0" borderId="1" xfId="2" applyNumberFormat="1" applyFont="1" applyBorder="1" applyAlignment="1">
      <alignment horizontal="center" vertical="center"/>
    </xf>
    <xf numFmtId="167" fontId="0" fillId="0" borderId="1" xfId="1" applyNumberFormat="1" applyFont="1" applyBorder="1" applyAlignment="1">
      <alignment horizontal="center" vertical="center"/>
    </xf>
    <xf numFmtId="167" fontId="0" fillId="0" borderId="1" xfId="0" applyNumberFormat="1" applyBorder="1" applyAlignment="1">
      <alignment horizontal="center" vertical="center"/>
    </xf>
    <xf numFmtId="0" fontId="21" fillId="2" borderId="1" xfId="0" applyFont="1" applyFill="1" applyBorder="1"/>
    <xf numFmtId="0" fontId="0" fillId="0" borderId="1" xfId="0" applyBorder="1"/>
    <xf numFmtId="10" fontId="7" fillId="0" borderId="1" xfId="2" applyNumberFormat="1" applyFont="1" applyBorder="1"/>
    <xf numFmtId="10" fontId="21" fillId="0" borderId="1" xfId="2" applyNumberFormat="1" applyFont="1" applyFill="1" applyBorder="1" applyAlignment="1"/>
    <xf numFmtId="167" fontId="21" fillId="0" borderId="1" xfId="0" applyNumberFormat="1" applyFont="1" applyBorder="1"/>
    <xf numFmtId="10" fontId="11" fillId="0" borderId="3" xfId="0" applyNumberFormat="1" applyFont="1" applyBorder="1" applyAlignment="1">
      <alignment vertical="center"/>
    </xf>
    <xf numFmtId="10" fontId="11" fillId="0" borderId="4" xfId="0" applyNumberFormat="1" applyFont="1" applyBorder="1" applyAlignment="1">
      <alignment vertical="center"/>
    </xf>
    <xf numFmtId="0" fontId="16" fillId="0" borderId="0" xfId="0" applyFont="1" applyAlignment="1">
      <alignment vertical="center"/>
    </xf>
    <xf numFmtId="0" fontId="11" fillId="0" borderId="0" xfId="0" applyFont="1" applyAlignment="1">
      <alignment horizontal="left" vertical="center"/>
    </xf>
    <xf numFmtId="0" fontId="11" fillId="0" borderId="0" xfId="0" applyFont="1" applyAlignment="1">
      <alignment vertical="center"/>
    </xf>
    <xf numFmtId="0" fontId="11" fillId="0" borderId="47" xfId="0" applyFont="1" applyBorder="1" applyAlignment="1">
      <alignment horizontal="left" vertical="center"/>
    </xf>
    <xf numFmtId="0" fontId="0" fillId="0" borderId="48" xfId="0" applyBorder="1"/>
    <xf numFmtId="0" fontId="0" fillId="0" borderId="49" xfId="0" applyBorder="1"/>
    <xf numFmtId="0" fontId="3" fillId="0" borderId="0" xfId="0" applyFont="1" applyAlignment="1">
      <alignment horizontal="justify" vertical="center" wrapText="1"/>
    </xf>
    <xf numFmtId="0" fontId="3" fillId="0" borderId="0" xfId="0" applyFont="1" applyAlignment="1">
      <alignment horizontal="left" vertical="center" wrapText="1"/>
    </xf>
    <xf numFmtId="10" fontId="11" fillId="0" borderId="34" xfId="0" applyNumberFormat="1" applyFont="1" applyBorder="1" applyAlignment="1">
      <alignment horizontal="center" vertical="center"/>
    </xf>
    <xf numFmtId="10" fontId="11" fillId="0" borderId="35" xfId="0" applyNumberFormat="1" applyFont="1" applyBorder="1" applyAlignment="1">
      <alignment horizontal="center" vertical="center"/>
    </xf>
    <xf numFmtId="10" fontId="11" fillId="0" borderId="1" xfId="0" applyNumberFormat="1" applyFont="1" applyBorder="1" applyAlignment="1">
      <alignment horizontal="center" vertical="center"/>
    </xf>
    <xf numFmtId="0" fontId="4" fillId="0" borderId="16" xfId="0" applyFont="1" applyBorder="1" applyAlignment="1">
      <alignment horizontal="right" vertical="center"/>
    </xf>
    <xf numFmtId="0" fontId="4" fillId="0" borderId="1" xfId="0" applyFont="1" applyBorder="1" applyAlignment="1">
      <alignment horizontal="right" vertical="center"/>
    </xf>
    <xf numFmtId="10" fontId="3" fillId="0" borderId="1" xfId="0" applyNumberFormat="1" applyFont="1" applyBorder="1" applyAlignment="1">
      <alignment horizontal="left" vertical="center"/>
    </xf>
    <xf numFmtId="0" fontId="3" fillId="0" borderId="1" xfId="0" applyFont="1" applyBorder="1" applyAlignment="1">
      <alignment horizontal="left" vertical="center"/>
    </xf>
    <xf numFmtId="0" fontId="3" fillId="0" borderId="17" xfId="0" applyFont="1" applyBorder="1" applyAlignment="1">
      <alignment horizontal="left" vertical="center"/>
    </xf>
    <xf numFmtId="0" fontId="17" fillId="0" borderId="18" xfId="0" applyFont="1" applyBorder="1" applyAlignment="1">
      <alignment horizontal="left" vertical="center"/>
    </xf>
    <xf numFmtId="0" fontId="17" fillId="0" borderId="19" xfId="0" applyFont="1" applyBorder="1" applyAlignment="1">
      <alignment horizontal="left" vertical="center"/>
    </xf>
    <xf numFmtId="0" fontId="17" fillId="0" borderId="20"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Alignment="1">
      <alignment horizontal="left" vertical="center"/>
    </xf>
    <xf numFmtId="0" fontId="17" fillId="0" borderId="22" xfId="0" applyFont="1" applyBorder="1" applyAlignment="1">
      <alignment horizontal="left" vertical="center"/>
    </xf>
    <xf numFmtId="0" fontId="13" fillId="0" borderId="21" xfId="0" applyFont="1" applyBorder="1" applyAlignment="1">
      <alignment horizontal="center" vertical="center"/>
    </xf>
    <xf numFmtId="0" fontId="13" fillId="0" borderId="0" xfId="0" applyFont="1" applyAlignment="1">
      <alignment horizontal="center" vertical="center"/>
    </xf>
    <xf numFmtId="0" fontId="13"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4"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10" fillId="0" borderId="7" xfId="0" applyFont="1" applyBorder="1" applyAlignment="1">
      <alignment horizontal="center" vertical="center"/>
    </xf>
    <xf numFmtId="0" fontId="10" fillId="0" borderId="26" xfId="0" applyFont="1" applyBorder="1" applyAlignment="1">
      <alignment horizontal="center" vertic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xf>
    <xf numFmtId="0" fontId="12" fillId="0" borderId="24" xfId="0" applyFont="1" applyBorder="1" applyAlignment="1">
      <alignment horizontal="center" vertical="center"/>
    </xf>
    <xf numFmtId="0" fontId="12" fillId="0" borderId="6" xfId="0" applyFont="1" applyBorder="1" applyAlignment="1">
      <alignment horizontal="center" vertical="center"/>
    </xf>
    <xf numFmtId="0" fontId="12" fillId="0" borderId="26" xfId="0" applyFont="1" applyBorder="1" applyAlignment="1">
      <alignment horizontal="center" vertical="center"/>
    </xf>
    <xf numFmtId="10" fontId="11" fillId="0" borderId="29" xfId="0" applyNumberFormat="1" applyFont="1" applyBorder="1" applyAlignment="1">
      <alignment horizontal="center" vertical="center"/>
    </xf>
    <xf numFmtId="0" fontId="4" fillId="0" borderId="41" xfId="0" applyFont="1" applyBorder="1" applyAlignment="1">
      <alignment horizontal="right" vertical="center"/>
    </xf>
    <xf numFmtId="0" fontId="4" fillId="0" borderId="42" xfId="0" applyFont="1" applyBorder="1" applyAlignment="1">
      <alignment horizontal="right" vertical="center"/>
    </xf>
    <xf numFmtId="10" fontId="3" fillId="0" borderId="42" xfId="0" applyNumberFormat="1" applyFont="1" applyBorder="1" applyAlignment="1">
      <alignment horizontal="left" vertical="center"/>
    </xf>
    <xf numFmtId="0" fontId="3" fillId="0" borderId="42" xfId="0" applyFont="1" applyBorder="1" applyAlignment="1">
      <alignment horizontal="left" vertical="center"/>
    </xf>
    <xf numFmtId="0" fontId="3" fillId="0" borderId="43" xfId="0" applyFont="1" applyBorder="1" applyAlignment="1">
      <alignment horizontal="left" vertical="center"/>
    </xf>
    <xf numFmtId="10" fontId="11" fillId="0" borderId="4" xfId="0" applyNumberFormat="1" applyFont="1" applyBorder="1" applyAlignment="1">
      <alignment horizontal="center" vertical="center"/>
    </xf>
    <xf numFmtId="10" fontId="11" fillId="0" borderId="5" xfId="0" applyNumberFormat="1"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10" fontId="11" fillId="0" borderId="30" xfId="0" applyNumberFormat="1"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24" fillId="0" borderId="1" xfId="0" applyFont="1" applyBorder="1" applyAlignment="1">
      <alignment horizontal="center" vertical="center" wrapText="1"/>
    </xf>
    <xf numFmtId="44" fontId="21" fillId="2" borderId="1" xfId="0" applyNumberFormat="1" applyFont="1" applyFill="1" applyBorder="1" applyAlignment="1">
      <alignment horizontal="center"/>
    </xf>
    <xf numFmtId="0" fontId="21" fillId="2" borderId="1" xfId="0" applyFont="1" applyFill="1" applyBorder="1" applyAlignment="1">
      <alignment horizontal="center"/>
    </xf>
    <xf numFmtId="0" fontId="7" fillId="2" borderId="1" xfId="0" applyFont="1" applyFill="1" applyBorder="1" applyAlignment="1">
      <alignment horizontal="center" vertical="center"/>
    </xf>
    <xf numFmtId="0" fontId="7" fillId="2" borderId="1" xfId="0" applyFont="1" applyFill="1" applyBorder="1" applyAlignment="1">
      <alignment horizontal="center"/>
    </xf>
    <xf numFmtId="0" fontId="7" fillId="2" borderId="1" xfId="0" applyFont="1" applyFill="1" applyBorder="1" applyAlignment="1">
      <alignment horizontal="center" vertical="center" wrapText="1"/>
    </xf>
    <xf numFmtId="9" fontId="7" fillId="2" borderId="1" xfId="0" applyNumberFormat="1" applyFont="1" applyFill="1" applyBorder="1" applyAlignment="1">
      <alignment horizontal="center" vertical="center"/>
    </xf>
    <xf numFmtId="0" fontId="26" fillId="2" borderId="1" xfId="0" applyFont="1" applyFill="1" applyBorder="1" applyAlignment="1">
      <alignment horizontal="center" vertical="center"/>
    </xf>
    <xf numFmtId="0" fontId="0" fillId="0" borderId="46" xfId="0" applyBorder="1" applyAlignment="1">
      <alignment horizontal="left" vertical="center" wrapText="1"/>
    </xf>
    <xf numFmtId="0" fontId="0" fillId="0" borderId="9" xfId="0" applyBorder="1" applyAlignment="1">
      <alignment horizontal="left" vertical="center" wrapText="1"/>
    </xf>
    <xf numFmtId="0" fontId="0" fillId="0" borderId="46" xfId="0" applyBorder="1" applyAlignment="1">
      <alignment horizontal="center" vertical="center"/>
    </xf>
    <xf numFmtId="0" fontId="0" fillId="0" borderId="9" xfId="0" applyBorder="1" applyAlignment="1">
      <alignment horizontal="center" vertical="center"/>
    </xf>
    <xf numFmtId="44" fontId="0" fillId="0" borderId="46" xfId="0" applyNumberFormat="1" applyBorder="1" applyAlignment="1">
      <alignment horizontal="center" vertical="center"/>
    </xf>
    <xf numFmtId="44" fontId="0" fillId="0" borderId="9" xfId="0" applyNumberFormat="1" applyBorder="1" applyAlignment="1">
      <alignment horizontal="center" vertical="center"/>
    </xf>
    <xf numFmtId="0" fontId="0" fillId="0" borderId="46" xfId="0" applyBorder="1" applyAlignment="1">
      <alignment horizontal="left" wrapText="1"/>
    </xf>
    <xf numFmtId="0" fontId="0" fillId="0" borderId="9" xfId="0" applyBorder="1" applyAlignment="1">
      <alignment horizontal="left" wrapText="1"/>
    </xf>
    <xf numFmtId="10" fontId="0" fillId="0" borderId="46" xfId="2" applyNumberFormat="1" applyFont="1" applyBorder="1" applyAlignment="1">
      <alignment horizontal="center" vertical="center"/>
    </xf>
    <xf numFmtId="10" fontId="0" fillId="0" borderId="9" xfId="2" applyNumberFormat="1" applyFont="1" applyBorder="1" applyAlignment="1">
      <alignment horizontal="center" vertical="center"/>
    </xf>
    <xf numFmtId="0" fontId="3" fillId="0" borderId="0" xfId="0" applyFont="1" applyAlignment="1">
      <alignment horizontal="left" vertical="center"/>
    </xf>
    <xf numFmtId="0" fontId="13" fillId="0" borderId="3" xfId="0" applyFont="1" applyBorder="1" applyAlignment="1">
      <alignment horizontal="center" vertical="center" wrapText="1"/>
    </xf>
    <xf numFmtId="0" fontId="13" fillId="0" borderId="5" xfId="0" applyFont="1" applyBorder="1" applyAlignment="1">
      <alignment horizontal="center" vertical="center"/>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2" fillId="0" borderId="2"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cellXfs>
  <cellStyles count="63">
    <cellStyle name="Hyperlink 17" xfId="62" xr:uid="{00000000-0005-0000-0000-000001000000}"/>
    <cellStyle name="Moeda" xfId="1" builtinId="4"/>
    <cellStyle name="Moeda 10" xfId="48" xr:uid="{00000000-0005-0000-0000-000003000000}"/>
    <cellStyle name="Moeda 10 2" xfId="60" xr:uid="{00000000-0005-0000-0000-000004000000}"/>
    <cellStyle name="Moeda 11" xfId="54" xr:uid="{00000000-0005-0000-0000-000005000000}"/>
    <cellStyle name="Moeda 12" xfId="14" xr:uid="{00000000-0005-0000-0000-000006000000}"/>
    <cellStyle name="Moeda 2" xfId="7" xr:uid="{00000000-0005-0000-0000-000007000000}"/>
    <cellStyle name="Moeda 2 2" xfId="50" xr:uid="{00000000-0005-0000-0000-000008000000}"/>
    <cellStyle name="Moeda 2 3" xfId="17" xr:uid="{00000000-0005-0000-0000-000009000000}"/>
    <cellStyle name="Moeda 3" xfId="9" xr:uid="{00000000-0005-0000-0000-00000A000000}"/>
    <cellStyle name="Moeda 3 2" xfId="22" xr:uid="{00000000-0005-0000-0000-00000B000000}"/>
    <cellStyle name="Moeda 3 3" xfId="21" xr:uid="{00000000-0005-0000-0000-00000C000000}"/>
    <cellStyle name="Moeda 4" xfId="27" xr:uid="{00000000-0005-0000-0000-00000D000000}"/>
    <cellStyle name="Moeda 5" xfId="31" xr:uid="{00000000-0005-0000-0000-00000E000000}"/>
    <cellStyle name="Moeda 6" xfId="8" xr:uid="{00000000-0005-0000-0000-00000F000000}"/>
    <cellStyle name="Moeda 6 2" xfId="10" xr:uid="{00000000-0005-0000-0000-000010000000}"/>
    <cellStyle name="Moeda 6 2 2" xfId="29" xr:uid="{00000000-0005-0000-0000-000011000000}"/>
    <cellStyle name="Moeda 6 3" xfId="39" xr:uid="{00000000-0005-0000-0000-000012000000}"/>
    <cellStyle name="Moeda 6 3 2" xfId="45" xr:uid="{00000000-0005-0000-0000-000013000000}"/>
    <cellStyle name="Moeda 6 4" xfId="25" xr:uid="{00000000-0005-0000-0000-000014000000}"/>
    <cellStyle name="Moeda 7" xfId="42" xr:uid="{00000000-0005-0000-0000-000015000000}"/>
    <cellStyle name="Moeda 8" xfId="43" xr:uid="{00000000-0005-0000-0000-000016000000}"/>
    <cellStyle name="Moeda 9" xfId="44" xr:uid="{00000000-0005-0000-0000-000017000000}"/>
    <cellStyle name="Normal" xfId="0" builtinId="0"/>
    <cellStyle name="Normal 10" xfId="51" xr:uid="{00000000-0005-0000-0000-000019000000}"/>
    <cellStyle name="Normal 11" xfId="56" xr:uid="{00000000-0005-0000-0000-00001A000000}"/>
    <cellStyle name="Normal 12" xfId="58" xr:uid="{00000000-0005-0000-0000-00001B000000}"/>
    <cellStyle name="Normal 13" xfId="59" xr:uid="{00000000-0005-0000-0000-00001C000000}"/>
    <cellStyle name="Normal 14" xfId="3" xr:uid="{00000000-0005-0000-0000-00001D000000}"/>
    <cellStyle name="Normal 15" xfId="13" xr:uid="{00000000-0005-0000-0000-00001E000000}"/>
    <cellStyle name="Normal 2" xfId="4" xr:uid="{00000000-0005-0000-0000-00001F000000}"/>
    <cellStyle name="Normal 2 10" xfId="11" xr:uid="{00000000-0005-0000-0000-000020000000}"/>
    <cellStyle name="Normal 2 2" xfId="5" xr:uid="{00000000-0005-0000-0000-000021000000}"/>
    <cellStyle name="Normal 2 3" xfId="32" xr:uid="{00000000-0005-0000-0000-000022000000}"/>
    <cellStyle name="Normal 2 4" xfId="33" xr:uid="{00000000-0005-0000-0000-000023000000}"/>
    <cellStyle name="Normal 2 5" xfId="53" xr:uid="{00000000-0005-0000-0000-000024000000}"/>
    <cellStyle name="Normal 3" xfId="16" xr:uid="{00000000-0005-0000-0000-000025000000}"/>
    <cellStyle name="Normal 3 2" xfId="19" xr:uid="{00000000-0005-0000-0000-000026000000}"/>
    <cellStyle name="Normal 4" xfId="18" xr:uid="{00000000-0005-0000-0000-000027000000}"/>
    <cellStyle name="Normal 4 2" xfId="23" xr:uid="{00000000-0005-0000-0000-000028000000}"/>
    <cellStyle name="Normal 5" xfId="20" xr:uid="{00000000-0005-0000-0000-000029000000}"/>
    <cellStyle name="Normal 6" xfId="26" xr:uid="{00000000-0005-0000-0000-00002A000000}"/>
    <cellStyle name="Normal 6 2" xfId="61" xr:uid="{00000000-0005-0000-0000-00002B000000}"/>
    <cellStyle name="Normal 7" xfId="47" xr:uid="{00000000-0005-0000-0000-00002C000000}"/>
    <cellStyle name="Normal 8" xfId="34" xr:uid="{00000000-0005-0000-0000-00002D000000}"/>
    <cellStyle name="Normal 8 2" xfId="52" xr:uid="{00000000-0005-0000-0000-00002E000000}"/>
    <cellStyle name="Normal 9" xfId="24" xr:uid="{00000000-0005-0000-0000-00002F000000}"/>
    <cellStyle name="Normal 9 2" xfId="40" xr:uid="{00000000-0005-0000-0000-000030000000}"/>
    <cellStyle name="Normal 9 2 2" xfId="46" xr:uid="{00000000-0005-0000-0000-000031000000}"/>
    <cellStyle name="Porcentagem" xfId="2" builtinId="5"/>
    <cellStyle name="Porcentagem 2" xfId="12" xr:uid="{00000000-0005-0000-0000-000035000000}"/>
    <cellStyle name="Porcentagem 2 2" xfId="28" xr:uid="{00000000-0005-0000-0000-000036000000}"/>
    <cellStyle name="Porcentagem 3" xfId="30" xr:uid="{00000000-0005-0000-0000-000037000000}"/>
    <cellStyle name="Porcentagem 3 2" xfId="6" xr:uid="{00000000-0005-0000-0000-000038000000}"/>
    <cellStyle name="Porcentagem 4" xfId="49" xr:uid="{00000000-0005-0000-0000-000039000000}"/>
    <cellStyle name="Separador de milhares [0] 2" xfId="41" xr:uid="{00000000-0005-0000-0000-00003A000000}"/>
    <cellStyle name="Separador de milhares 2" xfId="35" xr:uid="{00000000-0005-0000-0000-00003B000000}"/>
    <cellStyle name="Separador de milhares 3" xfId="36" xr:uid="{00000000-0005-0000-0000-00003C000000}"/>
    <cellStyle name="Vírgula 2" xfId="37" xr:uid="{00000000-0005-0000-0000-00003E000000}"/>
    <cellStyle name="Vírgula 3" xfId="38" xr:uid="{00000000-0005-0000-0000-00003F000000}"/>
    <cellStyle name="Vírgula 4" xfId="55" xr:uid="{00000000-0005-0000-0000-000040000000}"/>
    <cellStyle name="Vírgula 5" xfId="57" xr:uid="{00000000-0005-0000-0000-000041000000}"/>
    <cellStyle name="Vírgula 6" xfId="15" xr:uid="{00000000-0005-0000-0000-000042000000}"/>
  </cellStyles>
  <dxfs count="1">
    <dxf>
      <fill>
        <patternFill patternType="gray0625">
          <bgColor indexed="51"/>
        </patternFill>
      </fill>
    </dxf>
  </dxfs>
  <tableStyles count="0" defaultTableStyle="TableStyleMedium2" defaultPivotStyle="PivotStyleLight16"/>
  <colors>
    <mruColors>
      <color rgb="FFE971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190498</xdr:colOff>
      <xdr:row>1</xdr:row>
      <xdr:rowOff>142875</xdr:rowOff>
    </xdr:from>
    <xdr:to>
      <xdr:col>1</xdr:col>
      <xdr:colOff>409883</xdr:colOff>
      <xdr:row>1</xdr:row>
      <xdr:rowOff>952501</xdr:rowOff>
    </xdr:to>
    <xdr:pic>
      <xdr:nvPicPr>
        <xdr:cNvPr id="2" name="Imagem 1">
          <a:extLst>
            <a:ext uri="{FF2B5EF4-FFF2-40B4-BE49-F238E27FC236}">
              <a16:creationId xmlns:a16="http://schemas.microsoft.com/office/drawing/2014/main" id="{35C7B62D-E8AE-88E7-45B0-B7E9362C5E25}"/>
            </a:ext>
          </a:extLst>
        </xdr:cNvPr>
        <xdr:cNvPicPr>
          <a:picLocks noChangeAspect="1"/>
        </xdr:cNvPicPr>
      </xdr:nvPicPr>
      <xdr:blipFill>
        <a:blip xmlns:r="http://schemas.openxmlformats.org/officeDocument/2006/relationships" r:embed="rId1"/>
        <a:stretch>
          <a:fillRect/>
        </a:stretch>
      </xdr:blipFill>
      <xdr:spPr>
        <a:xfrm>
          <a:off x="190498" y="333375"/>
          <a:ext cx="695635" cy="8096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190498</xdr:colOff>
      <xdr:row>1</xdr:row>
      <xdr:rowOff>142875</xdr:rowOff>
    </xdr:from>
    <xdr:to>
      <xdr:col>1</xdr:col>
      <xdr:colOff>409883</xdr:colOff>
      <xdr:row>1</xdr:row>
      <xdr:rowOff>952501</xdr:rowOff>
    </xdr:to>
    <xdr:pic>
      <xdr:nvPicPr>
        <xdr:cNvPr id="2" name="Imagem 1">
          <a:extLst>
            <a:ext uri="{FF2B5EF4-FFF2-40B4-BE49-F238E27FC236}">
              <a16:creationId xmlns:a16="http://schemas.microsoft.com/office/drawing/2014/main" id="{AF320AEA-BBDB-4A58-B839-CFACAA5CC88F}"/>
            </a:ext>
          </a:extLst>
        </xdr:cNvPr>
        <xdr:cNvPicPr>
          <a:picLocks noChangeAspect="1"/>
        </xdr:cNvPicPr>
      </xdr:nvPicPr>
      <xdr:blipFill>
        <a:blip xmlns:r="http://schemas.openxmlformats.org/officeDocument/2006/relationships" r:embed="rId1"/>
        <a:stretch>
          <a:fillRect/>
        </a:stretch>
      </xdr:blipFill>
      <xdr:spPr>
        <a:xfrm>
          <a:off x="190498" y="333375"/>
          <a:ext cx="695635" cy="8096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666750</xdr:colOff>
      <xdr:row>1</xdr:row>
      <xdr:rowOff>539764</xdr:rowOff>
    </xdr:to>
    <xdr:pic>
      <xdr:nvPicPr>
        <xdr:cNvPr id="2" name="Imagem 1">
          <a:extLst>
            <a:ext uri="{FF2B5EF4-FFF2-40B4-BE49-F238E27FC236}">
              <a16:creationId xmlns:a16="http://schemas.microsoft.com/office/drawing/2014/main" id="{E8AE9694-D9DC-4FF1-B7DA-CCB6F193D51D}"/>
            </a:ext>
          </a:extLst>
        </xdr:cNvPr>
        <xdr:cNvPicPr>
          <a:picLocks noChangeAspect="1"/>
        </xdr:cNvPicPr>
      </xdr:nvPicPr>
      <xdr:blipFill>
        <a:blip xmlns:r="http://schemas.openxmlformats.org/officeDocument/2006/relationships" r:embed="rId1"/>
        <a:stretch>
          <a:fillRect/>
        </a:stretch>
      </xdr:blipFill>
      <xdr:spPr>
        <a:xfrm>
          <a:off x="104775" y="76200"/>
          <a:ext cx="561975" cy="65406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76201</xdr:colOff>
      <xdr:row>0</xdr:row>
      <xdr:rowOff>76200</xdr:rowOff>
    </xdr:from>
    <xdr:to>
      <xdr:col>0</xdr:col>
      <xdr:colOff>581025</xdr:colOff>
      <xdr:row>0</xdr:row>
      <xdr:rowOff>663747</xdr:rowOff>
    </xdr:to>
    <xdr:pic>
      <xdr:nvPicPr>
        <xdr:cNvPr id="2" name="Imagem 1">
          <a:extLst>
            <a:ext uri="{FF2B5EF4-FFF2-40B4-BE49-F238E27FC236}">
              <a16:creationId xmlns:a16="http://schemas.microsoft.com/office/drawing/2014/main" id="{96D38C35-ED6E-4F84-91BF-205557A9F004}"/>
            </a:ext>
          </a:extLst>
        </xdr:cNvPr>
        <xdr:cNvPicPr>
          <a:picLocks noChangeAspect="1"/>
        </xdr:cNvPicPr>
      </xdr:nvPicPr>
      <xdr:blipFill>
        <a:blip xmlns:r="http://schemas.openxmlformats.org/officeDocument/2006/relationships" r:embed="rId1"/>
        <a:stretch>
          <a:fillRect/>
        </a:stretch>
      </xdr:blipFill>
      <xdr:spPr>
        <a:xfrm>
          <a:off x="76201" y="76200"/>
          <a:ext cx="504824" cy="587547"/>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28"/>
  <sheetViews>
    <sheetView tabSelected="1" topLeftCell="A10" zoomScale="85" zoomScaleNormal="85" zoomScaleSheetLayoutView="70" workbookViewId="0">
      <selection activeCell="A2" sqref="A2:J2"/>
    </sheetView>
  </sheetViews>
  <sheetFormatPr defaultRowHeight="15" x14ac:dyDescent="0.25"/>
  <cols>
    <col min="1" max="1" width="7.140625" bestFit="1" customWidth="1"/>
    <col min="2" max="2" width="52.7109375" customWidth="1"/>
    <col min="3" max="3" width="25.42578125" customWidth="1"/>
    <col min="4" max="4" width="8.7109375" bestFit="1" customWidth="1"/>
    <col min="5" max="5" width="13.85546875" bestFit="1" customWidth="1"/>
    <col min="6" max="6" width="15.42578125" bestFit="1" customWidth="1"/>
    <col min="7" max="7" width="20.7109375" customWidth="1"/>
    <col min="8" max="8" width="21.140625" bestFit="1" customWidth="1"/>
    <col min="9" max="9" width="20.28515625" bestFit="1" customWidth="1"/>
    <col min="10" max="10" width="19.5703125" bestFit="1" customWidth="1"/>
  </cols>
  <sheetData>
    <row r="2" spans="1:10" ht="82.5" customHeight="1" x14ac:dyDescent="0.25">
      <c r="A2" s="188" t="s">
        <v>169</v>
      </c>
      <c r="B2" s="189"/>
      <c r="C2" s="189"/>
      <c r="D2" s="189"/>
      <c r="E2" s="189"/>
      <c r="F2" s="189"/>
      <c r="G2" s="189"/>
      <c r="H2" s="189"/>
      <c r="I2" s="189"/>
      <c r="J2" s="189"/>
    </row>
    <row r="3" spans="1:10" ht="66.75" customHeight="1" x14ac:dyDescent="0.25">
      <c r="A3" s="190" t="s">
        <v>170</v>
      </c>
      <c r="B3" s="190"/>
      <c r="C3" s="190"/>
      <c r="D3" s="190"/>
      <c r="E3" s="190"/>
      <c r="F3" s="190"/>
      <c r="G3" s="190"/>
      <c r="H3" s="190"/>
      <c r="I3" s="190"/>
      <c r="J3" s="190"/>
    </row>
    <row r="4" spans="1:10" x14ac:dyDescent="0.25">
      <c r="A4" s="193" t="s">
        <v>0</v>
      </c>
      <c r="B4" s="193" t="s">
        <v>104</v>
      </c>
      <c r="C4" s="193"/>
      <c r="D4" s="193" t="s">
        <v>1</v>
      </c>
      <c r="E4" s="194" t="s">
        <v>105</v>
      </c>
      <c r="F4" s="194"/>
      <c r="G4" s="194" t="s">
        <v>64</v>
      </c>
      <c r="H4" s="194"/>
      <c r="I4" s="195" t="s">
        <v>145</v>
      </c>
      <c r="J4" s="113" t="s">
        <v>146</v>
      </c>
    </row>
    <row r="5" spans="1:10" x14ac:dyDescent="0.25">
      <c r="A5" s="193"/>
      <c r="B5" s="193"/>
      <c r="C5" s="193"/>
      <c r="D5" s="193"/>
      <c r="E5" s="113" t="s">
        <v>106</v>
      </c>
      <c r="F5" s="113" t="s">
        <v>107</v>
      </c>
      <c r="G5" s="113" t="s">
        <v>144</v>
      </c>
      <c r="H5" s="118" t="s">
        <v>188</v>
      </c>
      <c r="I5" s="195"/>
      <c r="J5" s="113" t="s">
        <v>107</v>
      </c>
    </row>
    <row r="6" spans="1:10" ht="106.5" customHeight="1" x14ac:dyDescent="0.25">
      <c r="A6" s="100">
        <v>1</v>
      </c>
      <c r="B6" s="101" t="s">
        <v>140</v>
      </c>
      <c r="C6" s="2" t="s">
        <v>100</v>
      </c>
      <c r="D6" s="100" t="s">
        <v>111</v>
      </c>
      <c r="E6" s="50">
        <v>2</v>
      </c>
      <c r="F6" s="50">
        <f>ROUND(E6*12,2)</f>
        <v>24</v>
      </c>
      <c r="G6" s="50"/>
      <c r="H6" s="102"/>
      <c r="I6" s="103"/>
      <c r="J6" s="103"/>
    </row>
    <row r="7" spans="1:10" ht="31.5" customHeight="1" x14ac:dyDescent="0.25">
      <c r="A7" s="100">
        <v>2</v>
      </c>
      <c r="B7" s="105" t="s">
        <v>141</v>
      </c>
      <c r="C7" s="104" t="s">
        <v>151</v>
      </c>
      <c r="D7" s="100" t="s">
        <v>102</v>
      </c>
      <c r="E7" s="50">
        <f>2475000/40*30</f>
        <v>1856250</v>
      </c>
      <c r="F7" s="50">
        <f t="shared" ref="F7:F12" si="0">ROUND(E7*12,2)</f>
        <v>22275000</v>
      </c>
      <c r="G7" s="50"/>
      <c r="H7" s="102"/>
      <c r="I7" s="103"/>
      <c r="J7" s="103"/>
    </row>
    <row r="8" spans="1:10" ht="124.5" customHeight="1" x14ac:dyDescent="0.25">
      <c r="A8" s="100">
        <v>3</v>
      </c>
      <c r="B8" s="101" t="s">
        <v>174</v>
      </c>
      <c r="C8" s="105" t="s">
        <v>173</v>
      </c>
      <c r="D8" s="100" t="s">
        <v>111</v>
      </c>
      <c r="E8" s="50">
        <v>5</v>
      </c>
      <c r="F8" s="50">
        <f t="shared" si="0"/>
        <v>60</v>
      </c>
      <c r="G8" s="50"/>
      <c r="H8" s="102"/>
      <c r="I8" s="103"/>
      <c r="J8" s="103"/>
    </row>
    <row r="9" spans="1:10" ht="56.25" customHeight="1" x14ac:dyDescent="0.25">
      <c r="A9" s="100">
        <v>4</v>
      </c>
      <c r="B9" s="105" t="s">
        <v>149</v>
      </c>
      <c r="C9" s="101" t="s">
        <v>186</v>
      </c>
      <c r="D9" s="100" t="s">
        <v>1</v>
      </c>
      <c r="E9" s="50">
        <v>40</v>
      </c>
      <c r="F9" s="50">
        <f t="shared" si="0"/>
        <v>480</v>
      </c>
      <c r="G9" s="50"/>
      <c r="H9" s="102"/>
      <c r="I9" s="103"/>
      <c r="J9" s="103"/>
    </row>
    <row r="10" spans="1:10" ht="59.25" customHeight="1" x14ac:dyDescent="0.25">
      <c r="A10" s="100">
        <v>5</v>
      </c>
      <c r="B10" s="105" t="s">
        <v>150</v>
      </c>
      <c r="C10" s="101" t="s">
        <v>185</v>
      </c>
      <c r="D10" s="100" t="s">
        <v>1</v>
      </c>
      <c r="E10" s="50">
        <v>40</v>
      </c>
      <c r="F10" s="50">
        <f t="shared" si="0"/>
        <v>480</v>
      </c>
      <c r="G10" s="50"/>
      <c r="H10" s="102"/>
      <c r="I10" s="103"/>
      <c r="J10" s="103"/>
    </row>
    <row r="11" spans="1:10" ht="78" customHeight="1" x14ac:dyDescent="0.25">
      <c r="A11" s="100">
        <v>6</v>
      </c>
      <c r="B11" s="2" t="s">
        <v>148</v>
      </c>
      <c r="C11" s="112" t="s">
        <v>143</v>
      </c>
      <c r="D11" s="106" t="s">
        <v>111</v>
      </c>
      <c r="E11" s="100">
        <v>1</v>
      </c>
      <c r="F11" s="50">
        <f t="shared" si="0"/>
        <v>12</v>
      </c>
      <c r="G11" s="107"/>
      <c r="H11" s="102"/>
      <c r="I11" s="103"/>
      <c r="J11" s="103"/>
    </row>
    <row r="12" spans="1:10" ht="86.25" customHeight="1" x14ac:dyDescent="0.25">
      <c r="A12" s="100">
        <v>7</v>
      </c>
      <c r="B12" s="2" t="s">
        <v>142</v>
      </c>
      <c r="C12" s="105" t="s">
        <v>101</v>
      </c>
      <c r="D12" s="106" t="s">
        <v>111</v>
      </c>
      <c r="E12" s="100">
        <v>1</v>
      </c>
      <c r="F12" s="50">
        <f t="shared" si="0"/>
        <v>12</v>
      </c>
      <c r="G12" s="107"/>
      <c r="H12" s="102"/>
      <c r="I12" s="103"/>
      <c r="J12" s="103"/>
    </row>
    <row r="13" spans="1:10" ht="18.75" x14ac:dyDescent="0.3">
      <c r="A13" s="192" t="s">
        <v>108</v>
      </c>
      <c r="B13" s="192"/>
      <c r="C13" s="192"/>
      <c r="D13" s="192"/>
      <c r="E13" s="192"/>
      <c r="F13" s="192"/>
      <c r="G13" s="192"/>
      <c r="H13" s="192"/>
      <c r="I13" s="191">
        <f>SUM(I6:I12)</f>
        <v>0</v>
      </c>
      <c r="J13" s="191"/>
    </row>
    <row r="14" spans="1:10" ht="18.75" x14ac:dyDescent="0.3">
      <c r="A14" s="192" t="s">
        <v>109</v>
      </c>
      <c r="B14" s="192"/>
      <c r="C14" s="192"/>
      <c r="D14" s="192"/>
      <c r="E14" s="192"/>
      <c r="F14" s="192"/>
      <c r="G14" s="192"/>
      <c r="H14" s="192"/>
      <c r="I14" s="191">
        <f>SUM(J6:J12)</f>
        <v>0</v>
      </c>
      <c r="J14" s="191"/>
    </row>
    <row r="23" spans="5:9" x14ac:dyDescent="0.25">
      <c r="E23" s="49"/>
    </row>
    <row r="24" spans="5:9" x14ac:dyDescent="0.25">
      <c r="E24" s="49"/>
    </row>
    <row r="28" spans="5:9" x14ac:dyDescent="0.25">
      <c r="I28" s="49"/>
    </row>
  </sheetData>
  <mergeCells count="12">
    <mergeCell ref="A2:J2"/>
    <mergeCell ref="A3:J3"/>
    <mergeCell ref="I13:J13"/>
    <mergeCell ref="A14:H14"/>
    <mergeCell ref="I14:J14"/>
    <mergeCell ref="A4:A5"/>
    <mergeCell ref="B4:C5"/>
    <mergeCell ref="D4:D5"/>
    <mergeCell ref="E4:F4"/>
    <mergeCell ref="A13:H13"/>
    <mergeCell ref="G4:H4"/>
    <mergeCell ref="I4:I5"/>
  </mergeCells>
  <printOptions horizontalCentered="1"/>
  <pageMargins left="0.51181102362204722" right="0.51181102362204722" top="0.78740157480314965" bottom="0.78740157480314965" header="0.31496062992125984" footer="0.31496062992125984"/>
  <pageSetup paperSize="9" scale="65"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24"/>
  <sheetViews>
    <sheetView zoomScale="85" zoomScaleNormal="85" zoomScaleSheetLayoutView="70" workbookViewId="0">
      <selection activeCell="A2" sqref="A2:J2"/>
    </sheetView>
  </sheetViews>
  <sheetFormatPr defaultRowHeight="15" x14ac:dyDescent="0.25"/>
  <cols>
    <col min="1" max="1" width="7.140625" bestFit="1" customWidth="1"/>
    <col min="2" max="2" width="59.5703125" customWidth="1"/>
    <col min="3" max="3" width="24.28515625" customWidth="1"/>
    <col min="4" max="4" width="14.5703125" customWidth="1"/>
    <col min="5" max="5" width="22.28515625" customWidth="1"/>
    <col min="6" max="6" width="26.42578125" customWidth="1"/>
    <col min="7" max="9" width="26.85546875" customWidth="1"/>
    <col min="10" max="11" width="26.42578125" customWidth="1"/>
    <col min="12" max="12" width="24.85546875" customWidth="1"/>
    <col min="13" max="13" width="26.85546875" customWidth="1"/>
    <col min="14" max="14" width="24.85546875" customWidth="1"/>
    <col min="15" max="15" width="26.85546875" customWidth="1"/>
    <col min="16" max="16" width="27.140625" customWidth="1"/>
  </cols>
  <sheetData>
    <row r="2" spans="1:10" ht="82.5" customHeight="1" x14ac:dyDescent="0.25">
      <c r="A2" s="188" t="s">
        <v>181</v>
      </c>
      <c r="B2" s="188"/>
      <c r="C2" s="188"/>
      <c r="D2" s="188"/>
      <c r="E2" s="188"/>
      <c r="F2" s="188"/>
      <c r="G2" s="188"/>
      <c r="H2" s="188"/>
      <c r="I2" s="188"/>
      <c r="J2" s="188"/>
    </row>
    <row r="3" spans="1:10" ht="66.75" customHeight="1" x14ac:dyDescent="0.25">
      <c r="A3" s="190" t="s">
        <v>170</v>
      </c>
      <c r="B3" s="190"/>
      <c r="C3" s="190"/>
      <c r="D3" s="190"/>
      <c r="E3" s="190"/>
      <c r="F3" s="190"/>
      <c r="G3" s="190"/>
      <c r="H3" s="190"/>
      <c r="I3" s="190"/>
      <c r="J3" s="190"/>
    </row>
    <row r="4" spans="1:10" ht="29.25" customHeight="1" x14ac:dyDescent="0.25">
      <c r="A4" s="193" t="s">
        <v>0</v>
      </c>
      <c r="B4" s="193" t="s">
        <v>175</v>
      </c>
      <c r="C4" s="193" t="s">
        <v>176</v>
      </c>
      <c r="D4" s="196" t="s">
        <v>177</v>
      </c>
      <c r="E4" s="197"/>
      <c r="F4" s="197"/>
      <c r="G4" s="197"/>
      <c r="H4" s="197"/>
      <c r="I4" s="197"/>
      <c r="J4" s="197"/>
    </row>
    <row r="5" spans="1:10" x14ac:dyDescent="0.25">
      <c r="A5" s="193"/>
      <c r="B5" s="193"/>
      <c r="C5" s="193"/>
      <c r="D5" s="196"/>
      <c r="E5" s="117">
        <v>7</v>
      </c>
      <c r="F5" s="117">
        <v>8</v>
      </c>
      <c r="G5" s="117">
        <v>9</v>
      </c>
      <c r="H5" s="117">
        <v>10</v>
      </c>
      <c r="I5" s="117">
        <v>11</v>
      </c>
      <c r="J5" s="117">
        <v>12</v>
      </c>
    </row>
    <row r="6" spans="1:10" ht="91.5" customHeight="1" x14ac:dyDescent="0.25">
      <c r="A6" s="200">
        <v>1</v>
      </c>
      <c r="B6" s="204" t="s">
        <v>140</v>
      </c>
      <c r="C6" s="202"/>
      <c r="D6" s="206"/>
      <c r="E6" s="121"/>
      <c r="F6" s="121"/>
      <c r="G6" s="121"/>
      <c r="H6" s="121"/>
      <c r="I6" s="121"/>
      <c r="J6" s="121"/>
    </row>
    <row r="7" spans="1:10" ht="24.95" customHeight="1" x14ac:dyDescent="0.25">
      <c r="A7" s="201"/>
      <c r="B7" s="205"/>
      <c r="C7" s="203"/>
      <c r="D7" s="207"/>
      <c r="E7" s="123"/>
      <c r="F7" s="123"/>
      <c r="G7" s="123"/>
      <c r="H7" s="123"/>
      <c r="I7" s="123"/>
      <c r="J7" s="123"/>
    </row>
    <row r="8" spans="1:10" ht="31.5" customHeight="1" x14ac:dyDescent="0.25">
      <c r="A8" s="200">
        <v>2</v>
      </c>
      <c r="B8" s="198" t="s">
        <v>141</v>
      </c>
      <c r="C8" s="202"/>
      <c r="D8" s="206"/>
      <c r="E8" s="121"/>
      <c r="F8" s="121"/>
      <c r="G8" s="121"/>
      <c r="H8" s="121"/>
      <c r="I8" s="121"/>
      <c r="J8" s="121"/>
    </row>
    <row r="9" spans="1:10" ht="24.95" customHeight="1" x14ac:dyDescent="0.25">
      <c r="A9" s="201"/>
      <c r="B9" s="199"/>
      <c r="C9" s="203"/>
      <c r="D9" s="207"/>
      <c r="E9" s="123"/>
      <c r="F9" s="123"/>
      <c r="G9" s="123"/>
      <c r="H9" s="123"/>
      <c r="I9" s="123"/>
      <c r="J9" s="123"/>
    </row>
    <row r="10" spans="1:10" ht="98.25" customHeight="1" x14ac:dyDescent="0.25">
      <c r="A10" s="200">
        <v>3</v>
      </c>
      <c r="B10" s="204" t="s">
        <v>174</v>
      </c>
      <c r="C10" s="202"/>
      <c r="D10" s="206"/>
      <c r="E10" s="121"/>
      <c r="F10" s="121"/>
      <c r="G10" s="121"/>
      <c r="H10" s="121"/>
      <c r="I10" s="121"/>
      <c r="J10" s="121"/>
    </row>
    <row r="11" spans="1:10" ht="24.75" customHeight="1" x14ac:dyDescent="0.25">
      <c r="A11" s="201"/>
      <c r="B11" s="205"/>
      <c r="C11" s="203"/>
      <c r="D11" s="207"/>
      <c r="E11" s="123"/>
      <c r="F11" s="123"/>
      <c r="G11" s="123"/>
      <c r="H11" s="123"/>
      <c r="I11" s="123"/>
      <c r="J11" s="123"/>
    </row>
    <row r="12" spans="1:10" ht="30" customHeight="1" x14ac:dyDescent="0.25">
      <c r="A12" s="200">
        <v>4</v>
      </c>
      <c r="B12" s="198" t="s">
        <v>149</v>
      </c>
      <c r="C12" s="202"/>
      <c r="D12" s="206"/>
      <c r="E12" s="121"/>
      <c r="F12" s="121"/>
      <c r="G12" s="121"/>
      <c r="H12" s="121"/>
      <c r="I12" s="121"/>
      <c r="J12" s="121"/>
    </row>
    <row r="13" spans="1:10" ht="24.95" customHeight="1" x14ac:dyDescent="0.25">
      <c r="A13" s="201"/>
      <c r="B13" s="199"/>
      <c r="C13" s="203"/>
      <c r="D13" s="207"/>
      <c r="E13" s="123"/>
      <c r="F13" s="123"/>
      <c r="G13" s="123"/>
      <c r="H13" s="123"/>
      <c r="I13" s="123"/>
      <c r="J13" s="123"/>
    </row>
    <row r="14" spans="1:10" ht="30" customHeight="1" x14ac:dyDescent="0.25">
      <c r="A14" s="200">
        <v>5</v>
      </c>
      <c r="B14" s="198" t="s">
        <v>150</v>
      </c>
      <c r="C14" s="202"/>
      <c r="D14" s="206"/>
      <c r="E14" s="121"/>
      <c r="F14" s="121"/>
      <c r="G14" s="121"/>
      <c r="H14" s="121"/>
      <c r="I14" s="121"/>
      <c r="J14" s="121"/>
    </row>
    <row r="15" spans="1:10" ht="24.95" customHeight="1" x14ac:dyDescent="0.25">
      <c r="A15" s="201"/>
      <c r="B15" s="199"/>
      <c r="C15" s="203"/>
      <c r="D15" s="207"/>
      <c r="E15" s="123"/>
      <c r="F15" s="123"/>
      <c r="G15" s="123"/>
      <c r="H15" s="123"/>
      <c r="I15" s="123"/>
      <c r="J15" s="123"/>
    </row>
    <row r="16" spans="1:10" ht="55.5" customHeight="1" x14ac:dyDescent="0.25">
      <c r="A16" s="200">
        <v>6</v>
      </c>
      <c r="B16" s="198" t="s">
        <v>148</v>
      </c>
      <c r="C16" s="202"/>
      <c r="D16" s="206"/>
      <c r="E16" s="121"/>
      <c r="F16" s="121"/>
      <c r="G16" s="121"/>
      <c r="H16" s="121"/>
      <c r="I16" s="121"/>
      <c r="J16" s="121"/>
    </row>
    <row r="17" spans="1:10" ht="24.95" customHeight="1" x14ac:dyDescent="0.25">
      <c r="A17" s="201"/>
      <c r="B17" s="199"/>
      <c r="C17" s="203"/>
      <c r="D17" s="207"/>
      <c r="E17" s="123"/>
      <c r="F17" s="123"/>
      <c r="G17" s="123"/>
      <c r="H17" s="123"/>
      <c r="I17" s="123"/>
      <c r="J17" s="123"/>
    </row>
    <row r="18" spans="1:10" ht="72" customHeight="1" x14ac:dyDescent="0.25">
      <c r="A18" s="200">
        <v>7</v>
      </c>
      <c r="B18" s="198" t="s">
        <v>142</v>
      </c>
      <c r="C18" s="202"/>
      <c r="D18" s="206"/>
      <c r="E18" s="121"/>
      <c r="F18" s="121"/>
      <c r="G18" s="121"/>
      <c r="H18" s="121"/>
      <c r="I18" s="121"/>
      <c r="J18" s="121"/>
    </row>
    <row r="19" spans="1:10" ht="24.95" customHeight="1" x14ac:dyDescent="0.25">
      <c r="A19" s="201"/>
      <c r="B19" s="199"/>
      <c r="C19" s="203"/>
      <c r="D19" s="207"/>
      <c r="E19" s="123"/>
      <c r="F19" s="123"/>
      <c r="G19" s="123"/>
      <c r="H19" s="123"/>
      <c r="I19" s="123"/>
      <c r="J19" s="123"/>
    </row>
    <row r="20" spans="1:10" ht="30" customHeight="1" x14ac:dyDescent="0.25">
      <c r="A20" s="100"/>
      <c r="B20" s="119" t="s">
        <v>178</v>
      </c>
      <c r="C20" s="120"/>
      <c r="D20" s="122"/>
      <c r="E20" s="126"/>
      <c r="F20" s="126"/>
      <c r="G20" s="126"/>
      <c r="H20" s="126"/>
      <c r="I20" s="126"/>
      <c r="J20" s="126"/>
    </row>
    <row r="21" spans="1:10" ht="18.75" x14ac:dyDescent="0.3">
      <c r="A21" s="192" t="s">
        <v>145</v>
      </c>
      <c r="B21" s="192"/>
      <c r="C21" s="192"/>
      <c r="D21" s="192"/>
      <c r="E21" s="124"/>
      <c r="F21" s="124"/>
      <c r="G21" s="124"/>
      <c r="H21" s="124"/>
      <c r="I21" s="124"/>
      <c r="J21" s="124"/>
    </row>
    <row r="22" spans="1:10" ht="18.75" x14ac:dyDescent="0.3">
      <c r="A22" s="125"/>
      <c r="B22" s="192" t="s">
        <v>177</v>
      </c>
      <c r="C22" s="192"/>
      <c r="D22" s="192"/>
      <c r="E22" s="128"/>
      <c r="F22" s="128"/>
      <c r="G22" s="128"/>
      <c r="H22" s="128"/>
      <c r="I22" s="128"/>
      <c r="J22" s="128"/>
    </row>
    <row r="23" spans="1:10" ht="18.75" x14ac:dyDescent="0.3">
      <c r="A23" s="192" t="s">
        <v>179</v>
      </c>
      <c r="B23" s="192"/>
      <c r="C23" s="192"/>
      <c r="D23" s="192"/>
      <c r="E23" s="129"/>
      <c r="F23" s="129"/>
      <c r="G23" s="129"/>
      <c r="H23" s="129"/>
      <c r="I23" s="129"/>
      <c r="J23" s="129"/>
    </row>
    <row r="24" spans="1:10" ht="18.75" x14ac:dyDescent="0.3">
      <c r="A24" s="125"/>
      <c r="B24" s="192" t="s">
        <v>180</v>
      </c>
      <c r="C24" s="192"/>
      <c r="D24" s="192"/>
      <c r="E24" s="127"/>
      <c r="F24" s="127"/>
      <c r="G24" s="127"/>
      <c r="H24" s="127"/>
      <c r="I24" s="127"/>
      <c r="J24" s="127"/>
    </row>
  </sheetData>
  <mergeCells count="39">
    <mergeCell ref="D18:D19"/>
    <mergeCell ref="D6:D7"/>
    <mergeCell ref="D8:D9"/>
    <mergeCell ref="D10:D11"/>
    <mergeCell ref="D12:D13"/>
    <mergeCell ref="D14:D15"/>
    <mergeCell ref="D16:D17"/>
    <mergeCell ref="B22:D22"/>
    <mergeCell ref="B24:D24"/>
    <mergeCell ref="B6:B7"/>
    <mergeCell ref="A6:A7"/>
    <mergeCell ref="A8:A9"/>
    <mergeCell ref="B8:B9"/>
    <mergeCell ref="C6:C7"/>
    <mergeCell ref="C8:C9"/>
    <mergeCell ref="B10:B11"/>
    <mergeCell ref="A10:A11"/>
    <mergeCell ref="A23:D23"/>
    <mergeCell ref="C10:C11"/>
    <mergeCell ref="B12:B13"/>
    <mergeCell ref="A12:A13"/>
    <mergeCell ref="A14:A15"/>
    <mergeCell ref="B14:B15"/>
    <mergeCell ref="D4:D5"/>
    <mergeCell ref="A2:J2"/>
    <mergeCell ref="A3:J3"/>
    <mergeCell ref="E4:J4"/>
    <mergeCell ref="A21:D21"/>
    <mergeCell ref="A4:A5"/>
    <mergeCell ref="B4:B5"/>
    <mergeCell ref="C4:C5"/>
    <mergeCell ref="B18:B19"/>
    <mergeCell ref="A18:A19"/>
    <mergeCell ref="C12:C13"/>
    <mergeCell ref="C14:C15"/>
    <mergeCell ref="C16:C17"/>
    <mergeCell ref="C18:C19"/>
    <mergeCell ref="B16:B17"/>
    <mergeCell ref="A16:A17"/>
  </mergeCells>
  <pageMargins left="0.51181102362204722" right="0.51181102362204722" top="0.78740157480314965" bottom="0.78740157480314965" header="0.31496062992125984" footer="0.31496062992125984"/>
  <pageSetup paperSize="9" scale="56" fitToWidth="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8"/>
  <sheetViews>
    <sheetView showGridLines="0" topLeftCell="A4" zoomScaleNormal="100" zoomScaleSheetLayoutView="85" workbookViewId="0">
      <selection activeCell="H12" sqref="H12:I13"/>
    </sheetView>
  </sheetViews>
  <sheetFormatPr defaultRowHeight="15" x14ac:dyDescent="0.25"/>
  <cols>
    <col min="1" max="1" width="23.7109375" style="13" customWidth="1"/>
    <col min="2" max="2" width="5" style="13" customWidth="1"/>
    <col min="3" max="3" width="5.140625" style="13" customWidth="1"/>
    <col min="4" max="4" width="4.85546875" style="13" customWidth="1"/>
    <col min="5" max="5" width="5.7109375" style="13" customWidth="1"/>
    <col min="6" max="6" width="7" style="13" customWidth="1"/>
    <col min="7" max="7" width="3.140625" style="13" customWidth="1"/>
    <col min="8" max="8" width="24.28515625" style="13" customWidth="1"/>
    <col min="9" max="230" width="9.140625" style="13"/>
    <col min="231" max="231" width="23.7109375" style="13" customWidth="1"/>
    <col min="232" max="232" width="5" style="13" customWidth="1"/>
    <col min="233" max="233" width="5.140625" style="13" customWidth="1"/>
    <col min="234" max="234" width="4.85546875" style="13" customWidth="1"/>
    <col min="235" max="235" width="5.7109375" style="13" customWidth="1"/>
    <col min="236" max="236" width="7" style="13" customWidth="1"/>
    <col min="237" max="237" width="3.140625" style="13" customWidth="1"/>
    <col min="238" max="238" width="24.28515625" style="13" customWidth="1"/>
    <col min="239" max="239" width="9.140625" style="13"/>
    <col min="240" max="240" width="11.140625" style="13" bestFit="1" customWidth="1"/>
    <col min="241" max="245" width="0" style="13" hidden="1" customWidth="1"/>
    <col min="246" max="486" width="9.140625" style="13"/>
    <col min="487" max="487" width="23.7109375" style="13" customWidth="1"/>
    <col min="488" max="488" width="5" style="13" customWidth="1"/>
    <col min="489" max="489" width="5.140625" style="13" customWidth="1"/>
    <col min="490" max="490" width="4.85546875" style="13" customWidth="1"/>
    <col min="491" max="491" width="5.7109375" style="13" customWidth="1"/>
    <col min="492" max="492" width="7" style="13" customWidth="1"/>
    <col min="493" max="493" width="3.140625" style="13" customWidth="1"/>
    <col min="494" max="494" width="24.28515625" style="13" customWidth="1"/>
    <col min="495" max="495" width="9.140625" style="13"/>
    <col min="496" max="496" width="11.140625" style="13" bestFit="1" customWidth="1"/>
    <col min="497" max="501" width="0" style="13" hidden="1" customWidth="1"/>
    <col min="502" max="742" width="9.140625" style="13"/>
    <col min="743" max="743" width="23.7109375" style="13" customWidth="1"/>
    <col min="744" max="744" width="5" style="13" customWidth="1"/>
    <col min="745" max="745" width="5.140625" style="13" customWidth="1"/>
    <col min="746" max="746" width="4.85546875" style="13" customWidth="1"/>
    <col min="747" max="747" width="5.7109375" style="13" customWidth="1"/>
    <col min="748" max="748" width="7" style="13" customWidth="1"/>
    <col min="749" max="749" width="3.140625" style="13" customWidth="1"/>
    <col min="750" max="750" width="24.28515625" style="13" customWidth="1"/>
    <col min="751" max="751" width="9.140625" style="13"/>
    <col min="752" max="752" width="11.140625" style="13" bestFit="1" customWidth="1"/>
    <col min="753" max="757" width="0" style="13" hidden="1" customWidth="1"/>
    <col min="758" max="998" width="9.140625" style="13"/>
    <col min="999" max="999" width="23.7109375" style="13" customWidth="1"/>
    <col min="1000" max="1000" width="5" style="13" customWidth="1"/>
    <col min="1001" max="1001" width="5.140625" style="13" customWidth="1"/>
    <col min="1002" max="1002" width="4.85546875" style="13" customWidth="1"/>
    <col min="1003" max="1003" width="5.7109375" style="13" customWidth="1"/>
    <col min="1004" max="1004" width="7" style="13" customWidth="1"/>
    <col min="1005" max="1005" width="3.140625" style="13" customWidth="1"/>
    <col min="1006" max="1006" width="24.28515625" style="13" customWidth="1"/>
    <col min="1007" max="1007" width="9.140625" style="13"/>
    <col min="1008" max="1008" width="11.140625" style="13" bestFit="1" customWidth="1"/>
    <col min="1009" max="1013" width="0" style="13" hidden="1" customWidth="1"/>
    <col min="1014" max="1254" width="9.140625" style="13"/>
    <col min="1255" max="1255" width="23.7109375" style="13" customWidth="1"/>
    <col min="1256" max="1256" width="5" style="13" customWidth="1"/>
    <col min="1257" max="1257" width="5.140625" style="13" customWidth="1"/>
    <col min="1258" max="1258" width="4.85546875" style="13" customWidth="1"/>
    <col min="1259" max="1259" width="5.7109375" style="13" customWidth="1"/>
    <col min="1260" max="1260" width="7" style="13" customWidth="1"/>
    <col min="1261" max="1261" width="3.140625" style="13" customWidth="1"/>
    <col min="1262" max="1262" width="24.28515625" style="13" customWidth="1"/>
    <col min="1263" max="1263" width="9.140625" style="13"/>
    <col min="1264" max="1264" width="11.140625" style="13" bestFit="1" customWidth="1"/>
    <col min="1265" max="1269" width="0" style="13" hidden="1" customWidth="1"/>
    <col min="1270" max="1510" width="9.140625" style="13"/>
    <col min="1511" max="1511" width="23.7109375" style="13" customWidth="1"/>
    <col min="1512" max="1512" width="5" style="13" customWidth="1"/>
    <col min="1513" max="1513" width="5.140625" style="13" customWidth="1"/>
    <col min="1514" max="1514" width="4.85546875" style="13" customWidth="1"/>
    <col min="1515" max="1515" width="5.7109375" style="13" customWidth="1"/>
    <col min="1516" max="1516" width="7" style="13" customWidth="1"/>
    <col min="1517" max="1517" width="3.140625" style="13" customWidth="1"/>
    <col min="1518" max="1518" width="24.28515625" style="13" customWidth="1"/>
    <col min="1519" max="1519" width="9.140625" style="13"/>
    <col min="1520" max="1520" width="11.140625" style="13" bestFit="1" customWidth="1"/>
    <col min="1521" max="1525" width="0" style="13" hidden="1" customWidth="1"/>
    <col min="1526" max="1766" width="9.140625" style="13"/>
    <col min="1767" max="1767" width="23.7109375" style="13" customWidth="1"/>
    <col min="1768" max="1768" width="5" style="13" customWidth="1"/>
    <col min="1769" max="1769" width="5.140625" style="13" customWidth="1"/>
    <col min="1770" max="1770" width="4.85546875" style="13" customWidth="1"/>
    <col min="1771" max="1771" width="5.7109375" style="13" customWidth="1"/>
    <col min="1772" max="1772" width="7" style="13" customWidth="1"/>
    <col min="1773" max="1773" width="3.140625" style="13" customWidth="1"/>
    <col min="1774" max="1774" width="24.28515625" style="13" customWidth="1"/>
    <col min="1775" max="1775" width="9.140625" style="13"/>
    <col min="1776" max="1776" width="11.140625" style="13" bestFit="1" customWidth="1"/>
    <col min="1777" max="1781" width="0" style="13" hidden="1" customWidth="1"/>
    <col min="1782" max="2022" width="9.140625" style="13"/>
    <col min="2023" max="2023" width="23.7109375" style="13" customWidth="1"/>
    <col min="2024" max="2024" width="5" style="13" customWidth="1"/>
    <col min="2025" max="2025" width="5.140625" style="13" customWidth="1"/>
    <col min="2026" max="2026" width="4.85546875" style="13" customWidth="1"/>
    <col min="2027" max="2027" width="5.7109375" style="13" customWidth="1"/>
    <col min="2028" max="2028" width="7" style="13" customWidth="1"/>
    <col min="2029" max="2029" width="3.140625" style="13" customWidth="1"/>
    <col min="2030" max="2030" width="24.28515625" style="13" customWidth="1"/>
    <col min="2031" max="2031" width="9.140625" style="13"/>
    <col min="2032" max="2032" width="11.140625" style="13" bestFit="1" customWidth="1"/>
    <col min="2033" max="2037" width="0" style="13" hidden="1" customWidth="1"/>
    <col min="2038" max="2278" width="9.140625" style="13"/>
    <col min="2279" max="2279" width="23.7109375" style="13" customWidth="1"/>
    <col min="2280" max="2280" width="5" style="13" customWidth="1"/>
    <col min="2281" max="2281" width="5.140625" style="13" customWidth="1"/>
    <col min="2282" max="2282" width="4.85546875" style="13" customWidth="1"/>
    <col min="2283" max="2283" width="5.7109375" style="13" customWidth="1"/>
    <col min="2284" max="2284" width="7" style="13" customWidth="1"/>
    <col min="2285" max="2285" width="3.140625" style="13" customWidth="1"/>
    <col min="2286" max="2286" width="24.28515625" style="13" customWidth="1"/>
    <col min="2287" max="2287" width="9.140625" style="13"/>
    <col min="2288" max="2288" width="11.140625" style="13" bestFit="1" customWidth="1"/>
    <col min="2289" max="2293" width="0" style="13" hidden="1" customWidth="1"/>
    <col min="2294" max="2534" width="9.140625" style="13"/>
    <col min="2535" max="2535" width="23.7109375" style="13" customWidth="1"/>
    <col min="2536" max="2536" width="5" style="13" customWidth="1"/>
    <col min="2537" max="2537" width="5.140625" style="13" customWidth="1"/>
    <col min="2538" max="2538" width="4.85546875" style="13" customWidth="1"/>
    <col min="2539" max="2539" width="5.7109375" style="13" customWidth="1"/>
    <col min="2540" max="2540" width="7" style="13" customWidth="1"/>
    <col min="2541" max="2541" width="3.140625" style="13" customWidth="1"/>
    <col min="2542" max="2542" width="24.28515625" style="13" customWidth="1"/>
    <col min="2543" max="2543" width="9.140625" style="13"/>
    <col min="2544" max="2544" width="11.140625" style="13" bestFit="1" customWidth="1"/>
    <col min="2545" max="2549" width="0" style="13" hidden="1" customWidth="1"/>
    <col min="2550" max="2790" width="9.140625" style="13"/>
    <col min="2791" max="2791" width="23.7109375" style="13" customWidth="1"/>
    <col min="2792" max="2792" width="5" style="13" customWidth="1"/>
    <col min="2793" max="2793" width="5.140625" style="13" customWidth="1"/>
    <col min="2794" max="2794" width="4.85546875" style="13" customWidth="1"/>
    <col min="2795" max="2795" width="5.7109375" style="13" customWidth="1"/>
    <col min="2796" max="2796" width="7" style="13" customWidth="1"/>
    <col min="2797" max="2797" width="3.140625" style="13" customWidth="1"/>
    <col min="2798" max="2798" width="24.28515625" style="13" customWidth="1"/>
    <col min="2799" max="2799" width="9.140625" style="13"/>
    <col min="2800" max="2800" width="11.140625" style="13" bestFit="1" customWidth="1"/>
    <col min="2801" max="2805" width="0" style="13" hidden="1" customWidth="1"/>
    <col min="2806" max="3046" width="9.140625" style="13"/>
    <col min="3047" max="3047" width="23.7109375" style="13" customWidth="1"/>
    <col min="3048" max="3048" width="5" style="13" customWidth="1"/>
    <col min="3049" max="3049" width="5.140625" style="13" customWidth="1"/>
    <col min="3050" max="3050" width="4.85546875" style="13" customWidth="1"/>
    <col min="3051" max="3051" width="5.7109375" style="13" customWidth="1"/>
    <col min="3052" max="3052" width="7" style="13" customWidth="1"/>
    <col min="3053" max="3053" width="3.140625" style="13" customWidth="1"/>
    <col min="3054" max="3054" width="24.28515625" style="13" customWidth="1"/>
    <col min="3055" max="3055" width="9.140625" style="13"/>
    <col min="3056" max="3056" width="11.140625" style="13" bestFit="1" customWidth="1"/>
    <col min="3057" max="3061" width="0" style="13" hidden="1" customWidth="1"/>
    <col min="3062" max="3302" width="9.140625" style="13"/>
    <col min="3303" max="3303" width="23.7109375" style="13" customWidth="1"/>
    <col min="3304" max="3304" width="5" style="13" customWidth="1"/>
    <col min="3305" max="3305" width="5.140625" style="13" customWidth="1"/>
    <col min="3306" max="3306" width="4.85546875" style="13" customWidth="1"/>
    <col min="3307" max="3307" width="5.7109375" style="13" customWidth="1"/>
    <col min="3308" max="3308" width="7" style="13" customWidth="1"/>
    <col min="3309" max="3309" width="3.140625" style="13" customWidth="1"/>
    <col min="3310" max="3310" width="24.28515625" style="13" customWidth="1"/>
    <col min="3311" max="3311" width="9.140625" style="13"/>
    <col min="3312" max="3312" width="11.140625" style="13" bestFit="1" customWidth="1"/>
    <col min="3313" max="3317" width="0" style="13" hidden="1" customWidth="1"/>
    <col min="3318" max="3558" width="9.140625" style="13"/>
    <col min="3559" max="3559" width="23.7109375" style="13" customWidth="1"/>
    <col min="3560" max="3560" width="5" style="13" customWidth="1"/>
    <col min="3561" max="3561" width="5.140625" style="13" customWidth="1"/>
    <col min="3562" max="3562" width="4.85546875" style="13" customWidth="1"/>
    <col min="3563" max="3563" width="5.7109375" style="13" customWidth="1"/>
    <col min="3564" max="3564" width="7" style="13" customWidth="1"/>
    <col min="3565" max="3565" width="3.140625" style="13" customWidth="1"/>
    <col min="3566" max="3566" width="24.28515625" style="13" customWidth="1"/>
    <col min="3567" max="3567" width="9.140625" style="13"/>
    <col min="3568" max="3568" width="11.140625" style="13" bestFit="1" customWidth="1"/>
    <col min="3569" max="3573" width="0" style="13" hidden="1" customWidth="1"/>
    <col min="3574" max="3814" width="9.140625" style="13"/>
    <col min="3815" max="3815" width="23.7109375" style="13" customWidth="1"/>
    <col min="3816" max="3816" width="5" style="13" customWidth="1"/>
    <col min="3817" max="3817" width="5.140625" style="13" customWidth="1"/>
    <col min="3818" max="3818" width="4.85546875" style="13" customWidth="1"/>
    <col min="3819" max="3819" width="5.7109375" style="13" customWidth="1"/>
    <col min="3820" max="3820" width="7" style="13" customWidth="1"/>
    <col min="3821" max="3821" width="3.140625" style="13" customWidth="1"/>
    <col min="3822" max="3822" width="24.28515625" style="13" customWidth="1"/>
    <col min="3823" max="3823" width="9.140625" style="13"/>
    <col min="3824" max="3824" width="11.140625" style="13" bestFit="1" customWidth="1"/>
    <col min="3825" max="3829" width="0" style="13" hidden="1" customWidth="1"/>
    <col min="3830" max="4070" width="9.140625" style="13"/>
    <col min="4071" max="4071" width="23.7109375" style="13" customWidth="1"/>
    <col min="4072" max="4072" width="5" style="13" customWidth="1"/>
    <col min="4073" max="4073" width="5.140625" style="13" customWidth="1"/>
    <col min="4074" max="4074" width="4.85546875" style="13" customWidth="1"/>
    <col min="4075" max="4075" width="5.7109375" style="13" customWidth="1"/>
    <col min="4076" max="4076" width="7" style="13" customWidth="1"/>
    <col min="4077" max="4077" width="3.140625" style="13" customWidth="1"/>
    <col min="4078" max="4078" width="24.28515625" style="13" customWidth="1"/>
    <col min="4079" max="4079" width="9.140625" style="13"/>
    <col min="4080" max="4080" width="11.140625" style="13" bestFit="1" customWidth="1"/>
    <col min="4081" max="4085" width="0" style="13" hidden="1" customWidth="1"/>
    <col min="4086" max="4326" width="9.140625" style="13"/>
    <col min="4327" max="4327" width="23.7109375" style="13" customWidth="1"/>
    <col min="4328" max="4328" width="5" style="13" customWidth="1"/>
    <col min="4329" max="4329" width="5.140625" style="13" customWidth="1"/>
    <col min="4330" max="4330" width="4.85546875" style="13" customWidth="1"/>
    <col min="4331" max="4331" width="5.7109375" style="13" customWidth="1"/>
    <col min="4332" max="4332" width="7" style="13" customWidth="1"/>
    <col min="4333" max="4333" width="3.140625" style="13" customWidth="1"/>
    <col min="4334" max="4334" width="24.28515625" style="13" customWidth="1"/>
    <col min="4335" max="4335" width="9.140625" style="13"/>
    <col min="4336" max="4336" width="11.140625" style="13" bestFit="1" customWidth="1"/>
    <col min="4337" max="4341" width="0" style="13" hidden="1" customWidth="1"/>
    <col min="4342" max="4582" width="9.140625" style="13"/>
    <col min="4583" max="4583" width="23.7109375" style="13" customWidth="1"/>
    <col min="4584" max="4584" width="5" style="13" customWidth="1"/>
    <col min="4585" max="4585" width="5.140625" style="13" customWidth="1"/>
    <col min="4586" max="4586" width="4.85546875" style="13" customWidth="1"/>
    <col min="4587" max="4587" width="5.7109375" style="13" customWidth="1"/>
    <col min="4588" max="4588" width="7" style="13" customWidth="1"/>
    <col min="4589" max="4589" width="3.140625" style="13" customWidth="1"/>
    <col min="4590" max="4590" width="24.28515625" style="13" customWidth="1"/>
    <col min="4591" max="4591" width="9.140625" style="13"/>
    <col min="4592" max="4592" width="11.140625" style="13" bestFit="1" customWidth="1"/>
    <col min="4593" max="4597" width="0" style="13" hidden="1" customWidth="1"/>
    <col min="4598" max="4838" width="9.140625" style="13"/>
    <col min="4839" max="4839" width="23.7109375" style="13" customWidth="1"/>
    <col min="4840" max="4840" width="5" style="13" customWidth="1"/>
    <col min="4841" max="4841" width="5.140625" style="13" customWidth="1"/>
    <col min="4842" max="4842" width="4.85546875" style="13" customWidth="1"/>
    <col min="4843" max="4843" width="5.7109375" style="13" customWidth="1"/>
    <col min="4844" max="4844" width="7" style="13" customWidth="1"/>
    <col min="4845" max="4845" width="3.140625" style="13" customWidth="1"/>
    <col min="4846" max="4846" width="24.28515625" style="13" customWidth="1"/>
    <col min="4847" max="4847" width="9.140625" style="13"/>
    <col min="4848" max="4848" width="11.140625" style="13" bestFit="1" customWidth="1"/>
    <col min="4849" max="4853" width="0" style="13" hidden="1" customWidth="1"/>
    <col min="4854" max="5094" width="9.140625" style="13"/>
    <col min="5095" max="5095" width="23.7109375" style="13" customWidth="1"/>
    <col min="5096" max="5096" width="5" style="13" customWidth="1"/>
    <col min="5097" max="5097" width="5.140625" style="13" customWidth="1"/>
    <col min="5098" max="5098" width="4.85546875" style="13" customWidth="1"/>
    <col min="5099" max="5099" width="5.7109375" style="13" customWidth="1"/>
    <col min="5100" max="5100" width="7" style="13" customWidth="1"/>
    <col min="5101" max="5101" width="3.140625" style="13" customWidth="1"/>
    <col min="5102" max="5102" width="24.28515625" style="13" customWidth="1"/>
    <col min="5103" max="5103" width="9.140625" style="13"/>
    <col min="5104" max="5104" width="11.140625" style="13" bestFit="1" customWidth="1"/>
    <col min="5105" max="5109" width="0" style="13" hidden="1" customWidth="1"/>
    <col min="5110" max="5350" width="9.140625" style="13"/>
    <col min="5351" max="5351" width="23.7109375" style="13" customWidth="1"/>
    <col min="5352" max="5352" width="5" style="13" customWidth="1"/>
    <col min="5353" max="5353" width="5.140625" style="13" customWidth="1"/>
    <col min="5354" max="5354" width="4.85546875" style="13" customWidth="1"/>
    <col min="5355" max="5355" width="5.7109375" style="13" customWidth="1"/>
    <col min="5356" max="5356" width="7" style="13" customWidth="1"/>
    <col min="5357" max="5357" width="3.140625" style="13" customWidth="1"/>
    <col min="5358" max="5358" width="24.28515625" style="13" customWidth="1"/>
    <col min="5359" max="5359" width="9.140625" style="13"/>
    <col min="5360" max="5360" width="11.140625" style="13" bestFit="1" customWidth="1"/>
    <col min="5361" max="5365" width="0" style="13" hidden="1" customWidth="1"/>
    <col min="5366" max="5606" width="9.140625" style="13"/>
    <col min="5607" max="5607" width="23.7109375" style="13" customWidth="1"/>
    <col min="5608" max="5608" width="5" style="13" customWidth="1"/>
    <col min="5609" max="5609" width="5.140625" style="13" customWidth="1"/>
    <col min="5610" max="5610" width="4.85546875" style="13" customWidth="1"/>
    <col min="5611" max="5611" width="5.7109375" style="13" customWidth="1"/>
    <col min="5612" max="5612" width="7" style="13" customWidth="1"/>
    <col min="5613" max="5613" width="3.140625" style="13" customWidth="1"/>
    <col min="5614" max="5614" width="24.28515625" style="13" customWidth="1"/>
    <col min="5615" max="5615" width="9.140625" style="13"/>
    <col min="5616" max="5616" width="11.140625" style="13" bestFit="1" customWidth="1"/>
    <col min="5617" max="5621" width="0" style="13" hidden="1" customWidth="1"/>
    <col min="5622" max="5862" width="9.140625" style="13"/>
    <col min="5863" max="5863" width="23.7109375" style="13" customWidth="1"/>
    <col min="5864" max="5864" width="5" style="13" customWidth="1"/>
    <col min="5865" max="5865" width="5.140625" style="13" customWidth="1"/>
    <col min="5866" max="5866" width="4.85546875" style="13" customWidth="1"/>
    <col min="5867" max="5867" width="5.7109375" style="13" customWidth="1"/>
    <col min="5868" max="5868" width="7" style="13" customWidth="1"/>
    <col min="5869" max="5869" width="3.140625" style="13" customWidth="1"/>
    <col min="5870" max="5870" width="24.28515625" style="13" customWidth="1"/>
    <col min="5871" max="5871" width="9.140625" style="13"/>
    <col min="5872" max="5872" width="11.140625" style="13" bestFit="1" customWidth="1"/>
    <col min="5873" max="5877" width="0" style="13" hidden="1" customWidth="1"/>
    <col min="5878" max="6118" width="9.140625" style="13"/>
    <col min="6119" max="6119" width="23.7109375" style="13" customWidth="1"/>
    <col min="6120" max="6120" width="5" style="13" customWidth="1"/>
    <col min="6121" max="6121" width="5.140625" style="13" customWidth="1"/>
    <col min="6122" max="6122" width="4.85546875" style="13" customWidth="1"/>
    <col min="6123" max="6123" width="5.7109375" style="13" customWidth="1"/>
    <col min="6124" max="6124" width="7" style="13" customWidth="1"/>
    <col min="6125" max="6125" width="3.140625" style="13" customWidth="1"/>
    <col min="6126" max="6126" width="24.28515625" style="13" customWidth="1"/>
    <col min="6127" max="6127" width="9.140625" style="13"/>
    <col min="6128" max="6128" width="11.140625" style="13" bestFit="1" customWidth="1"/>
    <col min="6129" max="6133" width="0" style="13" hidden="1" customWidth="1"/>
    <col min="6134" max="6374" width="9.140625" style="13"/>
    <col min="6375" max="6375" width="23.7109375" style="13" customWidth="1"/>
    <col min="6376" max="6376" width="5" style="13" customWidth="1"/>
    <col min="6377" max="6377" width="5.140625" style="13" customWidth="1"/>
    <col min="6378" max="6378" width="4.85546875" style="13" customWidth="1"/>
    <col min="6379" max="6379" width="5.7109375" style="13" customWidth="1"/>
    <col min="6380" max="6380" width="7" style="13" customWidth="1"/>
    <col min="6381" max="6381" width="3.140625" style="13" customWidth="1"/>
    <col min="6382" max="6382" width="24.28515625" style="13" customWidth="1"/>
    <col min="6383" max="6383" width="9.140625" style="13"/>
    <col min="6384" max="6384" width="11.140625" style="13" bestFit="1" customWidth="1"/>
    <col min="6385" max="6389" width="0" style="13" hidden="1" customWidth="1"/>
    <col min="6390" max="6630" width="9.140625" style="13"/>
    <col min="6631" max="6631" width="23.7109375" style="13" customWidth="1"/>
    <col min="6632" max="6632" width="5" style="13" customWidth="1"/>
    <col min="6633" max="6633" width="5.140625" style="13" customWidth="1"/>
    <col min="6634" max="6634" width="4.85546875" style="13" customWidth="1"/>
    <col min="6635" max="6635" width="5.7109375" style="13" customWidth="1"/>
    <col min="6636" max="6636" width="7" style="13" customWidth="1"/>
    <col min="6637" max="6637" width="3.140625" style="13" customWidth="1"/>
    <col min="6638" max="6638" width="24.28515625" style="13" customWidth="1"/>
    <col min="6639" max="6639" width="9.140625" style="13"/>
    <col min="6640" max="6640" width="11.140625" style="13" bestFit="1" customWidth="1"/>
    <col min="6641" max="6645" width="0" style="13" hidden="1" customWidth="1"/>
    <col min="6646" max="6886" width="9.140625" style="13"/>
    <col min="6887" max="6887" width="23.7109375" style="13" customWidth="1"/>
    <col min="6888" max="6888" width="5" style="13" customWidth="1"/>
    <col min="6889" max="6889" width="5.140625" style="13" customWidth="1"/>
    <col min="6890" max="6890" width="4.85546875" style="13" customWidth="1"/>
    <col min="6891" max="6891" width="5.7109375" style="13" customWidth="1"/>
    <col min="6892" max="6892" width="7" style="13" customWidth="1"/>
    <col min="6893" max="6893" width="3.140625" style="13" customWidth="1"/>
    <col min="6894" max="6894" width="24.28515625" style="13" customWidth="1"/>
    <col min="6895" max="6895" width="9.140625" style="13"/>
    <col min="6896" max="6896" width="11.140625" style="13" bestFit="1" customWidth="1"/>
    <col min="6897" max="6901" width="0" style="13" hidden="1" customWidth="1"/>
    <col min="6902" max="7142" width="9.140625" style="13"/>
    <col min="7143" max="7143" width="23.7109375" style="13" customWidth="1"/>
    <col min="7144" max="7144" width="5" style="13" customWidth="1"/>
    <col min="7145" max="7145" width="5.140625" style="13" customWidth="1"/>
    <col min="7146" max="7146" width="4.85546875" style="13" customWidth="1"/>
    <col min="7147" max="7147" width="5.7109375" style="13" customWidth="1"/>
    <col min="7148" max="7148" width="7" style="13" customWidth="1"/>
    <col min="7149" max="7149" width="3.140625" style="13" customWidth="1"/>
    <col min="7150" max="7150" width="24.28515625" style="13" customWidth="1"/>
    <col min="7151" max="7151" width="9.140625" style="13"/>
    <col min="7152" max="7152" width="11.140625" style="13" bestFit="1" customWidth="1"/>
    <col min="7153" max="7157" width="0" style="13" hidden="1" customWidth="1"/>
    <col min="7158" max="7398" width="9.140625" style="13"/>
    <col min="7399" max="7399" width="23.7109375" style="13" customWidth="1"/>
    <col min="7400" max="7400" width="5" style="13" customWidth="1"/>
    <col min="7401" max="7401" width="5.140625" style="13" customWidth="1"/>
    <col min="7402" max="7402" width="4.85546875" style="13" customWidth="1"/>
    <col min="7403" max="7403" width="5.7109375" style="13" customWidth="1"/>
    <col min="7404" max="7404" width="7" style="13" customWidth="1"/>
    <col min="7405" max="7405" width="3.140625" style="13" customWidth="1"/>
    <col min="7406" max="7406" width="24.28515625" style="13" customWidth="1"/>
    <col min="7407" max="7407" width="9.140625" style="13"/>
    <col min="7408" max="7408" width="11.140625" style="13" bestFit="1" customWidth="1"/>
    <col min="7409" max="7413" width="0" style="13" hidden="1" customWidth="1"/>
    <col min="7414" max="7654" width="9.140625" style="13"/>
    <col min="7655" max="7655" width="23.7109375" style="13" customWidth="1"/>
    <col min="7656" max="7656" width="5" style="13" customWidth="1"/>
    <col min="7657" max="7657" width="5.140625" style="13" customWidth="1"/>
    <col min="7658" max="7658" width="4.85546875" style="13" customWidth="1"/>
    <col min="7659" max="7659" width="5.7109375" style="13" customWidth="1"/>
    <col min="7660" max="7660" width="7" style="13" customWidth="1"/>
    <col min="7661" max="7661" width="3.140625" style="13" customWidth="1"/>
    <col min="7662" max="7662" width="24.28515625" style="13" customWidth="1"/>
    <col min="7663" max="7663" width="9.140625" style="13"/>
    <col min="7664" max="7664" width="11.140625" style="13" bestFit="1" customWidth="1"/>
    <col min="7665" max="7669" width="0" style="13" hidden="1" customWidth="1"/>
    <col min="7670" max="7910" width="9.140625" style="13"/>
    <col min="7911" max="7911" width="23.7109375" style="13" customWidth="1"/>
    <col min="7912" max="7912" width="5" style="13" customWidth="1"/>
    <col min="7913" max="7913" width="5.140625" style="13" customWidth="1"/>
    <col min="7914" max="7914" width="4.85546875" style="13" customWidth="1"/>
    <col min="7915" max="7915" width="5.7109375" style="13" customWidth="1"/>
    <col min="7916" max="7916" width="7" style="13" customWidth="1"/>
    <col min="7917" max="7917" width="3.140625" style="13" customWidth="1"/>
    <col min="7918" max="7918" width="24.28515625" style="13" customWidth="1"/>
    <col min="7919" max="7919" width="9.140625" style="13"/>
    <col min="7920" max="7920" width="11.140625" style="13" bestFit="1" customWidth="1"/>
    <col min="7921" max="7925" width="0" style="13" hidden="1" customWidth="1"/>
    <col min="7926" max="8166" width="9.140625" style="13"/>
    <col min="8167" max="8167" width="23.7109375" style="13" customWidth="1"/>
    <col min="8168" max="8168" width="5" style="13" customWidth="1"/>
    <col min="8169" max="8169" width="5.140625" style="13" customWidth="1"/>
    <col min="8170" max="8170" width="4.85546875" style="13" customWidth="1"/>
    <col min="8171" max="8171" width="5.7109375" style="13" customWidth="1"/>
    <col min="8172" max="8172" width="7" style="13" customWidth="1"/>
    <col min="8173" max="8173" width="3.140625" style="13" customWidth="1"/>
    <col min="8174" max="8174" width="24.28515625" style="13" customWidth="1"/>
    <col min="8175" max="8175" width="9.140625" style="13"/>
    <col min="8176" max="8176" width="11.140625" style="13" bestFit="1" customWidth="1"/>
    <col min="8177" max="8181" width="0" style="13" hidden="1" customWidth="1"/>
    <col min="8182" max="8422" width="9.140625" style="13"/>
    <col min="8423" max="8423" width="23.7109375" style="13" customWidth="1"/>
    <col min="8424" max="8424" width="5" style="13" customWidth="1"/>
    <col min="8425" max="8425" width="5.140625" style="13" customWidth="1"/>
    <col min="8426" max="8426" width="4.85546875" style="13" customWidth="1"/>
    <col min="8427" max="8427" width="5.7109375" style="13" customWidth="1"/>
    <col min="8428" max="8428" width="7" style="13" customWidth="1"/>
    <col min="8429" max="8429" width="3.140625" style="13" customWidth="1"/>
    <col min="8430" max="8430" width="24.28515625" style="13" customWidth="1"/>
    <col min="8431" max="8431" width="9.140625" style="13"/>
    <col min="8432" max="8432" width="11.140625" style="13" bestFit="1" customWidth="1"/>
    <col min="8433" max="8437" width="0" style="13" hidden="1" customWidth="1"/>
    <col min="8438" max="8678" width="9.140625" style="13"/>
    <col min="8679" max="8679" width="23.7109375" style="13" customWidth="1"/>
    <col min="8680" max="8680" width="5" style="13" customWidth="1"/>
    <col min="8681" max="8681" width="5.140625" style="13" customWidth="1"/>
    <col min="8682" max="8682" width="4.85546875" style="13" customWidth="1"/>
    <col min="8683" max="8683" width="5.7109375" style="13" customWidth="1"/>
    <col min="8684" max="8684" width="7" style="13" customWidth="1"/>
    <col min="8685" max="8685" width="3.140625" style="13" customWidth="1"/>
    <col min="8686" max="8686" width="24.28515625" style="13" customWidth="1"/>
    <col min="8687" max="8687" width="9.140625" style="13"/>
    <col min="8688" max="8688" width="11.140625" style="13" bestFit="1" customWidth="1"/>
    <col min="8689" max="8693" width="0" style="13" hidden="1" customWidth="1"/>
    <col min="8694" max="8934" width="9.140625" style="13"/>
    <col min="8935" max="8935" width="23.7109375" style="13" customWidth="1"/>
    <col min="8936" max="8936" width="5" style="13" customWidth="1"/>
    <col min="8937" max="8937" width="5.140625" style="13" customWidth="1"/>
    <col min="8938" max="8938" width="4.85546875" style="13" customWidth="1"/>
    <col min="8939" max="8939" width="5.7109375" style="13" customWidth="1"/>
    <col min="8940" max="8940" width="7" style="13" customWidth="1"/>
    <col min="8941" max="8941" width="3.140625" style="13" customWidth="1"/>
    <col min="8942" max="8942" width="24.28515625" style="13" customWidth="1"/>
    <col min="8943" max="8943" width="9.140625" style="13"/>
    <col min="8944" max="8944" width="11.140625" style="13" bestFit="1" customWidth="1"/>
    <col min="8945" max="8949" width="0" style="13" hidden="1" customWidth="1"/>
    <col min="8950" max="9190" width="9.140625" style="13"/>
    <col min="9191" max="9191" width="23.7109375" style="13" customWidth="1"/>
    <col min="9192" max="9192" width="5" style="13" customWidth="1"/>
    <col min="9193" max="9193" width="5.140625" style="13" customWidth="1"/>
    <col min="9194" max="9194" width="4.85546875" style="13" customWidth="1"/>
    <col min="9195" max="9195" width="5.7109375" style="13" customWidth="1"/>
    <col min="9196" max="9196" width="7" style="13" customWidth="1"/>
    <col min="9197" max="9197" width="3.140625" style="13" customWidth="1"/>
    <col min="9198" max="9198" width="24.28515625" style="13" customWidth="1"/>
    <col min="9199" max="9199" width="9.140625" style="13"/>
    <col min="9200" max="9200" width="11.140625" style="13" bestFit="1" customWidth="1"/>
    <col min="9201" max="9205" width="0" style="13" hidden="1" customWidth="1"/>
    <col min="9206" max="9446" width="9.140625" style="13"/>
    <col min="9447" max="9447" width="23.7109375" style="13" customWidth="1"/>
    <col min="9448" max="9448" width="5" style="13" customWidth="1"/>
    <col min="9449" max="9449" width="5.140625" style="13" customWidth="1"/>
    <col min="9450" max="9450" width="4.85546875" style="13" customWidth="1"/>
    <col min="9451" max="9451" width="5.7109375" style="13" customWidth="1"/>
    <col min="9452" max="9452" width="7" style="13" customWidth="1"/>
    <col min="9453" max="9453" width="3.140625" style="13" customWidth="1"/>
    <col min="9454" max="9454" width="24.28515625" style="13" customWidth="1"/>
    <col min="9455" max="9455" width="9.140625" style="13"/>
    <col min="9456" max="9456" width="11.140625" style="13" bestFit="1" customWidth="1"/>
    <col min="9457" max="9461" width="0" style="13" hidden="1" customWidth="1"/>
    <col min="9462" max="9702" width="9.140625" style="13"/>
    <col min="9703" max="9703" width="23.7109375" style="13" customWidth="1"/>
    <col min="9704" max="9704" width="5" style="13" customWidth="1"/>
    <col min="9705" max="9705" width="5.140625" style="13" customWidth="1"/>
    <col min="9706" max="9706" width="4.85546875" style="13" customWidth="1"/>
    <col min="9707" max="9707" width="5.7109375" style="13" customWidth="1"/>
    <col min="9708" max="9708" width="7" style="13" customWidth="1"/>
    <col min="9709" max="9709" width="3.140625" style="13" customWidth="1"/>
    <col min="9710" max="9710" width="24.28515625" style="13" customWidth="1"/>
    <col min="9711" max="9711" width="9.140625" style="13"/>
    <col min="9712" max="9712" width="11.140625" style="13" bestFit="1" customWidth="1"/>
    <col min="9713" max="9717" width="0" style="13" hidden="1" customWidth="1"/>
    <col min="9718" max="9958" width="9.140625" style="13"/>
    <col min="9959" max="9959" width="23.7109375" style="13" customWidth="1"/>
    <col min="9960" max="9960" width="5" style="13" customWidth="1"/>
    <col min="9961" max="9961" width="5.140625" style="13" customWidth="1"/>
    <col min="9962" max="9962" width="4.85546875" style="13" customWidth="1"/>
    <col min="9963" max="9963" width="5.7109375" style="13" customWidth="1"/>
    <col min="9964" max="9964" width="7" style="13" customWidth="1"/>
    <col min="9965" max="9965" width="3.140625" style="13" customWidth="1"/>
    <col min="9966" max="9966" width="24.28515625" style="13" customWidth="1"/>
    <col min="9967" max="9967" width="9.140625" style="13"/>
    <col min="9968" max="9968" width="11.140625" style="13" bestFit="1" customWidth="1"/>
    <col min="9969" max="9973" width="0" style="13" hidden="1" customWidth="1"/>
    <col min="9974" max="10214" width="9.140625" style="13"/>
    <col min="10215" max="10215" width="23.7109375" style="13" customWidth="1"/>
    <col min="10216" max="10216" width="5" style="13" customWidth="1"/>
    <col min="10217" max="10217" width="5.140625" style="13" customWidth="1"/>
    <col min="10218" max="10218" width="4.85546875" style="13" customWidth="1"/>
    <col min="10219" max="10219" width="5.7109375" style="13" customWidth="1"/>
    <col min="10220" max="10220" width="7" style="13" customWidth="1"/>
    <col min="10221" max="10221" width="3.140625" style="13" customWidth="1"/>
    <col min="10222" max="10222" width="24.28515625" style="13" customWidth="1"/>
    <col min="10223" max="10223" width="9.140625" style="13"/>
    <col min="10224" max="10224" width="11.140625" style="13" bestFit="1" customWidth="1"/>
    <col min="10225" max="10229" width="0" style="13" hidden="1" customWidth="1"/>
    <col min="10230" max="10470" width="9.140625" style="13"/>
    <col min="10471" max="10471" width="23.7109375" style="13" customWidth="1"/>
    <col min="10472" max="10472" width="5" style="13" customWidth="1"/>
    <col min="10473" max="10473" width="5.140625" style="13" customWidth="1"/>
    <col min="10474" max="10474" width="4.85546875" style="13" customWidth="1"/>
    <col min="10475" max="10475" width="5.7109375" style="13" customWidth="1"/>
    <col min="10476" max="10476" width="7" style="13" customWidth="1"/>
    <col min="10477" max="10477" width="3.140625" style="13" customWidth="1"/>
    <col min="10478" max="10478" width="24.28515625" style="13" customWidth="1"/>
    <col min="10479" max="10479" width="9.140625" style="13"/>
    <col min="10480" max="10480" width="11.140625" style="13" bestFit="1" customWidth="1"/>
    <col min="10481" max="10485" width="0" style="13" hidden="1" customWidth="1"/>
    <col min="10486" max="10726" width="9.140625" style="13"/>
    <col min="10727" max="10727" width="23.7109375" style="13" customWidth="1"/>
    <col min="10728" max="10728" width="5" style="13" customWidth="1"/>
    <col min="10729" max="10729" width="5.140625" style="13" customWidth="1"/>
    <col min="10730" max="10730" width="4.85546875" style="13" customWidth="1"/>
    <col min="10731" max="10731" width="5.7109375" style="13" customWidth="1"/>
    <col min="10732" max="10732" width="7" style="13" customWidth="1"/>
    <col min="10733" max="10733" width="3.140625" style="13" customWidth="1"/>
    <col min="10734" max="10734" width="24.28515625" style="13" customWidth="1"/>
    <col min="10735" max="10735" width="9.140625" style="13"/>
    <col min="10736" max="10736" width="11.140625" style="13" bestFit="1" customWidth="1"/>
    <col min="10737" max="10741" width="0" style="13" hidden="1" customWidth="1"/>
    <col min="10742" max="10982" width="9.140625" style="13"/>
    <col min="10983" max="10983" width="23.7109375" style="13" customWidth="1"/>
    <col min="10984" max="10984" width="5" style="13" customWidth="1"/>
    <col min="10985" max="10985" width="5.140625" style="13" customWidth="1"/>
    <col min="10986" max="10986" width="4.85546875" style="13" customWidth="1"/>
    <col min="10987" max="10987" width="5.7109375" style="13" customWidth="1"/>
    <col min="10988" max="10988" width="7" style="13" customWidth="1"/>
    <col min="10989" max="10989" width="3.140625" style="13" customWidth="1"/>
    <col min="10990" max="10990" width="24.28515625" style="13" customWidth="1"/>
    <col min="10991" max="10991" width="9.140625" style="13"/>
    <col min="10992" max="10992" width="11.140625" style="13" bestFit="1" customWidth="1"/>
    <col min="10993" max="10997" width="0" style="13" hidden="1" customWidth="1"/>
    <col min="10998" max="11238" width="9.140625" style="13"/>
    <col min="11239" max="11239" width="23.7109375" style="13" customWidth="1"/>
    <col min="11240" max="11240" width="5" style="13" customWidth="1"/>
    <col min="11241" max="11241" width="5.140625" style="13" customWidth="1"/>
    <col min="11242" max="11242" width="4.85546875" style="13" customWidth="1"/>
    <col min="11243" max="11243" width="5.7109375" style="13" customWidth="1"/>
    <col min="11244" max="11244" width="7" style="13" customWidth="1"/>
    <col min="11245" max="11245" width="3.140625" style="13" customWidth="1"/>
    <col min="11246" max="11246" width="24.28515625" style="13" customWidth="1"/>
    <col min="11247" max="11247" width="9.140625" style="13"/>
    <col min="11248" max="11248" width="11.140625" style="13" bestFit="1" customWidth="1"/>
    <col min="11249" max="11253" width="0" style="13" hidden="1" customWidth="1"/>
    <col min="11254" max="11494" width="9.140625" style="13"/>
    <col min="11495" max="11495" width="23.7109375" style="13" customWidth="1"/>
    <col min="11496" max="11496" width="5" style="13" customWidth="1"/>
    <col min="11497" max="11497" width="5.140625" style="13" customWidth="1"/>
    <col min="11498" max="11498" width="4.85546875" style="13" customWidth="1"/>
    <col min="11499" max="11499" width="5.7109375" style="13" customWidth="1"/>
    <col min="11500" max="11500" width="7" style="13" customWidth="1"/>
    <col min="11501" max="11501" width="3.140625" style="13" customWidth="1"/>
    <col min="11502" max="11502" width="24.28515625" style="13" customWidth="1"/>
    <col min="11503" max="11503" width="9.140625" style="13"/>
    <col min="11504" max="11504" width="11.140625" style="13" bestFit="1" customWidth="1"/>
    <col min="11505" max="11509" width="0" style="13" hidden="1" customWidth="1"/>
    <col min="11510" max="11750" width="9.140625" style="13"/>
    <col min="11751" max="11751" width="23.7109375" style="13" customWidth="1"/>
    <col min="11752" max="11752" width="5" style="13" customWidth="1"/>
    <col min="11753" max="11753" width="5.140625" style="13" customWidth="1"/>
    <col min="11754" max="11754" width="4.85546875" style="13" customWidth="1"/>
    <col min="11755" max="11755" width="5.7109375" style="13" customWidth="1"/>
    <col min="11756" max="11756" width="7" style="13" customWidth="1"/>
    <col min="11757" max="11757" width="3.140625" style="13" customWidth="1"/>
    <col min="11758" max="11758" width="24.28515625" style="13" customWidth="1"/>
    <col min="11759" max="11759" width="9.140625" style="13"/>
    <col min="11760" max="11760" width="11.140625" style="13" bestFit="1" customWidth="1"/>
    <col min="11761" max="11765" width="0" style="13" hidden="1" customWidth="1"/>
    <col min="11766" max="12006" width="9.140625" style="13"/>
    <col min="12007" max="12007" width="23.7109375" style="13" customWidth="1"/>
    <col min="12008" max="12008" width="5" style="13" customWidth="1"/>
    <col min="12009" max="12009" width="5.140625" style="13" customWidth="1"/>
    <col min="12010" max="12010" width="4.85546875" style="13" customWidth="1"/>
    <col min="12011" max="12011" width="5.7109375" style="13" customWidth="1"/>
    <col min="12012" max="12012" width="7" style="13" customWidth="1"/>
    <col min="12013" max="12013" width="3.140625" style="13" customWidth="1"/>
    <col min="12014" max="12014" width="24.28515625" style="13" customWidth="1"/>
    <col min="12015" max="12015" width="9.140625" style="13"/>
    <col min="12016" max="12016" width="11.140625" style="13" bestFit="1" customWidth="1"/>
    <col min="12017" max="12021" width="0" style="13" hidden="1" customWidth="1"/>
    <col min="12022" max="12262" width="9.140625" style="13"/>
    <col min="12263" max="12263" width="23.7109375" style="13" customWidth="1"/>
    <col min="12264" max="12264" width="5" style="13" customWidth="1"/>
    <col min="12265" max="12265" width="5.140625" style="13" customWidth="1"/>
    <col min="12266" max="12266" width="4.85546875" style="13" customWidth="1"/>
    <col min="12267" max="12267" width="5.7109375" style="13" customWidth="1"/>
    <col min="12268" max="12268" width="7" style="13" customWidth="1"/>
    <col min="12269" max="12269" width="3.140625" style="13" customWidth="1"/>
    <col min="12270" max="12270" width="24.28515625" style="13" customWidth="1"/>
    <col min="12271" max="12271" width="9.140625" style="13"/>
    <col min="12272" max="12272" width="11.140625" style="13" bestFit="1" customWidth="1"/>
    <col min="12273" max="12277" width="0" style="13" hidden="1" customWidth="1"/>
    <col min="12278" max="12518" width="9.140625" style="13"/>
    <col min="12519" max="12519" width="23.7109375" style="13" customWidth="1"/>
    <col min="12520" max="12520" width="5" style="13" customWidth="1"/>
    <col min="12521" max="12521" width="5.140625" style="13" customWidth="1"/>
    <col min="12522" max="12522" width="4.85546875" style="13" customWidth="1"/>
    <col min="12523" max="12523" width="5.7109375" style="13" customWidth="1"/>
    <col min="12524" max="12524" width="7" style="13" customWidth="1"/>
    <col min="12525" max="12525" width="3.140625" style="13" customWidth="1"/>
    <col min="12526" max="12526" width="24.28515625" style="13" customWidth="1"/>
    <col min="12527" max="12527" width="9.140625" style="13"/>
    <col min="12528" max="12528" width="11.140625" style="13" bestFit="1" customWidth="1"/>
    <col min="12529" max="12533" width="0" style="13" hidden="1" customWidth="1"/>
    <col min="12534" max="12774" width="9.140625" style="13"/>
    <col min="12775" max="12775" width="23.7109375" style="13" customWidth="1"/>
    <col min="12776" max="12776" width="5" style="13" customWidth="1"/>
    <col min="12777" max="12777" width="5.140625" style="13" customWidth="1"/>
    <col min="12778" max="12778" width="4.85546875" style="13" customWidth="1"/>
    <col min="12779" max="12779" width="5.7109375" style="13" customWidth="1"/>
    <col min="12780" max="12780" width="7" style="13" customWidth="1"/>
    <col min="12781" max="12781" width="3.140625" style="13" customWidth="1"/>
    <col min="12782" max="12782" width="24.28515625" style="13" customWidth="1"/>
    <col min="12783" max="12783" width="9.140625" style="13"/>
    <col min="12784" max="12784" width="11.140625" style="13" bestFit="1" customWidth="1"/>
    <col min="12785" max="12789" width="0" style="13" hidden="1" customWidth="1"/>
    <col min="12790" max="13030" width="9.140625" style="13"/>
    <col min="13031" max="13031" width="23.7109375" style="13" customWidth="1"/>
    <col min="13032" max="13032" width="5" style="13" customWidth="1"/>
    <col min="13033" max="13033" width="5.140625" style="13" customWidth="1"/>
    <col min="13034" max="13034" width="4.85546875" style="13" customWidth="1"/>
    <col min="13035" max="13035" width="5.7109375" style="13" customWidth="1"/>
    <col min="13036" max="13036" width="7" style="13" customWidth="1"/>
    <col min="13037" max="13037" width="3.140625" style="13" customWidth="1"/>
    <col min="13038" max="13038" width="24.28515625" style="13" customWidth="1"/>
    <col min="13039" max="13039" width="9.140625" style="13"/>
    <col min="13040" max="13040" width="11.140625" style="13" bestFit="1" customWidth="1"/>
    <col min="13041" max="13045" width="0" style="13" hidden="1" customWidth="1"/>
    <col min="13046" max="13286" width="9.140625" style="13"/>
    <col min="13287" max="13287" width="23.7109375" style="13" customWidth="1"/>
    <col min="13288" max="13288" width="5" style="13" customWidth="1"/>
    <col min="13289" max="13289" width="5.140625" style="13" customWidth="1"/>
    <col min="13290" max="13290" width="4.85546875" style="13" customWidth="1"/>
    <col min="13291" max="13291" width="5.7109375" style="13" customWidth="1"/>
    <col min="13292" max="13292" width="7" style="13" customWidth="1"/>
    <col min="13293" max="13293" width="3.140625" style="13" customWidth="1"/>
    <col min="13294" max="13294" width="24.28515625" style="13" customWidth="1"/>
    <col min="13295" max="13295" width="9.140625" style="13"/>
    <col min="13296" max="13296" width="11.140625" style="13" bestFit="1" customWidth="1"/>
    <col min="13297" max="13301" width="0" style="13" hidden="1" customWidth="1"/>
    <col min="13302" max="13542" width="9.140625" style="13"/>
    <col min="13543" max="13543" width="23.7109375" style="13" customWidth="1"/>
    <col min="13544" max="13544" width="5" style="13" customWidth="1"/>
    <col min="13545" max="13545" width="5.140625" style="13" customWidth="1"/>
    <col min="13546" max="13546" width="4.85546875" style="13" customWidth="1"/>
    <col min="13547" max="13547" width="5.7109375" style="13" customWidth="1"/>
    <col min="13548" max="13548" width="7" style="13" customWidth="1"/>
    <col min="13549" max="13549" width="3.140625" style="13" customWidth="1"/>
    <col min="13550" max="13550" width="24.28515625" style="13" customWidth="1"/>
    <col min="13551" max="13551" width="9.140625" style="13"/>
    <col min="13552" max="13552" width="11.140625" style="13" bestFit="1" customWidth="1"/>
    <col min="13553" max="13557" width="0" style="13" hidden="1" customWidth="1"/>
    <col min="13558" max="13798" width="9.140625" style="13"/>
    <col min="13799" max="13799" width="23.7109375" style="13" customWidth="1"/>
    <col min="13800" max="13800" width="5" style="13" customWidth="1"/>
    <col min="13801" max="13801" width="5.140625" style="13" customWidth="1"/>
    <col min="13802" max="13802" width="4.85546875" style="13" customWidth="1"/>
    <col min="13803" max="13803" width="5.7109375" style="13" customWidth="1"/>
    <col min="13804" max="13804" width="7" style="13" customWidth="1"/>
    <col min="13805" max="13805" width="3.140625" style="13" customWidth="1"/>
    <col min="13806" max="13806" width="24.28515625" style="13" customWidth="1"/>
    <col min="13807" max="13807" width="9.140625" style="13"/>
    <col min="13808" max="13808" width="11.140625" style="13" bestFit="1" customWidth="1"/>
    <col min="13809" max="13813" width="0" style="13" hidden="1" customWidth="1"/>
    <col min="13814" max="14054" width="9.140625" style="13"/>
    <col min="14055" max="14055" width="23.7109375" style="13" customWidth="1"/>
    <col min="14056" max="14056" width="5" style="13" customWidth="1"/>
    <col min="14057" max="14057" width="5.140625" style="13" customWidth="1"/>
    <col min="14058" max="14058" width="4.85546875" style="13" customWidth="1"/>
    <col min="14059" max="14059" width="5.7109375" style="13" customWidth="1"/>
    <col min="14060" max="14060" width="7" style="13" customWidth="1"/>
    <col min="14061" max="14061" width="3.140625" style="13" customWidth="1"/>
    <col min="14062" max="14062" width="24.28515625" style="13" customWidth="1"/>
    <col min="14063" max="14063" width="9.140625" style="13"/>
    <col min="14064" max="14064" width="11.140625" style="13" bestFit="1" customWidth="1"/>
    <col min="14065" max="14069" width="0" style="13" hidden="1" customWidth="1"/>
    <col min="14070" max="14310" width="9.140625" style="13"/>
    <col min="14311" max="14311" width="23.7109375" style="13" customWidth="1"/>
    <col min="14312" max="14312" width="5" style="13" customWidth="1"/>
    <col min="14313" max="14313" width="5.140625" style="13" customWidth="1"/>
    <col min="14314" max="14314" width="4.85546875" style="13" customWidth="1"/>
    <col min="14315" max="14315" width="5.7109375" style="13" customWidth="1"/>
    <col min="14316" max="14316" width="7" style="13" customWidth="1"/>
    <col min="14317" max="14317" width="3.140625" style="13" customWidth="1"/>
    <col min="14318" max="14318" width="24.28515625" style="13" customWidth="1"/>
    <col min="14319" max="14319" width="9.140625" style="13"/>
    <col min="14320" max="14320" width="11.140625" style="13" bestFit="1" customWidth="1"/>
    <col min="14321" max="14325" width="0" style="13" hidden="1" customWidth="1"/>
    <col min="14326" max="14566" width="9.140625" style="13"/>
    <col min="14567" max="14567" width="23.7109375" style="13" customWidth="1"/>
    <col min="14568" max="14568" width="5" style="13" customWidth="1"/>
    <col min="14569" max="14569" width="5.140625" style="13" customWidth="1"/>
    <col min="14570" max="14570" width="4.85546875" style="13" customWidth="1"/>
    <col min="14571" max="14571" width="5.7109375" style="13" customWidth="1"/>
    <col min="14572" max="14572" width="7" style="13" customWidth="1"/>
    <col min="14573" max="14573" width="3.140625" style="13" customWidth="1"/>
    <col min="14574" max="14574" width="24.28515625" style="13" customWidth="1"/>
    <col min="14575" max="14575" width="9.140625" style="13"/>
    <col min="14576" max="14576" width="11.140625" style="13" bestFit="1" customWidth="1"/>
    <col min="14577" max="14581" width="0" style="13" hidden="1" customWidth="1"/>
    <col min="14582" max="14822" width="9.140625" style="13"/>
    <col min="14823" max="14823" width="23.7109375" style="13" customWidth="1"/>
    <col min="14824" max="14824" width="5" style="13" customWidth="1"/>
    <col min="14825" max="14825" width="5.140625" style="13" customWidth="1"/>
    <col min="14826" max="14826" width="4.85546875" style="13" customWidth="1"/>
    <col min="14827" max="14827" width="5.7109375" style="13" customWidth="1"/>
    <col min="14828" max="14828" width="7" style="13" customWidth="1"/>
    <col min="14829" max="14829" width="3.140625" style="13" customWidth="1"/>
    <col min="14830" max="14830" width="24.28515625" style="13" customWidth="1"/>
    <col min="14831" max="14831" width="9.140625" style="13"/>
    <col min="14832" max="14832" width="11.140625" style="13" bestFit="1" customWidth="1"/>
    <col min="14833" max="14837" width="0" style="13" hidden="1" customWidth="1"/>
    <col min="14838" max="15078" width="9.140625" style="13"/>
    <col min="15079" max="15079" width="23.7109375" style="13" customWidth="1"/>
    <col min="15080" max="15080" width="5" style="13" customWidth="1"/>
    <col min="15081" max="15081" width="5.140625" style="13" customWidth="1"/>
    <col min="15082" max="15082" width="4.85546875" style="13" customWidth="1"/>
    <col min="15083" max="15083" width="5.7109375" style="13" customWidth="1"/>
    <col min="15084" max="15084" width="7" style="13" customWidth="1"/>
    <col min="15085" max="15085" width="3.140625" style="13" customWidth="1"/>
    <col min="15086" max="15086" width="24.28515625" style="13" customWidth="1"/>
    <col min="15087" max="15087" width="9.140625" style="13"/>
    <col min="15088" max="15088" width="11.140625" style="13" bestFit="1" customWidth="1"/>
    <col min="15089" max="15093" width="0" style="13" hidden="1" customWidth="1"/>
    <col min="15094" max="15334" width="9.140625" style="13"/>
    <col min="15335" max="15335" width="23.7109375" style="13" customWidth="1"/>
    <col min="15336" max="15336" width="5" style="13" customWidth="1"/>
    <col min="15337" max="15337" width="5.140625" style="13" customWidth="1"/>
    <col min="15338" max="15338" width="4.85546875" style="13" customWidth="1"/>
    <col min="15339" max="15339" width="5.7109375" style="13" customWidth="1"/>
    <col min="15340" max="15340" width="7" style="13" customWidth="1"/>
    <col min="15341" max="15341" width="3.140625" style="13" customWidth="1"/>
    <col min="15342" max="15342" width="24.28515625" style="13" customWidth="1"/>
    <col min="15343" max="15343" width="9.140625" style="13"/>
    <col min="15344" max="15344" width="11.140625" style="13" bestFit="1" customWidth="1"/>
    <col min="15345" max="15349" width="0" style="13" hidden="1" customWidth="1"/>
    <col min="15350" max="15590" width="9.140625" style="13"/>
    <col min="15591" max="15591" width="23.7109375" style="13" customWidth="1"/>
    <col min="15592" max="15592" width="5" style="13" customWidth="1"/>
    <col min="15593" max="15593" width="5.140625" style="13" customWidth="1"/>
    <col min="15594" max="15594" width="4.85546875" style="13" customWidth="1"/>
    <col min="15595" max="15595" width="5.7109375" style="13" customWidth="1"/>
    <col min="15596" max="15596" width="7" style="13" customWidth="1"/>
    <col min="15597" max="15597" width="3.140625" style="13" customWidth="1"/>
    <col min="15598" max="15598" width="24.28515625" style="13" customWidth="1"/>
    <col min="15599" max="15599" width="9.140625" style="13"/>
    <col min="15600" max="15600" width="11.140625" style="13" bestFit="1" customWidth="1"/>
    <col min="15601" max="15605" width="0" style="13" hidden="1" customWidth="1"/>
    <col min="15606" max="15846" width="9.140625" style="13"/>
    <col min="15847" max="15847" width="23.7109375" style="13" customWidth="1"/>
    <col min="15848" max="15848" width="5" style="13" customWidth="1"/>
    <col min="15849" max="15849" width="5.140625" style="13" customWidth="1"/>
    <col min="15850" max="15850" width="4.85546875" style="13" customWidth="1"/>
    <col min="15851" max="15851" width="5.7109375" style="13" customWidth="1"/>
    <col min="15852" max="15852" width="7" style="13" customWidth="1"/>
    <col min="15853" max="15853" width="3.140625" style="13" customWidth="1"/>
    <col min="15854" max="15854" width="24.28515625" style="13" customWidth="1"/>
    <col min="15855" max="15855" width="9.140625" style="13"/>
    <col min="15856" max="15856" width="11.140625" style="13" bestFit="1" customWidth="1"/>
    <col min="15857" max="15861" width="0" style="13" hidden="1" customWidth="1"/>
    <col min="15862" max="16102" width="9.140625" style="13"/>
    <col min="16103" max="16103" width="23.7109375" style="13" customWidth="1"/>
    <col min="16104" max="16104" width="5" style="13" customWidth="1"/>
    <col min="16105" max="16105" width="5.140625" style="13" customWidth="1"/>
    <col min="16106" max="16106" width="4.85546875" style="13" customWidth="1"/>
    <col min="16107" max="16107" width="5.7109375" style="13" customWidth="1"/>
    <col min="16108" max="16108" width="7" style="13" customWidth="1"/>
    <col min="16109" max="16109" width="3.140625" style="13" customWidth="1"/>
    <col min="16110" max="16110" width="24.28515625" style="13" customWidth="1"/>
    <col min="16111" max="16111" width="9.140625" style="13"/>
    <col min="16112" max="16112" width="11.140625" style="13" bestFit="1" customWidth="1"/>
    <col min="16113" max="16117" width="0" style="13" hidden="1" customWidth="1"/>
    <col min="16118" max="16384" width="9.140625" style="13"/>
  </cols>
  <sheetData>
    <row r="1" spans="1:9" x14ac:dyDescent="0.25">
      <c r="A1" s="148" t="s">
        <v>124</v>
      </c>
      <c r="B1" s="149"/>
      <c r="C1" s="149"/>
      <c r="D1" s="149"/>
      <c r="E1" s="149"/>
      <c r="F1" s="149"/>
      <c r="G1" s="149"/>
      <c r="H1" s="149"/>
      <c r="I1" s="150"/>
    </row>
    <row r="2" spans="1:9" ht="52.5" customHeight="1" x14ac:dyDescent="0.25">
      <c r="A2" s="151"/>
      <c r="B2" s="152"/>
      <c r="C2" s="152"/>
      <c r="D2" s="152"/>
      <c r="E2" s="152"/>
      <c r="F2" s="152"/>
      <c r="G2" s="152"/>
      <c r="H2" s="152"/>
      <c r="I2" s="153"/>
    </row>
    <row r="3" spans="1:9" ht="30.75" customHeight="1" x14ac:dyDescent="0.25">
      <c r="A3" s="154" t="s">
        <v>34</v>
      </c>
      <c r="B3" s="155"/>
      <c r="C3" s="155"/>
      <c r="D3" s="155"/>
      <c r="E3" s="155"/>
      <c r="F3" s="155"/>
      <c r="G3" s="155"/>
      <c r="H3" s="155"/>
      <c r="I3" s="156"/>
    </row>
    <row r="4" spans="1:9" x14ac:dyDescent="0.25">
      <c r="A4" s="54"/>
      <c r="B4" s="132"/>
      <c r="C4" s="132"/>
      <c r="D4" s="132"/>
      <c r="E4" s="132"/>
      <c r="F4" s="132"/>
      <c r="G4" s="132"/>
      <c r="H4" s="132"/>
      <c r="I4" s="55"/>
    </row>
    <row r="5" spans="1:9" x14ac:dyDescent="0.25">
      <c r="A5" s="157" t="s">
        <v>168</v>
      </c>
      <c r="B5" s="158"/>
      <c r="C5" s="158"/>
      <c r="D5" s="158"/>
      <c r="E5" s="158"/>
      <c r="F5" s="158"/>
      <c r="G5" s="158"/>
      <c r="H5" s="158"/>
      <c r="I5" s="159"/>
    </row>
    <row r="6" spans="1:9" x14ac:dyDescent="0.25">
      <c r="A6" s="160"/>
      <c r="B6" s="161"/>
      <c r="C6" s="161"/>
      <c r="D6" s="161"/>
      <c r="E6" s="161"/>
      <c r="F6" s="161"/>
      <c r="G6" s="161"/>
      <c r="H6" s="161"/>
      <c r="I6" s="162"/>
    </row>
    <row r="7" spans="1:9" x14ac:dyDescent="0.25">
      <c r="A7" s="56" t="s">
        <v>35</v>
      </c>
      <c r="B7" s="133"/>
      <c r="C7" s="133"/>
      <c r="D7" s="133"/>
      <c r="E7" s="134"/>
      <c r="F7" s="134"/>
      <c r="G7" s="134"/>
      <c r="H7" s="134"/>
      <c r="I7" s="57"/>
    </row>
    <row r="8" spans="1:9" x14ac:dyDescent="0.25">
      <c r="A8" s="61" t="s">
        <v>126</v>
      </c>
      <c r="B8" s="58"/>
      <c r="C8" s="58"/>
      <c r="D8" s="58"/>
      <c r="E8" s="58"/>
      <c r="F8" s="58"/>
      <c r="G8" s="58"/>
      <c r="H8" s="58"/>
      <c r="I8" s="59"/>
    </row>
    <row r="9" spans="1:9" x14ac:dyDescent="0.25">
      <c r="A9" s="56" t="s">
        <v>36</v>
      </c>
      <c r="I9" s="60" t="s">
        <v>37</v>
      </c>
    </row>
    <row r="10" spans="1:9" x14ac:dyDescent="0.25">
      <c r="A10" s="61" t="s">
        <v>125</v>
      </c>
      <c r="B10" s="62"/>
      <c r="C10" s="62"/>
      <c r="D10" s="62"/>
      <c r="E10" s="62"/>
      <c r="F10" s="62"/>
      <c r="G10" s="62"/>
      <c r="H10" s="62"/>
      <c r="I10" s="63" t="s">
        <v>38</v>
      </c>
    </row>
    <row r="11" spans="1:9" ht="15.75" x14ac:dyDescent="0.3">
      <c r="A11" s="163" t="s">
        <v>39</v>
      </c>
      <c r="B11" s="164"/>
      <c r="C11" s="164"/>
      <c r="D11" s="164"/>
      <c r="E11" s="164"/>
      <c r="F11" s="164"/>
      <c r="G11" s="164"/>
      <c r="H11" s="164"/>
      <c r="I11" s="165"/>
    </row>
    <row r="12" spans="1:9" ht="15" customHeight="1" x14ac:dyDescent="0.25">
      <c r="A12" s="65" t="s">
        <v>40</v>
      </c>
      <c r="B12" s="166" t="s">
        <v>41</v>
      </c>
      <c r="C12" s="167"/>
      <c r="D12" s="167"/>
      <c r="E12" s="167"/>
      <c r="F12" s="167"/>
      <c r="G12" s="168"/>
      <c r="H12" s="172" t="s">
        <v>42</v>
      </c>
      <c r="I12" s="173"/>
    </row>
    <row r="13" spans="1:9" ht="15" customHeight="1" x14ac:dyDescent="0.25">
      <c r="A13" s="66"/>
      <c r="B13" s="169"/>
      <c r="C13" s="170"/>
      <c r="D13" s="170"/>
      <c r="E13" s="170"/>
      <c r="F13" s="170"/>
      <c r="G13" s="171"/>
      <c r="H13" s="174"/>
      <c r="I13" s="175"/>
    </row>
    <row r="14" spans="1:9" ht="15" customHeight="1" x14ac:dyDescent="0.25">
      <c r="A14" s="67" t="s">
        <v>43</v>
      </c>
      <c r="B14" s="68" t="s">
        <v>44</v>
      </c>
      <c r="C14" s="176">
        <v>3.4299999999999997E-2</v>
      </c>
      <c r="D14" s="176"/>
      <c r="E14" s="69" t="s">
        <v>45</v>
      </c>
      <c r="F14" s="176">
        <v>6.7100000000000007E-2</v>
      </c>
      <c r="G14" s="187"/>
      <c r="H14" s="70" t="s">
        <v>43</v>
      </c>
      <c r="I14" s="135"/>
    </row>
    <row r="15" spans="1:9" x14ac:dyDescent="0.25">
      <c r="A15" s="72" t="s">
        <v>46</v>
      </c>
      <c r="B15" s="73" t="s">
        <v>44</v>
      </c>
      <c r="C15" s="140">
        <v>2.8E-3</v>
      </c>
      <c r="D15" s="140"/>
      <c r="E15" s="74" t="s">
        <v>45</v>
      </c>
      <c r="F15" s="140">
        <v>7.4999999999999997E-3</v>
      </c>
      <c r="G15" s="141"/>
      <c r="H15" s="75" t="s">
        <v>46</v>
      </c>
      <c r="I15" s="136"/>
    </row>
    <row r="16" spans="1:9" x14ac:dyDescent="0.25">
      <c r="A16" s="72" t="s">
        <v>47</v>
      </c>
      <c r="B16" s="73" t="s">
        <v>44</v>
      </c>
      <c r="C16" s="140">
        <v>0.01</v>
      </c>
      <c r="D16" s="140"/>
      <c r="E16" s="74" t="s">
        <v>45</v>
      </c>
      <c r="F16" s="140">
        <v>1.7399999999999999E-2</v>
      </c>
      <c r="G16" s="141"/>
      <c r="H16" s="75" t="s">
        <v>47</v>
      </c>
      <c r="I16" s="136"/>
    </row>
    <row r="17" spans="1:9" x14ac:dyDescent="0.25">
      <c r="A17" s="72" t="s">
        <v>48</v>
      </c>
      <c r="B17" s="73" t="s">
        <v>44</v>
      </c>
      <c r="C17" s="140">
        <v>9.4000000000000004E-3</v>
      </c>
      <c r="D17" s="140"/>
      <c r="E17" s="74" t="s">
        <v>45</v>
      </c>
      <c r="F17" s="140">
        <v>1.17E-2</v>
      </c>
      <c r="G17" s="141"/>
      <c r="H17" s="75" t="s">
        <v>48</v>
      </c>
      <c r="I17" s="136"/>
    </row>
    <row r="18" spans="1:9" x14ac:dyDescent="0.25">
      <c r="A18" s="72" t="s">
        <v>49</v>
      </c>
      <c r="B18" s="73" t="s">
        <v>44</v>
      </c>
      <c r="C18" s="140">
        <v>6.7400000000000002E-2</v>
      </c>
      <c r="D18" s="140"/>
      <c r="E18" s="74" t="s">
        <v>45</v>
      </c>
      <c r="F18" s="140">
        <v>9.4E-2</v>
      </c>
      <c r="G18" s="141"/>
      <c r="H18" s="75" t="s">
        <v>49</v>
      </c>
      <c r="I18" s="136"/>
    </row>
    <row r="19" spans="1:9" x14ac:dyDescent="0.25">
      <c r="A19" s="76" t="s">
        <v>50</v>
      </c>
      <c r="B19" s="73" t="s">
        <v>44</v>
      </c>
      <c r="C19" s="140">
        <v>5.6500000000000002E-2</v>
      </c>
      <c r="D19" s="140"/>
      <c r="E19" s="74" t="s">
        <v>45</v>
      </c>
      <c r="F19" s="140">
        <v>0.14249999999999999</v>
      </c>
      <c r="G19" s="141"/>
      <c r="H19" s="77" t="s">
        <v>50</v>
      </c>
      <c r="I19" s="137"/>
    </row>
    <row r="20" spans="1:9" x14ac:dyDescent="0.25">
      <c r="A20" s="64" t="s">
        <v>51</v>
      </c>
      <c r="B20" s="130"/>
      <c r="C20" s="182">
        <v>0</v>
      </c>
      <c r="D20" s="182"/>
      <c r="E20" s="131" t="s">
        <v>52</v>
      </c>
      <c r="F20" s="182">
        <v>4.4999999999999998E-2</v>
      </c>
      <c r="G20" s="183"/>
      <c r="H20" s="78" t="s">
        <v>51</v>
      </c>
      <c r="I20" s="71">
        <v>0</v>
      </c>
    </row>
    <row r="21" spans="1:9" ht="30" customHeight="1" x14ac:dyDescent="0.25">
      <c r="A21" s="79" t="s">
        <v>53</v>
      </c>
      <c r="B21" s="142" t="s">
        <v>54</v>
      </c>
      <c r="C21" s="142"/>
      <c r="D21" s="142"/>
      <c r="E21" s="142"/>
      <c r="F21" s="142"/>
      <c r="G21" s="142"/>
      <c r="H21" s="142"/>
      <c r="I21" s="80"/>
    </row>
    <row r="22" spans="1:9" ht="15.75" customHeight="1" thickBot="1" x14ac:dyDescent="0.3">
      <c r="A22" s="64"/>
      <c r="I22" s="60"/>
    </row>
    <row r="23" spans="1:9" ht="27.75" customHeight="1" x14ac:dyDescent="0.25">
      <c r="A23" s="184" t="s">
        <v>55</v>
      </c>
      <c r="B23" s="185"/>
      <c r="C23" s="185"/>
      <c r="D23" s="185"/>
      <c r="E23" s="185"/>
      <c r="F23" s="185"/>
      <c r="G23" s="185"/>
      <c r="H23" s="185"/>
      <c r="I23" s="186"/>
    </row>
    <row r="24" spans="1:9" ht="15.75" customHeight="1" x14ac:dyDescent="0.25">
      <c r="A24" s="143" t="s">
        <v>56</v>
      </c>
      <c r="B24" s="144"/>
      <c r="C24" s="144"/>
      <c r="D24" s="144"/>
      <c r="E24" s="144"/>
      <c r="F24" s="145">
        <v>0.05</v>
      </c>
      <c r="G24" s="146"/>
      <c r="H24" s="146"/>
      <c r="I24" s="147"/>
    </row>
    <row r="25" spans="1:9" ht="17.25" customHeight="1" thickBot="1" x14ac:dyDescent="0.3">
      <c r="A25" s="177" t="s">
        <v>57</v>
      </c>
      <c r="B25" s="178"/>
      <c r="C25" s="178"/>
      <c r="D25" s="178"/>
      <c r="E25" s="178"/>
      <c r="F25" s="179">
        <f>7.6%+1.65%</f>
        <v>9.2499999999999999E-2</v>
      </c>
      <c r="G25" s="180"/>
      <c r="H25" s="180"/>
      <c r="I25" s="181"/>
    </row>
    <row r="27" spans="1:9" ht="43.5" customHeight="1" x14ac:dyDescent="0.25">
      <c r="A27" s="139" t="s">
        <v>167</v>
      </c>
      <c r="B27" s="139"/>
      <c r="C27" s="139"/>
      <c r="D27" s="139"/>
      <c r="E27" s="139"/>
      <c r="F27" s="139"/>
      <c r="G27" s="139"/>
      <c r="H27" s="139"/>
    </row>
    <row r="28" spans="1:9" ht="117.75" customHeight="1" x14ac:dyDescent="0.25">
      <c r="A28" s="138" t="s">
        <v>182</v>
      </c>
      <c r="B28" s="138"/>
      <c r="C28" s="138"/>
      <c r="D28" s="138"/>
      <c r="E28" s="138"/>
      <c r="F28" s="138"/>
      <c r="G28" s="138"/>
      <c r="H28" s="138"/>
    </row>
  </sheetData>
  <mergeCells count="28">
    <mergeCell ref="C17:D17"/>
    <mergeCell ref="F17:G17"/>
    <mergeCell ref="C14:D14"/>
    <mergeCell ref="A25:E25"/>
    <mergeCell ref="F25:I25"/>
    <mergeCell ref="C20:D20"/>
    <mergeCell ref="F20:G20"/>
    <mergeCell ref="A23:I23"/>
    <mergeCell ref="C18:D18"/>
    <mergeCell ref="F18:G18"/>
    <mergeCell ref="C19:D19"/>
    <mergeCell ref="C16:D16"/>
    <mergeCell ref="F16:G16"/>
    <mergeCell ref="F14:G14"/>
    <mergeCell ref="C15:D15"/>
    <mergeCell ref="F15:G15"/>
    <mergeCell ref="A1:I2"/>
    <mergeCell ref="A3:I3"/>
    <mergeCell ref="A5:I6"/>
    <mergeCell ref="A11:I11"/>
    <mergeCell ref="B12:G13"/>
    <mergeCell ref="H12:I13"/>
    <mergeCell ref="A28:H28"/>
    <mergeCell ref="A27:H27"/>
    <mergeCell ref="F19:G19"/>
    <mergeCell ref="B21:H21"/>
    <mergeCell ref="A24:E24"/>
    <mergeCell ref="F24:I24"/>
  </mergeCells>
  <conditionalFormatting sqref="I20">
    <cfRule type="cellIs" dxfId="0" priority="1" stopIfTrue="1" operator="notBetween">
      <formula>C20</formula>
      <formula>F20</formula>
    </cfRule>
  </conditionalFormatting>
  <dataValidations disablePrompts="1" xWindow="404" yWindow="496" count="2">
    <dataValidation allowBlank="1" showInputMessage="1" showErrorMessage="1" promptTitle="Encargos sociais" prompt="Para encargos sociais desonerados usar 4,5%." sqref="II20 SE20 ACA20 ALW20 AVS20 BFO20 BPK20 BZG20 CJC20 CSY20 DCU20 DMQ20 DWM20 EGI20 EQE20 FAA20 FJW20 FTS20 GDO20 GNK20 GXG20 HHC20 HQY20 IAU20 IKQ20 IUM20 JEI20 JOE20 JYA20 KHW20 KRS20 LBO20 LLK20 LVG20 MFC20 MOY20 MYU20 NIQ20 NSM20 OCI20 OME20 OWA20 PFW20 PPS20 PZO20 QJK20 QTG20 RDC20 RMY20 RWU20 SGQ20 SQM20 TAI20 TKE20 TUA20 UDW20 UNS20 UXO20 VHK20 VRG20 WBC20 WKY20 WUU20 II65540 SE65540 ACA65540 ALW65540 AVS65540 BFO65540 BPK65540 BZG65540 CJC65540 CSY65540 DCU65540 DMQ65540 DWM65540 EGI65540 EQE65540 FAA65540 FJW65540 FTS65540 GDO65540 GNK65540 GXG65540 HHC65540 HQY65540 IAU65540 IKQ65540 IUM65540 JEI65540 JOE65540 JYA65540 KHW65540 KRS65540 LBO65540 LLK65540 LVG65540 MFC65540 MOY65540 MYU65540 NIQ65540 NSM65540 OCI65540 OME65540 OWA65540 PFW65540 PPS65540 PZO65540 QJK65540 QTG65540 RDC65540 RMY65540 RWU65540 SGQ65540 SQM65540 TAI65540 TKE65540 TUA65540 UDW65540 UNS65540 UXO65540 VHK65540 VRG65540 WBC65540 WKY65540 WUU65540 II131076 SE131076 ACA131076 ALW131076 AVS131076 BFO131076 BPK131076 BZG131076 CJC131076 CSY131076 DCU131076 DMQ131076 DWM131076 EGI131076 EQE131076 FAA131076 FJW131076 FTS131076 GDO131076 GNK131076 GXG131076 HHC131076 HQY131076 IAU131076 IKQ131076 IUM131076 JEI131076 JOE131076 JYA131076 KHW131076 KRS131076 LBO131076 LLK131076 LVG131076 MFC131076 MOY131076 MYU131076 NIQ131076 NSM131076 OCI131076 OME131076 OWA131076 PFW131076 PPS131076 PZO131076 QJK131076 QTG131076 RDC131076 RMY131076 RWU131076 SGQ131076 SQM131076 TAI131076 TKE131076 TUA131076 UDW131076 UNS131076 UXO131076 VHK131076 VRG131076 WBC131076 WKY131076 WUU131076 II196612 SE196612 ACA196612 ALW196612 AVS196612 BFO196612 BPK196612 BZG196612 CJC196612 CSY196612 DCU196612 DMQ196612 DWM196612 EGI196612 EQE196612 FAA196612 FJW196612 FTS196612 GDO196612 GNK196612 GXG196612 HHC196612 HQY196612 IAU196612 IKQ196612 IUM196612 JEI196612 JOE196612 JYA196612 KHW196612 KRS196612 LBO196612 LLK196612 LVG196612 MFC196612 MOY196612 MYU196612 NIQ196612 NSM196612 OCI196612 OME196612 OWA196612 PFW196612 PPS196612 PZO196612 QJK196612 QTG196612 RDC196612 RMY196612 RWU196612 SGQ196612 SQM196612 TAI196612 TKE196612 TUA196612 UDW196612 UNS196612 UXO196612 VHK196612 VRG196612 WBC196612 WKY196612 WUU196612 II262148 SE262148 ACA262148 ALW262148 AVS262148 BFO262148 BPK262148 BZG262148 CJC262148 CSY262148 DCU262148 DMQ262148 DWM262148 EGI262148 EQE262148 FAA262148 FJW262148 FTS262148 GDO262148 GNK262148 GXG262148 HHC262148 HQY262148 IAU262148 IKQ262148 IUM262148 JEI262148 JOE262148 JYA262148 KHW262148 KRS262148 LBO262148 LLK262148 LVG262148 MFC262148 MOY262148 MYU262148 NIQ262148 NSM262148 OCI262148 OME262148 OWA262148 PFW262148 PPS262148 PZO262148 QJK262148 QTG262148 RDC262148 RMY262148 RWU262148 SGQ262148 SQM262148 TAI262148 TKE262148 TUA262148 UDW262148 UNS262148 UXO262148 VHK262148 VRG262148 WBC262148 WKY262148 WUU262148 II327684 SE327684 ACA327684 ALW327684 AVS327684 BFO327684 BPK327684 BZG327684 CJC327684 CSY327684 DCU327684 DMQ327684 DWM327684 EGI327684 EQE327684 FAA327684 FJW327684 FTS327684 GDO327684 GNK327684 GXG327684 HHC327684 HQY327684 IAU327684 IKQ327684 IUM327684 JEI327684 JOE327684 JYA327684 KHW327684 KRS327684 LBO327684 LLK327684 LVG327684 MFC327684 MOY327684 MYU327684 NIQ327684 NSM327684 OCI327684 OME327684 OWA327684 PFW327684 PPS327684 PZO327684 QJK327684 QTG327684 RDC327684 RMY327684 RWU327684 SGQ327684 SQM327684 TAI327684 TKE327684 TUA327684 UDW327684 UNS327684 UXO327684 VHK327684 VRG327684 WBC327684 WKY327684 WUU327684 II393220 SE393220 ACA393220 ALW393220 AVS393220 BFO393220 BPK393220 BZG393220 CJC393220 CSY393220 DCU393220 DMQ393220 DWM393220 EGI393220 EQE393220 FAA393220 FJW393220 FTS393220 GDO393220 GNK393220 GXG393220 HHC393220 HQY393220 IAU393220 IKQ393220 IUM393220 JEI393220 JOE393220 JYA393220 KHW393220 KRS393220 LBO393220 LLK393220 LVG393220 MFC393220 MOY393220 MYU393220 NIQ393220 NSM393220 OCI393220 OME393220 OWA393220 PFW393220 PPS393220 PZO393220 QJK393220 QTG393220 RDC393220 RMY393220 RWU393220 SGQ393220 SQM393220 TAI393220 TKE393220 TUA393220 UDW393220 UNS393220 UXO393220 VHK393220 VRG393220 WBC393220 WKY393220 WUU393220 II458756 SE458756 ACA458756 ALW458756 AVS458756 BFO458756 BPK458756 BZG458756 CJC458756 CSY458756 DCU458756 DMQ458756 DWM458756 EGI458756 EQE458756 FAA458756 FJW458756 FTS458756 GDO458756 GNK458756 GXG458756 HHC458756 HQY458756 IAU458756 IKQ458756 IUM458756 JEI458756 JOE458756 JYA458756 KHW458756 KRS458756 LBO458756 LLK458756 LVG458756 MFC458756 MOY458756 MYU458756 NIQ458756 NSM458756 OCI458756 OME458756 OWA458756 PFW458756 PPS458756 PZO458756 QJK458756 QTG458756 RDC458756 RMY458756 RWU458756 SGQ458756 SQM458756 TAI458756 TKE458756 TUA458756 UDW458756 UNS458756 UXO458756 VHK458756 VRG458756 WBC458756 WKY458756 WUU458756 II524292 SE524292 ACA524292 ALW524292 AVS524292 BFO524292 BPK524292 BZG524292 CJC524292 CSY524292 DCU524292 DMQ524292 DWM524292 EGI524292 EQE524292 FAA524292 FJW524292 FTS524292 GDO524292 GNK524292 GXG524292 HHC524292 HQY524292 IAU524292 IKQ524292 IUM524292 JEI524292 JOE524292 JYA524292 KHW524292 KRS524292 LBO524292 LLK524292 LVG524292 MFC524292 MOY524292 MYU524292 NIQ524292 NSM524292 OCI524292 OME524292 OWA524292 PFW524292 PPS524292 PZO524292 QJK524292 QTG524292 RDC524292 RMY524292 RWU524292 SGQ524292 SQM524292 TAI524292 TKE524292 TUA524292 UDW524292 UNS524292 UXO524292 VHK524292 VRG524292 WBC524292 WKY524292 WUU524292 II589828 SE589828 ACA589828 ALW589828 AVS589828 BFO589828 BPK589828 BZG589828 CJC589828 CSY589828 DCU589828 DMQ589828 DWM589828 EGI589828 EQE589828 FAA589828 FJW589828 FTS589828 GDO589828 GNK589828 GXG589828 HHC589828 HQY589828 IAU589828 IKQ589828 IUM589828 JEI589828 JOE589828 JYA589828 KHW589828 KRS589828 LBO589828 LLK589828 LVG589828 MFC589828 MOY589828 MYU589828 NIQ589828 NSM589828 OCI589828 OME589828 OWA589828 PFW589828 PPS589828 PZO589828 QJK589828 QTG589828 RDC589828 RMY589828 RWU589828 SGQ589828 SQM589828 TAI589828 TKE589828 TUA589828 UDW589828 UNS589828 UXO589828 VHK589828 VRG589828 WBC589828 WKY589828 WUU589828 II655364 SE655364 ACA655364 ALW655364 AVS655364 BFO655364 BPK655364 BZG655364 CJC655364 CSY655364 DCU655364 DMQ655364 DWM655364 EGI655364 EQE655364 FAA655364 FJW655364 FTS655364 GDO655364 GNK655364 GXG655364 HHC655364 HQY655364 IAU655364 IKQ655364 IUM655364 JEI655364 JOE655364 JYA655364 KHW655364 KRS655364 LBO655364 LLK655364 LVG655364 MFC655364 MOY655364 MYU655364 NIQ655364 NSM655364 OCI655364 OME655364 OWA655364 PFW655364 PPS655364 PZO655364 QJK655364 QTG655364 RDC655364 RMY655364 RWU655364 SGQ655364 SQM655364 TAI655364 TKE655364 TUA655364 UDW655364 UNS655364 UXO655364 VHK655364 VRG655364 WBC655364 WKY655364 WUU655364 II720900 SE720900 ACA720900 ALW720900 AVS720900 BFO720900 BPK720900 BZG720900 CJC720900 CSY720900 DCU720900 DMQ720900 DWM720900 EGI720900 EQE720900 FAA720900 FJW720900 FTS720900 GDO720900 GNK720900 GXG720900 HHC720900 HQY720900 IAU720900 IKQ720900 IUM720900 JEI720900 JOE720900 JYA720900 KHW720900 KRS720900 LBO720900 LLK720900 LVG720900 MFC720900 MOY720900 MYU720900 NIQ720900 NSM720900 OCI720900 OME720900 OWA720900 PFW720900 PPS720900 PZO720900 QJK720900 QTG720900 RDC720900 RMY720900 RWU720900 SGQ720900 SQM720900 TAI720900 TKE720900 TUA720900 UDW720900 UNS720900 UXO720900 VHK720900 VRG720900 WBC720900 WKY720900 WUU720900 II786436 SE786436 ACA786436 ALW786436 AVS786436 BFO786436 BPK786436 BZG786436 CJC786436 CSY786436 DCU786436 DMQ786436 DWM786436 EGI786436 EQE786436 FAA786436 FJW786436 FTS786436 GDO786436 GNK786436 GXG786436 HHC786436 HQY786436 IAU786436 IKQ786436 IUM786436 JEI786436 JOE786436 JYA786436 KHW786436 KRS786436 LBO786436 LLK786436 LVG786436 MFC786436 MOY786436 MYU786436 NIQ786436 NSM786436 OCI786436 OME786436 OWA786436 PFW786436 PPS786436 PZO786436 QJK786436 QTG786436 RDC786436 RMY786436 RWU786436 SGQ786436 SQM786436 TAI786436 TKE786436 TUA786436 UDW786436 UNS786436 UXO786436 VHK786436 VRG786436 WBC786436 WKY786436 WUU786436 II851972 SE851972 ACA851972 ALW851972 AVS851972 BFO851972 BPK851972 BZG851972 CJC851972 CSY851972 DCU851972 DMQ851972 DWM851972 EGI851972 EQE851972 FAA851972 FJW851972 FTS851972 GDO851972 GNK851972 GXG851972 HHC851972 HQY851972 IAU851972 IKQ851972 IUM851972 JEI851972 JOE851972 JYA851972 KHW851972 KRS851972 LBO851972 LLK851972 LVG851972 MFC851972 MOY851972 MYU851972 NIQ851972 NSM851972 OCI851972 OME851972 OWA851972 PFW851972 PPS851972 PZO851972 QJK851972 QTG851972 RDC851972 RMY851972 RWU851972 SGQ851972 SQM851972 TAI851972 TKE851972 TUA851972 UDW851972 UNS851972 UXO851972 VHK851972 VRG851972 WBC851972 WKY851972 WUU851972 II917508 SE917508 ACA917508 ALW917508 AVS917508 BFO917508 BPK917508 BZG917508 CJC917508 CSY917508 DCU917508 DMQ917508 DWM917508 EGI917508 EQE917508 FAA917508 FJW917508 FTS917508 GDO917508 GNK917508 GXG917508 HHC917508 HQY917508 IAU917508 IKQ917508 IUM917508 JEI917508 JOE917508 JYA917508 KHW917508 KRS917508 LBO917508 LLK917508 LVG917508 MFC917508 MOY917508 MYU917508 NIQ917508 NSM917508 OCI917508 OME917508 OWA917508 PFW917508 PPS917508 PZO917508 QJK917508 QTG917508 RDC917508 RMY917508 RWU917508 SGQ917508 SQM917508 TAI917508 TKE917508 TUA917508 UDW917508 UNS917508 UXO917508 VHK917508 VRG917508 WBC917508 WKY917508 WUU917508 II983044 SE983044 ACA983044 ALW983044 AVS983044 BFO983044 BPK983044 BZG983044 CJC983044 CSY983044 DCU983044 DMQ983044 DWM983044 EGI983044 EQE983044 FAA983044 FJW983044 FTS983044 GDO983044 GNK983044 GXG983044 HHC983044 HQY983044 IAU983044 IKQ983044 IUM983044 JEI983044 JOE983044 JYA983044 KHW983044 KRS983044 LBO983044 LLK983044 LVG983044 MFC983044 MOY983044 MYU983044 NIQ983044 NSM983044 OCI983044 OME983044 OWA983044 PFW983044 PPS983044 PZO983044 QJK983044 QTG983044 RDC983044 RMY983044 RWU983044 SGQ983044 SQM983044 TAI983044 TKE983044 TUA983044 UDW983044 UNS983044 UXO983044 VHK983044 VRG983044 WBC983044 WKY983044 WUU983044 WUQ983044 IE20 SA20 ABW20 ALS20 AVO20 BFK20 BPG20 BZC20 CIY20 CSU20 DCQ20 DMM20 DWI20 EGE20 EQA20 EZW20 FJS20 FTO20 GDK20 GNG20 GXC20 HGY20 HQU20 IAQ20 IKM20 IUI20 JEE20 JOA20 JXW20 KHS20 KRO20 LBK20 LLG20 LVC20 MEY20 MOU20 MYQ20 NIM20 NSI20 OCE20 OMA20 OVW20 PFS20 PPO20 PZK20 QJG20 QTC20 RCY20 RMU20 RWQ20 SGM20 SQI20 TAE20 TKA20 TTW20 UDS20 UNO20 UXK20 VHG20 VRC20 WAY20 WKU20 WUQ20 I65540 IE65540 SA65540 ABW65540 ALS65540 AVO65540 BFK65540 BPG65540 BZC65540 CIY65540 CSU65540 DCQ65540 DMM65540 DWI65540 EGE65540 EQA65540 EZW65540 FJS65540 FTO65540 GDK65540 GNG65540 GXC65540 HGY65540 HQU65540 IAQ65540 IKM65540 IUI65540 JEE65540 JOA65540 JXW65540 KHS65540 KRO65540 LBK65540 LLG65540 LVC65540 MEY65540 MOU65540 MYQ65540 NIM65540 NSI65540 OCE65540 OMA65540 OVW65540 PFS65540 PPO65540 PZK65540 QJG65540 QTC65540 RCY65540 RMU65540 RWQ65540 SGM65540 SQI65540 TAE65540 TKA65540 TTW65540 UDS65540 UNO65540 UXK65540 VHG65540 VRC65540 WAY65540 WKU65540 WUQ65540 I131076 IE131076 SA131076 ABW131076 ALS131076 AVO131076 BFK131076 BPG131076 BZC131076 CIY131076 CSU131076 DCQ131076 DMM131076 DWI131076 EGE131076 EQA131076 EZW131076 FJS131076 FTO131076 GDK131076 GNG131076 GXC131076 HGY131076 HQU131076 IAQ131076 IKM131076 IUI131076 JEE131076 JOA131076 JXW131076 KHS131076 KRO131076 LBK131076 LLG131076 LVC131076 MEY131076 MOU131076 MYQ131076 NIM131076 NSI131076 OCE131076 OMA131076 OVW131076 PFS131076 PPO131076 PZK131076 QJG131076 QTC131076 RCY131076 RMU131076 RWQ131076 SGM131076 SQI131076 TAE131076 TKA131076 TTW131076 UDS131076 UNO131076 UXK131076 VHG131076 VRC131076 WAY131076 WKU131076 WUQ131076 I196612 IE196612 SA196612 ABW196612 ALS196612 AVO196612 BFK196612 BPG196612 BZC196612 CIY196612 CSU196612 DCQ196612 DMM196612 DWI196612 EGE196612 EQA196612 EZW196612 FJS196612 FTO196612 GDK196612 GNG196612 GXC196612 HGY196612 HQU196612 IAQ196612 IKM196612 IUI196612 JEE196612 JOA196612 JXW196612 KHS196612 KRO196612 LBK196612 LLG196612 LVC196612 MEY196612 MOU196612 MYQ196612 NIM196612 NSI196612 OCE196612 OMA196612 OVW196612 PFS196612 PPO196612 PZK196612 QJG196612 QTC196612 RCY196612 RMU196612 RWQ196612 SGM196612 SQI196612 TAE196612 TKA196612 TTW196612 UDS196612 UNO196612 UXK196612 VHG196612 VRC196612 WAY196612 WKU196612 WUQ196612 I262148 IE262148 SA262148 ABW262148 ALS262148 AVO262148 BFK262148 BPG262148 BZC262148 CIY262148 CSU262148 DCQ262148 DMM262148 DWI262148 EGE262148 EQA262148 EZW262148 FJS262148 FTO262148 GDK262148 GNG262148 GXC262148 HGY262148 HQU262148 IAQ262148 IKM262148 IUI262148 JEE262148 JOA262148 JXW262148 KHS262148 KRO262148 LBK262148 LLG262148 LVC262148 MEY262148 MOU262148 MYQ262148 NIM262148 NSI262148 OCE262148 OMA262148 OVW262148 PFS262148 PPO262148 PZK262148 QJG262148 QTC262148 RCY262148 RMU262148 RWQ262148 SGM262148 SQI262148 TAE262148 TKA262148 TTW262148 UDS262148 UNO262148 UXK262148 VHG262148 VRC262148 WAY262148 WKU262148 WUQ262148 I327684 IE327684 SA327684 ABW327684 ALS327684 AVO327684 BFK327684 BPG327684 BZC327684 CIY327684 CSU327684 DCQ327684 DMM327684 DWI327684 EGE327684 EQA327684 EZW327684 FJS327684 FTO327684 GDK327684 GNG327684 GXC327684 HGY327684 HQU327684 IAQ327684 IKM327684 IUI327684 JEE327684 JOA327684 JXW327684 KHS327684 KRO327684 LBK327684 LLG327684 LVC327684 MEY327684 MOU327684 MYQ327684 NIM327684 NSI327684 OCE327684 OMA327684 OVW327684 PFS327684 PPO327684 PZK327684 QJG327684 QTC327684 RCY327684 RMU327684 RWQ327684 SGM327684 SQI327684 TAE327684 TKA327684 TTW327684 UDS327684 UNO327684 UXK327684 VHG327684 VRC327684 WAY327684 WKU327684 WUQ327684 I393220 IE393220 SA393220 ABW393220 ALS393220 AVO393220 BFK393220 BPG393220 BZC393220 CIY393220 CSU393220 DCQ393220 DMM393220 DWI393220 EGE393220 EQA393220 EZW393220 FJS393220 FTO393220 GDK393220 GNG393220 GXC393220 HGY393220 HQU393220 IAQ393220 IKM393220 IUI393220 JEE393220 JOA393220 JXW393220 KHS393220 KRO393220 LBK393220 LLG393220 LVC393220 MEY393220 MOU393220 MYQ393220 NIM393220 NSI393220 OCE393220 OMA393220 OVW393220 PFS393220 PPO393220 PZK393220 QJG393220 QTC393220 RCY393220 RMU393220 RWQ393220 SGM393220 SQI393220 TAE393220 TKA393220 TTW393220 UDS393220 UNO393220 UXK393220 VHG393220 VRC393220 WAY393220 WKU393220 WUQ393220 I458756 IE458756 SA458756 ABW458756 ALS458756 AVO458756 BFK458756 BPG458756 BZC458756 CIY458756 CSU458756 DCQ458756 DMM458756 DWI458756 EGE458756 EQA458756 EZW458756 FJS458756 FTO458756 GDK458756 GNG458756 GXC458756 HGY458756 HQU458756 IAQ458756 IKM458756 IUI458756 JEE458756 JOA458756 JXW458756 KHS458756 KRO458756 LBK458756 LLG458756 LVC458756 MEY458756 MOU458756 MYQ458756 NIM458756 NSI458756 OCE458756 OMA458756 OVW458756 PFS458756 PPO458756 PZK458756 QJG458756 QTC458756 RCY458756 RMU458756 RWQ458756 SGM458756 SQI458756 TAE458756 TKA458756 TTW458756 UDS458756 UNO458756 UXK458756 VHG458756 VRC458756 WAY458756 WKU458756 WUQ458756 I524292 IE524292 SA524292 ABW524292 ALS524292 AVO524292 BFK524292 BPG524292 BZC524292 CIY524292 CSU524292 DCQ524292 DMM524292 DWI524292 EGE524292 EQA524292 EZW524292 FJS524292 FTO524292 GDK524292 GNG524292 GXC524292 HGY524292 HQU524292 IAQ524292 IKM524292 IUI524292 JEE524292 JOA524292 JXW524292 KHS524292 KRO524292 LBK524292 LLG524292 LVC524292 MEY524292 MOU524292 MYQ524292 NIM524292 NSI524292 OCE524292 OMA524292 OVW524292 PFS524292 PPO524292 PZK524292 QJG524292 QTC524292 RCY524292 RMU524292 RWQ524292 SGM524292 SQI524292 TAE524292 TKA524292 TTW524292 UDS524292 UNO524292 UXK524292 VHG524292 VRC524292 WAY524292 WKU524292 WUQ524292 I589828 IE589828 SA589828 ABW589828 ALS589828 AVO589828 BFK589828 BPG589828 BZC589828 CIY589828 CSU589828 DCQ589828 DMM589828 DWI589828 EGE589828 EQA589828 EZW589828 FJS589828 FTO589828 GDK589828 GNG589828 GXC589828 HGY589828 HQU589828 IAQ589828 IKM589828 IUI589828 JEE589828 JOA589828 JXW589828 KHS589828 KRO589828 LBK589828 LLG589828 LVC589828 MEY589828 MOU589828 MYQ589828 NIM589828 NSI589828 OCE589828 OMA589828 OVW589828 PFS589828 PPO589828 PZK589828 QJG589828 QTC589828 RCY589828 RMU589828 RWQ589828 SGM589828 SQI589828 TAE589828 TKA589828 TTW589828 UDS589828 UNO589828 UXK589828 VHG589828 VRC589828 WAY589828 WKU589828 WUQ589828 I655364 IE655364 SA655364 ABW655364 ALS655364 AVO655364 BFK655364 BPG655364 BZC655364 CIY655364 CSU655364 DCQ655364 DMM655364 DWI655364 EGE655364 EQA655364 EZW655364 FJS655364 FTO655364 GDK655364 GNG655364 GXC655364 HGY655364 HQU655364 IAQ655364 IKM655364 IUI655364 JEE655364 JOA655364 JXW655364 KHS655364 KRO655364 LBK655364 LLG655364 LVC655364 MEY655364 MOU655364 MYQ655364 NIM655364 NSI655364 OCE655364 OMA655364 OVW655364 PFS655364 PPO655364 PZK655364 QJG655364 QTC655364 RCY655364 RMU655364 RWQ655364 SGM655364 SQI655364 TAE655364 TKA655364 TTW655364 UDS655364 UNO655364 UXK655364 VHG655364 VRC655364 WAY655364 WKU655364 WUQ655364 I720900 IE720900 SA720900 ABW720900 ALS720900 AVO720900 BFK720900 BPG720900 BZC720900 CIY720900 CSU720900 DCQ720900 DMM720900 DWI720900 EGE720900 EQA720900 EZW720900 FJS720900 FTO720900 GDK720900 GNG720900 GXC720900 HGY720900 HQU720900 IAQ720900 IKM720900 IUI720900 JEE720900 JOA720900 JXW720900 KHS720900 KRO720900 LBK720900 LLG720900 LVC720900 MEY720900 MOU720900 MYQ720900 NIM720900 NSI720900 OCE720900 OMA720900 OVW720900 PFS720900 PPO720900 PZK720900 QJG720900 QTC720900 RCY720900 RMU720900 RWQ720900 SGM720900 SQI720900 TAE720900 TKA720900 TTW720900 UDS720900 UNO720900 UXK720900 VHG720900 VRC720900 WAY720900 WKU720900 WUQ720900 I786436 IE786436 SA786436 ABW786436 ALS786436 AVO786436 BFK786436 BPG786436 BZC786436 CIY786436 CSU786436 DCQ786436 DMM786436 DWI786436 EGE786436 EQA786436 EZW786436 FJS786436 FTO786436 GDK786436 GNG786436 GXC786436 HGY786436 HQU786436 IAQ786436 IKM786436 IUI786436 JEE786436 JOA786436 JXW786436 KHS786436 KRO786436 LBK786436 LLG786436 LVC786436 MEY786436 MOU786436 MYQ786436 NIM786436 NSI786436 OCE786436 OMA786436 OVW786436 PFS786436 PPO786436 PZK786436 QJG786436 QTC786436 RCY786436 RMU786436 RWQ786436 SGM786436 SQI786436 TAE786436 TKA786436 TTW786436 UDS786436 UNO786436 UXK786436 VHG786436 VRC786436 WAY786436 WKU786436 WUQ786436 I851972 IE851972 SA851972 ABW851972 ALS851972 AVO851972 BFK851972 BPG851972 BZC851972 CIY851972 CSU851972 DCQ851972 DMM851972 DWI851972 EGE851972 EQA851972 EZW851972 FJS851972 FTO851972 GDK851972 GNG851972 GXC851972 HGY851972 HQU851972 IAQ851972 IKM851972 IUI851972 JEE851972 JOA851972 JXW851972 KHS851972 KRO851972 LBK851972 LLG851972 LVC851972 MEY851972 MOU851972 MYQ851972 NIM851972 NSI851972 OCE851972 OMA851972 OVW851972 PFS851972 PPO851972 PZK851972 QJG851972 QTC851972 RCY851972 RMU851972 RWQ851972 SGM851972 SQI851972 TAE851972 TKA851972 TTW851972 UDS851972 UNO851972 UXK851972 VHG851972 VRC851972 WAY851972 WKU851972 WUQ851972 I917508 IE917508 SA917508 ABW917508 ALS917508 AVO917508 BFK917508 BPG917508 BZC917508 CIY917508 CSU917508 DCQ917508 DMM917508 DWI917508 EGE917508 EQA917508 EZW917508 FJS917508 FTO917508 GDK917508 GNG917508 GXC917508 HGY917508 HQU917508 IAQ917508 IKM917508 IUI917508 JEE917508 JOA917508 JXW917508 KHS917508 KRO917508 LBK917508 LLG917508 LVC917508 MEY917508 MOU917508 MYQ917508 NIM917508 NSI917508 OCE917508 OMA917508 OVW917508 PFS917508 PPO917508 PZK917508 QJG917508 QTC917508 RCY917508 RMU917508 RWQ917508 SGM917508 SQI917508 TAE917508 TKA917508 TTW917508 UDS917508 UNO917508 UXK917508 VHG917508 VRC917508 WAY917508 WKU917508 WUQ917508 I983044 IE983044 SA983044 ABW983044 ALS983044 AVO983044 BFK983044 BPG983044 BZC983044 CIY983044 CSU983044 DCQ983044 DMM983044 DWI983044 EGE983044 EQA983044 EZW983044 FJS983044 FTO983044 GDK983044 GNG983044 GXC983044 HGY983044 HQU983044 IAQ983044 IKM983044 IUI983044 JEE983044 JOA983044 JXW983044 KHS983044 KRO983044 LBK983044 LLG983044 LVC983044 MEY983044 MOU983044 MYQ983044 NIM983044 NSI983044 OCE983044 OMA983044 OVW983044 PFS983044 PPO983044 PZK983044 QJG983044 QTC983044 RCY983044 RMU983044 RWQ983044 SGM983044 SQI983044 TAE983044 TKA983044 TTW983044 UDS983044 UNO983044 UXK983044 VHG983044 VRC983044 WAY983044 WKU983044" xr:uid="{00000000-0002-0000-0200-000000000000}"/>
    <dataValidation allowBlank="1" showInputMessage="1" showErrorMessage="1" promptTitle="Fórmula TCU Acórdão 2622/2013" prompt="Edificações" sqref="HX21:ID21 RT21:RZ21 ABP21:ABV21 ALL21:ALR21 AVH21:AVN21 BFD21:BFJ21 BOZ21:BPF21 BYV21:BZB21 CIR21:CIX21 CSN21:CST21 DCJ21:DCP21 DMF21:DML21 DWB21:DWH21 EFX21:EGD21 EPT21:EPZ21 EZP21:EZV21 FJL21:FJR21 FTH21:FTN21 GDD21:GDJ21 GMZ21:GNF21 GWV21:GXB21 HGR21:HGX21 HQN21:HQT21 IAJ21:IAP21 IKF21:IKL21 IUB21:IUH21 JDX21:JED21 JNT21:JNZ21 JXP21:JXV21 KHL21:KHR21 KRH21:KRN21 LBD21:LBJ21 LKZ21:LLF21 LUV21:LVB21 MER21:MEX21 MON21:MOT21 MYJ21:MYP21 NIF21:NIL21 NSB21:NSH21 OBX21:OCD21 OLT21:OLZ21 OVP21:OVV21 PFL21:PFR21 PPH21:PPN21 PZD21:PZJ21 QIZ21:QJF21 QSV21:QTB21 RCR21:RCX21 RMN21:RMT21 RWJ21:RWP21 SGF21:SGL21 SQB21:SQH21 SZX21:TAD21 TJT21:TJZ21 TTP21:TTV21 UDL21:UDR21 UNH21:UNN21 UXD21:UXJ21 VGZ21:VHF21 VQV21:VRB21 WAR21:WAX21 WKN21:WKT21 WUJ21:WUP21 B65549:H65549 HX65549:ID65549 RT65549:RZ65549 ABP65549:ABV65549 ALL65549:ALR65549 AVH65549:AVN65549 BFD65549:BFJ65549 BOZ65549:BPF65549 BYV65549:BZB65549 CIR65549:CIX65549 CSN65549:CST65549 DCJ65549:DCP65549 DMF65549:DML65549 DWB65549:DWH65549 EFX65549:EGD65549 EPT65549:EPZ65549 EZP65549:EZV65549 FJL65549:FJR65549 FTH65549:FTN65549 GDD65549:GDJ65549 GMZ65549:GNF65549 GWV65549:GXB65549 HGR65549:HGX65549 HQN65549:HQT65549 IAJ65549:IAP65549 IKF65549:IKL65549 IUB65549:IUH65549 JDX65549:JED65549 JNT65549:JNZ65549 JXP65549:JXV65549 KHL65549:KHR65549 KRH65549:KRN65549 LBD65549:LBJ65549 LKZ65549:LLF65549 LUV65549:LVB65549 MER65549:MEX65549 MON65549:MOT65549 MYJ65549:MYP65549 NIF65549:NIL65549 NSB65549:NSH65549 OBX65549:OCD65549 OLT65549:OLZ65549 OVP65549:OVV65549 PFL65549:PFR65549 PPH65549:PPN65549 PZD65549:PZJ65549 QIZ65549:QJF65549 QSV65549:QTB65549 RCR65549:RCX65549 RMN65549:RMT65549 RWJ65549:RWP65549 SGF65549:SGL65549 SQB65549:SQH65549 SZX65549:TAD65549 TJT65549:TJZ65549 TTP65549:TTV65549 UDL65549:UDR65549 UNH65549:UNN65549 UXD65549:UXJ65549 VGZ65549:VHF65549 VQV65549:VRB65549 WAR65549:WAX65549 WKN65549:WKT65549 WUJ65549:WUP65549 B131085:H131085 HX131085:ID131085 RT131085:RZ131085 ABP131085:ABV131085 ALL131085:ALR131085 AVH131085:AVN131085 BFD131085:BFJ131085 BOZ131085:BPF131085 BYV131085:BZB131085 CIR131085:CIX131085 CSN131085:CST131085 DCJ131085:DCP131085 DMF131085:DML131085 DWB131085:DWH131085 EFX131085:EGD131085 EPT131085:EPZ131085 EZP131085:EZV131085 FJL131085:FJR131085 FTH131085:FTN131085 GDD131085:GDJ131085 GMZ131085:GNF131085 GWV131085:GXB131085 HGR131085:HGX131085 HQN131085:HQT131085 IAJ131085:IAP131085 IKF131085:IKL131085 IUB131085:IUH131085 JDX131085:JED131085 JNT131085:JNZ131085 JXP131085:JXV131085 KHL131085:KHR131085 KRH131085:KRN131085 LBD131085:LBJ131085 LKZ131085:LLF131085 LUV131085:LVB131085 MER131085:MEX131085 MON131085:MOT131085 MYJ131085:MYP131085 NIF131085:NIL131085 NSB131085:NSH131085 OBX131085:OCD131085 OLT131085:OLZ131085 OVP131085:OVV131085 PFL131085:PFR131085 PPH131085:PPN131085 PZD131085:PZJ131085 QIZ131085:QJF131085 QSV131085:QTB131085 RCR131085:RCX131085 RMN131085:RMT131085 RWJ131085:RWP131085 SGF131085:SGL131085 SQB131085:SQH131085 SZX131085:TAD131085 TJT131085:TJZ131085 TTP131085:TTV131085 UDL131085:UDR131085 UNH131085:UNN131085 UXD131085:UXJ131085 VGZ131085:VHF131085 VQV131085:VRB131085 WAR131085:WAX131085 WKN131085:WKT131085 WUJ131085:WUP131085 B196621:H196621 HX196621:ID196621 RT196621:RZ196621 ABP196621:ABV196621 ALL196621:ALR196621 AVH196621:AVN196621 BFD196621:BFJ196621 BOZ196621:BPF196621 BYV196621:BZB196621 CIR196621:CIX196621 CSN196621:CST196621 DCJ196621:DCP196621 DMF196621:DML196621 DWB196621:DWH196621 EFX196621:EGD196621 EPT196621:EPZ196621 EZP196621:EZV196621 FJL196621:FJR196621 FTH196621:FTN196621 GDD196621:GDJ196621 GMZ196621:GNF196621 GWV196621:GXB196621 HGR196621:HGX196621 HQN196621:HQT196621 IAJ196621:IAP196621 IKF196621:IKL196621 IUB196621:IUH196621 JDX196621:JED196621 JNT196621:JNZ196621 JXP196621:JXV196621 KHL196621:KHR196621 KRH196621:KRN196621 LBD196621:LBJ196621 LKZ196621:LLF196621 LUV196621:LVB196621 MER196621:MEX196621 MON196621:MOT196621 MYJ196621:MYP196621 NIF196621:NIL196621 NSB196621:NSH196621 OBX196621:OCD196621 OLT196621:OLZ196621 OVP196621:OVV196621 PFL196621:PFR196621 PPH196621:PPN196621 PZD196621:PZJ196621 QIZ196621:QJF196621 QSV196621:QTB196621 RCR196621:RCX196621 RMN196621:RMT196621 RWJ196621:RWP196621 SGF196621:SGL196621 SQB196621:SQH196621 SZX196621:TAD196621 TJT196621:TJZ196621 TTP196621:TTV196621 UDL196621:UDR196621 UNH196621:UNN196621 UXD196621:UXJ196621 VGZ196621:VHF196621 VQV196621:VRB196621 WAR196621:WAX196621 WKN196621:WKT196621 WUJ196621:WUP196621 B262157:H262157 HX262157:ID262157 RT262157:RZ262157 ABP262157:ABV262157 ALL262157:ALR262157 AVH262157:AVN262157 BFD262157:BFJ262157 BOZ262157:BPF262157 BYV262157:BZB262157 CIR262157:CIX262157 CSN262157:CST262157 DCJ262157:DCP262157 DMF262157:DML262157 DWB262157:DWH262157 EFX262157:EGD262157 EPT262157:EPZ262157 EZP262157:EZV262157 FJL262157:FJR262157 FTH262157:FTN262157 GDD262157:GDJ262157 GMZ262157:GNF262157 GWV262157:GXB262157 HGR262157:HGX262157 HQN262157:HQT262157 IAJ262157:IAP262157 IKF262157:IKL262157 IUB262157:IUH262157 JDX262157:JED262157 JNT262157:JNZ262157 JXP262157:JXV262157 KHL262157:KHR262157 KRH262157:KRN262157 LBD262157:LBJ262157 LKZ262157:LLF262157 LUV262157:LVB262157 MER262157:MEX262157 MON262157:MOT262157 MYJ262157:MYP262157 NIF262157:NIL262157 NSB262157:NSH262157 OBX262157:OCD262157 OLT262157:OLZ262157 OVP262157:OVV262157 PFL262157:PFR262157 PPH262157:PPN262157 PZD262157:PZJ262157 QIZ262157:QJF262157 QSV262157:QTB262157 RCR262157:RCX262157 RMN262157:RMT262157 RWJ262157:RWP262157 SGF262157:SGL262157 SQB262157:SQH262157 SZX262157:TAD262157 TJT262157:TJZ262157 TTP262157:TTV262157 UDL262157:UDR262157 UNH262157:UNN262157 UXD262157:UXJ262157 VGZ262157:VHF262157 VQV262157:VRB262157 WAR262157:WAX262157 WKN262157:WKT262157 WUJ262157:WUP262157 B327693:H327693 HX327693:ID327693 RT327693:RZ327693 ABP327693:ABV327693 ALL327693:ALR327693 AVH327693:AVN327693 BFD327693:BFJ327693 BOZ327693:BPF327693 BYV327693:BZB327693 CIR327693:CIX327693 CSN327693:CST327693 DCJ327693:DCP327693 DMF327693:DML327693 DWB327693:DWH327693 EFX327693:EGD327693 EPT327693:EPZ327693 EZP327693:EZV327693 FJL327693:FJR327693 FTH327693:FTN327693 GDD327693:GDJ327693 GMZ327693:GNF327693 GWV327693:GXB327693 HGR327693:HGX327693 HQN327693:HQT327693 IAJ327693:IAP327693 IKF327693:IKL327693 IUB327693:IUH327693 JDX327693:JED327693 JNT327693:JNZ327693 JXP327693:JXV327693 KHL327693:KHR327693 KRH327693:KRN327693 LBD327693:LBJ327693 LKZ327693:LLF327693 LUV327693:LVB327693 MER327693:MEX327693 MON327693:MOT327693 MYJ327693:MYP327693 NIF327693:NIL327693 NSB327693:NSH327693 OBX327693:OCD327693 OLT327693:OLZ327693 OVP327693:OVV327693 PFL327693:PFR327693 PPH327693:PPN327693 PZD327693:PZJ327693 QIZ327693:QJF327693 QSV327693:QTB327693 RCR327693:RCX327693 RMN327693:RMT327693 RWJ327693:RWP327693 SGF327693:SGL327693 SQB327693:SQH327693 SZX327693:TAD327693 TJT327693:TJZ327693 TTP327693:TTV327693 UDL327693:UDR327693 UNH327693:UNN327693 UXD327693:UXJ327693 VGZ327693:VHF327693 VQV327693:VRB327693 WAR327693:WAX327693 WKN327693:WKT327693 WUJ327693:WUP327693 B393229:H393229 HX393229:ID393229 RT393229:RZ393229 ABP393229:ABV393229 ALL393229:ALR393229 AVH393229:AVN393229 BFD393229:BFJ393229 BOZ393229:BPF393229 BYV393229:BZB393229 CIR393229:CIX393229 CSN393229:CST393229 DCJ393229:DCP393229 DMF393229:DML393229 DWB393229:DWH393229 EFX393229:EGD393229 EPT393229:EPZ393229 EZP393229:EZV393229 FJL393229:FJR393229 FTH393229:FTN393229 GDD393229:GDJ393229 GMZ393229:GNF393229 GWV393229:GXB393229 HGR393229:HGX393229 HQN393229:HQT393229 IAJ393229:IAP393229 IKF393229:IKL393229 IUB393229:IUH393229 JDX393229:JED393229 JNT393229:JNZ393229 JXP393229:JXV393229 KHL393229:KHR393229 KRH393229:KRN393229 LBD393229:LBJ393229 LKZ393229:LLF393229 LUV393229:LVB393229 MER393229:MEX393229 MON393229:MOT393229 MYJ393229:MYP393229 NIF393229:NIL393229 NSB393229:NSH393229 OBX393229:OCD393229 OLT393229:OLZ393229 OVP393229:OVV393229 PFL393229:PFR393229 PPH393229:PPN393229 PZD393229:PZJ393229 QIZ393229:QJF393229 QSV393229:QTB393229 RCR393229:RCX393229 RMN393229:RMT393229 RWJ393229:RWP393229 SGF393229:SGL393229 SQB393229:SQH393229 SZX393229:TAD393229 TJT393229:TJZ393229 TTP393229:TTV393229 UDL393229:UDR393229 UNH393229:UNN393229 UXD393229:UXJ393229 VGZ393229:VHF393229 VQV393229:VRB393229 WAR393229:WAX393229 WKN393229:WKT393229 WUJ393229:WUP393229 B458765:H458765 HX458765:ID458765 RT458765:RZ458765 ABP458765:ABV458765 ALL458765:ALR458765 AVH458765:AVN458765 BFD458765:BFJ458765 BOZ458765:BPF458765 BYV458765:BZB458765 CIR458765:CIX458765 CSN458765:CST458765 DCJ458765:DCP458765 DMF458765:DML458765 DWB458765:DWH458765 EFX458765:EGD458765 EPT458765:EPZ458765 EZP458765:EZV458765 FJL458765:FJR458765 FTH458765:FTN458765 GDD458765:GDJ458765 GMZ458765:GNF458765 GWV458765:GXB458765 HGR458765:HGX458765 HQN458765:HQT458765 IAJ458765:IAP458765 IKF458765:IKL458765 IUB458765:IUH458765 JDX458765:JED458765 JNT458765:JNZ458765 JXP458765:JXV458765 KHL458765:KHR458765 KRH458765:KRN458765 LBD458765:LBJ458765 LKZ458765:LLF458765 LUV458765:LVB458765 MER458765:MEX458765 MON458765:MOT458765 MYJ458765:MYP458765 NIF458765:NIL458765 NSB458765:NSH458765 OBX458765:OCD458765 OLT458765:OLZ458765 OVP458765:OVV458765 PFL458765:PFR458765 PPH458765:PPN458765 PZD458765:PZJ458765 QIZ458765:QJF458765 QSV458765:QTB458765 RCR458765:RCX458765 RMN458765:RMT458765 RWJ458765:RWP458765 SGF458765:SGL458765 SQB458765:SQH458765 SZX458765:TAD458765 TJT458765:TJZ458765 TTP458765:TTV458765 UDL458765:UDR458765 UNH458765:UNN458765 UXD458765:UXJ458765 VGZ458765:VHF458765 VQV458765:VRB458765 WAR458765:WAX458765 WKN458765:WKT458765 WUJ458765:WUP458765 B524301:H524301 HX524301:ID524301 RT524301:RZ524301 ABP524301:ABV524301 ALL524301:ALR524301 AVH524301:AVN524301 BFD524301:BFJ524301 BOZ524301:BPF524301 BYV524301:BZB524301 CIR524301:CIX524301 CSN524301:CST524301 DCJ524301:DCP524301 DMF524301:DML524301 DWB524301:DWH524301 EFX524301:EGD524301 EPT524301:EPZ524301 EZP524301:EZV524301 FJL524301:FJR524301 FTH524301:FTN524301 GDD524301:GDJ524301 GMZ524301:GNF524301 GWV524301:GXB524301 HGR524301:HGX524301 HQN524301:HQT524301 IAJ524301:IAP524301 IKF524301:IKL524301 IUB524301:IUH524301 JDX524301:JED524301 JNT524301:JNZ524301 JXP524301:JXV524301 KHL524301:KHR524301 KRH524301:KRN524301 LBD524301:LBJ524301 LKZ524301:LLF524301 LUV524301:LVB524301 MER524301:MEX524301 MON524301:MOT524301 MYJ524301:MYP524301 NIF524301:NIL524301 NSB524301:NSH524301 OBX524301:OCD524301 OLT524301:OLZ524301 OVP524301:OVV524301 PFL524301:PFR524301 PPH524301:PPN524301 PZD524301:PZJ524301 QIZ524301:QJF524301 QSV524301:QTB524301 RCR524301:RCX524301 RMN524301:RMT524301 RWJ524301:RWP524301 SGF524301:SGL524301 SQB524301:SQH524301 SZX524301:TAD524301 TJT524301:TJZ524301 TTP524301:TTV524301 UDL524301:UDR524301 UNH524301:UNN524301 UXD524301:UXJ524301 VGZ524301:VHF524301 VQV524301:VRB524301 WAR524301:WAX524301 WKN524301:WKT524301 WUJ524301:WUP524301 B589837:H589837 HX589837:ID589837 RT589837:RZ589837 ABP589837:ABV589837 ALL589837:ALR589837 AVH589837:AVN589837 BFD589837:BFJ589837 BOZ589837:BPF589837 BYV589837:BZB589837 CIR589837:CIX589837 CSN589837:CST589837 DCJ589837:DCP589837 DMF589837:DML589837 DWB589837:DWH589837 EFX589837:EGD589837 EPT589837:EPZ589837 EZP589837:EZV589837 FJL589837:FJR589837 FTH589837:FTN589837 GDD589837:GDJ589837 GMZ589837:GNF589837 GWV589837:GXB589837 HGR589837:HGX589837 HQN589837:HQT589837 IAJ589837:IAP589837 IKF589837:IKL589837 IUB589837:IUH589837 JDX589837:JED589837 JNT589837:JNZ589837 JXP589837:JXV589837 KHL589837:KHR589837 KRH589837:KRN589837 LBD589837:LBJ589837 LKZ589837:LLF589837 LUV589837:LVB589837 MER589837:MEX589837 MON589837:MOT589837 MYJ589837:MYP589837 NIF589837:NIL589837 NSB589837:NSH589837 OBX589837:OCD589837 OLT589837:OLZ589837 OVP589837:OVV589837 PFL589837:PFR589837 PPH589837:PPN589837 PZD589837:PZJ589837 QIZ589837:QJF589837 QSV589837:QTB589837 RCR589837:RCX589837 RMN589837:RMT589837 RWJ589837:RWP589837 SGF589837:SGL589837 SQB589837:SQH589837 SZX589837:TAD589837 TJT589837:TJZ589837 TTP589837:TTV589837 UDL589837:UDR589837 UNH589837:UNN589837 UXD589837:UXJ589837 VGZ589837:VHF589837 VQV589837:VRB589837 WAR589837:WAX589837 WKN589837:WKT589837 WUJ589837:WUP589837 B655373:H655373 HX655373:ID655373 RT655373:RZ655373 ABP655373:ABV655373 ALL655373:ALR655373 AVH655373:AVN655373 BFD655373:BFJ655373 BOZ655373:BPF655373 BYV655373:BZB655373 CIR655373:CIX655373 CSN655373:CST655373 DCJ655373:DCP655373 DMF655373:DML655373 DWB655373:DWH655373 EFX655373:EGD655373 EPT655373:EPZ655373 EZP655373:EZV655373 FJL655373:FJR655373 FTH655373:FTN655373 GDD655373:GDJ655373 GMZ655373:GNF655373 GWV655373:GXB655373 HGR655373:HGX655373 HQN655373:HQT655373 IAJ655373:IAP655373 IKF655373:IKL655373 IUB655373:IUH655373 JDX655373:JED655373 JNT655373:JNZ655373 JXP655373:JXV655373 KHL655373:KHR655373 KRH655373:KRN655373 LBD655373:LBJ655373 LKZ655373:LLF655373 LUV655373:LVB655373 MER655373:MEX655373 MON655373:MOT655373 MYJ655373:MYP655373 NIF655373:NIL655373 NSB655373:NSH655373 OBX655373:OCD655373 OLT655373:OLZ655373 OVP655373:OVV655373 PFL655373:PFR655373 PPH655373:PPN655373 PZD655373:PZJ655373 QIZ655373:QJF655373 QSV655373:QTB655373 RCR655373:RCX655373 RMN655373:RMT655373 RWJ655373:RWP655373 SGF655373:SGL655373 SQB655373:SQH655373 SZX655373:TAD655373 TJT655373:TJZ655373 TTP655373:TTV655373 UDL655373:UDR655373 UNH655373:UNN655373 UXD655373:UXJ655373 VGZ655373:VHF655373 VQV655373:VRB655373 WAR655373:WAX655373 WKN655373:WKT655373 WUJ655373:WUP655373 B720909:H720909 HX720909:ID720909 RT720909:RZ720909 ABP720909:ABV720909 ALL720909:ALR720909 AVH720909:AVN720909 BFD720909:BFJ720909 BOZ720909:BPF720909 BYV720909:BZB720909 CIR720909:CIX720909 CSN720909:CST720909 DCJ720909:DCP720909 DMF720909:DML720909 DWB720909:DWH720909 EFX720909:EGD720909 EPT720909:EPZ720909 EZP720909:EZV720909 FJL720909:FJR720909 FTH720909:FTN720909 GDD720909:GDJ720909 GMZ720909:GNF720909 GWV720909:GXB720909 HGR720909:HGX720909 HQN720909:HQT720909 IAJ720909:IAP720909 IKF720909:IKL720909 IUB720909:IUH720909 JDX720909:JED720909 JNT720909:JNZ720909 JXP720909:JXV720909 KHL720909:KHR720909 KRH720909:KRN720909 LBD720909:LBJ720909 LKZ720909:LLF720909 LUV720909:LVB720909 MER720909:MEX720909 MON720909:MOT720909 MYJ720909:MYP720909 NIF720909:NIL720909 NSB720909:NSH720909 OBX720909:OCD720909 OLT720909:OLZ720909 OVP720909:OVV720909 PFL720909:PFR720909 PPH720909:PPN720909 PZD720909:PZJ720909 QIZ720909:QJF720909 QSV720909:QTB720909 RCR720909:RCX720909 RMN720909:RMT720909 RWJ720909:RWP720909 SGF720909:SGL720909 SQB720909:SQH720909 SZX720909:TAD720909 TJT720909:TJZ720909 TTP720909:TTV720909 UDL720909:UDR720909 UNH720909:UNN720909 UXD720909:UXJ720909 VGZ720909:VHF720909 VQV720909:VRB720909 WAR720909:WAX720909 WKN720909:WKT720909 WUJ720909:WUP720909 B786445:H786445 HX786445:ID786445 RT786445:RZ786445 ABP786445:ABV786445 ALL786445:ALR786445 AVH786445:AVN786445 BFD786445:BFJ786445 BOZ786445:BPF786445 BYV786445:BZB786445 CIR786445:CIX786445 CSN786445:CST786445 DCJ786445:DCP786445 DMF786445:DML786445 DWB786445:DWH786445 EFX786445:EGD786445 EPT786445:EPZ786445 EZP786445:EZV786445 FJL786445:FJR786445 FTH786445:FTN786445 GDD786445:GDJ786445 GMZ786445:GNF786445 GWV786445:GXB786445 HGR786445:HGX786445 HQN786445:HQT786445 IAJ786445:IAP786445 IKF786445:IKL786445 IUB786445:IUH786445 JDX786445:JED786445 JNT786445:JNZ786445 JXP786445:JXV786445 KHL786445:KHR786445 KRH786445:KRN786445 LBD786445:LBJ786445 LKZ786445:LLF786445 LUV786445:LVB786445 MER786445:MEX786445 MON786445:MOT786445 MYJ786445:MYP786445 NIF786445:NIL786445 NSB786445:NSH786445 OBX786445:OCD786445 OLT786445:OLZ786445 OVP786445:OVV786445 PFL786445:PFR786445 PPH786445:PPN786445 PZD786445:PZJ786445 QIZ786445:QJF786445 QSV786445:QTB786445 RCR786445:RCX786445 RMN786445:RMT786445 RWJ786445:RWP786445 SGF786445:SGL786445 SQB786445:SQH786445 SZX786445:TAD786445 TJT786445:TJZ786445 TTP786445:TTV786445 UDL786445:UDR786445 UNH786445:UNN786445 UXD786445:UXJ786445 VGZ786445:VHF786445 VQV786445:VRB786445 WAR786445:WAX786445 WKN786445:WKT786445 WUJ786445:WUP786445 B851981:H851981 HX851981:ID851981 RT851981:RZ851981 ABP851981:ABV851981 ALL851981:ALR851981 AVH851981:AVN851981 BFD851981:BFJ851981 BOZ851981:BPF851981 BYV851981:BZB851981 CIR851981:CIX851981 CSN851981:CST851981 DCJ851981:DCP851981 DMF851981:DML851981 DWB851981:DWH851981 EFX851981:EGD851981 EPT851981:EPZ851981 EZP851981:EZV851981 FJL851981:FJR851981 FTH851981:FTN851981 GDD851981:GDJ851981 GMZ851981:GNF851981 GWV851981:GXB851981 HGR851981:HGX851981 HQN851981:HQT851981 IAJ851981:IAP851981 IKF851981:IKL851981 IUB851981:IUH851981 JDX851981:JED851981 JNT851981:JNZ851981 JXP851981:JXV851981 KHL851981:KHR851981 KRH851981:KRN851981 LBD851981:LBJ851981 LKZ851981:LLF851981 LUV851981:LVB851981 MER851981:MEX851981 MON851981:MOT851981 MYJ851981:MYP851981 NIF851981:NIL851981 NSB851981:NSH851981 OBX851981:OCD851981 OLT851981:OLZ851981 OVP851981:OVV851981 PFL851981:PFR851981 PPH851981:PPN851981 PZD851981:PZJ851981 QIZ851981:QJF851981 QSV851981:QTB851981 RCR851981:RCX851981 RMN851981:RMT851981 RWJ851981:RWP851981 SGF851981:SGL851981 SQB851981:SQH851981 SZX851981:TAD851981 TJT851981:TJZ851981 TTP851981:TTV851981 UDL851981:UDR851981 UNH851981:UNN851981 UXD851981:UXJ851981 VGZ851981:VHF851981 VQV851981:VRB851981 WAR851981:WAX851981 WKN851981:WKT851981 WUJ851981:WUP851981 B917517:H917517 HX917517:ID917517 RT917517:RZ917517 ABP917517:ABV917517 ALL917517:ALR917517 AVH917517:AVN917517 BFD917517:BFJ917517 BOZ917517:BPF917517 BYV917517:BZB917517 CIR917517:CIX917517 CSN917517:CST917517 DCJ917517:DCP917517 DMF917517:DML917517 DWB917517:DWH917517 EFX917517:EGD917517 EPT917517:EPZ917517 EZP917517:EZV917517 FJL917517:FJR917517 FTH917517:FTN917517 GDD917517:GDJ917517 GMZ917517:GNF917517 GWV917517:GXB917517 HGR917517:HGX917517 HQN917517:HQT917517 IAJ917517:IAP917517 IKF917517:IKL917517 IUB917517:IUH917517 JDX917517:JED917517 JNT917517:JNZ917517 JXP917517:JXV917517 KHL917517:KHR917517 KRH917517:KRN917517 LBD917517:LBJ917517 LKZ917517:LLF917517 LUV917517:LVB917517 MER917517:MEX917517 MON917517:MOT917517 MYJ917517:MYP917517 NIF917517:NIL917517 NSB917517:NSH917517 OBX917517:OCD917517 OLT917517:OLZ917517 OVP917517:OVV917517 PFL917517:PFR917517 PPH917517:PPN917517 PZD917517:PZJ917517 QIZ917517:QJF917517 QSV917517:QTB917517 RCR917517:RCX917517 RMN917517:RMT917517 RWJ917517:RWP917517 SGF917517:SGL917517 SQB917517:SQH917517 SZX917517:TAD917517 TJT917517:TJZ917517 TTP917517:TTV917517 UDL917517:UDR917517 UNH917517:UNN917517 UXD917517:UXJ917517 VGZ917517:VHF917517 VQV917517:VRB917517 WAR917517:WAX917517 WKN917517:WKT917517 WUJ917517:WUP917517 B983053:H983053 HX983053:ID983053 RT983053:RZ983053 ABP983053:ABV983053 ALL983053:ALR983053 AVH983053:AVN983053 BFD983053:BFJ983053 BOZ983053:BPF983053 BYV983053:BZB983053 CIR983053:CIX983053 CSN983053:CST983053 DCJ983053:DCP983053 DMF983053:DML983053 DWB983053:DWH983053 EFX983053:EGD983053 EPT983053:EPZ983053 EZP983053:EZV983053 FJL983053:FJR983053 FTH983053:FTN983053 GDD983053:GDJ983053 GMZ983053:GNF983053 GWV983053:GXB983053 HGR983053:HGX983053 HQN983053:HQT983053 IAJ983053:IAP983053 IKF983053:IKL983053 IUB983053:IUH983053 JDX983053:JED983053 JNT983053:JNZ983053 JXP983053:JXV983053 KHL983053:KHR983053 KRH983053:KRN983053 LBD983053:LBJ983053 LKZ983053:LLF983053 LUV983053:LVB983053 MER983053:MEX983053 MON983053:MOT983053 MYJ983053:MYP983053 NIF983053:NIL983053 NSB983053:NSH983053 OBX983053:OCD983053 OLT983053:OLZ983053 OVP983053:OVV983053 PFL983053:PFR983053 PPH983053:PPN983053 PZD983053:PZJ983053 QIZ983053:QJF983053 QSV983053:QTB983053 RCR983053:RCX983053 RMN983053:RMT983053 RWJ983053:RWP983053 SGF983053:SGL983053 SQB983053:SQH983053 SZX983053:TAD983053 TJT983053:TJZ983053 TTP983053:TTV983053 UDL983053:UDR983053 UNH983053:UNN983053 UXD983053:UXJ983053 VGZ983053:VHF983053 VQV983053:VRB983053 WAR983053:WAX983053 WKN983053:WKT983053 WUJ983053:WUP983053" xr:uid="{00000000-0002-0000-0200-000001000000}"/>
  </dataValidation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41"/>
  <sheetViews>
    <sheetView zoomScale="160" zoomScaleNormal="160" zoomScaleSheetLayoutView="100" workbookViewId="0">
      <pane ySplit="1" topLeftCell="A2" activePane="bottomLeft" state="frozen"/>
      <selection activeCell="R8" sqref="R8"/>
      <selection pane="bottomLeft" sqref="A1:B1"/>
    </sheetView>
  </sheetViews>
  <sheetFormatPr defaultColWidth="9.140625" defaultRowHeight="15" x14ac:dyDescent="0.25"/>
  <cols>
    <col min="1" max="1" width="56" style="13" customWidth="1"/>
    <col min="2" max="4" width="12.85546875" style="13" customWidth="1"/>
    <col min="5" max="16384" width="9.140625" style="13"/>
  </cols>
  <sheetData>
    <row r="1" spans="1:4" ht="54" customHeight="1" x14ac:dyDescent="0.25">
      <c r="A1" s="209" t="s">
        <v>183</v>
      </c>
      <c r="B1" s="210"/>
      <c r="C1" s="53"/>
      <c r="D1" s="53"/>
    </row>
    <row r="2" spans="1:4" ht="15.75" customHeight="1" x14ac:dyDescent="0.35">
      <c r="A2" s="81"/>
      <c r="B2" s="82"/>
      <c r="C2" s="83"/>
      <c r="D2" s="83"/>
    </row>
    <row r="3" spans="1:4" ht="18" x14ac:dyDescent="0.35">
      <c r="A3" s="81" t="s">
        <v>4</v>
      </c>
      <c r="B3" s="82"/>
      <c r="C3" s="83"/>
      <c r="D3" s="83"/>
    </row>
    <row r="4" spans="1:4" ht="18" x14ac:dyDescent="0.35">
      <c r="A4" s="81" t="s">
        <v>5</v>
      </c>
      <c r="B4" s="82"/>
      <c r="C4" s="83"/>
      <c r="D4" s="83"/>
    </row>
    <row r="5" spans="1:4" ht="18" x14ac:dyDescent="0.35">
      <c r="A5" s="81" t="s">
        <v>6</v>
      </c>
      <c r="B5" s="82"/>
      <c r="C5" s="83"/>
      <c r="D5" s="83"/>
    </row>
    <row r="6" spans="1:4" ht="18" x14ac:dyDescent="0.35">
      <c r="A6" s="81" t="s">
        <v>7</v>
      </c>
      <c r="B6" s="82"/>
      <c r="C6" s="83"/>
      <c r="D6" s="83"/>
    </row>
    <row r="7" spans="1:4" ht="18" x14ac:dyDescent="0.35">
      <c r="A7" s="81" t="s">
        <v>8</v>
      </c>
      <c r="B7" s="82"/>
      <c r="C7" s="83"/>
      <c r="D7" s="83"/>
    </row>
    <row r="8" spans="1:4" ht="18" x14ac:dyDescent="0.35">
      <c r="A8" s="81" t="s">
        <v>9</v>
      </c>
      <c r="B8" s="82"/>
      <c r="C8" s="83"/>
      <c r="D8" s="83"/>
    </row>
    <row r="9" spans="1:4" ht="18" x14ac:dyDescent="0.35">
      <c r="A9" s="81" t="s">
        <v>10</v>
      </c>
      <c r="B9" s="82"/>
      <c r="C9" s="83"/>
      <c r="D9" s="83"/>
    </row>
    <row r="10" spans="1:4" ht="18" x14ac:dyDescent="0.35">
      <c r="A10" s="81" t="s">
        <v>11</v>
      </c>
      <c r="B10" s="82"/>
      <c r="C10" s="83"/>
      <c r="D10" s="83"/>
    </row>
    <row r="11" spans="1:4" ht="18" x14ac:dyDescent="0.35">
      <c r="A11" s="81" t="s">
        <v>12</v>
      </c>
      <c r="B11" s="82"/>
      <c r="C11" s="83"/>
      <c r="D11" s="83"/>
    </row>
    <row r="12" spans="1:4" ht="18" x14ac:dyDescent="0.35">
      <c r="A12" s="81" t="s">
        <v>184</v>
      </c>
      <c r="B12" s="84"/>
      <c r="C12" s="85"/>
      <c r="D12" s="85"/>
    </row>
    <row r="13" spans="1:4" ht="18" x14ac:dyDescent="0.35">
      <c r="A13" s="86" t="s">
        <v>13</v>
      </c>
      <c r="B13" s="87"/>
      <c r="C13" s="88"/>
      <c r="D13" s="88"/>
    </row>
    <row r="14" spans="1:4" ht="18" x14ac:dyDescent="0.35">
      <c r="A14" s="89"/>
      <c r="B14" s="82"/>
      <c r="C14" s="83"/>
      <c r="D14" s="83"/>
    </row>
    <row r="15" spans="1:4" ht="18" x14ac:dyDescent="0.35">
      <c r="A15" s="81" t="s">
        <v>14</v>
      </c>
      <c r="B15" s="82"/>
      <c r="C15" s="83"/>
      <c r="D15" s="83"/>
    </row>
    <row r="16" spans="1:4" ht="18" x14ac:dyDescent="0.35">
      <c r="A16" s="81" t="s">
        <v>15</v>
      </c>
      <c r="B16" s="82"/>
      <c r="C16" s="83"/>
      <c r="D16" s="83"/>
    </row>
    <row r="17" spans="1:4" ht="18" x14ac:dyDescent="0.35">
      <c r="A17" s="81" t="s">
        <v>16</v>
      </c>
      <c r="B17" s="82"/>
      <c r="C17" s="83"/>
      <c r="D17" s="83"/>
    </row>
    <row r="18" spans="1:4" ht="18" x14ac:dyDescent="0.35">
      <c r="A18" s="81" t="s">
        <v>17</v>
      </c>
      <c r="B18" s="82"/>
      <c r="C18" s="83"/>
      <c r="D18" s="83"/>
    </row>
    <row r="19" spans="1:4" ht="18" x14ac:dyDescent="0.35">
      <c r="A19" s="81" t="s">
        <v>18</v>
      </c>
      <c r="B19" s="82"/>
      <c r="C19" s="83"/>
      <c r="D19" s="83"/>
    </row>
    <row r="20" spans="1:4" ht="18" x14ac:dyDescent="0.35">
      <c r="A20" s="81" t="s">
        <v>19</v>
      </c>
      <c r="B20" s="82"/>
      <c r="C20" s="83"/>
      <c r="D20" s="83"/>
    </row>
    <row r="21" spans="1:4" ht="18" x14ac:dyDescent="0.35">
      <c r="A21" s="81" t="s">
        <v>20</v>
      </c>
      <c r="B21" s="82"/>
      <c r="C21" s="83"/>
      <c r="D21" s="83"/>
    </row>
    <row r="22" spans="1:4" ht="18" x14ac:dyDescent="0.35">
      <c r="A22" s="90" t="s">
        <v>21</v>
      </c>
      <c r="B22" s="91"/>
      <c r="C22" s="92"/>
      <c r="D22" s="92"/>
    </row>
    <row r="23" spans="1:4" ht="18" x14ac:dyDescent="0.35">
      <c r="A23" s="86" t="s">
        <v>22</v>
      </c>
      <c r="B23" s="87"/>
      <c r="C23" s="88"/>
      <c r="D23" s="88"/>
    </row>
    <row r="24" spans="1:4" ht="18" x14ac:dyDescent="0.35">
      <c r="A24" s="81"/>
      <c r="B24" s="82"/>
      <c r="C24" s="83"/>
      <c r="D24" s="83"/>
    </row>
    <row r="25" spans="1:4" ht="18" x14ac:dyDescent="0.35">
      <c r="A25" s="81" t="s">
        <v>23</v>
      </c>
      <c r="B25" s="82"/>
      <c r="C25" s="83"/>
      <c r="D25" s="83"/>
    </row>
    <row r="26" spans="1:4" ht="18" x14ac:dyDescent="0.35">
      <c r="A26" s="81" t="s">
        <v>24</v>
      </c>
      <c r="B26" s="82"/>
      <c r="C26" s="83"/>
      <c r="D26" s="83"/>
    </row>
    <row r="27" spans="1:4" ht="18" x14ac:dyDescent="0.35">
      <c r="A27" s="81" t="s">
        <v>25</v>
      </c>
      <c r="B27" s="82"/>
      <c r="C27" s="83"/>
      <c r="D27" s="83"/>
    </row>
    <row r="28" spans="1:4" ht="18" x14ac:dyDescent="0.35">
      <c r="A28" s="81" t="s">
        <v>26</v>
      </c>
      <c r="B28" s="82"/>
      <c r="C28" s="83"/>
      <c r="D28" s="83"/>
    </row>
    <row r="29" spans="1:4" ht="18" x14ac:dyDescent="0.35">
      <c r="A29" s="81" t="s">
        <v>27</v>
      </c>
      <c r="B29" s="84"/>
      <c r="C29" s="85"/>
      <c r="D29" s="85"/>
    </row>
    <row r="30" spans="1:4" ht="18" x14ac:dyDescent="0.35">
      <c r="A30" s="86" t="s">
        <v>28</v>
      </c>
      <c r="B30" s="87"/>
      <c r="C30" s="88"/>
      <c r="D30" s="88"/>
    </row>
    <row r="31" spans="1:4" ht="18" x14ac:dyDescent="0.35">
      <c r="A31" s="81"/>
      <c r="B31" s="82"/>
      <c r="C31" s="83"/>
      <c r="D31" s="83"/>
    </row>
    <row r="32" spans="1:4" ht="18" x14ac:dyDescent="0.35">
      <c r="A32" s="81" t="s">
        <v>29</v>
      </c>
      <c r="B32" s="82"/>
      <c r="C32" s="83"/>
      <c r="D32" s="83"/>
    </row>
    <row r="33" spans="1:4" ht="18" x14ac:dyDescent="0.35">
      <c r="A33" s="81" t="s">
        <v>30</v>
      </c>
      <c r="B33" s="82"/>
      <c r="C33" s="83"/>
      <c r="D33" s="83"/>
    </row>
    <row r="34" spans="1:4" ht="69" customHeight="1" x14ac:dyDescent="0.25">
      <c r="A34" s="93" t="s">
        <v>31</v>
      </c>
      <c r="B34" s="94"/>
      <c r="C34" s="95"/>
      <c r="D34" s="95"/>
    </row>
    <row r="35" spans="1:4" ht="18" x14ac:dyDescent="0.35">
      <c r="A35" s="86" t="s">
        <v>32</v>
      </c>
      <c r="B35" s="87"/>
      <c r="C35" s="88"/>
      <c r="D35" s="88"/>
    </row>
    <row r="36" spans="1:4" ht="18" x14ac:dyDescent="0.35">
      <c r="A36" s="96"/>
      <c r="B36" s="82"/>
      <c r="C36" s="83"/>
      <c r="D36" s="83"/>
    </row>
    <row r="37" spans="1:4" ht="18" x14ac:dyDescent="0.35">
      <c r="A37" s="97" t="s">
        <v>33</v>
      </c>
      <c r="B37" s="98">
        <f>B35+B30+B23+B13</f>
        <v>0</v>
      </c>
      <c r="C37" s="88"/>
      <c r="D37" s="88"/>
    </row>
    <row r="39" spans="1:4" x14ac:dyDescent="0.25">
      <c r="A39" s="208"/>
      <c r="B39" s="208"/>
      <c r="C39" s="45"/>
      <c r="D39" s="45"/>
    </row>
    <row r="41" spans="1:4" x14ac:dyDescent="0.25">
      <c r="B41" s="99"/>
      <c r="C41" s="99"/>
      <c r="D41" s="99"/>
    </row>
  </sheetData>
  <mergeCells count="2">
    <mergeCell ref="A39:B39"/>
    <mergeCell ref="A1:B1"/>
  </mergeCells>
  <printOptions horizontalCentered="1" verticalCentered="1"/>
  <pageMargins left="0.51181102362204722" right="0.51181102362204722" top="0.78740157480314965" bottom="0.78740157480314965" header="0.31496062992125984" footer="0.31496062992125984"/>
  <pageSetup paperSize="9" scale="8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29"/>
  <sheetViews>
    <sheetView showGridLines="0" topLeftCell="A7" zoomScale="130" zoomScaleNormal="130" zoomScaleSheetLayoutView="85" workbookViewId="0">
      <selection activeCell="J114" sqref="J114"/>
    </sheetView>
  </sheetViews>
  <sheetFormatPr defaultRowHeight="20.25" x14ac:dyDescent="0.3"/>
  <cols>
    <col min="1" max="1" width="29" style="3" customWidth="1"/>
    <col min="2" max="2" width="52.5703125" style="110" customWidth="1"/>
    <col min="3" max="3" width="14.5703125" style="3" customWidth="1"/>
    <col min="4" max="4" width="16.140625" style="3" customWidth="1"/>
    <col min="5" max="5" width="17.7109375" style="3" customWidth="1"/>
    <col min="6" max="6" width="18.85546875" style="3" customWidth="1"/>
    <col min="7" max="7" width="9.140625" style="12" customWidth="1"/>
    <col min="8" max="8" width="15.85546875" customWidth="1"/>
    <col min="9" max="9" width="7.5703125" customWidth="1"/>
    <col min="10" max="10" width="20.42578125" customWidth="1"/>
    <col min="11" max="11" width="16.140625" customWidth="1"/>
    <col min="12" max="13" width="9.140625" customWidth="1"/>
  </cols>
  <sheetData>
    <row r="1" spans="1:7" ht="15" x14ac:dyDescent="0.25">
      <c r="A1" s="14" t="s">
        <v>58</v>
      </c>
      <c r="B1" s="217" t="s">
        <v>59</v>
      </c>
      <c r="C1" s="218"/>
      <c r="D1" s="219"/>
      <c r="E1" s="14" t="s">
        <v>60</v>
      </c>
      <c r="F1" s="15"/>
      <c r="G1"/>
    </row>
    <row r="2" spans="1:7" ht="15" x14ac:dyDescent="0.25">
      <c r="A2" s="11" t="s">
        <v>61</v>
      </c>
      <c r="B2" s="109" t="s">
        <v>3</v>
      </c>
      <c r="C2" s="11" t="s">
        <v>62</v>
      </c>
      <c r="D2" s="11" t="s">
        <v>63</v>
      </c>
      <c r="E2" s="11" t="s">
        <v>64</v>
      </c>
      <c r="F2" s="11" t="s">
        <v>65</v>
      </c>
      <c r="G2"/>
    </row>
    <row r="3" spans="1:7" ht="21" x14ac:dyDescent="0.25">
      <c r="A3" s="16" t="s">
        <v>135</v>
      </c>
      <c r="B3" s="17" t="s">
        <v>112</v>
      </c>
      <c r="C3" s="47" t="s">
        <v>2</v>
      </c>
      <c r="D3" s="19" t="s">
        <v>66</v>
      </c>
      <c r="E3" s="19" t="s">
        <v>66</v>
      </c>
      <c r="F3" s="20"/>
      <c r="G3"/>
    </row>
    <row r="4" spans="1:7" ht="15" x14ac:dyDescent="0.25">
      <c r="A4" s="21"/>
      <c r="B4" s="22"/>
      <c r="C4" s="23"/>
      <c r="D4" s="7"/>
      <c r="E4" s="7"/>
      <c r="F4" s="24"/>
      <c r="G4"/>
    </row>
    <row r="5" spans="1:7" ht="15" x14ac:dyDescent="0.25">
      <c r="A5" s="214" t="s">
        <v>67</v>
      </c>
      <c r="B5" s="215"/>
      <c r="C5" s="215"/>
      <c r="D5" s="215"/>
      <c r="E5" s="215"/>
      <c r="F5" s="216"/>
      <c r="G5"/>
    </row>
    <row r="6" spans="1:7" ht="15" x14ac:dyDescent="0.25">
      <c r="A6" s="19" t="s">
        <v>61</v>
      </c>
      <c r="B6" s="18" t="s">
        <v>3</v>
      </c>
      <c r="C6" s="19" t="s">
        <v>62</v>
      </c>
      <c r="D6" s="19" t="s">
        <v>63</v>
      </c>
      <c r="E6" s="19" t="s">
        <v>64</v>
      </c>
      <c r="F6" s="19" t="s">
        <v>65</v>
      </c>
      <c r="G6"/>
    </row>
    <row r="7" spans="1:7" ht="30" x14ac:dyDescent="0.25">
      <c r="A7" s="26"/>
      <c r="B7" s="27" t="s">
        <v>93</v>
      </c>
      <c r="C7" s="25" t="s">
        <v>68</v>
      </c>
      <c r="D7" s="41"/>
      <c r="E7" s="28"/>
      <c r="F7" s="29">
        <f t="shared" ref="F7:F9" si="0">ROUND(E7*D7,2)</f>
        <v>0</v>
      </c>
      <c r="G7"/>
    </row>
    <row r="8" spans="1:7" ht="30" x14ac:dyDescent="0.25">
      <c r="A8" s="26"/>
      <c r="B8" s="27" t="s">
        <v>127</v>
      </c>
      <c r="C8" s="25" t="s">
        <v>68</v>
      </c>
      <c r="D8" s="41"/>
      <c r="E8" s="28"/>
      <c r="F8" s="29">
        <f t="shared" si="0"/>
        <v>0</v>
      </c>
      <c r="G8"/>
    </row>
    <row r="9" spans="1:7" ht="30" x14ac:dyDescent="0.25">
      <c r="A9" s="26"/>
      <c r="B9" s="31" t="s">
        <v>91</v>
      </c>
      <c r="C9" s="18" t="s">
        <v>68</v>
      </c>
      <c r="D9" s="1"/>
      <c r="E9" s="32"/>
      <c r="F9" s="29">
        <f t="shared" si="0"/>
        <v>0</v>
      </c>
      <c r="G9"/>
    </row>
    <row r="10" spans="1:7" ht="15.75" customHeight="1" x14ac:dyDescent="0.25">
      <c r="A10" s="33"/>
      <c r="B10" s="34"/>
      <c r="C10" s="23"/>
      <c r="D10" s="35"/>
      <c r="E10" s="36"/>
      <c r="F10" s="37"/>
      <c r="G10"/>
    </row>
    <row r="11" spans="1:7" ht="15" x14ac:dyDescent="0.25">
      <c r="A11" s="33"/>
      <c r="B11" s="34"/>
      <c r="C11" s="5"/>
      <c r="D11" s="10"/>
      <c r="E11" s="38" t="s">
        <v>70</v>
      </c>
      <c r="F11" s="39">
        <f>SUM(F7:F9)</f>
        <v>0</v>
      </c>
      <c r="G11"/>
    </row>
    <row r="12" spans="1:7" ht="15" x14ac:dyDescent="0.25">
      <c r="A12" s="21"/>
      <c r="B12" s="22"/>
      <c r="C12" s="23"/>
      <c r="D12" s="7"/>
      <c r="E12" s="7"/>
      <c r="F12" s="24"/>
      <c r="G12"/>
    </row>
    <row r="13" spans="1:7" ht="15" x14ac:dyDescent="0.25">
      <c r="A13" s="211" t="s">
        <v>71</v>
      </c>
      <c r="B13" s="212"/>
      <c r="C13" s="212"/>
      <c r="D13" s="212"/>
      <c r="E13" s="212"/>
      <c r="F13" s="213"/>
      <c r="G13"/>
    </row>
    <row r="14" spans="1:7" ht="15" x14ac:dyDescent="0.25">
      <c r="A14" s="19" t="s">
        <v>61</v>
      </c>
      <c r="B14" s="18" t="s">
        <v>3</v>
      </c>
      <c r="C14" s="19" t="s">
        <v>62</v>
      </c>
      <c r="D14" s="19" t="s">
        <v>63</v>
      </c>
      <c r="E14" s="19" t="s">
        <v>64</v>
      </c>
      <c r="F14" s="19" t="s">
        <v>65</v>
      </c>
      <c r="G14"/>
    </row>
    <row r="15" spans="1:7" ht="15" x14ac:dyDescent="0.25">
      <c r="A15" s="26"/>
      <c r="B15" s="30" t="s">
        <v>96</v>
      </c>
      <c r="C15" s="19" t="s">
        <v>62</v>
      </c>
      <c r="D15" s="26"/>
      <c r="E15" s="28"/>
      <c r="F15" s="108">
        <f>E15*D15</f>
        <v>0</v>
      </c>
      <c r="G15"/>
    </row>
    <row r="16" spans="1:7" ht="15" x14ac:dyDescent="0.25">
      <c r="A16" s="26"/>
      <c r="B16" s="30" t="s">
        <v>115</v>
      </c>
      <c r="C16" s="19" t="s">
        <v>62</v>
      </c>
      <c r="D16" s="26"/>
      <c r="E16" s="28"/>
      <c r="F16" s="108">
        <f t="shared" ref="F16:F20" si="1">E16*D16</f>
        <v>0</v>
      </c>
      <c r="G16"/>
    </row>
    <row r="17" spans="1:7" ht="15" x14ac:dyDescent="0.25">
      <c r="A17" s="26"/>
      <c r="B17" s="30" t="s">
        <v>98</v>
      </c>
      <c r="C17" s="19" t="s">
        <v>62</v>
      </c>
      <c r="D17" s="26"/>
      <c r="E17" s="28"/>
      <c r="F17" s="108">
        <f t="shared" si="1"/>
        <v>0</v>
      </c>
      <c r="G17"/>
    </row>
    <row r="18" spans="1:7" ht="15" x14ac:dyDescent="0.25">
      <c r="A18" s="26"/>
      <c r="B18" s="30" t="s">
        <v>97</v>
      </c>
      <c r="C18" s="19" t="s">
        <v>62</v>
      </c>
      <c r="D18" s="26"/>
      <c r="E18" s="28"/>
      <c r="F18" s="108">
        <f t="shared" si="1"/>
        <v>0</v>
      </c>
      <c r="G18"/>
    </row>
    <row r="19" spans="1:7" ht="15" x14ac:dyDescent="0.25">
      <c r="A19" s="26"/>
      <c r="B19" s="30" t="s">
        <v>113</v>
      </c>
      <c r="C19" s="19" t="s">
        <v>62</v>
      </c>
      <c r="D19" s="26"/>
      <c r="E19" s="28"/>
      <c r="F19" s="108">
        <f t="shared" si="1"/>
        <v>0</v>
      </c>
      <c r="G19"/>
    </row>
    <row r="20" spans="1:7" ht="15" x14ac:dyDescent="0.25">
      <c r="A20" s="26"/>
      <c r="B20" s="30" t="s">
        <v>114</v>
      </c>
      <c r="C20" s="19" t="s">
        <v>62</v>
      </c>
      <c r="D20" s="26"/>
      <c r="E20" s="28"/>
      <c r="F20" s="108">
        <f t="shared" si="1"/>
        <v>0</v>
      </c>
      <c r="G20"/>
    </row>
    <row r="21" spans="1:7" ht="15" x14ac:dyDescent="0.25">
      <c r="A21" s="33"/>
      <c r="B21" s="34"/>
      <c r="C21" s="23"/>
      <c r="D21" s="35"/>
      <c r="E21" s="36"/>
      <c r="F21" s="37"/>
      <c r="G21"/>
    </row>
    <row r="22" spans="1:7" ht="15" x14ac:dyDescent="0.25">
      <c r="A22" s="4"/>
      <c r="B22" s="34"/>
      <c r="C22" s="5"/>
      <c r="D22" s="10"/>
      <c r="E22" s="38" t="s">
        <v>73</v>
      </c>
      <c r="F22" s="39">
        <f>SUM(F15:F20)</f>
        <v>0</v>
      </c>
      <c r="G22"/>
    </row>
    <row r="23" spans="1:7" ht="15" x14ac:dyDescent="0.25">
      <c r="A23" s="4"/>
      <c r="B23" s="34"/>
      <c r="C23" s="5"/>
      <c r="D23" s="10"/>
      <c r="E23" s="38"/>
      <c r="F23" s="39"/>
      <c r="G23"/>
    </row>
    <row r="24" spans="1:7" ht="15" x14ac:dyDescent="0.25">
      <c r="A24" s="211" t="s">
        <v>74</v>
      </c>
      <c r="B24" s="212"/>
      <c r="C24" s="212"/>
      <c r="D24" s="212"/>
      <c r="E24" s="212"/>
      <c r="F24" s="213"/>
      <c r="G24"/>
    </row>
    <row r="25" spans="1:7" ht="15" x14ac:dyDescent="0.25">
      <c r="A25" s="19" t="s">
        <v>61</v>
      </c>
      <c r="B25" s="18" t="s">
        <v>3</v>
      </c>
      <c r="C25" s="19" t="s">
        <v>62</v>
      </c>
      <c r="D25" s="19" t="s">
        <v>63</v>
      </c>
      <c r="E25" s="19" t="s">
        <v>64</v>
      </c>
      <c r="F25" s="19" t="s">
        <v>65</v>
      </c>
      <c r="G25"/>
    </row>
    <row r="26" spans="1:7" ht="45" x14ac:dyDescent="0.25">
      <c r="A26" s="26"/>
      <c r="B26" s="27" t="s">
        <v>117</v>
      </c>
      <c r="C26" s="25" t="s">
        <v>94</v>
      </c>
      <c r="D26" s="41"/>
      <c r="E26" s="28"/>
      <c r="F26" s="29">
        <f>ROUND(E26*D26,2)</f>
        <v>0</v>
      </c>
      <c r="G26"/>
    </row>
    <row r="27" spans="1:7" ht="45" x14ac:dyDescent="0.25">
      <c r="A27" s="26"/>
      <c r="B27" s="27" t="s">
        <v>118</v>
      </c>
      <c r="C27" s="25" t="s">
        <v>94</v>
      </c>
      <c r="D27" s="41"/>
      <c r="E27" s="28"/>
      <c r="F27" s="29">
        <f>ROUND(E27*D27,2)</f>
        <v>0</v>
      </c>
      <c r="G27"/>
    </row>
    <row r="28" spans="1:7" ht="45" x14ac:dyDescent="0.25">
      <c r="A28" s="26"/>
      <c r="B28" s="27" t="s">
        <v>116</v>
      </c>
      <c r="C28" s="25" t="s">
        <v>94</v>
      </c>
      <c r="D28" s="41"/>
      <c r="E28" s="28"/>
      <c r="F28" s="29">
        <f>ROUND(E28*D28,2)</f>
        <v>0</v>
      </c>
      <c r="G28"/>
    </row>
    <row r="29" spans="1:7" ht="15" x14ac:dyDescent="0.25">
      <c r="A29" s="33"/>
      <c r="B29" s="34"/>
      <c r="C29" s="23"/>
      <c r="D29" s="35"/>
      <c r="E29" s="36"/>
      <c r="F29" s="37"/>
      <c r="G29"/>
    </row>
    <row r="30" spans="1:7" ht="15" x14ac:dyDescent="0.25">
      <c r="A30" s="4"/>
      <c r="B30" s="34"/>
      <c r="C30" s="5"/>
      <c r="D30" s="10"/>
      <c r="E30" s="38" t="s">
        <v>73</v>
      </c>
      <c r="F30" s="39">
        <f>SUM(F26:F28)</f>
        <v>0</v>
      </c>
      <c r="G30"/>
    </row>
    <row r="31" spans="1:7" ht="15" x14ac:dyDescent="0.25">
      <c r="A31" s="4"/>
      <c r="B31" s="34"/>
      <c r="C31" s="5"/>
      <c r="D31" s="10"/>
      <c r="E31" s="10"/>
      <c r="F31" s="6"/>
      <c r="G31"/>
    </row>
    <row r="32" spans="1:7" ht="15" x14ac:dyDescent="0.25">
      <c r="A32" s="4"/>
      <c r="B32" s="34"/>
      <c r="C32" s="5"/>
      <c r="D32" s="5"/>
      <c r="E32" s="38" t="s">
        <v>76</v>
      </c>
      <c r="F32" s="40"/>
      <c r="G32"/>
    </row>
    <row r="33" spans="1:7" ht="15" x14ac:dyDescent="0.25">
      <c r="A33" s="4"/>
      <c r="B33" s="34"/>
      <c r="C33" s="5" t="s">
        <v>77</v>
      </c>
      <c r="D33" s="5"/>
      <c r="E33" s="5"/>
      <c r="F33" s="39">
        <f>ROUND(F30+F22+F11,2)</f>
        <v>0</v>
      </c>
      <c r="G33"/>
    </row>
    <row r="34" spans="1:7" ht="15.75" thickBot="1" x14ac:dyDescent="0.3">
      <c r="A34" s="4"/>
      <c r="B34" s="34"/>
      <c r="C34" s="10" t="s">
        <v>80</v>
      </c>
      <c r="D34" s="7"/>
      <c r="E34" s="7"/>
      <c r="F34" s="44">
        <v>1</v>
      </c>
      <c r="G34"/>
    </row>
    <row r="35" spans="1:7" ht="16.5" thickTop="1" thickBot="1" x14ac:dyDescent="0.3">
      <c r="A35" s="4"/>
      <c r="B35" s="34"/>
      <c r="C35" s="5"/>
      <c r="D35" s="5" t="s">
        <v>79</v>
      </c>
      <c r="E35" s="5"/>
      <c r="F35" s="43">
        <f>ROUND(F33/F34,2)</f>
        <v>0</v>
      </c>
      <c r="G35"/>
    </row>
    <row r="36" spans="1:7" ht="16.5" thickTop="1" x14ac:dyDescent="0.3">
      <c r="G36"/>
    </row>
    <row r="37" spans="1:7" ht="15.75" x14ac:dyDescent="0.3">
      <c r="G37"/>
    </row>
    <row r="38" spans="1:7" ht="15" x14ac:dyDescent="0.25">
      <c r="A38" s="11" t="s">
        <v>61</v>
      </c>
      <c r="B38" s="109" t="s">
        <v>3</v>
      </c>
      <c r="C38" s="11" t="s">
        <v>62</v>
      </c>
      <c r="D38" s="11" t="s">
        <v>63</v>
      </c>
      <c r="E38" s="11" t="s">
        <v>64</v>
      </c>
      <c r="F38" s="11" t="s">
        <v>65</v>
      </c>
      <c r="G38"/>
    </row>
    <row r="39" spans="1:7" ht="21" x14ac:dyDescent="0.25">
      <c r="A39" s="16" t="s">
        <v>119</v>
      </c>
      <c r="B39" s="17" t="s">
        <v>128</v>
      </c>
      <c r="C39" s="47" t="s">
        <v>129</v>
      </c>
      <c r="D39" s="19" t="s">
        <v>66</v>
      </c>
      <c r="E39" s="19" t="s">
        <v>66</v>
      </c>
      <c r="F39" s="20"/>
      <c r="G39"/>
    </row>
    <row r="40" spans="1:7" ht="15" x14ac:dyDescent="0.25">
      <c r="A40" s="21"/>
      <c r="B40" s="22"/>
      <c r="C40" s="23"/>
      <c r="D40" s="7"/>
      <c r="E40" s="7"/>
      <c r="F40" s="24"/>
      <c r="G40"/>
    </row>
    <row r="41" spans="1:7" ht="15" x14ac:dyDescent="0.25">
      <c r="A41" s="214" t="s">
        <v>67</v>
      </c>
      <c r="B41" s="215"/>
      <c r="C41" s="215"/>
      <c r="D41" s="215"/>
      <c r="E41" s="215"/>
      <c r="F41" s="216"/>
      <c r="G41"/>
    </row>
    <row r="42" spans="1:7" ht="15" x14ac:dyDescent="0.25">
      <c r="A42" s="19" t="s">
        <v>61</v>
      </c>
      <c r="B42" s="18" t="s">
        <v>3</v>
      </c>
      <c r="C42" s="19" t="s">
        <v>62</v>
      </c>
      <c r="D42" s="19" t="s">
        <v>63</v>
      </c>
      <c r="E42" s="19" t="s">
        <v>64</v>
      </c>
      <c r="F42" s="19" t="s">
        <v>65</v>
      </c>
      <c r="G42"/>
    </row>
    <row r="43" spans="1:7" ht="15" x14ac:dyDescent="0.25">
      <c r="A43" s="26"/>
      <c r="B43" s="27" t="s">
        <v>89</v>
      </c>
      <c r="C43" s="25" t="s">
        <v>68</v>
      </c>
      <c r="D43" s="41"/>
      <c r="E43" s="28"/>
      <c r="F43" s="29">
        <f t="shared" ref="F43" si="2">ROUND(E43*D43,2)</f>
        <v>0</v>
      </c>
      <c r="G43"/>
    </row>
    <row r="44" spans="1:7" ht="15" x14ac:dyDescent="0.25">
      <c r="A44" s="33"/>
      <c r="B44" s="34"/>
      <c r="C44" s="23"/>
      <c r="D44" s="35"/>
      <c r="E44" s="36"/>
      <c r="F44" s="37"/>
      <c r="G44"/>
    </row>
    <row r="45" spans="1:7" ht="15" x14ac:dyDescent="0.25">
      <c r="A45" s="33"/>
      <c r="B45" s="34"/>
      <c r="C45" s="5"/>
      <c r="D45" s="10"/>
      <c r="E45" s="38" t="s">
        <v>70</v>
      </c>
      <c r="F45" s="39">
        <f>F43</f>
        <v>0</v>
      </c>
      <c r="G45"/>
    </row>
    <row r="46" spans="1:7" ht="15" x14ac:dyDescent="0.25">
      <c r="A46" s="21"/>
      <c r="B46" s="22"/>
      <c r="C46" s="23"/>
      <c r="D46" s="7"/>
      <c r="E46" s="7"/>
      <c r="F46" s="24"/>
      <c r="G46"/>
    </row>
    <row r="47" spans="1:7" ht="15" x14ac:dyDescent="0.25">
      <c r="A47" s="211" t="s">
        <v>71</v>
      </c>
      <c r="B47" s="212"/>
      <c r="C47" s="212"/>
      <c r="D47" s="212"/>
      <c r="E47" s="212"/>
      <c r="F47" s="213"/>
      <c r="G47"/>
    </row>
    <row r="48" spans="1:7" ht="15" x14ac:dyDescent="0.25">
      <c r="A48" s="19" t="s">
        <v>61</v>
      </c>
      <c r="B48" s="18" t="s">
        <v>3</v>
      </c>
      <c r="C48" s="19" t="s">
        <v>62</v>
      </c>
      <c r="D48" s="19"/>
      <c r="E48" s="19"/>
      <c r="F48" s="19" t="s">
        <v>65</v>
      </c>
      <c r="G48"/>
    </row>
    <row r="49" spans="1:7" ht="15" x14ac:dyDescent="0.25">
      <c r="A49" s="26"/>
      <c r="B49" s="30" t="s">
        <v>131</v>
      </c>
      <c r="C49" s="19" t="s">
        <v>62</v>
      </c>
      <c r="D49" s="26"/>
      <c r="E49" s="28"/>
      <c r="F49" s="108">
        <f>E49*D49</f>
        <v>0</v>
      </c>
      <c r="G49"/>
    </row>
    <row r="50" spans="1:7" ht="15" x14ac:dyDescent="0.25">
      <c r="A50" s="26"/>
      <c r="B50" s="30" t="s">
        <v>132</v>
      </c>
      <c r="C50" s="19" t="s">
        <v>62</v>
      </c>
      <c r="D50" s="26"/>
      <c r="E50" s="28"/>
      <c r="F50" s="108">
        <f t="shared" ref="F50:F52" si="3">E50*D50</f>
        <v>0</v>
      </c>
      <c r="G50"/>
    </row>
    <row r="51" spans="1:7" ht="15" x14ac:dyDescent="0.25">
      <c r="A51" s="26"/>
      <c r="B51" s="30" t="s">
        <v>133</v>
      </c>
      <c r="C51" s="19" t="s">
        <v>62</v>
      </c>
      <c r="D51" s="26"/>
      <c r="E51" s="28"/>
      <c r="F51" s="108">
        <f t="shared" si="3"/>
        <v>0</v>
      </c>
      <c r="G51"/>
    </row>
    <row r="52" spans="1:7" ht="15" x14ac:dyDescent="0.25">
      <c r="A52" s="26"/>
      <c r="B52" s="30" t="s">
        <v>134</v>
      </c>
      <c r="C52" s="19" t="s">
        <v>62</v>
      </c>
      <c r="D52" s="26"/>
      <c r="E52" s="28"/>
      <c r="F52" s="29">
        <f t="shared" si="3"/>
        <v>0</v>
      </c>
      <c r="G52"/>
    </row>
    <row r="53" spans="1:7" ht="15" x14ac:dyDescent="0.25">
      <c r="A53" s="33"/>
      <c r="B53" s="34"/>
      <c r="C53" s="23"/>
      <c r="D53" s="35"/>
      <c r="E53" s="36"/>
      <c r="F53" s="37"/>
      <c r="G53"/>
    </row>
    <row r="54" spans="1:7" ht="15" x14ac:dyDescent="0.25">
      <c r="A54" s="4"/>
      <c r="B54" s="34"/>
      <c r="C54" s="5"/>
      <c r="D54" s="10"/>
      <c r="E54" s="38" t="s">
        <v>73</v>
      </c>
      <c r="F54" s="39">
        <f>SUM(F49:F52)</f>
        <v>0</v>
      </c>
      <c r="G54"/>
    </row>
    <row r="55" spans="1:7" ht="15" x14ac:dyDescent="0.25">
      <c r="A55" s="4"/>
      <c r="B55" s="34"/>
      <c r="C55" s="5"/>
      <c r="D55" s="10"/>
      <c r="E55" s="38"/>
      <c r="F55" s="39"/>
      <c r="G55"/>
    </row>
    <row r="56" spans="1:7" ht="15" x14ac:dyDescent="0.25">
      <c r="A56" s="4"/>
      <c r="B56" s="34"/>
      <c r="C56" s="5"/>
      <c r="D56" s="5"/>
      <c r="E56" s="38" t="s">
        <v>76</v>
      </c>
      <c r="F56" s="40"/>
      <c r="G56"/>
    </row>
    <row r="57" spans="1:7" ht="15" x14ac:dyDescent="0.25">
      <c r="A57" s="4"/>
      <c r="B57" s="34"/>
      <c r="C57" s="5" t="s">
        <v>77</v>
      </c>
      <c r="D57" s="5"/>
      <c r="E57" s="5"/>
      <c r="F57" s="39">
        <f>ROUND(F54+F45,2)</f>
        <v>0</v>
      </c>
      <c r="G57"/>
    </row>
    <row r="58" spans="1:7" ht="15.75" thickBot="1" x14ac:dyDescent="0.3">
      <c r="A58" s="4"/>
      <c r="B58" s="34"/>
      <c r="C58" s="10" t="s">
        <v>92</v>
      </c>
      <c r="D58" s="7"/>
      <c r="E58" s="7"/>
      <c r="F58" s="42">
        <f>'PLANILHA ORÇAMENTARIA'!E7</f>
        <v>1856250</v>
      </c>
      <c r="G58"/>
    </row>
    <row r="59" spans="1:7" ht="16.5" thickTop="1" thickBot="1" x14ac:dyDescent="0.3">
      <c r="A59" s="4"/>
      <c r="B59" s="34"/>
      <c r="C59" s="5"/>
      <c r="D59" s="5" t="s">
        <v>79</v>
      </c>
      <c r="E59" s="5"/>
      <c r="F59" s="43">
        <f>ROUND(F57/F58,2)</f>
        <v>0</v>
      </c>
      <c r="G59"/>
    </row>
    <row r="60" spans="1:7" ht="15.75" thickTop="1" x14ac:dyDescent="0.25">
      <c r="A60" s="220" t="s">
        <v>99</v>
      </c>
      <c r="B60" s="221"/>
      <c r="C60" s="221"/>
      <c r="D60" s="221"/>
      <c r="E60" s="221"/>
      <c r="F60" s="222"/>
      <c r="G60"/>
    </row>
    <row r="61" spans="1:7" ht="15" x14ac:dyDescent="0.25">
      <c r="A61" s="223"/>
      <c r="B61" s="224"/>
      <c r="C61" s="224"/>
      <c r="D61" s="224"/>
      <c r="E61" s="224"/>
      <c r="F61" s="225"/>
      <c r="G61"/>
    </row>
    <row r="62" spans="1:7" ht="15" x14ac:dyDescent="0.25">
      <c r="A62" s="11" t="s">
        <v>61</v>
      </c>
      <c r="B62" s="109" t="s">
        <v>3</v>
      </c>
      <c r="C62" s="11" t="s">
        <v>62</v>
      </c>
      <c r="D62" s="11" t="s">
        <v>63</v>
      </c>
      <c r="E62" s="11" t="s">
        <v>64</v>
      </c>
      <c r="F62" s="11" t="s">
        <v>65</v>
      </c>
      <c r="G62"/>
    </row>
    <row r="63" spans="1:7" ht="60" x14ac:dyDescent="0.25">
      <c r="A63" s="16" t="s">
        <v>120</v>
      </c>
      <c r="B63" s="17" t="s">
        <v>130</v>
      </c>
      <c r="C63" s="18" t="s">
        <v>2</v>
      </c>
      <c r="D63" s="19" t="s">
        <v>66</v>
      </c>
      <c r="E63" s="19" t="s">
        <v>66</v>
      </c>
      <c r="F63" s="20"/>
      <c r="G63"/>
    </row>
    <row r="64" spans="1:7" ht="15" x14ac:dyDescent="0.25">
      <c r="A64" s="21"/>
      <c r="B64" s="22"/>
      <c r="C64" s="23"/>
      <c r="D64" s="7"/>
      <c r="E64" s="7"/>
      <c r="F64" s="24"/>
      <c r="G64"/>
    </row>
    <row r="65" spans="1:7" ht="15" x14ac:dyDescent="0.25">
      <c r="A65" s="214" t="s">
        <v>67</v>
      </c>
      <c r="B65" s="215"/>
      <c r="C65" s="215"/>
      <c r="D65" s="215"/>
      <c r="E65" s="215"/>
      <c r="F65" s="216"/>
      <c r="G65"/>
    </row>
    <row r="66" spans="1:7" ht="15" x14ac:dyDescent="0.25">
      <c r="A66" s="19" t="s">
        <v>61</v>
      </c>
      <c r="B66" s="18" t="s">
        <v>3</v>
      </c>
      <c r="C66" s="19" t="s">
        <v>62</v>
      </c>
      <c r="D66" s="19" t="s">
        <v>63</v>
      </c>
      <c r="E66" s="19" t="s">
        <v>64</v>
      </c>
      <c r="F66" s="19" t="s">
        <v>65</v>
      </c>
      <c r="G66"/>
    </row>
    <row r="67" spans="1:7" ht="30" x14ac:dyDescent="0.25">
      <c r="A67" s="26"/>
      <c r="B67" s="27" t="s">
        <v>93</v>
      </c>
      <c r="C67" s="25" t="s">
        <v>68</v>
      </c>
      <c r="D67" s="26"/>
      <c r="E67" s="28"/>
      <c r="F67" s="29">
        <f>ROUND(E67*D67,2)</f>
        <v>0</v>
      </c>
      <c r="G67"/>
    </row>
    <row r="68" spans="1:7" ht="30" x14ac:dyDescent="0.25">
      <c r="A68" s="26"/>
      <c r="B68" s="30" t="s">
        <v>69</v>
      </c>
      <c r="C68" s="25" t="s">
        <v>68</v>
      </c>
      <c r="D68" s="26"/>
      <c r="E68" s="28"/>
      <c r="F68" s="29">
        <f t="shared" ref="F68:F70" si="4">ROUND(E68*D68,2)</f>
        <v>0</v>
      </c>
      <c r="G68"/>
    </row>
    <row r="69" spans="1:7" ht="30" customHeight="1" x14ac:dyDescent="0.25">
      <c r="A69" s="26"/>
      <c r="B69" s="31" t="s">
        <v>171</v>
      </c>
      <c r="C69" s="18" t="s">
        <v>68</v>
      </c>
      <c r="D69" s="19"/>
      <c r="E69" s="32"/>
      <c r="F69" s="29">
        <f t="shared" si="4"/>
        <v>0</v>
      </c>
      <c r="G69"/>
    </row>
    <row r="70" spans="1:7" ht="30" x14ac:dyDescent="0.25">
      <c r="A70" s="26"/>
      <c r="B70" s="31" t="s">
        <v>172</v>
      </c>
      <c r="C70" s="18" t="s">
        <v>68</v>
      </c>
      <c r="D70" s="19"/>
      <c r="E70" s="32"/>
      <c r="F70" s="29">
        <f t="shared" si="4"/>
        <v>0</v>
      </c>
      <c r="G70"/>
    </row>
    <row r="71" spans="1:7" ht="15" x14ac:dyDescent="0.25">
      <c r="A71" s="33"/>
      <c r="B71" s="34"/>
      <c r="C71" s="23"/>
      <c r="D71" s="35"/>
      <c r="E71" s="36"/>
      <c r="F71" s="37"/>
      <c r="G71"/>
    </row>
    <row r="72" spans="1:7" ht="15" x14ac:dyDescent="0.25">
      <c r="A72" s="33"/>
      <c r="B72" s="34"/>
      <c r="C72" s="5"/>
      <c r="D72" s="10"/>
      <c r="E72" s="38" t="s">
        <v>70</v>
      </c>
      <c r="F72" s="39">
        <f>SUM(F67:F70)</f>
        <v>0</v>
      </c>
      <c r="G72"/>
    </row>
    <row r="73" spans="1:7" ht="9.9499999999999993" customHeight="1" x14ac:dyDescent="0.25">
      <c r="A73" s="4"/>
      <c r="B73" s="34"/>
      <c r="C73" s="5"/>
      <c r="D73" s="10"/>
      <c r="E73" s="38"/>
      <c r="F73" s="40"/>
      <c r="G73"/>
    </row>
    <row r="74" spans="1:7" ht="15" customHeight="1" x14ac:dyDescent="0.25">
      <c r="A74" s="211" t="s">
        <v>71</v>
      </c>
      <c r="B74" s="212"/>
      <c r="C74" s="212"/>
      <c r="D74" s="212"/>
      <c r="E74" s="212"/>
      <c r="F74" s="213"/>
      <c r="G74"/>
    </row>
    <row r="75" spans="1:7" ht="15" customHeight="1" x14ac:dyDescent="0.25">
      <c r="A75" s="19" t="s">
        <v>61</v>
      </c>
      <c r="B75" s="18" t="s">
        <v>3</v>
      </c>
      <c r="C75" s="19" t="s">
        <v>62</v>
      </c>
      <c r="D75" s="19" t="s">
        <v>63</v>
      </c>
      <c r="E75" s="19" t="s">
        <v>64</v>
      </c>
      <c r="F75" s="19" t="s">
        <v>65</v>
      </c>
      <c r="G75"/>
    </row>
    <row r="76" spans="1:7" ht="20.25" customHeight="1" x14ac:dyDescent="0.25">
      <c r="A76" s="26"/>
      <c r="B76" s="30" t="s">
        <v>131</v>
      </c>
      <c r="C76" s="19" t="s">
        <v>62</v>
      </c>
      <c r="D76" s="26"/>
      <c r="E76" s="28"/>
      <c r="F76" s="108">
        <f>E76*D76</f>
        <v>0</v>
      </c>
      <c r="G76"/>
    </row>
    <row r="77" spans="1:7" ht="24" customHeight="1" x14ac:dyDescent="0.25">
      <c r="A77" s="26"/>
      <c r="B77" s="30" t="s">
        <v>132</v>
      </c>
      <c r="C77" s="19" t="s">
        <v>62</v>
      </c>
      <c r="D77" s="26"/>
      <c r="E77" s="28"/>
      <c r="F77" s="108">
        <f t="shared" ref="F77:F78" si="5">E77*D77</f>
        <v>0</v>
      </c>
      <c r="G77"/>
    </row>
    <row r="78" spans="1:7" ht="23.25" customHeight="1" x14ac:dyDescent="0.25">
      <c r="A78" s="26"/>
      <c r="B78" s="30" t="s">
        <v>133</v>
      </c>
      <c r="C78" s="19" t="s">
        <v>62</v>
      </c>
      <c r="D78" s="26"/>
      <c r="E78" s="32"/>
      <c r="F78" s="108">
        <f t="shared" si="5"/>
        <v>0</v>
      </c>
      <c r="G78"/>
    </row>
    <row r="79" spans="1:7" ht="14.25" customHeight="1" x14ac:dyDescent="0.25">
      <c r="A79" s="33"/>
      <c r="B79" s="34"/>
      <c r="C79" s="23"/>
      <c r="D79" s="35"/>
      <c r="E79" s="36"/>
      <c r="F79" s="37"/>
      <c r="G79"/>
    </row>
    <row r="80" spans="1:7" ht="20.25" customHeight="1" x14ac:dyDescent="0.25">
      <c r="A80" s="4"/>
      <c r="B80" s="34"/>
      <c r="C80" s="5"/>
      <c r="D80" s="10"/>
      <c r="E80" s="38" t="s">
        <v>73</v>
      </c>
      <c r="F80" s="39">
        <f>SUM(F76:F78)</f>
        <v>0</v>
      </c>
      <c r="G80"/>
    </row>
    <row r="81" spans="1:7" ht="9.9499999999999993" customHeight="1" x14ac:dyDescent="0.25">
      <c r="A81" s="4"/>
      <c r="B81" s="34"/>
      <c r="C81" s="5"/>
      <c r="D81" s="10"/>
      <c r="E81" s="38"/>
      <c r="F81" s="39"/>
      <c r="G81"/>
    </row>
    <row r="82" spans="1:7" ht="15" customHeight="1" x14ac:dyDescent="0.25">
      <c r="A82" s="211" t="s">
        <v>74</v>
      </c>
      <c r="B82" s="212"/>
      <c r="C82" s="212"/>
      <c r="D82" s="212"/>
      <c r="E82" s="212"/>
      <c r="F82" s="213"/>
      <c r="G82"/>
    </row>
    <row r="83" spans="1:7" ht="15" customHeight="1" x14ac:dyDescent="0.25">
      <c r="A83" s="19" t="s">
        <v>61</v>
      </c>
      <c r="B83" s="18" t="s">
        <v>3</v>
      </c>
      <c r="C83" s="19" t="s">
        <v>62</v>
      </c>
      <c r="D83" s="19" t="s">
        <v>63</v>
      </c>
      <c r="E83" s="19" t="s">
        <v>64</v>
      </c>
      <c r="F83" s="19" t="s">
        <v>65</v>
      </c>
      <c r="G83"/>
    </row>
    <row r="84" spans="1:7" ht="30.75" customHeight="1" x14ac:dyDescent="0.25">
      <c r="A84" s="26"/>
      <c r="B84" s="27" t="s">
        <v>121</v>
      </c>
      <c r="C84" s="25" t="s">
        <v>72</v>
      </c>
      <c r="D84" s="41"/>
      <c r="E84" s="28"/>
      <c r="F84" s="29">
        <f>ROUND(E84*D84,2)</f>
        <v>0</v>
      </c>
      <c r="G84"/>
    </row>
    <row r="85" spans="1:7" ht="30.75" customHeight="1" x14ac:dyDescent="0.25">
      <c r="A85" s="26"/>
      <c r="B85" s="31" t="s">
        <v>75</v>
      </c>
      <c r="C85" s="18" t="s">
        <v>72</v>
      </c>
      <c r="D85" s="1"/>
      <c r="E85" s="32"/>
      <c r="F85" s="29">
        <f t="shared" ref="F85" si="6">ROUND(E85*D85,2)</f>
        <v>0</v>
      </c>
      <c r="G85"/>
    </row>
    <row r="86" spans="1:7" ht="30.75" customHeight="1" x14ac:dyDescent="0.25">
      <c r="A86" s="33"/>
      <c r="B86" s="34"/>
      <c r="C86" s="23"/>
      <c r="D86" s="35"/>
      <c r="E86" s="36"/>
      <c r="F86" s="37"/>
      <c r="G86"/>
    </row>
    <row r="87" spans="1:7" ht="30.75" customHeight="1" x14ac:dyDescent="0.25">
      <c r="A87" s="4"/>
      <c r="B87" s="34"/>
      <c r="C87" s="5"/>
      <c r="D87" s="10"/>
      <c r="E87" s="38" t="s">
        <v>73</v>
      </c>
      <c r="F87" s="39">
        <f>SUM(F84:F85)</f>
        <v>0</v>
      </c>
      <c r="G87"/>
    </row>
    <row r="88" spans="1:7" ht="9.9499999999999993" customHeight="1" x14ac:dyDescent="0.25">
      <c r="A88" s="4"/>
      <c r="B88" s="34"/>
      <c r="C88" s="5"/>
      <c r="D88" s="10"/>
      <c r="E88" s="10"/>
      <c r="F88" s="6"/>
      <c r="G88"/>
    </row>
    <row r="89" spans="1:7" ht="20.25" customHeight="1" x14ac:dyDescent="0.25">
      <c r="A89" s="4"/>
      <c r="B89" s="34"/>
      <c r="C89" s="5"/>
      <c r="D89" s="5"/>
      <c r="E89" s="38" t="s">
        <v>76</v>
      </c>
      <c r="F89" s="40"/>
      <c r="G89"/>
    </row>
    <row r="90" spans="1:7" ht="9.9499999999999993" customHeight="1" x14ac:dyDescent="0.25">
      <c r="A90" s="4"/>
      <c r="B90" s="34"/>
      <c r="C90" s="5" t="s">
        <v>77</v>
      </c>
      <c r="D90" s="5"/>
      <c r="E90" s="5"/>
      <c r="F90" s="39">
        <f>F87+F80+F72</f>
        <v>0</v>
      </c>
      <c r="G90"/>
    </row>
    <row r="91" spans="1:7" ht="20.25" customHeight="1" thickBot="1" x14ac:dyDescent="0.3">
      <c r="A91" s="4"/>
      <c r="B91" s="34"/>
      <c r="C91" s="10" t="s">
        <v>78</v>
      </c>
      <c r="D91" s="7"/>
      <c r="E91" s="7"/>
      <c r="F91" s="42">
        <v>5</v>
      </c>
      <c r="G91"/>
    </row>
    <row r="92" spans="1:7" ht="20.25" customHeight="1" thickTop="1" thickBot="1" x14ac:dyDescent="0.3">
      <c r="A92" s="4"/>
      <c r="B92" s="34"/>
      <c r="C92" s="5"/>
      <c r="D92" s="5" t="s">
        <v>79</v>
      </c>
      <c r="E92" s="5"/>
      <c r="F92" s="43">
        <f>F90/F91</f>
        <v>0</v>
      </c>
      <c r="G92"/>
    </row>
    <row r="93" spans="1:7" ht="20.25" customHeight="1" thickTop="1" x14ac:dyDescent="0.25">
      <c r="A93" s="4"/>
      <c r="B93" s="34"/>
      <c r="C93" s="5"/>
      <c r="D93" s="5"/>
      <c r="E93" s="5"/>
      <c r="F93" s="39"/>
      <c r="G93"/>
    </row>
    <row r="94" spans="1:7" ht="15" x14ac:dyDescent="0.25">
      <c r="A94" s="11" t="s">
        <v>61</v>
      </c>
      <c r="B94" s="109" t="s">
        <v>3</v>
      </c>
      <c r="C94" s="11" t="s">
        <v>62</v>
      </c>
      <c r="D94" s="11" t="s">
        <v>63</v>
      </c>
      <c r="E94" s="11" t="s">
        <v>64</v>
      </c>
      <c r="F94" s="11" t="s">
        <v>65</v>
      </c>
      <c r="G94"/>
    </row>
    <row r="95" spans="1:7" ht="21" x14ac:dyDescent="0.25">
      <c r="A95" s="16" t="s">
        <v>136</v>
      </c>
      <c r="B95" s="17" t="s">
        <v>152</v>
      </c>
      <c r="C95" s="18" t="s">
        <v>62</v>
      </c>
      <c r="D95" s="19" t="s">
        <v>66</v>
      </c>
      <c r="E95" s="19" t="s">
        <v>66</v>
      </c>
      <c r="F95" s="20"/>
      <c r="G95"/>
    </row>
    <row r="96" spans="1:7" ht="15" x14ac:dyDescent="0.25">
      <c r="A96" s="21"/>
      <c r="B96" s="22"/>
      <c r="C96" s="23"/>
      <c r="D96" s="7"/>
      <c r="E96" s="7"/>
      <c r="F96" s="24"/>
      <c r="G96"/>
    </row>
    <row r="97" spans="1:7" ht="15" x14ac:dyDescent="0.25">
      <c r="A97" s="214" t="s">
        <v>67</v>
      </c>
      <c r="B97" s="215"/>
      <c r="C97" s="215"/>
      <c r="D97" s="215"/>
      <c r="E97" s="215"/>
      <c r="F97" s="216"/>
      <c r="G97"/>
    </row>
    <row r="98" spans="1:7" ht="15" x14ac:dyDescent="0.25">
      <c r="A98" s="19" t="s">
        <v>61</v>
      </c>
      <c r="B98" s="18" t="s">
        <v>3</v>
      </c>
      <c r="C98" s="19" t="s">
        <v>62</v>
      </c>
      <c r="D98" s="19" t="s">
        <v>63</v>
      </c>
      <c r="E98" s="19" t="s">
        <v>64</v>
      </c>
      <c r="F98" s="19" t="s">
        <v>65</v>
      </c>
      <c r="G98"/>
    </row>
    <row r="99" spans="1:7" ht="30" customHeight="1" x14ac:dyDescent="0.25">
      <c r="A99" s="26"/>
      <c r="B99" s="31" t="s">
        <v>153</v>
      </c>
      <c r="C99" s="18" t="s">
        <v>68</v>
      </c>
      <c r="D99" s="19"/>
      <c r="E99" s="32"/>
      <c r="F99" s="29">
        <f t="shared" ref="F99" si="7">ROUND(E99*D99,2)</f>
        <v>0</v>
      </c>
      <c r="G99"/>
    </row>
    <row r="100" spans="1:7" ht="15" x14ac:dyDescent="0.25">
      <c r="A100" s="33"/>
      <c r="B100" s="34"/>
      <c r="C100" s="23"/>
      <c r="D100" s="35"/>
      <c r="E100" s="36"/>
      <c r="F100" s="37"/>
      <c r="G100"/>
    </row>
    <row r="101" spans="1:7" ht="15" x14ac:dyDescent="0.25">
      <c r="A101" s="33"/>
      <c r="B101" s="34"/>
      <c r="C101" s="5"/>
      <c r="D101" s="10"/>
      <c r="E101" s="38" t="s">
        <v>70</v>
      </c>
      <c r="F101" s="39">
        <f>SUM(F99:F99)</f>
        <v>0</v>
      </c>
      <c r="G101"/>
    </row>
    <row r="102" spans="1:7" ht="9.9499999999999993" customHeight="1" x14ac:dyDescent="0.25">
      <c r="A102" s="4"/>
      <c r="B102" s="34"/>
      <c r="C102" s="5"/>
      <c r="D102" s="10"/>
      <c r="E102" s="38"/>
      <c r="F102" s="40"/>
      <c r="G102"/>
    </row>
    <row r="103" spans="1:7" ht="15" customHeight="1" x14ac:dyDescent="0.25">
      <c r="A103" s="211" t="s">
        <v>71</v>
      </c>
      <c r="B103" s="212"/>
      <c r="C103" s="212"/>
      <c r="D103" s="212"/>
      <c r="E103" s="212"/>
      <c r="F103" s="213"/>
      <c r="G103"/>
    </row>
    <row r="104" spans="1:7" ht="15" customHeight="1" x14ac:dyDescent="0.25">
      <c r="A104" s="19" t="s">
        <v>61</v>
      </c>
      <c r="B104" s="18" t="s">
        <v>3</v>
      </c>
      <c r="C104" s="19" t="s">
        <v>62</v>
      </c>
      <c r="D104" s="19" t="s">
        <v>63</v>
      </c>
      <c r="E104" s="19" t="s">
        <v>64</v>
      </c>
      <c r="F104" s="19" t="s">
        <v>65</v>
      </c>
      <c r="G104"/>
    </row>
    <row r="105" spans="1:7" ht="15" x14ac:dyDescent="0.25">
      <c r="A105" s="26"/>
      <c r="B105" s="30" t="s">
        <v>131</v>
      </c>
      <c r="C105" s="19" t="s">
        <v>62</v>
      </c>
      <c r="D105" s="26"/>
      <c r="E105" s="116"/>
      <c r="F105" s="108">
        <f>E105*D105</f>
        <v>0</v>
      </c>
      <c r="G105"/>
    </row>
    <row r="106" spans="1:7" ht="15" x14ac:dyDescent="0.25">
      <c r="A106" s="26"/>
      <c r="B106" s="30" t="s">
        <v>132</v>
      </c>
      <c r="C106" s="19" t="s">
        <v>62</v>
      </c>
      <c r="D106" s="26"/>
      <c r="E106" s="116"/>
      <c r="F106" s="108">
        <f t="shared" ref="F106:F108" si="8">E106*D106</f>
        <v>0</v>
      </c>
      <c r="G106"/>
    </row>
    <row r="107" spans="1:7" ht="15" x14ac:dyDescent="0.25">
      <c r="A107" s="26"/>
      <c r="B107" s="30" t="s">
        <v>154</v>
      </c>
      <c r="C107" s="19" t="s">
        <v>62</v>
      </c>
      <c r="D107" s="26"/>
      <c r="E107" s="116"/>
      <c r="F107" s="29">
        <f t="shared" si="8"/>
        <v>0</v>
      </c>
      <c r="G107"/>
    </row>
    <row r="108" spans="1:7" ht="15" x14ac:dyDescent="0.25">
      <c r="A108" s="26"/>
      <c r="B108" s="30" t="s">
        <v>187</v>
      </c>
      <c r="C108" s="19" t="s">
        <v>62</v>
      </c>
      <c r="D108" s="26"/>
      <c r="E108" s="116"/>
      <c r="F108" s="29">
        <f t="shared" si="8"/>
        <v>0</v>
      </c>
      <c r="G108"/>
    </row>
    <row r="109" spans="1:7" ht="14.25" customHeight="1" x14ac:dyDescent="0.25">
      <c r="A109" s="33"/>
      <c r="B109" s="34"/>
      <c r="C109" s="23"/>
      <c r="D109" s="35"/>
      <c r="E109" s="36"/>
      <c r="F109" s="37"/>
      <c r="G109"/>
    </row>
    <row r="110" spans="1:7" ht="20.25" customHeight="1" x14ac:dyDescent="0.25">
      <c r="A110" s="4"/>
      <c r="B110" s="34"/>
      <c r="C110" s="5"/>
      <c r="D110" s="10"/>
      <c r="E110" s="38" t="s">
        <v>73</v>
      </c>
      <c r="F110" s="39">
        <f>SUM(F105:F108)</f>
        <v>0</v>
      </c>
      <c r="G110"/>
    </row>
    <row r="111" spans="1:7" ht="9.9499999999999993" customHeight="1" x14ac:dyDescent="0.25">
      <c r="A111" s="4"/>
      <c r="B111" s="34"/>
      <c r="C111" s="5"/>
      <c r="D111" s="10"/>
      <c r="E111" s="38"/>
      <c r="F111" s="39"/>
      <c r="G111"/>
    </row>
    <row r="112" spans="1:7" ht="15" customHeight="1" x14ac:dyDescent="0.25">
      <c r="A112" s="211" t="s">
        <v>74</v>
      </c>
      <c r="B112" s="212"/>
      <c r="C112" s="212"/>
      <c r="D112" s="212"/>
      <c r="E112" s="212"/>
      <c r="F112" s="213"/>
      <c r="G112"/>
    </row>
    <row r="113" spans="1:7" ht="15" customHeight="1" x14ac:dyDescent="0.25">
      <c r="A113" s="19" t="s">
        <v>61</v>
      </c>
      <c r="B113" s="18" t="s">
        <v>3</v>
      </c>
      <c r="C113" s="19" t="s">
        <v>62</v>
      </c>
      <c r="D113" s="19" t="s">
        <v>63</v>
      </c>
      <c r="E113" s="19" t="s">
        <v>64</v>
      </c>
      <c r="F113" s="19" t="s">
        <v>65</v>
      </c>
      <c r="G113"/>
    </row>
    <row r="114" spans="1:7" ht="75" x14ac:dyDescent="0.25">
      <c r="A114" s="26"/>
      <c r="B114" s="27" t="s">
        <v>155</v>
      </c>
      <c r="C114" s="25" t="s">
        <v>156</v>
      </c>
      <c r="D114" s="41"/>
      <c r="E114" s="28"/>
      <c r="F114" s="29">
        <f>ROUND(E114*D114,2)</f>
        <v>0</v>
      </c>
      <c r="G114"/>
    </row>
    <row r="115" spans="1:7" ht="89.25" customHeight="1" x14ac:dyDescent="0.25">
      <c r="A115" s="26"/>
      <c r="B115" s="31" t="s">
        <v>158</v>
      </c>
      <c r="C115" s="18" t="s">
        <v>157</v>
      </c>
      <c r="D115" s="1"/>
      <c r="E115" s="32"/>
      <c r="F115" s="29">
        <f t="shared" ref="F115" si="9">ROUND(E115*D115,2)</f>
        <v>0</v>
      </c>
      <c r="G115"/>
    </row>
    <row r="116" spans="1:7" ht="30.75" customHeight="1" x14ac:dyDescent="0.25">
      <c r="A116" s="33"/>
      <c r="B116" s="34"/>
      <c r="C116" s="23"/>
      <c r="D116" s="35"/>
      <c r="E116" s="36"/>
      <c r="F116" s="37"/>
      <c r="G116"/>
    </row>
    <row r="117" spans="1:7" ht="30.75" customHeight="1" x14ac:dyDescent="0.25">
      <c r="A117" s="4"/>
      <c r="B117" s="34"/>
      <c r="C117" s="5"/>
      <c r="D117" s="10"/>
      <c r="E117" s="38" t="s">
        <v>73</v>
      </c>
      <c r="F117" s="39">
        <f>SUM(F114:F115)</f>
        <v>0</v>
      </c>
      <c r="G117"/>
    </row>
    <row r="118" spans="1:7" ht="9.9499999999999993" customHeight="1" x14ac:dyDescent="0.25">
      <c r="A118" s="4"/>
      <c r="B118" s="34"/>
      <c r="C118" s="5"/>
      <c r="D118" s="10"/>
      <c r="E118" s="10"/>
      <c r="F118" s="6"/>
      <c r="G118"/>
    </row>
    <row r="119" spans="1:7" ht="20.25" customHeight="1" x14ac:dyDescent="0.25">
      <c r="A119" s="4"/>
      <c r="B119" s="34"/>
      <c r="C119" s="5"/>
      <c r="D119" s="5"/>
      <c r="E119" s="38" t="s">
        <v>76</v>
      </c>
      <c r="F119" s="40"/>
      <c r="G119"/>
    </row>
    <row r="120" spans="1:7" ht="9.9499999999999993" customHeight="1" x14ac:dyDescent="0.25">
      <c r="A120" s="4"/>
      <c r="B120" s="34"/>
      <c r="C120" s="5" t="s">
        <v>77</v>
      </c>
      <c r="D120" s="5"/>
      <c r="E120" s="5"/>
      <c r="F120" s="39">
        <f>F117+F110+F101</f>
        <v>0</v>
      </c>
      <c r="G120"/>
    </row>
    <row r="121" spans="1:7" ht="20.25" customHeight="1" thickBot="1" x14ac:dyDescent="0.3">
      <c r="A121" s="4"/>
      <c r="B121" s="34"/>
      <c r="C121" s="10" t="s">
        <v>189</v>
      </c>
      <c r="D121" s="7"/>
      <c r="E121" s="7"/>
      <c r="F121" s="42">
        <v>40</v>
      </c>
      <c r="G121"/>
    </row>
    <row r="122" spans="1:7" ht="20.25" customHeight="1" thickTop="1" thickBot="1" x14ac:dyDescent="0.3">
      <c r="A122" s="4"/>
      <c r="B122" s="34"/>
      <c r="C122" s="5"/>
      <c r="D122" s="5" t="s">
        <v>79</v>
      </c>
      <c r="E122" s="5"/>
      <c r="F122" s="114">
        <f>F120/F121</f>
        <v>0</v>
      </c>
      <c r="G122"/>
    </row>
    <row r="123" spans="1:7" ht="20.25" customHeight="1" thickTop="1" x14ac:dyDescent="0.25">
      <c r="A123" s="4"/>
      <c r="B123" s="34"/>
      <c r="C123" s="5"/>
      <c r="D123" s="5"/>
      <c r="E123" s="5"/>
      <c r="F123" s="39"/>
      <c r="G123"/>
    </row>
    <row r="124" spans="1:7" ht="20.25" customHeight="1" x14ac:dyDescent="0.25">
      <c r="A124" s="11" t="s">
        <v>61</v>
      </c>
      <c r="B124" s="109" t="s">
        <v>3</v>
      </c>
      <c r="C124" s="11" t="s">
        <v>62</v>
      </c>
      <c r="D124" s="11" t="s">
        <v>63</v>
      </c>
      <c r="E124" s="11" t="s">
        <v>64</v>
      </c>
      <c r="F124" s="11" t="s">
        <v>65</v>
      </c>
      <c r="G124"/>
    </row>
    <row r="125" spans="1:7" ht="32.25" customHeight="1" x14ac:dyDescent="0.25">
      <c r="A125" s="16" t="s">
        <v>161</v>
      </c>
      <c r="B125" s="17" t="s">
        <v>159</v>
      </c>
      <c r="C125" s="18" t="s">
        <v>62</v>
      </c>
      <c r="D125" s="19" t="s">
        <v>66</v>
      </c>
      <c r="E125" s="19" t="s">
        <v>66</v>
      </c>
      <c r="F125" s="20"/>
      <c r="G125"/>
    </row>
    <row r="126" spans="1:7" ht="20.25" customHeight="1" x14ac:dyDescent="0.25">
      <c r="A126" s="21"/>
      <c r="B126" s="22"/>
      <c r="C126" s="23"/>
      <c r="D126" s="7"/>
      <c r="E126" s="7"/>
      <c r="F126" s="24"/>
      <c r="G126"/>
    </row>
    <row r="127" spans="1:7" ht="20.25" customHeight="1" x14ac:dyDescent="0.25">
      <c r="A127" s="214" t="s">
        <v>67</v>
      </c>
      <c r="B127" s="215"/>
      <c r="C127" s="215"/>
      <c r="D127" s="215"/>
      <c r="E127" s="215"/>
      <c r="F127" s="216"/>
      <c r="G127"/>
    </row>
    <row r="128" spans="1:7" ht="20.25" customHeight="1" x14ac:dyDescent="0.25">
      <c r="A128" s="19" t="s">
        <v>61</v>
      </c>
      <c r="B128" s="18" t="s">
        <v>3</v>
      </c>
      <c r="C128" s="19" t="s">
        <v>62</v>
      </c>
      <c r="D128" s="19" t="s">
        <v>63</v>
      </c>
      <c r="E128" s="19" t="s">
        <v>64</v>
      </c>
      <c r="F128" s="19" t="s">
        <v>65</v>
      </c>
      <c r="G128"/>
    </row>
    <row r="129" spans="1:7" ht="20.25" customHeight="1" x14ac:dyDescent="0.25">
      <c r="A129" s="26"/>
      <c r="B129" s="31" t="s">
        <v>153</v>
      </c>
      <c r="C129" s="18" t="s">
        <v>68</v>
      </c>
      <c r="D129" s="19">
        <v>0.5</v>
      </c>
      <c r="E129" s="32"/>
      <c r="F129" s="29">
        <f t="shared" ref="F129" si="10">ROUND(E129*D129,2)</f>
        <v>0</v>
      </c>
      <c r="G129"/>
    </row>
    <row r="130" spans="1:7" ht="20.25" customHeight="1" x14ac:dyDescent="0.25">
      <c r="A130" s="33"/>
      <c r="B130" s="34"/>
      <c r="C130" s="23"/>
      <c r="D130" s="35"/>
      <c r="E130" s="36"/>
      <c r="F130" s="37"/>
      <c r="G130"/>
    </row>
    <row r="131" spans="1:7" ht="20.25" customHeight="1" x14ac:dyDescent="0.25">
      <c r="A131" s="33"/>
      <c r="B131" s="34"/>
      <c r="C131" s="5"/>
      <c r="D131" s="10"/>
      <c r="E131" s="38" t="s">
        <v>70</v>
      </c>
      <c r="F131" s="39">
        <f>SUM(F129:F129)</f>
        <v>0</v>
      </c>
      <c r="G131"/>
    </row>
    <row r="132" spans="1:7" ht="20.25" customHeight="1" x14ac:dyDescent="0.25">
      <c r="A132" s="4"/>
      <c r="B132" s="34"/>
      <c r="C132" s="5"/>
      <c r="D132" s="10"/>
      <c r="E132" s="38"/>
      <c r="F132" s="40"/>
      <c r="G132"/>
    </row>
    <row r="133" spans="1:7" ht="20.25" customHeight="1" x14ac:dyDescent="0.25">
      <c r="A133" s="211" t="s">
        <v>71</v>
      </c>
      <c r="B133" s="212"/>
      <c r="C133" s="212"/>
      <c r="D133" s="212"/>
      <c r="E133" s="212"/>
      <c r="F133" s="213"/>
      <c r="G133"/>
    </row>
    <row r="134" spans="1:7" ht="20.25" customHeight="1" x14ac:dyDescent="0.25">
      <c r="A134" s="19" t="s">
        <v>61</v>
      </c>
      <c r="B134" s="18" t="s">
        <v>3</v>
      </c>
      <c r="C134" s="19" t="s">
        <v>62</v>
      </c>
      <c r="D134" s="19" t="s">
        <v>63</v>
      </c>
      <c r="E134" s="19" t="s">
        <v>64</v>
      </c>
      <c r="F134" s="19" t="s">
        <v>65</v>
      </c>
      <c r="G134"/>
    </row>
    <row r="135" spans="1:7" ht="15" x14ac:dyDescent="0.25">
      <c r="A135" s="26"/>
      <c r="B135" s="30" t="s">
        <v>131</v>
      </c>
      <c r="C135" s="19" t="s">
        <v>62</v>
      </c>
      <c r="D135" s="26"/>
      <c r="E135" s="32"/>
      <c r="F135" s="108">
        <f>E135*D135</f>
        <v>0</v>
      </c>
      <c r="G135"/>
    </row>
    <row r="136" spans="1:7" ht="15" x14ac:dyDescent="0.25">
      <c r="A136" s="26"/>
      <c r="B136" s="30" t="s">
        <v>132</v>
      </c>
      <c r="C136" s="19" t="s">
        <v>62</v>
      </c>
      <c r="D136" s="26"/>
      <c r="E136" s="32"/>
      <c r="F136" s="108">
        <f t="shared" ref="F136:F138" si="11">E136*D136</f>
        <v>0</v>
      </c>
      <c r="G136"/>
    </row>
    <row r="137" spans="1:7" ht="20.25" customHeight="1" x14ac:dyDescent="0.25">
      <c r="A137" s="26"/>
      <c r="B137" s="30" t="s">
        <v>154</v>
      </c>
      <c r="C137" s="19" t="s">
        <v>62</v>
      </c>
      <c r="D137" s="26"/>
      <c r="E137" s="32"/>
      <c r="F137" s="108">
        <f t="shared" si="11"/>
        <v>0</v>
      </c>
      <c r="G137"/>
    </row>
    <row r="138" spans="1:7" ht="15" x14ac:dyDescent="0.25">
      <c r="A138" s="26"/>
      <c r="B138" s="30" t="s">
        <v>160</v>
      </c>
      <c r="C138" s="19" t="s">
        <v>62</v>
      </c>
      <c r="D138" s="26"/>
      <c r="E138" s="32"/>
      <c r="F138" s="108">
        <f t="shared" si="11"/>
        <v>0</v>
      </c>
      <c r="G138"/>
    </row>
    <row r="139" spans="1:7" ht="20.25" customHeight="1" x14ac:dyDescent="0.25">
      <c r="A139" s="33"/>
      <c r="B139" s="34"/>
      <c r="C139" s="23"/>
      <c r="D139" s="35"/>
      <c r="E139" s="36"/>
      <c r="F139" s="37"/>
      <c r="G139"/>
    </row>
    <row r="140" spans="1:7" ht="20.25" customHeight="1" x14ac:dyDescent="0.25">
      <c r="A140" s="4"/>
      <c r="B140" s="34"/>
      <c r="C140" s="5"/>
      <c r="D140" s="10"/>
      <c r="E140" s="38" t="s">
        <v>73</v>
      </c>
      <c r="F140" s="39">
        <f>SUM(F135:F138)</f>
        <v>0</v>
      </c>
      <c r="G140"/>
    </row>
    <row r="141" spans="1:7" ht="20.25" customHeight="1" x14ac:dyDescent="0.25">
      <c r="A141" s="4"/>
      <c r="B141" s="34"/>
      <c r="C141" s="5"/>
      <c r="D141" s="10"/>
      <c r="E141" s="38"/>
      <c r="F141" s="39"/>
      <c r="G141"/>
    </row>
    <row r="142" spans="1:7" ht="20.25" customHeight="1" x14ac:dyDescent="0.25">
      <c r="A142" s="211" t="s">
        <v>74</v>
      </c>
      <c r="B142" s="212"/>
      <c r="C142" s="212"/>
      <c r="D142" s="212"/>
      <c r="E142" s="212"/>
      <c r="F142" s="213"/>
      <c r="G142"/>
    </row>
    <row r="143" spans="1:7" ht="20.25" customHeight="1" x14ac:dyDescent="0.25">
      <c r="A143" s="19" t="s">
        <v>61</v>
      </c>
      <c r="B143" s="18" t="s">
        <v>3</v>
      </c>
      <c r="C143" s="19" t="s">
        <v>62</v>
      </c>
      <c r="D143" s="19" t="s">
        <v>63</v>
      </c>
      <c r="E143" s="19" t="s">
        <v>64</v>
      </c>
      <c r="F143" s="19" t="s">
        <v>65</v>
      </c>
      <c r="G143"/>
    </row>
    <row r="144" spans="1:7" ht="75" x14ac:dyDescent="0.25">
      <c r="A144" s="26"/>
      <c r="B144" s="27" t="s">
        <v>155</v>
      </c>
      <c r="C144" s="25" t="s">
        <v>156</v>
      </c>
      <c r="D144" s="41"/>
      <c r="E144" s="28"/>
      <c r="F144" s="29">
        <f>ROUND(E144*D144,2)</f>
        <v>0</v>
      </c>
      <c r="G144"/>
    </row>
    <row r="145" spans="1:7" ht="75" x14ac:dyDescent="0.25">
      <c r="A145" s="26"/>
      <c r="B145" s="31" t="s">
        <v>158</v>
      </c>
      <c r="C145" s="18" t="s">
        <v>157</v>
      </c>
      <c r="D145" s="1"/>
      <c r="E145" s="32"/>
      <c r="F145" s="29">
        <f t="shared" ref="F145" si="12">ROUND(E145*D145,2)</f>
        <v>0</v>
      </c>
      <c r="G145"/>
    </row>
    <row r="146" spans="1:7" ht="20.25" customHeight="1" x14ac:dyDescent="0.25">
      <c r="A146" s="33"/>
      <c r="B146" s="34"/>
      <c r="C146" s="23"/>
      <c r="D146" s="35"/>
      <c r="E146" s="36"/>
      <c r="F146" s="37"/>
      <c r="G146"/>
    </row>
    <row r="147" spans="1:7" ht="20.25" customHeight="1" x14ac:dyDescent="0.25">
      <c r="A147" s="4"/>
      <c r="B147" s="34"/>
      <c r="C147" s="5"/>
      <c r="D147" s="10"/>
      <c r="E147" s="38" t="s">
        <v>73</v>
      </c>
      <c r="F147" s="39">
        <f>SUM(F144:F145)</f>
        <v>0</v>
      </c>
      <c r="G147"/>
    </row>
    <row r="148" spans="1:7" ht="20.25" customHeight="1" x14ac:dyDescent="0.25">
      <c r="A148" s="4"/>
      <c r="B148" s="34"/>
      <c r="C148" s="5"/>
      <c r="D148" s="10"/>
      <c r="E148" s="10"/>
      <c r="F148" s="6"/>
      <c r="G148"/>
    </row>
    <row r="149" spans="1:7" ht="20.25" customHeight="1" x14ac:dyDescent="0.25">
      <c r="A149" s="4"/>
      <c r="B149" s="34"/>
      <c r="C149" s="5"/>
      <c r="D149" s="5"/>
      <c r="E149" s="38" t="s">
        <v>76</v>
      </c>
      <c r="F149" s="40"/>
      <c r="G149"/>
    </row>
    <row r="150" spans="1:7" ht="20.25" customHeight="1" x14ac:dyDescent="0.25">
      <c r="A150" s="4"/>
      <c r="B150" s="34"/>
      <c r="C150" s="5" t="s">
        <v>77</v>
      </c>
      <c r="D150" s="5"/>
      <c r="E150" s="5"/>
      <c r="F150" s="39">
        <f>F147+F140+F131</f>
        <v>0</v>
      </c>
      <c r="G150"/>
    </row>
    <row r="151" spans="1:7" ht="20.25" customHeight="1" thickBot="1" x14ac:dyDescent="0.3">
      <c r="A151" s="4"/>
      <c r="B151" s="34"/>
      <c r="C151" s="10" t="s">
        <v>189</v>
      </c>
      <c r="D151" s="7"/>
      <c r="E151" s="7"/>
      <c r="F151" s="42">
        <v>40</v>
      </c>
      <c r="G151"/>
    </row>
    <row r="152" spans="1:7" ht="20.25" customHeight="1" thickTop="1" thickBot="1" x14ac:dyDescent="0.3">
      <c r="A152" s="4"/>
      <c r="B152" s="34"/>
      <c r="C152" s="5"/>
      <c r="D152" s="5" t="s">
        <v>79</v>
      </c>
      <c r="E152" s="5"/>
      <c r="F152" s="114">
        <f>F150/F151</f>
        <v>0</v>
      </c>
      <c r="G152"/>
    </row>
    <row r="153" spans="1:7" ht="20.25" customHeight="1" thickTop="1" x14ac:dyDescent="0.25">
      <c r="A153" s="4"/>
      <c r="B153" s="34"/>
      <c r="C153" s="5"/>
      <c r="D153" s="5"/>
      <c r="E153" s="5"/>
      <c r="F153" s="39"/>
      <c r="G153"/>
    </row>
    <row r="154" spans="1:7" ht="20.25" customHeight="1" x14ac:dyDescent="0.25">
      <c r="A154" s="33"/>
      <c r="B154" s="34"/>
      <c r="C154" s="23"/>
      <c r="D154" s="35"/>
      <c r="E154" s="36"/>
      <c r="F154" s="37"/>
      <c r="G154"/>
    </row>
    <row r="155" spans="1:7" ht="20.25" customHeight="1" x14ac:dyDescent="0.25">
      <c r="A155" s="11" t="s">
        <v>61</v>
      </c>
      <c r="B155" s="109" t="s">
        <v>3</v>
      </c>
      <c r="C155" s="11" t="s">
        <v>62</v>
      </c>
      <c r="D155" s="11" t="s">
        <v>63</v>
      </c>
      <c r="E155" s="11" t="s">
        <v>64</v>
      </c>
      <c r="F155" s="11" t="s">
        <v>65</v>
      </c>
      <c r="G155"/>
    </row>
    <row r="156" spans="1:7" ht="42" customHeight="1" x14ac:dyDescent="0.25">
      <c r="A156" s="16" t="s">
        <v>162</v>
      </c>
      <c r="B156" s="17" t="s">
        <v>137</v>
      </c>
      <c r="C156" s="18" t="s">
        <v>2</v>
      </c>
      <c r="D156" s="19" t="s">
        <v>66</v>
      </c>
      <c r="E156" s="19" t="s">
        <v>66</v>
      </c>
      <c r="F156" s="20"/>
      <c r="G156"/>
    </row>
    <row r="157" spans="1:7" ht="20.25" customHeight="1" x14ac:dyDescent="0.25">
      <c r="A157" s="21"/>
      <c r="B157" s="22"/>
      <c r="C157" s="23"/>
      <c r="D157" s="7"/>
      <c r="E157" s="7"/>
      <c r="F157" s="24"/>
      <c r="G157"/>
    </row>
    <row r="158" spans="1:7" ht="20.25" customHeight="1" x14ac:dyDescent="0.25">
      <c r="A158" s="214" t="s">
        <v>67</v>
      </c>
      <c r="B158" s="215"/>
      <c r="C158" s="215"/>
      <c r="D158" s="215"/>
      <c r="E158" s="215"/>
      <c r="F158" s="216"/>
      <c r="G158"/>
    </row>
    <row r="159" spans="1:7" ht="20.25" customHeight="1" x14ac:dyDescent="0.25">
      <c r="A159" s="19" t="s">
        <v>61</v>
      </c>
      <c r="B159" s="18" t="s">
        <v>3</v>
      </c>
      <c r="C159" s="19" t="s">
        <v>62</v>
      </c>
      <c r="D159" s="19" t="s">
        <v>63</v>
      </c>
      <c r="E159" s="19" t="s">
        <v>64</v>
      </c>
      <c r="F159" s="19" t="s">
        <v>65</v>
      </c>
      <c r="G159"/>
    </row>
    <row r="160" spans="1:7" ht="27.75" customHeight="1" x14ac:dyDescent="0.25">
      <c r="A160" s="26"/>
      <c r="B160" s="27" t="s">
        <v>138</v>
      </c>
      <c r="C160" s="25" t="s">
        <v>68</v>
      </c>
      <c r="D160" s="26">
        <v>1</v>
      </c>
      <c r="E160" s="28">
        <f>E67</f>
        <v>0</v>
      </c>
      <c r="F160" s="29">
        <f>ROUND(E160*D160,2)</f>
        <v>0</v>
      </c>
      <c r="G160"/>
    </row>
    <row r="161" spans="1:7" ht="30" x14ac:dyDescent="0.25">
      <c r="A161" s="26"/>
      <c r="B161" s="31" t="s">
        <v>95</v>
      </c>
      <c r="C161" s="18" t="s">
        <v>68</v>
      </c>
      <c r="D161" s="19">
        <v>1</v>
      </c>
      <c r="E161" s="32">
        <f>E69</f>
        <v>0</v>
      </c>
      <c r="F161" s="29">
        <f t="shared" ref="F161" si="13">ROUND(E161*D161,2)</f>
        <v>0</v>
      </c>
      <c r="G161"/>
    </row>
    <row r="162" spans="1:7" ht="20.25" customHeight="1" x14ac:dyDescent="0.25">
      <c r="A162" s="33"/>
      <c r="B162" s="34"/>
      <c r="C162" s="23"/>
      <c r="D162" s="35"/>
      <c r="E162" s="36"/>
      <c r="F162" s="37"/>
      <c r="G162"/>
    </row>
    <row r="163" spans="1:7" ht="20.25" customHeight="1" x14ac:dyDescent="0.25">
      <c r="A163" s="33"/>
      <c r="B163" s="34"/>
      <c r="C163" s="5"/>
      <c r="D163" s="10"/>
      <c r="E163" s="38" t="s">
        <v>70</v>
      </c>
      <c r="F163" s="39">
        <f>SUM(F160:F161)</f>
        <v>0</v>
      </c>
      <c r="G163"/>
    </row>
    <row r="164" spans="1:7" ht="20.25" customHeight="1" x14ac:dyDescent="0.25">
      <c r="A164" s="4"/>
      <c r="B164" s="34"/>
      <c r="C164" s="5"/>
      <c r="D164" s="10"/>
      <c r="E164" s="38"/>
      <c r="F164" s="40"/>
      <c r="G164"/>
    </row>
    <row r="165" spans="1:7" ht="20.25" customHeight="1" x14ac:dyDescent="0.25">
      <c r="A165" s="211" t="s">
        <v>71</v>
      </c>
      <c r="B165" s="212"/>
      <c r="C165" s="212"/>
      <c r="D165" s="212"/>
      <c r="E165" s="212"/>
      <c r="F165" s="213"/>
      <c r="G165"/>
    </row>
    <row r="166" spans="1:7" ht="20.25" customHeight="1" x14ac:dyDescent="0.25">
      <c r="A166" s="19" t="s">
        <v>61</v>
      </c>
      <c r="B166" s="18" t="s">
        <v>3</v>
      </c>
      <c r="C166" s="19" t="s">
        <v>62</v>
      </c>
      <c r="D166" s="19" t="s">
        <v>63</v>
      </c>
      <c r="E166" s="19" t="s">
        <v>64</v>
      </c>
      <c r="F166" s="19" t="s">
        <v>65</v>
      </c>
      <c r="G166"/>
    </row>
    <row r="167" spans="1:7" ht="20.25" customHeight="1" x14ac:dyDescent="0.25">
      <c r="A167" s="26"/>
      <c r="B167" s="30" t="s">
        <v>131</v>
      </c>
      <c r="C167" s="19" t="s">
        <v>62</v>
      </c>
      <c r="D167" s="26"/>
      <c r="E167" s="28"/>
      <c r="F167" s="29">
        <f>E167*D167</f>
        <v>0</v>
      </c>
      <c r="G167"/>
    </row>
    <row r="168" spans="1:7" ht="20.25" customHeight="1" x14ac:dyDescent="0.25">
      <c r="A168" s="26"/>
      <c r="B168" s="30" t="s">
        <v>132</v>
      </c>
      <c r="C168" s="19" t="s">
        <v>62</v>
      </c>
      <c r="D168" s="26"/>
      <c r="E168" s="32"/>
      <c r="F168" s="29">
        <f t="shared" ref="F168:F169" si="14">E168*D168</f>
        <v>0</v>
      </c>
      <c r="G168"/>
    </row>
    <row r="169" spans="1:7" ht="20.25" customHeight="1" x14ac:dyDescent="0.25">
      <c r="A169" s="26"/>
      <c r="B169" s="30" t="s">
        <v>133</v>
      </c>
      <c r="C169" s="19" t="s">
        <v>62</v>
      </c>
      <c r="D169" s="26"/>
      <c r="E169" s="28"/>
      <c r="F169" s="29">
        <f t="shared" si="14"/>
        <v>0</v>
      </c>
      <c r="G169"/>
    </row>
    <row r="170" spans="1:7" ht="20.25" customHeight="1" x14ac:dyDescent="0.25">
      <c r="A170" s="33"/>
      <c r="B170" s="34"/>
      <c r="C170" s="23"/>
      <c r="D170" s="35"/>
      <c r="E170" s="36"/>
      <c r="F170" s="37"/>
      <c r="G170"/>
    </row>
    <row r="171" spans="1:7" ht="20.25" customHeight="1" x14ac:dyDescent="0.25">
      <c r="A171" s="4"/>
      <c r="B171" s="34"/>
      <c r="C171" s="5"/>
      <c r="D171" s="10"/>
      <c r="E171" s="38" t="s">
        <v>73</v>
      </c>
      <c r="F171" s="39">
        <f>SUM(F167:F169)</f>
        <v>0</v>
      </c>
      <c r="G171"/>
    </row>
    <row r="172" spans="1:7" ht="20.25" customHeight="1" x14ac:dyDescent="0.25">
      <c r="A172" s="4"/>
      <c r="B172" s="34"/>
      <c r="C172" s="5"/>
      <c r="D172" s="10"/>
      <c r="E172" s="38"/>
      <c r="F172" s="39"/>
      <c r="G172"/>
    </row>
    <row r="173" spans="1:7" ht="20.25" customHeight="1" x14ac:dyDescent="0.25">
      <c r="A173" s="211" t="s">
        <v>74</v>
      </c>
      <c r="B173" s="212"/>
      <c r="C173" s="212"/>
      <c r="D173" s="212"/>
      <c r="E173" s="212"/>
      <c r="F173" s="213"/>
      <c r="G173"/>
    </row>
    <row r="174" spans="1:7" ht="20.25" customHeight="1" x14ac:dyDescent="0.25">
      <c r="A174" s="19" t="s">
        <v>61</v>
      </c>
      <c r="B174" s="18" t="s">
        <v>3</v>
      </c>
      <c r="C174" s="19" t="s">
        <v>62</v>
      </c>
      <c r="D174" s="19" t="s">
        <v>63</v>
      </c>
      <c r="E174" s="19" t="s">
        <v>64</v>
      </c>
      <c r="F174" s="19" t="s">
        <v>65</v>
      </c>
      <c r="G174"/>
    </row>
    <row r="175" spans="1:7" ht="60" customHeight="1" x14ac:dyDescent="0.25">
      <c r="A175" s="26"/>
      <c r="B175" s="27" t="s">
        <v>147</v>
      </c>
      <c r="C175" s="25" t="s">
        <v>94</v>
      </c>
      <c r="D175" s="41"/>
      <c r="E175" s="28"/>
      <c r="F175" s="29">
        <f>ROUND(E175*D175,2)</f>
        <v>0</v>
      </c>
      <c r="G175"/>
    </row>
    <row r="176" spans="1:7" ht="45" customHeight="1" x14ac:dyDescent="0.25">
      <c r="A176" s="26"/>
      <c r="B176" s="27" t="s">
        <v>139</v>
      </c>
      <c r="C176" s="25" t="s">
        <v>94</v>
      </c>
      <c r="D176" s="41"/>
      <c r="E176" s="28"/>
      <c r="F176" s="29">
        <f>ROUND(E176*D176,2)</f>
        <v>0</v>
      </c>
      <c r="G176"/>
    </row>
    <row r="177" spans="1:7" ht="20.25" customHeight="1" x14ac:dyDescent="0.25">
      <c r="A177" s="4"/>
      <c r="B177" s="34"/>
      <c r="C177" s="5"/>
      <c r="D177" s="10"/>
      <c r="E177" s="38" t="s">
        <v>73</v>
      </c>
      <c r="F177" s="39">
        <f>SUM(F175:F176)</f>
        <v>0</v>
      </c>
      <c r="G177"/>
    </row>
    <row r="178" spans="1:7" ht="20.25" customHeight="1" x14ac:dyDescent="0.25">
      <c r="A178" s="4"/>
      <c r="B178" s="34"/>
      <c r="C178" s="5"/>
      <c r="D178" s="10"/>
      <c r="E178" s="10"/>
      <c r="F178" s="6"/>
      <c r="G178"/>
    </row>
    <row r="179" spans="1:7" ht="20.25" customHeight="1" x14ac:dyDescent="0.25">
      <c r="A179" s="4"/>
      <c r="B179" s="34"/>
      <c r="C179" s="5"/>
      <c r="D179" s="5"/>
      <c r="E179" s="38" t="s">
        <v>76</v>
      </c>
      <c r="F179" s="40"/>
      <c r="G179"/>
    </row>
    <row r="180" spans="1:7" ht="20.25" customHeight="1" x14ac:dyDescent="0.25">
      <c r="A180" s="4"/>
      <c r="B180" s="34"/>
      <c r="C180" s="5" t="s">
        <v>77</v>
      </c>
      <c r="D180" s="5"/>
      <c r="E180" s="5"/>
      <c r="F180" s="39">
        <f>F177+F171+F163</f>
        <v>0</v>
      </c>
      <c r="G180"/>
    </row>
    <row r="181" spans="1:7" ht="20.25" customHeight="1" thickBot="1" x14ac:dyDescent="0.3">
      <c r="A181" s="4"/>
      <c r="B181" s="34"/>
      <c r="C181" s="10" t="s">
        <v>78</v>
      </c>
      <c r="D181" s="7"/>
      <c r="E181" s="7"/>
      <c r="F181" s="42">
        <v>1</v>
      </c>
      <c r="G181"/>
    </row>
    <row r="182" spans="1:7" ht="20.25" customHeight="1" thickTop="1" thickBot="1" x14ac:dyDescent="0.3">
      <c r="A182" s="4"/>
      <c r="B182" s="34"/>
      <c r="C182" s="5"/>
      <c r="D182" s="5" t="s">
        <v>79</v>
      </c>
      <c r="E182" s="5"/>
      <c r="F182" s="43">
        <f>F180/F181</f>
        <v>0</v>
      </c>
      <c r="G182"/>
    </row>
    <row r="183" spans="1:7" ht="20.25" customHeight="1" thickTop="1" x14ac:dyDescent="0.25">
      <c r="A183" s="8"/>
      <c r="B183" s="111"/>
      <c r="C183" s="9"/>
      <c r="D183" s="9"/>
      <c r="E183" s="9"/>
      <c r="F183" s="46"/>
      <c r="G183"/>
    </row>
    <row r="184" spans="1:7" ht="17.25" customHeight="1" x14ac:dyDescent="0.25">
      <c r="A184" s="4"/>
      <c r="B184" s="34"/>
      <c r="C184" s="5"/>
      <c r="D184" s="5"/>
      <c r="E184" s="5"/>
      <c r="F184" s="39"/>
      <c r="G184"/>
    </row>
    <row r="185" spans="1:7" ht="20.25" customHeight="1" x14ac:dyDescent="0.25">
      <c r="A185" s="11" t="s">
        <v>61</v>
      </c>
      <c r="B185" s="109" t="s">
        <v>3</v>
      </c>
      <c r="C185" s="11" t="s">
        <v>62</v>
      </c>
      <c r="D185" s="11" t="s">
        <v>63</v>
      </c>
      <c r="E185" s="11" t="s">
        <v>64</v>
      </c>
      <c r="F185" s="11" t="s">
        <v>65</v>
      </c>
      <c r="G185"/>
    </row>
    <row r="186" spans="1:7" ht="20.25" customHeight="1" x14ac:dyDescent="0.25">
      <c r="A186" s="16" t="s">
        <v>163</v>
      </c>
      <c r="B186" s="17" t="s">
        <v>103</v>
      </c>
      <c r="C186" s="47" t="s">
        <v>2</v>
      </c>
      <c r="D186" s="19" t="s">
        <v>66</v>
      </c>
      <c r="E186" s="19" t="s">
        <v>66</v>
      </c>
      <c r="F186" s="20"/>
      <c r="G186"/>
    </row>
    <row r="187" spans="1:7" ht="14.25" customHeight="1" x14ac:dyDescent="0.25">
      <c r="A187" s="21"/>
      <c r="B187" s="22"/>
      <c r="C187" s="23"/>
      <c r="D187" s="7"/>
      <c r="E187" s="7"/>
      <c r="F187" s="24"/>
      <c r="G187"/>
    </row>
    <row r="188" spans="1:7" ht="20.25" customHeight="1" x14ac:dyDescent="0.25">
      <c r="A188" s="214" t="s">
        <v>67</v>
      </c>
      <c r="B188" s="215"/>
      <c r="C188" s="215"/>
      <c r="D188" s="215"/>
      <c r="E188" s="215"/>
      <c r="F188" s="216"/>
      <c r="G188"/>
    </row>
    <row r="189" spans="1:7" ht="20.25" customHeight="1" x14ac:dyDescent="0.25">
      <c r="A189" s="19" t="s">
        <v>61</v>
      </c>
      <c r="B189" s="18" t="s">
        <v>3</v>
      </c>
      <c r="C189" s="19" t="s">
        <v>62</v>
      </c>
      <c r="D189" s="19" t="s">
        <v>63</v>
      </c>
      <c r="E189" s="19" t="s">
        <v>64</v>
      </c>
      <c r="F189" s="19" t="s">
        <v>65</v>
      </c>
      <c r="G189"/>
    </row>
    <row r="190" spans="1:7" ht="20.25" customHeight="1" x14ac:dyDescent="0.25">
      <c r="A190" s="26"/>
      <c r="B190" s="27" t="s">
        <v>90</v>
      </c>
      <c r="C190" s="25" t="s">
        <v>68</v>
      </c>
      <c r="D190" s="41"/>
      <c r="E190" s="28"/>
      <c r="F190" s="29">
        <f>ROUND(E190*D190,2)</f>
        <v>0</v>
      </c>
      <c r="G190"/>
    </row>
    <row r="191" spans="1:7" ht="30" x14ac:dyDescent="0.25">
      <c r="A191" s="26"/>
      <c r="B191" s="31" t="s">
        <v>164</v>
      </c>
      <c r="C191" s="18" t="s">
        <v>68</v>
      </c>
      <c r="D191" s="1"/>
      <c r="E191" s="32"/>
      <c r="F191" s="29">
        <f t="shared" ref="F191:F192" si="15">ROUND(E191*D191,2)</f>
        <v>0</v>
      </c>
      <c r="G191"/>
    </row>
    <row r="192" spans="1:7" ht="30" x14ac:dyDescent="0.25">
      <c r="A192" s="26"/>
      <c r="B192" s="27" t="s">
        <v>165</v>
      </c>
      <c r="C192" s="25" t="s">
        <v>68</v>
      </c>
      <c r="D192" s="41"/>
      <c r="E192" s="28"/>
      <c r="F192" s="29">
        <f t="shared" si="15"/>
        <v>0</v>
      </c>
      <c r="G192"/>
    </row>
    <row r="193" spans="1:7" ht="15" x14ac:dyDescent="0.25">
      <c r="A193" s="33"/>
      <c r="B193" s="34"/>
      <c r="C193" s="23"/>
      <c r="D193" s="35"/>
      <c r="E193" s="36"/>
      <c r="F193" s="37"/>
      <c r="G193"/>
    </row>
    <row r="194" spans="1:7" ht="15" x14ac:dyDescent="0.25">
      <c r="A194" s="33"/>
      <c r="B194" s="34"/>
      <c r="C194" s="5"/>
      <c r="D194" s="10"/>
      <c r="E194" s="38" t="s">
        <v>70</v>
      </c>
      <c r="F194" s="39">
        <f>SUM(F190:F192)</f>
        <v>0</v>
      </c>
      <c r="G194"/>
    </row>
    <row r="195" spans="1:7" ht="69" customHeight="1" x14ac:dyDescent="0.25">
      <c r="A195" s="4"/>
      <c r="B195" s="34"/>
      <c r="C195" s="5"/>
      <c r="D195" s="10"/>
      <c r="E195" s="38"/>
      <c r="F195" s="40"/>
      <c r="G195"/>
    </row>
    <row r="196" spans="1:7" ht="15" customHeight="1" x14ac:dyDescent="0.25">
      <c r="A196" s="211" t="s">
        <v>81</v>
      </c>
      <c r="B196" s="212"/>
      <c r="C196" s="212"/>
      <c r="D196" s="212"/>
      <c r="E196" s="212"/>
      <c r="F196" s="213"/>
      <c r="G196"/>
    </row>
    <row r="197" spans="1:7" ht="20.25" customHeight="1" x14ac:dyDescent="0.25">
      <c r="A197" s="19" t="s">
        <v>123</v>
      </c>
      <c r="B197" s="18" t="s">
        <v>3</v>
      </c>
      <c r="C197" s="19" t="s">
        <v>62</v>
      </c>
      <c r="D197" s="19" t="s">
        <v>63</v>
      </c>
      <c r="E197" s="19" t="s">
        <v>64</v>
      </c>
      <c r="F197" s="19" t="s">
        <v>65</v>
      </c>
      <c r="G197"/>
    </row>
    <row r="198" spans="1:7" ht="15" x14ac:dyDescent="0.25">
      <c r="A198" s="26"/>
      <c r="B198" s="30" t="s">
        <v>82</v>
      </c>
      <c r="C198" s="25" t="s">
        <v>72</v>
      </c>
      <c r="D198" s="48"/>
      <c r="E198" s="28"/>
      <c r="F198" s="29">
        <f t="shared" ref="F198:F206" si="16">ROUND(E198*D198,2)</f>
        <v>0</v>
      </c>
      <c r="G198"/>
    </row>
    <row r="199" spans="1:7" ht="15" x14ac:dyDescent="0.25">
      <c r="A199" s="26"/>
      <c r="B199" s="31" t="s">
        <v>83</v>
      </c>
      <c r="C199" s="18" t="s">
        <v>72</v>
      </c>
      <c r="D199" s="115"/>
      <c r="E199" s="28"/>
      <c r="F199" s="29">
        <f t="shared" si="16"/>
        <v>0</v>
      </c>
      <c r="G199"/>
    </row>
    <row r="200" spans="1:7" ht="15" x14ac:dyDescent="0.25">
      <c r="A200" s="26"/>
      <c r="B200" s="27" t="s">
        <v>84</v>
      </c>
      <c r="C200" s="25" t="s">
        <v>72</v>
      </c>
      <c r="D200" s="48"/>
      <c r="E200" s="28"/>
      <c r="F200" s="29">
        <f t="shared" si="16"/>
        <v>0</v>
      </c>
      <c r="G200"/>
    </row>
    <row r="201" spans="1:7" ht="15" x14ac:dyDescent="0.25">
      <c r="A201" s="26"/>
      <c r="B201" s="30" t="s">
        <v>85</v>
      </c>
      <c r="C201" s="25" t="s">
        <v>72</v>
      </c>
      <c r="D201" s="48"/>
      <c r="E201" s="28"/>
      <c r="F201" s="29">
        <f t="shared" si="16"/>
        <v>0</v>
      </c>
      <c r="G201"/>
    </row>
    <row r="202" spans="1:7" ht="15" x14ac:dyDescent="0.25">
      <c r="A202" s="26"/>
      <c r="B202" s="27" t="s">
        <v>86</v>
      </c>
      <c r="C202" s="25" t="s">
        <v>72</v>
      </c>
      <c r="D202" s="48"/>
      <c r="E202" s="28"/>
      <c r="F202" s="29">
        <f t="shared" si="16"/>
        <v>0</v>
      </c>
      <c r="G202"/>
    </row>
    <row r="203" spans="1:7" ht="15" x14ac:dyDescent="0.25">
      <c r="A203" s="26"/>
      <c r="B203" s="30" t="s">
        <v>87</v>
      </c>
      <c r="C203" s="25" t="s">
        <v>72</v>
      </c>
      <c r="D203" s="48"/>
      <c r="E203" s="28"/>
      <c r="F203" s="29">
        <f t="shared" si="16"/>
        <v>0</v>
      </c>
      <c r="G203"/>
    </row>
    <row r="204" spans="1:7" ht="15" x14ac:dyDescent="0.25">
      <c r="A204" s="26"/>
      <c r="B204" s="30" t="s">
        <v>88</v>
      </c>
      <c r="C204" s="25" t="s">
        <v>72</v>
      </c>
      <c r="D204" s="48"/>
      <c r="E204" s="28"/>
      <c r="F204" s="29">
        <f t="shared" si="16"/>
        <v>0</v>
      </c>
      <c r="G204"/>
    </row>
    <row r="205" spans="1:7" ht="15" x14ac:dyDescent="0.25">
      <c r="A205" s="26"/>
      <c r="B205" s="30" t="s">
        <v>122</v>
      </c>
      <c r="C205" s="25" t="s">
        <v>110</v>
      </c>
      <c r="D205" s="48"/>
      <c r="E205" s="28"/>
      <c r="F205" s="29">
        <f t="shared" si="16"/>
        <v>0</v>
      </c>
      <c r="G205"/>
    </row>
    <row r="206" spans="1:7" ht="15" x14ac:dyDescent="0.25">
      <c r="A206" s="26"/>
      <c r="B206" s="27" t="s">
        <v>190</v>
      </c>
      <c r="C206" s="25" t="s">
        <v>72</v>
      </c>
      <c r="D206" s="48"/>
      <c r="E206" s="28"/>
      <c r="F206" s="29">
        <f t="shared" si="16"/>
        <v>0</v>
      </c>
      <c r="G206"/>
    </row>
    <row r="207" spans="1:7" ht="15" x14ac:dyDescent="0.25">
      <c r="A207" s="33"/>
      <c r="B207" s="34"/>
      <c r="C207" s="23"/>
      <c r="D207" s="35"/>
      <c r="E207" s="36"/>
      <c r="F207" s="37"/>
      <c r="G207"/>
    </row>
    <row r="208" spans="1:7" ht="15" x14ac:dyDescent="0.25">
      <c r="A208" s="4"/>
      <c r="B208" s="34"/>
      <c r="C208" s="5"/>
      <c r="D208" s="10"/>
      <c r="E208" s="38" t="s">
        <v>73</v>
      </c>
      <c r="F208" s="39">
        <f>SUM(F198:F206)</f>
        <v>0</v>
      </c>
      <c r="G208"/>
    </row>
    <row r="209" spans="1:7" ht="15" x14ac:dyDescent="0.25">
      <c r="A209" s="4"/>
      <c r="B209" s="34"/>
      <c r="C209" s="5"/>
      <c r="D209" s="10"/>
      <c r="E209" s="38"/>
      <c r="F209" s="39"/>
      <c r="G209"/>
    </row>
    <row r="210" spans="1:7" ht="15" x14ac:dyDescent="0.25">
      <c r="A210" s="211" t="s">
        <v>74</v>
      </c>
      <c r="B210" s="212"/>
      <c r="C210" s="212"/>
      <c r="D210" s="212"/>
      <c r="E210" s="212"/>
      <c r="F210" s="213"/>
      <c r="G210"/>
    </row>
    <row r="211" spans="1:7" ht="15" x14ac:dyDescent="0.25">
      <c r="A211" s="19" t="s">
        <v>61</v>
      </c>
      <c r="B211" s="18" t="s">
        <v>3</v>
      </c>
      <c r="C211" s="19" t="s">
        <v>62</v>
      </c>
      <c r="D211" s="19" t="s">
        <v>63</v>
      </c>
      <c r="E211" s="19" t="s">
        <v>64</v>
      </c>
      <c r="F211" s="19" t="s">
        <v>65</v>
      </c>
      <c r="G211"/>
    </row>
    <row r="212" spans="1:7" ht="15" x14ac:dyDescent="0.25">
      <c r="A212" s="26"/>
      <c r="B212" s="27" t="s">
        <v>166</v>
      </c>
      <c r="C212" s="25" t="s">
        <v>72</v>
      </c>
      <c r="D212" s="41">
        <v>1</v>
      </c>
      <c r="E212" s="28"/>
      <c r="F212" s="29">
        <f>ROUND(E212*D212,2)</f>
        <v>0</v>
      </c>
      <c r="G212"/>
    </row>
    <row r="213" spans="1:7" ht="15" x14ac:dyDescent="0.25">
      <c r="A213" s="33"/>
      <c r="B213" s="34"/>
      <c r="C213" s="23"/>
      <c r="D213" s="35"/>
      <c r="E213" s="36"/>
      <c r="F213" s="37"/>
      <c r="G213"/>
    </row>
    <row r="214" spans="1:7" ht="15" x14ac:dyDescent="0.25">
      <c r="A214" s="4"/>
      <c r="B214" s="34"/>
      <c r="C214" s="5"/>
      <c r="D214" s="10"/>
      <c r="E214" s="38" t="s">
        <v>73</v>
      </c>
      <c r="F214" s="39">
        <f>SUM(F212:F212)</f>
        <v>0</v>
      </c>
      <c r="G214"/>
    </row>
    <row r="215" spans="1:7" ht="15" x14ac:dyDescent="0.25">
      <c r="A215" s="4"/>
      <c r="B215" s="34"/>
      <c r="C215" s="5"/>
      <c r="D215" s="10"/>
      <c r="E215" s="10"/>
      <c r="F215" s="6"/>
      <c r="G215"/>
    </row>
    <row r="216" spans="1:7" ht="15" x14ac:dyDescent="0.25">
      <c r="A216" s="4"/>
      <c r="B216" s="34"/>
      <c r="C216" s="5"/>
      <c r="D216" s="5"/>
      <c r="E216" s="38" t="s">
        <v>76</v>
      </c>
      <c r="F216" s="40"/>
      <c r="G216"/>
    </row>
    <row r="217" spans="1:7" ht="15.75" customHeight="1" x14ac:dyDescent="0.25">
      <c r="A217" s="4"/>
      <c r="B217" s="34"/>
      <c r="C217" s="5" t="s">
        <v>77</v>
      </c>
      <c r="D217" s="5"/>
      <c r="E217" s="5"/>
      <c r="F217" s="39">
        <f>ROUND(F214+F208+F194,2)</f>
        <v>0</v>
      </c>
      <c r="G217"/>
    </row>
    <row r="218" spans="1:7" ht="15.75" thickBot="1" x14ac:dyDescent="0.3">
      <c r="A218" s="4"/>
      <c r="B218" s="34"/>
      <c r="C218" s="7" t="s">
        <v>80</v>
      </c>
      <c r="D218" s="7"/>
      <c r="E218" s="7"/>
      <c r="F218" s="44">
        <v>1</v>
      </c>
      <c r="G218"/>
    </row>
    <row r="219" spans="1:7" ht="16.5" thickTop="1" thickBot="1" x14ac:dyDescent="0.3">
      <c r="A219" s="4"/>
      <c r="B219" s="34"/>
      <c r="C219" s="5"/>
      <c r="D219" s="5" t="s">
        <v>79</v>
      </c>
      <c r="E219" s="5"/>
      <c r="F219" s="43">
        <f>ROUND(F217/F218,2)</f>
        <v>0</v>
      </c>
      <c r="G219"/>
    </row>
    <row r="220" spans="1:7" ht="15.75" thickTop="1" x14ac:dyDescent="0.25">
      <c r="A220" s="8"/>
      <c r="B220" s="111"/>
      <c r="C220" s="9"/>
      <c r="D220" s="9"/>
      <c r="E220" s="51"/>
      <c r="F220" s="52"/>
      <c r="G220"/>
    </row>
    <row r="221" spans="1:7" ht="35.25" customHeight="1" x14ac:dyDescent="0.3"/>
    <row r="222" spans="1:7" ht="35.25" customHeight="1" x14ac:dyDescent="0.3"/>
    <row r="223" spans="1:7" ht="35.25" customHeight="1" x14ac:dyDescent="0.3"/>
    <row r="225" ht="20.25" customHeight="1" x14ac:dyDescent="0.3"/>
    <row r="226" ht="20.25" customHeight="1" x14ac:dyDescent="0.3"/>
    <row r="227" ht="20.25" customHeight="1" x14ac:dyDescent="0.3"/>
    <row r="228" ht="20.25" customHeight="1" x14ac:dyDescent="0.3"/>
    <row r="229" ht="20.25" customHeight="1" x14ac:dyDescent="0.3"/>
  </sheetData>
  <mergeCells count="22">
    <mergeCell ref="A142:F142"/>
    <mergeCell ref="A158:F158"/>
    <mergeCell ref="B1:D1"/>
    <mergeCell ref="A41:F41"/>
    <mergeCell ref="A82:F82"/>
    <mergeCell ref="A47:F47"/>
    <mergeCell ref="A5:F5"/>
    <mergeCell ref="A13:F13"/>
    <mergeCell ref="A24:F24"/>
    <mergeCell ref="A60:F61"/>
    <mergeCell ref="A65:F65"/>
    <mergeCell ref="A74:F74"/>
    <mergeCell ref="A97:F97"/>
    <mergeCell ref="A103:F103"/>
    <mergeCell ref="A112:F112"/>
    <mergeCell ref="A127:F127"/>
    <mergeCell ref="A133:F133"/>
    <mergeCell ref="A165:F165"/>
    <mergeCell ref="A173:F173"/>
    <mergeCell ref="A210:F210"/>
    <mergeCell ref="A196:F196"/>
    <mergeCell ref="A188:F188"/>
  </mergeCells>
  <pageMargins left="0.51181102362204722" right="0.51181102362204722" top="0.78740157480314965" bottom="0.78740157480314965" header="0.31496062992125984" footer="0.31496062992125984"/>
  <pageSetup paperSize="9" scale="49" fitToHeight="3" orientation="portrait" r:id="rId1"/>
  <rowBreaks count="1" manualBreakCount="1">
    <brk id="8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PLANILHA ORÇAMENTARIA</vt:lpstr>
      <vt:lpstr>CRONOGRAMA</vt:lpstr>
      <vt:lpstr>BDI</vt:lpstr>
      <vt:lpstr>ENCARGOS</vt:lpstr>
      <vt:lpstr>COMPOSIÇÕES</vt:lpstr>
      <vt:lpstr>BDI!Area_de_impressao</vt:lpstr>
      <vt:lpstr>COMPOSIÇÕES!Area_de_impressao</vt:lpstr>
      <vt:lpstr>CRONOGRAMA!Area_de_impressao</vt:lpstr>
      <vt:lpstr>ENCARGOS!Area_de_impressao</vt:lpstr>
      <vt:lpstr>'PLANILHA ORÇAMENTARIA'!Area_de_impressao</vt:lpstr>
      <vt:lpstr>CRONOGRAMA!Titulos_de_impressao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2025-10-17T14:38:37Z</dcterms:created>
  <dcterms:modified xsi:type="dcterms:W3CDTF">2026-02-25T15:22:47Z</dcterms:modified>
  <cp:category/>
  <cp:contentStatus/>
</cp:coreProperties>
</file>