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codeName="ThisWorkbook"/>
  <mc:AlternateContent xmlns:mc="http://schemas.openxmlformats.org/markup-compatibility/2006">
    <mc:Choice Requires="x15">
      <x15ac:absPath xmlns:x15ac="http://schemas.microsoft.com/office/spreadsheetml/2010/11/ac" url="C:\Users\luisg\Desktop\"/>
    </mc:Choice>
  </mc:AlternateContent>
  <xr:revisionPtr revIDLastSave="0" documentId="13_ncr:1_{44CBE513-F10A-47C9-846A-06439D934F3F}" xr6:coauthVersionLast="47" xr6:coauthVersionMax="47" xr10:uidLastSave="{00000000-0000-0000-0000-000000000000}"/>
  <bookViews>
    <workbookView xWindow="-108" yWindow="-108" windowWidth="23256" windowHeight="13896" xr2:uid="{00000000-000D-0000-FFFF-FFFF00000000}"/>
  </bookViews>
  <sheets>
    <sheet name="Orçamento" sheetId="1" r:id="rId1"/>
  </sheets>
  <definedNames>
    <definedName name="_xlnm._FilterDatabase" localSheetId="0" hidden="1">Orçamento!$A$9:$J$9</definedName>
    <definedName name="_xlnm.Print_Titles" localSheetId="0">Orçamento!$1:$9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16" i="1" l="1"/>
  <c r="G15" i="1"/>
  <c r="I40" i="1"/>
  <c r="J40" i="1" s="1"/>
  <c r="J39" i="1" s="1"/>
  <c r="I38" i="1"/>
  <c r="J38" i="1" s="1"/>
  <c r="I37" i="1"/>
  <c r="J37" i="1" s="1"/>
  <c r="J36" i="1" s="1"/>
  <c r="I33" i="1"/>
  <c r="J33" i="1" s="1"/>
  <c r="I34" i="1"/>
  <c r="J34" i="1" s="1"/>
  <c r="I35" i="1"/>
  <c r="J35" i="1" s="1"/>
  <c r="I32" i="1"/>
  <c r="J32" i="1" s="1"/>
  <c r="I28" i="1"/>
  <c r="J28" i="1" s="1"/>
  <c r="I29" i="1"/>
  <c r="J29" i="1" s="1"/>
  <c r="I30" i="1"/>
  <c r="J30" i="1" s="1"/>
  <c r="I27" i="1"/>
  <c r="J27" i="1" s="1"/>
  <c r="J26" i="1" s="1"/>
  <c r="I20" i="1"/>
  <c r="J20" i="1" s="1"/>
  <c r="I21" i="1"/>
  <c r="J21" i="1" s="1"/>
  <c r="I22" i="1"/>
  <c r="J22" i="1" s="1"/>
  <c r="I23" i="1"/>
  <c r="J23" i="1" s="1"/>
  <c r="I24" i="1"/>
  <c r="J24" i="1" s="1"/>
  <c r="I25" i="1"/>
  <c r="J25" i="1" s="1"/>
  <c r="I19" i="1"/>
  <c r="J19" i="1" s="1"/>
  <c r="I15" i="1"/>
  <c r="I16" i="1"/>
  <c r="I14" i="1"/>
  <c r="J14" i="1" s="1"/>
  <c r="I12" i="1"/>
  <c r="J12" i="1" s="1"/>
  <c r="I11" i="1"/>
  <c r="J11" i="1" s="1"/>
  <c r="J10" i="1" l="1"/>
  <c r="J15" i="1"/>
  <c r="J13" i="1" s="1"/>
  <c r="J16" i="1"/>
  <c r="J31" i="1"/>
  <c r="J18" i="1"/>
  <c r="I41" i="1" l="1"/>
</calcChain>
</file>

<file path=xl/sharedStrings.xml><?xml version="1.0" encoding="utf-8"?>
<sst xmlns="http://schemas.openxmlformats.org/spreadsheetml/2006/main" count="185" uniqueCount="115">
  <si>
    <t>Item</t>
  </si>
  <si>
    <t>Tipo</t>
  </si>
  <si>
    <t>Banco</t>
  </si>
  <si>
    <t>Código</t>
  </si>
  <si>
    <t>Descrição</t>
  </si>
  <si>
    <t>Un.</t>
  </si>
  <si>
    <t>Qtd.</t>
  </si>
  <si>
    <t>Preço Unit</t>
  </si>
  <si>
    <t>Preço com BDI</t>
  </si>
  <si>
    <t>Total</t>
  </si>
  <si>
    <t xml:space="preserve"> 1</t>
  </si>
  <si>
    <t>SERVIÇOS PRELIMINARES</t>
  </si>
  <si>
    <t xml:space="preserve"> 1.1</t>
  </si>
  <si>
    <t>Composição</t>
  </si>
  <si>
    <t>SICOR-MG</t>
  </si>
  <si>
    <t>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</si>
  <si>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</si>
  <si>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m2</t>
  </si>
  <si>
    <t>M</t>
  </si>
  <si>
    <t xml:space="preserve"> 2</t>
  </si>
  <si>
    <t>DEMOLIÇÃO/REMOÇÃO</t>
  </si>
  <si>
    <t xml:space="preserve"> 2.3</t>
  </si>
  <si>
    <t>SINAPI</t>
  </si>
  <si>
    <t>DEMOLIÇÃO DE ALVENARIA PARA QUALQUER TIPO DE BLOCO, DE FORMA MECANIZADA, SEM REAPROVEITAMENTO. AF_09/2023</t>
  </si>
  <si>
    <t>M3</t>
  </si>
  <si>
    <t>M2</t>
  </si>
  <si>
    <t>ED-51132</t>
  </si>
  <si>
    <t>CARGA MECÂNICA DE MATERIAL DE QUALQUER NATUREZA SOBRE CAMINHÃO, EXCLUSIVE TRANSPORTE</t>
  </si>
  <si>
    <t>m3</t>
  </si>
  <si>
    <t>ED-29234</t>
  </si>
  <si>
    <t>TRANSPORTE DE MATERIAL DE QUALQUER NATUREZA EM CAMINHÃO, DISTÂNCIA MAIOR QUE 20KM E MENOR OU IGUAL A 30KM, DENTRO DO PERÍMETRO URBANO, EXCLUSIVE CARGA, INCLUSIVE DESCARGA</t>
  </si>
  <si>
    <t>M3xKM</t>
  </si>
  <si>
    <t>m</t>
  </si>
  <si>
    <t xml:space="preserve"> 3</t>
  </si>
  <si>
    <t xml:space="preserve">INFRAESTRUTURA </t>
  </si>
  <si>
    <t xml:space="preserve"> 3.2</t>
  </si>
  <si>
    <t>SAPATA E ARRANQUE</t>
  </si>
  <si>
    <t xml:space="preserve"> 3.2.1</t>
  </si>
  <si>
    <t>ED-51110</t>
  </si>
  <si>
    <t>ESCAVAÇÃO MANUAL DE TERRA (DESATERRO MANUAL), INCLUSIVE DESCARGA LATERAL, EXCLUSIVE RETIRADA E TRANSPORTE DO MATERIAL ESCAVADO</t>
  </si>
  <si>
    <t xml:space="preserve"> 3.2.2</t>
  </si>
  <si>
    <t>ED-8571</t>
  </si>
  <si>
    <t>FÔRMA E DESFORMA PARA VIGA-CINTA/BLOCO COM COMPENSADO PLASTIFICADO, ESP. 12MM, REAPROVEITAMENTO (3X) (FUNDAÇÃO)</t>
  </si>
  <si>
    <t xml:space="preserve"> 3.2.3</t>
  </si>
  <si>
    <t>ED-49812</t>
  </si>
  <si>
    <t>LASTRO DE CONCRETO MAGRO, INCLUSIVE TRANSPORTE, LANÇAMENTO E ADENSAMENTO</t>
  </si>
  <si>
    <t>ED-29551</t>
  </si>
  <si>
    <t>CORTE, DOBRA E MONTAGEM DE AÇO CA-50, DIÂMETRO 10MM, INCLUSIVE ESPAÇADOR</t>
  </si>
  <si>
    <t>Kg</t>
  </si>
  <si>
    <t>ED-29550</t>
  </si>
  <si>
    <t>CORTE, DOBRA E MONTAGEM DE AÇO CA-50, DIÂMETRO 8MM, INCLUSIVE ESPAÇADOR</t>
  </si>
  <si>
    <t>ED-29548</t>
  </si>
  <si>
    <t>CORTE, DOBRA E MONTAGEM DE AÇO CA-60, DIÂMETRO 5MM, INCLUSIVE ESPAÇADOR</t>
  </si>
  <si>
    <t>ED-49787</t>
  </si>
  <si>
    <t>FORNECIMENTO DE CONCRETO ESTRUTURAL, PREPARADO EM OBRA COM BETONEIRA, COM FCK 25MPA, INCLUSIVE LANÇAMENTO, ADENSAMENTO E ACABAMENTO (FUNDAÇÃO)</t>
  </si>
  <si>
    <t xml:space="preserve">PILARES </t>
  </si>
  <si>
    <t>ED-49647</t>
  </si>
  <si>
    <t>FÔRMA E DESFORMA DE COMPENSADO PLASTIFICADO, ESP. 12MM, REAPROVEITAMENTO (5X), EXCLUSIVE ESCORAMENTO</t>
  </si>
  <si>
    <t xml:space="preserve"> 4</t>
  </si>
  <si>
    <t>ALVENARIA - MURO</t>
  </si>
  <si>
    <t xml:space="preserve"> 4.1</t>
  </si>
  <si>
    <t>ED-48195</t>
  </si>
  <si>
    <t>ALVENARIA DE VEDAÇÃO COM BLOCO DE CONCRETO, ESP. 14CM, COM ACABAMENTO APARENTE, INCLUSIVE ARGAMASSA PARA ASSENTAMENTO</t>
  </si>
  <si>
    <t xml:space="preserve"> 4.4</t>
  </si>
  <si>
    <t>CINTA DE AMARRAÇÃO DE ALVENARIA MOLDADA IN LOCO COM UTILIZAÇÃO DE BLOCOS CANALETA, ESPESSURA DE *15* CM. AF_03/2024</t>
  </si>
  <si>
    <t>ED-50174</t>
  </si>
  <si>
    <t>PINTURA COM EMULSÃO ASFÁLTICA, DUAS (2) DEMÃOS</t>
  </si>
  <si>
    <t>ED-50236</t>
  </si>
  <si>
    <t>ENTELAMENTO CORRETIVO DE SUPERFÍCIE COM TRINCA POR RETRAÇÃO OU DILATAÇÃO, REVESTIDA COM ARGAMASSA DE CAL HIDRATADA, TRAÇO 1:3 (CAL E AREIA), PREPARO MANUAL, INCLUSIVE TELA DE POLIÉSTER ESTRUTURANTE, LARGURA DE 15CM</t>
  </si>
  <si>
    <t>PISOS</t>
  </si>
  <si>
    <t>COMPACTAÇÃO MECÂNICA DE SOLO PARA EXECUÇÃO DE RADIER, PISO DE CONCRETO OU LAJE SOBRE SOLO, COM COMPACTADOR DE SOLOS A PERCUSSÃO. AF_09/2021</t>
  </si>
  <si>
    <t>LASTRO COM MATERIAL GRANULAR (PEDRA BRITADA N.1 E PEDRA BRITADA N.2), APLICADO EM PISOS OU LAJES SOBRE SOLO, ESPESSURA DE *10 CM*. AF_01/2024</t>
  </si>
  <si>
    <t>LIMPEZA</t>
  </si>
  <si>
    <t>ED-50266</t>
  </si>
  <si>
    <t>LIMPEZA FINAL PARA ENTREGA DA OBRA</t>
  </si>
  <si>
    <t/>
  </si>
  <si>
    <t>PLANILHA ORÇAMENTÁRIA DE CUSTOS</t>
  </si>
  <si>
    <t>PREFEITURA MUNICIPAL DE FAMA-MG</t>
  </si>
  <si>
    <t>ISS = 5%</t>
  </si>
  <si>
    <t>(  x  )</t>
  </si>
  <si>
    <t>INDIRETA</t>
  </si>
  <si>
    <t>LDI - BDI</t>
  </si>
  <si>
    <t xml:space="preserve"> 3.1</t>
  </si>
  <si>
    <t xml:space="preserve"> 3.1.1</t>
  </si>
  <si>
    <t xml:space="preserve"> 3.1.2</t>
  </si>
  <si>
    <t xml:space="preserve"> 3.1.3</t>
  </si>
  <si>
    <t xml:space="preserve"> 3.1.4</t>
  </si>
  <si>
    <t xml:space="preserve"> 3.1.5</t>
  </si>
  <si>
    <t xml:space="preserve"> 3.1.6</t>
  </si>
  <si>
    <t xml:space="preserve"> 3.1.7</t>
  </si>
  <si>
    <t xml:space="preserve"> 3.2.4</t>
  </si>
  <si>
    <t xml:space="preserve"> 4.2</t>
  </si>
  <si>
    <t xml:space="preserve"> 4.3</t>
  </si>
  <si>
    <t xml:space="preserve"> 2.1</t>
  </si>
  <si>
    <t xml:space="preserve"> 2.2</t>
  </si>
  <si>
    <t xml:space="preserve"> 1.2</t>
  </si>
  <si>
    <t xml:space="preserve">VALOR TOTAL COM BDI = </t>
  </si>
  <si>
    <t xml:space="preserve">                   Responsavel:  Luis Guilherme Roque Cabral
</t>
  </si>
  <si>
    <t>PREFEITURA MUNICIPAL DE FAMA</t>
  </si>
  <si>
    <t xml:space="preserve">Engenheiro Civil </t>
  </si>
  <si>
    <t>Prefeito : Alexandre Eller de Souza</t>
  </si>
  <si>
    <t>CREA-MG 331005D MG</t>
  </si>
  <si>
    <t>SUBTOTAL</t>
  </si>
  <si>
    <t>OBRA:  RECUPERAÇÃO DOS PREDIO PUBLICO - DEFESA CIVIL</t>
  </si>
  <si>
    <t>5.1</t>
  </si>
  <si>
    <t>5.2</t>
  </si>
  <si>
    <t>6.0</t>
  </si>
  <si>
    <t>6.1</t>
  </si>
  <si>
    <t xml:space="preserve">LOCAL: RUA SÃO MIGUEL, BAIRRO CENTRO - AO LADO DO VELÓRIO  - FAMA - MG                                                                                                                                                                                                                                                                                                     </t>
  </si>
  <si>
    <t xml:space="preserve"> Nº DE FOLHAS: 1</t>
  </si>
  <si>
    <t xml:space="preserve">PRAZO DE EXECUÇÃO: 180 dias </t>
  </si>
  <si>
    <t>LOCAÇÃO DE OBRA COM GABARITO DE TÁBUAS CORRIDAS PONTALETADAS A CADA 2,00M, REAPROVEITAMENTO (2X), INCLUSIVE ACOMPANHAMENTO DE EQUIPE TOPOGRÁFICA PARA MARCAÇÃO DE PONTO TOPOGRÁFICO</t>
  </si>
  <si>
    <t>ED-17989</t>
  </si>
  <si>
    <t xml:space="preserve">SICOR - 07/2025 - SEM DESONERAÇÃO           -        SINAPI - 11/2025 - SEM DESONERAÇÃO                                                                                                               </t>
  </si>
  <si>
    <t>REVISADO - DATA: 24/12/2025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</si>
</sst>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R$&quot;\ * #,##0.00_-;\-&quot;R$&quot;\ * #,##0.00_-;_-&quot;R$&quot;\ * &quot;-&quot;??_-;_-@_-"/>
    <numFmt numFmtId="165" formatCode="_(* #,##0.00_);_(* \(#,##0.00\);_(* &quot;-&quot;??_);_(@_)"/>
  </numFmts>
  <fonts count="15" x14ac:knownFonts="1">
    <font>
      <sz val="11"/>
      <color rgb="FF000000"/>
      <name val="Calibri"/>
    </font>
    <font>
      <b/>
      <sz val="12"/>
      <color rgb="FF000000"/>
      <name val="Calibri"/>
    </font>
    <font>
      <sz val="11"/>
      <color rgb="FF000000"/>
      <name val="Calibri"/>
    </font>
    <font>
      <sz val="12"/>
      <name val="Arial"/>
      <family val="2"/>
    </font>
    <font>
      <b/>
      <i/>
      <sz val="12"/>
      <color theme="0"/>
      <name val="Times New Roman"/>
      <family val="1"/>
    </font>
    <font>
      <b/>
      <sz val="12"/>
      <name val="Times New Roman"/>
      <family val="1"/>
    </font>
    <font>
      <sz val="12"/>
      <color theme="0"/>
      <name val="Times New Roman"/>
      <family val="1"/>
    </font>
    <font>
      <b/>
      <sz val="12"/>
      <color theme="0"/>
      <name val="Times New Roman"/>
      <family val="1"/>
    </font>
    <font>
      <sz val="8"/>
      <name val="Calibri"/>
    </font>
    <font>
      <sz val="12"/>
      <color rgb="FF000000"/>
      <name val="Times New Roman"/>
      <family val="1"/>
    </font>
    <font>
      <b/>
      <sz val="14"/>
      <color rgb="FF000000"/>
      <name val="Times New Roman"/>
      <family val="1"/>
    </font>
    <font>
      <b/>
      <sz val="18"/>
      <color rgb="FF000000"/>
      <name val="Times New Roman"/>
      <family val="1"/>
    </font>
    <font>
      <b/>
      <sz val="12"/>
      <color rgb="FF000000"/>
      <name val="Times New Roman"/>
      <family val="1"/>
    </font>
    <font>
      <sz val="10"/>
      <name val="Arial"/>
    </font>
    <font>
      <sz val="10"/>
      <name val="Arial"/>
      <family val="2"/>
    </font>
  </fonts>
  <fills count="7">
    <fill>
      <patternFill patternType="none"/>
    </fill>
    <fill>
      <patternFill patternType="gray125"/>
    </fill>
    <fill>
      <patternFill patternType="solid">
        <fgColor rgb="FFFFFFFF"/>
        <bgColor rgb="FF000000"/>
      </patternFill>
    </fill>
    <fill>
      <patternFill patternType="solid">
        <fgColor theme="3" tint="-0.249977111117893"/>
        <bgColor indexed="64"/>
      </patternFill>
    </fill>
    <fill>
      <patternFill patternType="solid">
        <fgColor theme="0"/>
        <bgColor indexed="64"/>
      </patternFill>
    </fill>
    <fill>
      <patternFill patternType="solid">
        <fgColor theme="3" tint="-0.249977111117893"/>
        <bgColor rgb="FF000000"/>
      </patternFill>
    </fill>
    <fill>
      <patternFill patternType="solid">
        <fgColor theme="4" tint="-0.249977111117893"/>
        <bgColor rgb="FF000000"/>
      </patternFill>
    </fill>
  </fills>
  <borders count="25">
    <border>
      <left/>
      <right/>
      <top/>
      <bottom/>
      <diagonal/>
    </border>
    <border>
      <left style="thin">
        <color rgb="FF000000"/>
      </left>
      <right style="thin">
        <color rgb="FF000000"/>
      </right>
      <top style="thin">
        <color rgb="FF000000"/>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6">
    <xf numFmtId="0" fontId="0" fillId="0" borderId="0"/>
    <xf numFmtId="44" fontId="2" fillId="0" borderId="0" applyFont="0" applyFill="0" applyBorder="0" applyAlignment="0" applyProtection="0"/>
    <xf numFmtId="9" fontId="2" fillId="0" borderId="0" applyFont="0" applyFill="0" applyBorder="0" applyAlignment="0" applyProtection="0"/>
    <xf numFmtId="0" fontId="13" fillId="0" borderId="0"/>
    <xf numFmtId="165" fontId="13" fillId="0" borderId="0" applyFont="0" applyFill="0" applyBorder="0" applyAlignment="0" applyProtection="0"/>
    <xf numFmtId="0" fontId="14" fillId="0" borderId="0"/>
  </cellStyleXfs>
  <cellXfs count="98">
    <xf numFmtId="0" fontId="0" fillId="0" borderId="0" xfId="0"/>
    <xf numFmtId="0" fontId="0" fillId="2" borderId="0" xfId="0" applyFill="1"/>
    <xf numFmtId="0" fontId="0" fillId="0" borderId="0" xfId="0" applyAlignment="1">
      <alignment wrapText="1"/>
    </xf>
    <xf numFmtId="0" fontId="5" fillId="0" borderId="11" xfId="0" applyFont="1" applyBorder="1" applyAlignment="1">
      <alignment horizontal="center" vertical="center"/>
    </xf>
    <xf numFmtId="0" fontId="5" fillId="0" borderId="12" xfId="0" applyFont="1" applyBorder="1" applyAlignment="1">
      <alignment horizontal="center" vertical="center"/>
    </xf>
    <xf numFmtId="10" fontId="5" fillId="0" borderId="11" xfId="2" applyNumberFormat="1" applyFont="1" applyFill="1" applyBorder="1" applyAlignment="1">
      <alignment horizontal="center" vertical="center"/>
    </xf>
    <xf numFmtId="0" fontId="6" fillId="5" borderId="19" xfId="0" applyFont="1" applyFill="1" applyBorder="1" applyAlignment="1">
      <alignment horizontal="center" vertical="center"/>
    </xf>
    <xf numFmtId="0" fontId="6" fillId="5" borderId="1" xfId="0" applyFont="1" applyFill="1" applyBorder="1" applyAlignment="1">
      <alignment horizontal="center" vertical="center"/>
    </xf>
    <xf numFmtId="0" fontId="6" fillId="5" borderId="1" xfId="0" applyFont="1" applyFill="1" applyBorder="1" applyAlignment="1">
      <alignment horizontal="center" vertical="center" wrapText="1"/>
    </xf>
    <xf numFmtId="4" fontId="6" fillId="5" borderId="1" xfId="0" applyNumberFormat="1" applyFont="1" applyFill="1" applyBorder="1" applyAlignment="1">
      <alignment horizontal="center" vertical="center"/>
    </xf>
    <xf numFmtId="4" fontId="6" fillId="5" borderId="20" xfId="0" applyNumberFormat="1" applyFont="1" applyFill="1" applyBorder="1" applyAlignment="1">
      <alignment horizontal="center" vertical="center"/>
    </xf>
    <xf numFmtId="0" fontId="0" fillId="2" borderId="0" xfId="0" applyFill="1" applyAlignment="1">
      <alignment horizontal="center"/>
    </xf>
    <xf numFmtId="0" fontId="0" fillId="0" borderId="0" xfId="0" applyAlignment="1">
      <alignment horizontal="center"/>
    </xf>
    <xf numFmtId="4" fontId="0" fillId="0" borderId="0" xfId="0" applyNumberFormat="1" applyAlignment="1">
      <alignment horizontal="center"/>
    </xf>
    <xf numFmtId="4" fontId="1" fillId="0" borderId="0" xfId="0" applyNumberFormat="1" applyFont="1" applyAlignment="1">
      <alignment horizontal="center"/>
    </xf>
    <xf numFmtId="0" fontId="7" fillId="6" borderId="21" xfId="0" applyFont="1" applyFill="1" applyBorder="1" applyAlignment="1">
      <alignment horizontal="center" vertical="center"/>
    </xf>
    <xf numFmtId="0" fontId="7" fillId="6" borderId="0" xfId="0" applyFont="1" applyFill="1" applyAlignment="1">
      <alignment horizontal="center" vertical="center"/>
    </xf>
    <xf numFmtId="0" fontId="7" fillId="6" borderId="0" xfId="0" applyFont="1" applyFill="1" applyAlignment="1">
      <alignment horizontal="center" vertical="center" wrapText="1"/>
    </xf>
    <xf numFmtId="44" fontId="7" fillId="6" borderId="12" xfId="1" applyFont="1" applyFill="1" applyBorder="1" applyAlignment="1">
      <alignment horizontal="center" vertical="center"/>
    </xf>
    <xf numFmtId="0" fontId="9" fillId="0" borderId="22" xfId="0" applyFont="1" applyBorder="1" applyAlignment="1">
      <alignment horizontal="center" vertical="center"/>
    </xf>
    <xf numFmtId="0" fontId="9" fillId="0" borderId="23" xfId="0" applyFont="1" applyBorder="1" applyAlignment="1">
      <alignment horizontal="center" vertical="center"/>
    </xf>
    <xf numFmtId="0" fontId="9" fillId="0" borderId="23" xfId="0" applyFont="1" applyBorder="1" applyAlignment="1">
      <alignment vertical="center" wrapText="1"/>
    </xf>
    <xf numFmtId="44" fontId="9" fillId="0" borderId="23" xfId="1" applyFont="1" applyBorder="1" applyAlignment="1">
      <alignment horizontal="center" vertical="center"/>
    </xf>
    <xf numFmtId="44" fontId="9" fillId="0" borderId="24" xfId="1" applyFont="1" applyBorder="1" applyAlignment="1">
      <alignment horizontal="center" vertical="center"/>
    </xf>
    <xf numFmtId="0" fontId="9" fillId="0" borderId="5" xfId="0" applyFont="1" applyBorder="1" applyAlignment="1">
      <alignment vertical="center"/>
    </xf>
    <xf numFmtId="0" fontId="9" fillId="0" borderId="6" xfId="0" applyFont="1" applyBorder="1" applyAlignment="1">
      <alignment vertical="center"/>
    </xf>
    <xf numFmtId="0" fontId="9" fillId="0" borderId="21" xfId="0" applyFont="1" applyBorder="1" applyAlignment="1">
      <alignment vertical="center"/>
    </xf>
    <xf numFmtId="0" fontId="9" fillId="0" borderId="0" xfId="0" applyFont="1" applyAlignment="1">
      <alignment vertical="center"/>
    </xf>
    <xf numFmtId="0" fontId="9" fillId="0" borderId="13" xfId="0" applyFont="1" applyBorder="1" applyAlignment="1">
      <alignment vertical="center"/>
    </xf>
    <xf numFmtId="0" fontId="9" fillId="0" borderId="14" xfId="0" applyFont="1" applyBorder="1" applyAlignment="1">
      <alignment vertical="center"/>
    </xf>
    <xf numFmtId="0" fontId="0" fillId="0" borderId="21" xfId="0" applyBorder="1" applyAlignment="1">
      <alignment horizontal="center" vertical="center"/>
    </xf>
    <xf numFmtId="0" fontId="0" fillId="0" borderId="0" xfId="0" applyAlignment="1">
      <alignment horizontal="center" vertical="center"/>
    </xf>
    <xf numFmtId="4" fontId="0" fillId="0" borderId="0" xfId="0" applyNumberFormat="1" applyAlignment="1">
      <alignment horizontal="center" vertical="center"/>
    </xf>
    <xf numFmtId="4" fontId="0" fillId="0" borderId="12" xfId="0" applyNumberFormat="1" applyBorder="1" applyAlignment="1">
      <alignment horizontal="center" vertical="center"/>
    </xf>
    <xf numFmtId="0" fontId="9" fillId="0" borderId="0" xfId="0" applyFont="1" applyAlignment="1">
      <alignment horizontal="center" vertical="center"/>
    </xf>
    <xf numFmtId="0" fontId="9" fillId="0" borderId="12" xfId="0" applyFont="1" applyBorder="1" applyAlignment="1">
      <alignment horizontal="center" vertical="center"/>
    </xf>
    <xf numFmtId="4" fontId="12" fillId="0" borderId="0" xfId="0" applyNumberFormat="1" applyFont="1" applyAlignment="1">
      <alignment horizontal="center" vertical="center" wrapText="1"/>
    </xf>
    <xf numFmtId="4" fontId="12" fillId="0" borderId="0" xfId="0" applyNumberFormat="1" applyFont="1" applyAlignment="1">
      <alignment horizontal="center" vertical="center"/>
    </xf>
    <xf numFmtId="0" fontId="3" fillId="0" borderId="0" xfId="0" applyFont="1"/>
    <xf numFmtId="4" fontId="12" fillId="0" borderId="14" xfId="0" applyNumberFormat="1" applyFont="1" applyBorder="1" applyAlignment="1">
      <alignment vertical="center"/>
    </xf>
    <xf numFmtId="4" fontId="12" fillId="0" borderId="14" xfId="0" applyNumberFormat="1" applyFont="1" applyBorder="1" applyAlignment="1">
      <alignment horizontal="center" vertical="center"/>
    </xf>
    <xf numFmtId="0" fontId="9" fillId="0" borderId="14" xfId="0" applyFont="1" applyBorder="1" applyAlignment="1">
      <alignment horizontal="center" vertical="center"/>
    </xf>
    <xf numFmtId="0" fontId="9" fillId="0" borderId="15" xfId="0" applyFont="1" applyBorder="1" applyAlignment="1">
      <alignment horizontal="center" vertical="center"/>
    </xf>
    <xf numFmtId="0" fontId="3" fillId="0" borderId="2" xfId="0" quotePrefix="1"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4" fillId="3" borderId="2" xfId="0" applyFont="1" applyFill="1" applyBorder="1" applyAlignment="1">
      <alignment horizontal="center" vertical="center"/>
    </xf>
    <xf numFmtId="0" fontId="4" fillId="3" borderId="3" xfId="0" applyFont="1" applyFill="1" applyBorder="1" applyAlignment="1">
      <alignment horizontal="center" vertical="center"/>
    </xf>
    <xf numFmtId="0" fontId="4" fillId="3" borderId="4" xfId="0" applyFont="1" applyFill="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4" borderId="2" xfId="0" applyFont="1" applyFill="1" applyBorder="1" applyAlignment="1">
      <alignment horizontal="center" vertical="center"/>
    </xf>
    <xf numFmtId="0" fontId="5" fillId="4" borderId="3" xfId="0" applyFont="1" applyFill="1" applyBorder="1" applyAlignment="1">
      <alignment horizontal="center" vertical="center"/>
    </xf>
    <xf numFmtId="0" fontId="5" fillId="4" borderId="4" xfId="0" applyFont="1" applyFill="1" applyBorder="1" applyAlignment="1">
      <alignment horizontal="center" vertical="center"/>
    </xf>
    <xf numFmtId="0" fontId="5"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xf>
    <xf numFmtId="0" fontId="5" fillId="0" borderId="5" xfId="0" applyFont="1" applyBorder="1" applyAlignment="1">
      <alignment horizontal="left" vertical="center" wrapText="1"/>
    </xf>
    <xf numFmtId="0" fontId="5" fillId="0" borderId="6" xfId="0" applyFont="1" applyBorder="1" applyAlignment="1">
      <alignment horizontal="left" vertical="center" wrapText="1"/>
    </xf>
    <xf numFmtId="0" fontId="5" fillId="0" borderId="7" xfId="0" applyFont="1" applyBorder="1" applyAlignment="1">
      <alignment horizontal="left" vertical="center" wrapText="1"/>
    </xf>
    <xf numFmtId="0" fontId="5" fillId="0" borderId="13" xfId="0" applyFont="1" applyBorder="1" applyAlignment="1">
      <alignment horizontal="left" vertical="center" wrapText="1"/>
    </xf>
    <xf numFmtId="0" fontId="5" fillId="0" borderId="14" xfId="0" applyFont="1" applyBorder="1" applyAlignment="1">
      <alignment horizontal="left" vertical="center" wrapText="1"/>
    </xf>
    <xf numFmtId="0" fontId="5" fillId="0" borderId="15" xfId="0" applyFont="1" applyBorder="1" applyAlignment="1">
      <alignment horizontal="left" vertical="center" wrapText="1"/>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6" xfId="0" applyFont="1" applyBorder="1" applyAlignment="1">
      <alignment horizontal="center" vertical="center"/>
    </xf>
    <xf numFmtId="0" fontId="5" fillId="0" borderId="17" xfId="0" applyFont="1" applyBorder="1" applyAlignment="1">
      <alignment horizontal="center" vertical="center"/>
    </xf>
    <xf numFmtId="0" fontId="5" fillId="0" borderId="18" xfId="0" applyFont="1" applyBorder="1" applyAlignment="1">
      <alignment horizontal="center" vertical="center"/>
    </xf>
    <xf numFmtId="4" fontId="10" fillId="0" borderId="5" xfId="0" applyNumberFormat="1" applyFont="1" applyBorder="1" applyAlignment="1">
      <alignment horizontal="center" vertical="center"/>
    </xf>
    <xf numFmtId="4" fontId="10" fillId="0" borderId="6" xfId="0" applyNumberFormat="1" applyFont="1" applyBorder="1" applyAlignment="1">
      <alignment horizontal="center" vertical="center"/>
    </xf>
    <xf numFmtId="4" fontId="10" fillId="0" borderId="7" xfId="0" applyNumberFormat="1" applyFont="1" applyBorder="1" applyAlignment="1">
      <alignment horizontal="center" vertical="center"/>
    </xf>
    <xf numFmtId="4" fontId="10" fillId="0" borderId="21" xfId="0" applyNumberFormat="1" applyFont="1" applyBorder="1" applyAlignment="1">
      <alignment horizontal="center" vertical="center"/>
    </xf>
    <xf numFmtId="4" fontId="10" fillId="0" borderId="0" xfId="0" applyNumberFormat="1" applyFont="1" applyAlignment="1">
      <alignment horizontal="center" vertical="center"/>
    </xf>
    <xf numFmtId="4" fontId="10" fillId="0" borderId="12" xfId="0" applyNumberFormat="1" applyFont="1" applyBorder="1" applyAlignment="1">
      <alignment horizontal="center" vertical="center"/>
    </xf>
    <xf numFmtId="4" fontId="10" fillId="0" borderId="13" xfId="0" applyNumberFormat="1" applyFont="1" applyBorder="1" applyAlignment="1">
      <alignment horizontal="center" vertical="center"/>
    </xf>
    <xf numFmtId="4" fontId="10" fillId="0" borderId="14" xfId="0" applyNumberFormat="1" applyFont="1" applyBorder="1" applyAlignment="1">
      <alignment horizontal="center" vertical="center"/>
    </xf>
    <xf numFmtId="4" fontId="10" fillId="0" borderId="15" xfId="0" applyNumberFormat="1" applyFont="1" applyBorder="1" applyAlignment="1">
      <alignment horizontal="center" vertical="center"/>
    </xf>
    <xf numFmtId="44" fontId="11" fillId="0" borderId="5" xfId="1" applyFont="1" applyBorder="1" applyAlignment="1">
      <alignment horizontal="center" vertical="center"/>
    </xf>
    <xf numFmtId="44" fontId="11" fillId="0" borderId="7" xfId="1" applyFont="1" applyBorder="1" applyAlignment="1">
      <alignment horizontal="center" vertical="center"/>
    </xf>
    <xf numFmtId="44" fontId="11" fillId="0" borderId="21" xfId="1" applyFont="1" applyBorder="1" applyAlignment="1">
      <alignment horizontal="center" vertical="center"/>
    </xf>
    <xf numFmtId="44" fontId="11" fillId="0" borderId="12" xfId="1" applyFont="1" applyBorder="1" applyAlignment="1">
      <alignment horizontal="center" vertical="center"/>
    </xf>
    <xf numFmtId="44" fontId="11" fillId="0" borderId="13" xfId="1" applyFont="1" applyBorder="1" applyAlignment="1">
      <alignment horizontal="center" vertical="center"/>
    </xf>
    <xf numFmtId="44" fontId="11" fillId="0" borderId="15" xfId="1" applyFont="1" applyBorder="1" applyAlignment="1">
      <alignment horizontal="center" vertical="center"/>
    </xf>
    <xf numFmtId="0" fontId="7" fillId="6" borderId="0" xfId="0" applyFont="1" applyFill="1" applyAlignment="1">
      <alignment horizontal="center" vertical="center" wrapText="1"/>
    </xf>
    <xf numFmtId="4" fontId="7" fillId="6" borderId="0" xfId="0" applyNumberFormat="1" applyFont="1" applyFill="1" applyAlignment="1">
      <alignment horizontal="center" vertical="center" wrapText="1"/>
    </xf>
    <xf numFmtId="0" fontId="9" fillId="0" borderId="13" xfId="0" applyFont="1" applyBorder="1" applyAlignment="1">
      <alignment horizontal="center"/>
    </xf>
    <xf numFmtId="0" fontId="9" fillId="0" borderId="14" xfId="0" applyFont="1" applyBorder="1" applyAlignment="1">
      <alignment horizontal="center"/>
    </xf>
    <xf numFmtId="4" fontId="12" fillId="0" borderId="21" xfId="0" applyNumberFormat="1" applyFont="1" applyBorder="1" applyAlignment="1">
      <alignment wrapText="1"/>
    </xf>
    <xf numFmtId="4" fontId="12" fillId="0" borderId="0" xfId="0" applyNumberFormat="1" applyFont="1"/>
    <xf numFmtId="4" fontId="12" fillId="0" borderId="21" xfId="0" applyNumberFormat="1" applyFont="1" applyBorder="1" applyAlignment="1">
      <alignment horizontal="center"/>
    </xf>
    <xf numFmtId="4" fontId="12" fillId="0" borderId="0" xfId="0" applyNumberFormat="1" applyFont="1" applyAlignment="1">
      <alignment horizontal="center"/>
    </xf>
    <xf numFmtId="4" fontId="12" fillId="0" borderId="13" xfId="0" applyNumberFormat="1" applyFont="1" applyBorder="1" applyAlignment="1">
      <alignment horizontal="center"/>
    </xf>
    <xf numFmtId="4" fontId="12" fillId="0" borderId="14" xfId="0" applyNumberFormat="1" applyFont="1" applyBorder="1" applyAlignment="1">
      <alignment horizontal="center"/>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cellXfs>
  <cellStyles count="6">
    <cellStyle name="Moeda" xfId="1" builtinId="4"/>
    <cellStyle name="Normal" xfId="0" builtinId="0"/>
    <cellStyle name="Normal 10" xfId="5" xr:uid="{31231893-A660-46F9-BE25-FF1BB7C8D81F}"/>
    <cellStyle name="Normal 2" xfId="3" xr:uid="{6D689C68-DF0D-498F-9C0B-6018EA5547B4}"/>
    <cellStyle name="Percentagem" xfId="2" builtinId="5"/>
    <cellStyle name="Vírgula 2" xfId="4" xr:uid="{DFAE82F4-CCF6-4D21-A0CD-C8FED5270C0F}"/>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4</xdr:col>
      <xdr:colOff>758263</xdr:colOff>
      <xdr:row>0</xdr:row>
      <xdr:rowOff>65355</xdr:rowOff>
    </xdr:from>
    <xdr:ext cx="4381219" cy="1266554"/>
    <xdr:pic>
      <xdr:nvPicPr>
        <xdr:cNvPr id="4" name="Imagem 3">
          <a:extLst>
            <a:ext uri="{FF2B5EF4-FFF2-40B4-BE49-F238E27FC236}">
              <a16:creationId xmlns:a16="http://schemas.microsoft.com/office/drawing/2014/main" id="{AB7F7CF5-4F40-4D4A-93C8-116A29EFDA8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92381" y="65355"/>
          <a:ext cx="4381219" cy="1266554"/>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53"/>
  <sheetViews>
    <sheetView tabSelected="1" view="pageBreakPreview" zoomScale="70" zoomScaleNormal="70" zoomScaleSheetLayoutView="70" workbookViewId="0">
      <pane ySplit="9" topLeftCell="A36" activePane="bottomLeft" state="frozen"/>
      <selection pane="bottomLeft" activeCell="J31" sqref="J31"/>
    </sheetView>
  </sheetViews>
  <sheetFormatPr defaultRowHeight="14.4" x14ac:dyDescent="0.3"/>
  <cols>
    <col min="1" max="1" width="7.88671875" style="12" customWidth="1"/>
    <col min="2" max="4" width="13" style="12" customWidth="1"/>
    <col min="5" max="5" width="80" customWidth="1"/>
    <col min="6" max="6" width="7.5546875" style="12" customWidth="1"/>
    <col min="7" max="7" width="10" style="12" customWidth="1"/>
    <col min="8" max="8" width="13.88671875" style="12" customWidth="1"/>
    <col min="9" max="10" width="17" style="12" customWidth="1"/>
  </cols>
  <sheetData>
    <row r="1" spans="1:10" ht="114" customHeight="1" thickBot="1" x14ac:dyDescent="0.35">
      <c r="A1" s="43" t="s">
        <v>75</v>
      </c>
      <c r="B1" s="44"/>
      <c r="C1" s="44"/>
      <c r="D1" s="44"/>
      <c r="E1" s="44"/>
      <c r="F1" s="44"/>
      <c r="G1" s="44"/>
      <c r="H1" s="44"/>
      <c r="I1" s="44"/>
      <c r="J1" s="45"/>
    </row>
    <row r="2" spans="1:10" ht="27.6" customHeight="1" thickBot="1" x14ac:dyDescent="0.35">
      <c r="A2" s="46" t="s">
        <v>76</v>
      </c>
      <c r="B2" s="47"/>
      <c r="C2" s="47"/>
      <c r="D2" s="47"/>
      <c r="E2" s="47"/>
      <c r="F2" s="47"/>
      <c r="G2" s="47"/>
      <c r="H2" s="47"/>
      <c r="I2" s="47"/>
      <c r="J2" s="48"/>
    </row>
    <row r="3" spans="1:10" ht="27.6" customHeight="1" thickBot="1" x14ac:dyDescent="0.35">
      <c r="A3" s="49" t="s">
        <v>77</v>
      </c>
      <c r="B3" s="50"/>
      <c r="C3" s="50"/>
      <c r="D3" s="50"/>
      <c r="E3" s="51"/>
      <c r="F3" s="52" t="s">
        <v>109</v>
      </c>
      <c r="G3" s="53"/>
      <c r="H3" s="53"/>
      <c r="I3" s="53"/>
      <c r="J3" s="54"/>
    </row>
    <row r="4" spans="1:10" ht="25.05" customHeight="1" thickBot="1" x14ac:dyDescent="0.35">
      <c r="A4" s="55" t="s">
        <v>103</v>
      </c>
      <c r="B4" s="56"/>
      <c r="C4" s="56"/>
      <c r="D4" s="56"/>
      <c r="E4" s="57"/>
      <c r="F4" s="49" t="s">
        <v>114</v>
      </c>
      <c r="G4" s="50"/>
      <c r="H4" s="50"/>
      <c r="I4" s="50"/>
      <c r="J4" s="51"/>
    </row>
    <row r="5" spans="1:10" ht="27" customHeight="1" thickBot="1" x14ac:dyDescent="0.35">
      <c r="A5" s="95" t="s">
        <v>108</v>
      </c>
      <c r="B5" s="96"/>
      <c r="C5" s="96"/>
      <c r="D5" s="96"/>
      <c r="E5" s="97"/>
      <c r="F5" s="49" t="s">
        <v>110</v>
      </c>
      <c r="G5" s="50"/>
      <c r="H5" s="50"/>
      <c r="I5" s="50"/>
      <c r="J5" s="51"/>
    </row>
    <row r="6" spans="1:10" ht="16.2" thickBot="1" x14ac:dyDescent="0.35">
      <c r="A6" s="58" t="s">
        <v>113</v>
      </c>
      <c r="B6" s="59"/>
      <c r="C6" s="59"/>
      <c r="D6" s="59"/>
      <c r="E6" s="60"/>
      <c r="F6" s="64" t="s">
        <v>78</v>
      </c>
      <c r="G6" s="65"/>
      <c r="H6" s="66"/>
      <c r="I6" s="3" t="s">
        <v>79</v>
      </c>
      <c r="J6" s="4" t="s">
        <v>80</v>
      </c>
    </row>
    <row r="7" spans="1:10" ht="30.6" customHeight="1" thickBot="1" x14ac:dyDescent="0.35">
      <c r="A7" s="61"/>
      <c r="B7" s="62"/>
      <c r="C7" s="62"/>
      <c r="D7" s="62"/>
      <c r="E7" s="63"/>
      <c r="F7" s="67"/>
      <c r="G7" s="68"/>
      <c r="H7" s="69"/>
      <c r="I7" s="3" t="s">
        <v>81</v>
      </c>
      <c r="J7" s="5">
        <v>0.20899999999999999</v>
      </c>
    </row>
    <row r="8" spans="1:10" ht="4.95" customHeight="1" x14ac:dyDescent="0.3">
      <c r="A8" s="11"/>
      <c r="B8" s="11"/>
      <c r="C8" s="11"/>
      <c r="D8" s="11"/>
      <c r="E8" s="1"/>
      <c r="F8" s="11"/>
      <c r="G8" s="11"/>
      <c r="H8" s="11"/>
      <c r="I8" s="11"/>
      <c r="J8" s="11"/>
    </row>
    <row r="9" spans="1:10" ht="25.05" customHeight="1" x14ac:dyDescent="0.3">
      <c r="A9" s="6" t="s">
        <v>0</v>
      </c>
      <c r="B9" s="7" t="s">
        <v>1</v>
      </c>
      <c r="C9" s="7" t="s">
        <v>2</v>
      </c>
      <c r="D9" s="7" t="s">
        <v>3</v>
      </c>
      <c r="E9" s="8" t="s">
        <v>4</v>
      </c>
      <c r="F9" s="7" t="s">
        <v>5</v>
      </c>
      <c r="G9" s="7" t="s">
        <v>6</v>
      </c>
      <c r="H9" s="9" t="s">
        <v>7</v>
      </c>
      <c r="I9" s="9" t="s">
        <v>8</v>
      </c>
      <c r="J9" s="10" t="s">
        <v>9</v>
      </c>
    </row>
    <row r="10" spans="1:10" ht="31.8" customHeight="1" x14ac:dyDescent="0.3">
      <c r="A10" s="15" t="s">
        <v>10</v>
      </c>
      <c r="B10" s="16"/>
      <c r="C10" s="16"/>
      <c r="D10" s="16"/>
      <c r="E10" s="17" t="s">
        <v>11</v>
      </c>
      <c r="F10" s="85" t="s">
        <v>102</v>
      </c>
      <c r="G10" s="85"/>
      <c r="H10" s="86"/>
      <c r="I10" s="86"/>
      <c r="J10" s="18">
        <f>SUM(J11:J12)</f>
        <v>4665.04</v>
      </c>
    </row>
    <row r="11" spans="1:10" ht="78" x14ac:dyDescent="0.3">
      <c r="A11" s="19" t="s">
        <v>12</v>
      </c>
      <c r="B11" s="20" t="s">
        <v>13</v>
      </c>
      <c r="C11" s="20" t="s">
        <v>14</v>
      </c>
      <c r="D11" s="20" t="s">
        <v>15</v>
      </c>
      <c r="E11" s="21" t="s">
        <v>16</v>
      </c>
      <c r="F11" s="20" t="s">
        <v>17</v>
      </c>
      <c r="G11" s="20">
        <v>1.125</v>
      </c>
      <c r="H11" s="22">
        <v>257.01</v>
      </c>
      <c r="I11" s="22">
        <f>ROUND(H11+(H11*$J$7),2)</f>
        <v>310.73</v>
      </c>
      <c r="J11" s="23">
        <f>ROUND(G11*I11,2)</f>
        <v>349.57</v>
      </c>
    </row>
    <row r="12" spans="1:10" ht="62.4" x14ac:dyDescent="0.3">
      <c r="A12" s="19" t="s">
        <v>95</v>
      </c>
      <c r="B12" s="20" t="s">
        <v>13</v>
      </c>
      <c r="C12" s="20" t="s">
        <v>14</v>
      </c>
      <c r="D12" s="20" t="s">
        <v>112</v>
      </c>
      <c r="E12" s="21" t="s">
        <v>111</v>
      </c>
      <c r="F12" s="20" t="s">
        <v>18</v>
      </c>
      <c r="G12" s="20">
        <v>56.5</v>
      </c>
      <c r="H12" s="22">
        <v>63.18</v>
      </c>
      <c r="I12" s="22">
        <f>ROUND(H12+(H12*$J$7),2)</f>
        <v>76.38</v>
      </c>
      <c r="J12" s="23">
        <f>ROUND(G12*I12,2)</f>
        <v>4315.47</v>
      </c>
    </row>
    <row r="13" spans="1:10" ht="31.8" customHeight="1" x14ac:dyDescent="0.3">
      <c r="A13" s="15" t="s">
        <v>19</v>
      </c>
      <c r="B13" s="16"/>
      <c r="C13" s="16"/>
      <c r="D13" s="16"/>
      <c r="E13" s="17" t="s">
        <v>20</v>
      </c>
      <c r="F13" s="85" t="s">
        <v>102</v>
      </c>
      <c r="G13" s="85"/>
      <c r="H13" s="86"/>
      <c r="I13" s="86"/>
      <c r="J13" s="18">
        <f>SUM(J14:J16)</f>
        <v>1298.1100000000001</v>
      </c>
    </row>
    <row r="14" spans="1:10" ht="31.2" x14ac:dyDescent="0.3">
      <c r="A14" s="19" t="s">
        <v>93</v>
      </c>
      <c r="B14" s="20" t="s">
        <v>13</v>
      </c>
      <c r="C14" s="20" t="s">
        <v>22</v>
      </c>
      <c r="D14" s="20">
        <v>97625</v>
      </c>
      <c r="E14" s="21" t="s">
        <v>23</v>
      </c>
      <c r="F14" s="20" t="s">
        <v>24</v>
      </c>
      <c r="G14" s="20">
        <v>9.8699999999999992</v>
      </c>
      <c r="H14" s="22">
        <v>52.76</v>
      </c>
      <c r="I14" s="22">
        <f>ROUND(H14+(H14*$J$7),2)</f>
        <v>63.79</v>
      </c>
      <c r="J14" s="23">
        <f>ROUND(G14*I14,2)</f>
        <v>629.61</v>
      </c>
    </row>
    <row r="15" spans="1:10" ht="31.2" x14ac:dyDescent="0.3">
      <c r="A15" s="19" t="s">
        <v>94</v>
      </c>
      <c r="B15" s="20" t="s">
        <v>13</v>
      </c>
      <c r="C15" s="20" t="s">
        <v>14</v>
      </c>
      <c r="D15" s="20" t="s">
        <v>26</v>
      </c>
      <c r="E15" s="21" t="s">
        <v>27</v>
      </c>
      <c r="F15" s="20" t="s">
        <v>28</v>
      </c>
      <c r="G15" s="20">
        <f>18-6.5</f>
        <v>11.5</v>
      </c>
      <c r="H15" s="22">
        <v>3.35</v>
      </c>
      <c r="I15" s="22">
        <f t="shared" ref="I15:I16" si="0">ROUND(H15+(H15*$J$7),2)</f>
        <v>4.05</v>
      </c>
      <c r="J15" s="23">
        <f t="shared" ref="J15:J16" si="1">ROUND(G15*I15,2)</f>
        <v>46.58</v>
      </c>
    </row>
    <row r="16" spans="1:10" ht="46.8" x14ac:dyDescent="0.3">
      <c r="A16" s="19" t="s">
        <v>21</v>
      </c>
      <c r="B16" s="20" t="s">
        <v>13</v>
      </c>
      <c r="C16" s="20" t="s">
        <v>14</v>
      </c>
      <c r="D16" s="20" t="s">
        <v>29</v>
      </c>
      <c r="E16" s="21" t="s">
        <v>30</v>
      </c>
      <c r="F16" s="20" t="s">
        <v>31</v>
      </c>
      <c r="G16" s="20">
        <f>11.5*26</f>
        <v>299</v>
      </c>
      <c r="H16" s="22">
        <v>1.72</v>
      </c>
      <c r="I16" s="22">
        <f t="shared" si="0"/>
        <v>2.08</v>
      </c>
      <c r="J16" s="23">
        <f t="shared" si="1"/>
        <v>621.91999999999996</v>
      </c>
    </row>
    <row r="17" spans="1:10" ht="31.8" customHeight="1" x14ac:dyDescent="0.3">
      <c r="A17" s="15" t="s">
        <v>33</v>
      </c>
      <c r="B17" s="16"/>
      <c r="C17" s="16"/>
      <c r="D17" s="16"/>
      <c r="E17" s="17" t="s">
        <v>34</v>
      </c>
      <c r="F17" s="85"/>
      <c r="G17" s="85"/>
      <c r="H17" s="86"/>
      <c r="I17" s="86"/>
      <c r="J17" s="18"/>
    </row>
    <row r="18" spans="1:10" ht="31.8" customHeight="1" x14ac:dyDescent="0.3">
      <c r="A18" s="15" t="s">
        <v>82</v>
      </c>
      <c r="B18" s="16"/>
      <c r="C18" s="16"/>
      <c r="D18" s="16"/>
      <c r="E18" s="17" t="s">
        <v>36</v>
      </c>
      <c r="F18" s="85" t="s">
        <v>102</v>
      </c>
      <c r="G18" s="85"/>
      <c r="H18" s="86"/>
      <c r="I18" s="86"/>
      <c r="J18" s="18">
        <f>SUM(J19:J25)</f>
        <v>4706.26</v>
      </c>
    </row>
    <row r="19" spans="1:10" ht="46.8" x14ac:dyDescent="0.3">
      <c r="A19" s="19" t="s">
        <v>83</v>
      </c>
      <c r="B19" s="20" t="s">
        <v>13</v>
      </c>
      <c r="C19" s="20" t="s">
        <v>14</v>
      </c>
      <c r="D19" s="20" t="s">
        <v>38</v>
      </c>
      <c r="E19" s="21" t="s">
        <v>39</v>
      </c>
      <c r="F19" s="20" t="s">
        <v>28</v>
      </c>
      <c r="G19" s="20">
        <v>4.2699999999999996</v>
      </c>
      <c r="H19" s="22">
        <v>45.28</v>
      </c>
      <c r="I19" s="22">
        <f t="shared" ref="I19:I40" si="2">ROUND(H19+(H19*$J$7),2)</f>
        <v>54.74</v>
      </c>
      <c r="J19" s="23">
        <f t="shared" ref="J19:J40" si="3">ROUND(G19*I19,2)</f>
        <v>233.74</v>
      </c>
    </row>
    <row r="20" spans="1:10" ht="31.2" x14ac:dyDescent="0.3">
      <c r="A20" s="19" t="s">
        <v>84</v>
      </c>
      <c r="B20" s="20" t="s">
        <v>13</v>
      </c>
      <c r="C20" s="20" t="s">
        <v>14</v>
      </c>
      <c r="D20" s="20" t="s">
        <v>41</v>
      </c>
      <c r="E20" s="21" t="s">
        <v>42</v>
      </c>
      <c r="F20" s="20" t="s">
        <v>17</v>
      </c>
      <c r="G20" s="20">
        <v>16.649999999999999</v>
      </c>
      <c r="H20" s="22">
        <v>79.239999999999995</v>
      </c>
      <c r="I20" s="22">
        <f t="shared" si="2"/>
        <v>95.8</v>
      </c>
      <c r="J20" s="23">
        <f t="shared" si="3"/>
        <v>1595.07</v>
      </c>
    </row>
    <row r="21" spans="1:10" ht="31.2" x14ac:dyDescent="0.3">
      <c r="A21" s="19" t="s">
        <v>85</v>
      </c>
      <c r="B21" s="20" t="s">
        <v>13</v>
      </c>
      <c r="C21" s="20" t="s">
        <v>14</v>
      </c>
      <c r="D21" s="20" t="s">
        <v>44</v>
      </c>
      <c r="E21" s="21" t="s">
        <v>45</v>
      </c>
      <c r="F21" s="20" t="s">
        <v>28</v>
      </c>
      <c r="G21" s="20">
        <v>0.58299999999999996</v>
      </c>
      <c r="H21" s="22">
        <v>574.62</v>
      </c>
      <c r="I21" s="22">
        <f t="shared" si="2"/>
        <v>694.72</v>
      </c>
      <c r="J21" s="23">
        <f t="shared" si="3"/>
        <v>405.02</v>
      </c>
    </row>
    <row r="22" spans="1:10" ht="31.2" x14ac:dyDescent="0.3">
      <c r="A22" s="19" t="s">
        <v>86</v>
      </c>
      <c r="B22" s="20" t="s">
        <v>13</v>
      </c>
      <c r="C22" s="20" t="s">
        <v>14</v>
      </c>
      <c r="D22" s="20" t="s">
        <v>46</v>
      </c>
      <c r="E22" s="21" t="s">
        <v>47</v>
      </c>
      <c r="F22" s="20" t="s">
        <v>48</v>
      </c>
      <c r="G22" s="20">
        <v>20.21</v>
      </c>
      <c r="H22" s="22">
        <v>14.31</v>
      </c>
      <c r="I22" s="22">
        <f t="shared" si="2"/>
        <v>17.3</v>
      </c>
      <c r="J22" s="23">
        <f t="shared" si="3"/>
        <v>349.63</v>
      </c>
    </row>
    <row r="23" spans="1:10" ht="31.2" x14ac:dyDescent="0.3">
      <c r="A23" s="19" t="s">
        <v>87</v>
      </c>
      <c r="B23" s="20" t="s">
        <v>13</v>
      </c>
      <c r="C23" s="20" t="s">
        <v>14</v>
      </c>
      <c r="D23" s="20" t="s">
        <v>49</v>
      </c>
      <c r="E23" s="21" t="s">
        <v>50</v>
      </c>
      <c r="F23" s="20" t="s">
        <v>48</v>
      </c>
      <c r="G23" s="20">
        <v>58.95</v>
      </c>
      <c r="H23" s="22">
        <v>13.83</v>
      </c>
      <c r="I23" s="22">
        <f t="shared" si="2"/>
        <v>16.72</v>
      </c>
      <c r="J23" s="23">
        <f t="shared" si="3"/>
        <v>985.64</v>
      </c>
    </row>
    <row r="24" spans="1:10" ht="31.2" x14ac:dyDescent="0.3">
      <c r="A24" s="19" t="s">
        <v>88</v>
      </c>
      <c r="B24" s="20" t="s">
        <v>13</v>
      </c>
      <c r="C24" s="20" t="s">
        <v>14</v>
      </c>
      <c r="D24" s="20" t="s">
        <v>51</v>
      </c>
      <c r="E24" s="21" t="s">
        <v>52</v>
      </c>
      <c r="F24" s="20" t="s">
        <v>48</v>
      </c>
      <c r="G24" s="20">
        <v>13.04</v>
      </c>
      <c r="H24" s="22">
        <v>13.97</v>
      </c>
      <c r="I24" s="22">
        <f t="shared" si="2"/>
        <v>16.89</v>
      </c>
      <c r="J24" s="23">
        <f t="shared" si="3"/>
        <v>220.25</v>
      </c>
    </row>
    <row r="25" spans="1:10" ht="46.8" x14ac:dyDescent="0.3">
      <c r="A25" s="19" t="s">
        <v>89</v>
      </c>
      <c r="B25" s="20" t="s">
        <v>13</v>
      </c>
      <c r="C25" s="20" t="s">
        <v>14</v>
      </c>
      <c r="D25" s="20" t="s">
        <v>53</v>
      </c>
      <c r="E25" s="21" t="s">
        <v>54</v>
      </c>
      <c r="F25" s="20" t="s">
        <v>28</v>
      </c>
      <c r="G25" s="20">
        <v>1.01</v>
      </c>
      <c r="H25" s="22">
        <v>750.89</v>
      </c>
      <c r="I25" s="22">
        <f t="shared" si="2"/>
        <v>907.83</v>
      </c>
      <c r="J25" s="23">
        <f t="shared" si="3"/>
        <v>916.91</v>
      </c>
    </row>
    <row r="26" spans="1:10" ht="31.8" customHeight="1" x14ac:dyDescent="0.3">
      <c r="A26" s="15" t="s">
        <v>35</v>
      </c>
      <c r="B26" s="16"/>
      <c r="C26" s="16"/>
      <c r="D26" s="16"/>
      <c r="E26" s="17" t="s">
        <v>55</v>
      </c>
      <c r="F26" s="85" t="s">
        <v>102</v>
      </c>
      <c r="G26" s="85"/>
      <c r="H26" s="86"/>
      <c r="I26" s="86"/>
      <c r="J26" s="18">
        <f>SUM(J27:J30)</f>
        <v>6320.0700000000006</v>
      </c>
    </row>
    <row r="27" spans="1:10" ht="31.2" x14ac:dyDescent="0.3">
      <c r="A27" s="19" t="s">
        <v>37</v>
      </c>
      <c r="B27" s="20" t="s">
        <v>13</v>
      </c>
      <c r="C27" s="20" t="s">
        <v>14</v>
      </c>
      <c r="D27" s="20" t="s">
        <v>56</v>
      </c>
      <c r="E27" s="21" t="s">
        <v>57</v>
      </c>
      <c r="F27" s="20" t="s">
        <v>17</v>
      </c>
      <c r="G27" s="20">
        <v>34.4</v>
      </c>
      <c r="H27" s="22">
        <v>58.59</v>
      </c>
      <c r="I27" s="22">
        <f t="shared" si="2"/>
        <v>70.84</v>
      </c>
      <c r="J27" s="23">
        <f t="shared" si="3"/>
        <v>2436.9</v>
      </c>
    </row>
    <row r="28" spans="1:10" ht="31.2" x14ac:dyDescent="0.3">
      <c r="A28" s="19" t="s">
        <v>40</v>
      </c>
      <c r="B28" s="20" t="s">
        <v>13</v>
      </c>
      <c r="C28" s="20" t="s">
        <v>14</v>
      </c>
      <c r="D28" s="20" t="s">
        <v>46</v>
      </c>
      <c r="E28" s="21" t="s">
        <v>47</v>
      </c>
      <c r="F28" s="20" t="s">
        <v>48</v>
      </c>
      <c r="G28" s="20">
        <v>94.33</v>
      </c>
      <c r="H28" s="22">
        <v>14.31</v>
      </c>
      <c r="I28" s="22">
        <f t="shared" si="2"/>
        <v>17.3</v>
      </c>
      <c r="J28" s="23">
        <f t="shared" si="3"/>
        <v>1631.91</v>
      </c>
    </row>
    <row r="29" spans="1:10" ht="31.2" x14ac:dyDescent="0.3">
      <c r="A29" s="19" t="s">
        <v>43</v>
      </c>
      <c r="B29" s="20" t="s">
        <v>13</v>
      </c>
      <c r="C29" s="20" t="s">
        <v>14</v>
      </c>
      <c r="D29" s="20" t="s">
        <v>51</v>
      </c>
      <c r="E29" s="21" t="s">
        <v>52</v>
      </c>
      <c r="F29" s="20" t="s">
        <v>48</v>
      </c>
      <c r="G29" s="20">
        <v>40.840000000000003</v>
      </c>
      <c r="H29" s="22">
        <v>13.97</v>
      </c>
      <c r="I29" s="22">
        <f t="shared" si="2"/>
        <v>16.89</v>
      </c>
      <c r="J29" s="23">
        <f t="shared" si="3"/>
        <v>689.79</v>
      </c>
    </row>
    <row r="30" spans="1:10" ht="46.8" x14ac:dyDescent="0.3">
      <c r="A30" s="19" t="s">
        <v>90</v>
      </c>
      <c r="B30" s="20" t="s">
        <v>13</v>
      </c>
      <c r="C30" s="20" t="s">
        <v>14</v>
      </c>
      <c r="D30" s="20" t="s">
        <v>53</v>
      </c>
      <c r="E30" s="21" t="s">
        <v>54</v>
      </c>
      <c r="F30" s="20" t="s">
        <v>28</v>
      </c>
      <c r="G30" s="20">
        <v>1.72</v>
      </c>
      <c r="H30" s="22">
        <v>750.89</v>
      </c>
      <c r="I30" s="22">
        <f t="shared" si="2"/>
        <v>907.83</v>
      </c>
      <c r="J30" s="23">
        <f t="shared" si="3"/>
        <v>1561.47</v>
      </c>
    </row>
    <row r="31" spans="1:10" ht="31.8" customHeight="1" x14ac:dyDescent="0.3">
      <c r="A31" s="15" t="s">
        <v>58</v>
      </c>
      <c r="B31" s="16"/>
      <c r="C31" s="16"/>
      <c r="D31" s="16"/>
      <c r="E31" s="17" t="s">
        <v>59</v>
      </c>
      <c r="F31" s="85" t="s">
        <v>102</v>
      </c>
      <c r="G31" s="85"/>
      <c r="H31" s="86"/>
      <c r="I31" s="86"/>
      <c r="J31" s="18">
        <f>SUM(J32:J35)</f>
        <v>24773.69</v>
      </c>
    </row>
    <row r="32" spans="1:10" ht="46.8" x14ac:dyDescent="0.3">
      <c r="A32" s="19" t="s">
        <v>60</v>
      </c>
      <c r="B32" s="20" t="s">
        <v>13</v>
      </c>
      <c r="C32" s="20" t="s">
        <v>14</v>
      </c>
      <c r="D32" s="20" t="s">
        <v>61</v>
      </c>
      <c r="E32" s="21" t="s">
        <v>62</v>
      </c>
      <c r="F32" s="20" t="s">
        <v>17</v>
      </c>
      <c r="G32" s="20">
        <v>135.6</v>
      </c>
      <c r="H32" s="22">
        <v>77.33</v>
      </c>
      <c r="I32" s="22">
        <f t="shared" si="2"/>
        <v>93.49</v>
      </c>
      <c r="J32" s="23">
        <f t="shared" si="3"/>
        <v>12677.24</v>
      </c>
    </row>
    <row r="33" spans="1:10" ht="31.2" x14ac:dyDescent="0.3">
      <c r="A33" s="19" t="s">
        <v>91</v>
      </c>
      <c r="B33" s="20" t="s">
        <v>13</v>
      </c>
      <c r="C33" s="20" t="s">
        <v>22</v>
      </c>
      <c r="D33" s="20">
        <v>105033</v>
      </c>
      <c r="E33" s="21" t="s">
        <v>64</v>
      </c>
      <c r="F33" s="20" t="s">
        <v>18</v>
      </c>
      <c r="G33" s="20">
        <v>113</v>
      </c>
      <c r="H33" s="22">
        <v>60.89</v>
      </c>
      <c r="I33" s="22">
        <f t="shared" si="2"/>
        <v>73.62</v>
      </c>
      <c r="J33" s="23">
        <f t="shared" si="3"/>
        <v>8319.06</v>
      </c>
    </row>
    <row r="34" spans="1:10" ht="15.6" x14ac:dyDescent="0.3">
      <c r="A34" s="19" t="s">
        <v>92</v>
      </c>
      <c r="B34" s="20" t="s">
        <v>13</v>
      </c>
      <c r="C34" s="20" t="s">
        <v>14</v>
      </c>
      <c r="D34" s="20" t="s">
        <v>65</v>
      </c>
      <c r="E34" s="21" t="s">
        <v>66</v>
      </c>
      <c r="F34" s="20" t="s">
        <v>17</v>
      </c>
      <c r="G34" s="20">
        <v>91.75</v>
      </c>
      <c r="H34" s="22">
        <v>33.11</v>
      </c>
      <c r="I34" s="22">
        <f t="shared" si="2"/>
        <v>40.03</v>
      </c>
      <c r="J34" s="23">
        <f t="shared" si="3"/>
        <v>3672.75</v>
      </c>
    </row>
    <row r="35" spans="1:10" ht="62.4" x14ac:dyDescent="0.3">
      <c r="A35" s="19" t="s">
        <v>63</v>
      </c>
      <c r="B35" s="20" t="s">
        <v>13</v>
      </c>
      <c r="C35" s="20" t="s">
        <v>14</v>
      </c>
      <c r="D35" s="20" t="s">
        <v>67</v>
      </c>
      <c r="E35" s="21" t="s">
        <v>68</v>
      </c>
      <c r="F35" s="20" t="s">
        <v>32</v>
      </c>
      <c r="G35" s="20">
        <v>12</v>
      </c>
      <c r="H35" s="22">
        <v>7.21</v>
      </c>
      <c r="I35" s="22">
        <f t="shared" si="2"/>
        <v>8.7200000000000006</v>
      </c>
      <c r="J35" s="23">
        <f t="shared" si="3"/>
        <v>104.64</v>
      </c>
    </row>
    <row r="36" spans="1:10" ht="31.8" customHeight="1" x14ac:dyDescent="0.3">
      <c r="A36" s="15">
        <v>5</v>
      </c>
      <c r="B36" s="16"/>
      <c r="C36" s="16"/>
      <c r="D36" s="16"/>
      <c r="E36" s="17" t="s">
        <v>69</v>
      </c>
      <c r="F36" s="85" t="s">
        <v>102</v>
      </c>
      <c r="G36" s="85"/>
      <c r="H36" s="86"/>
      <c r="I36" s="86"/>
      <c r="J36" s="18">
        <f>SUM(J37:J38)</f>
        <v>1437.83</v>
      </c>
    </row>
    <row r="37" spans="1:10" ht="46.8" x14ac:dyDescent="0.3">
      <c r="A37" s="19" t="s">
        <v>104</v>
      </c>
      <c r="B37" s="20" t="s">
        <v>13</v>
      </c>
      <c r="C37" s="20" t="s">
        <v>22</v>
      </c>
      <c r="D37" s="20">
        <v>97083</v>
      </c>
      <c r="E37" s="21" t="s">
        <v>70</v>
      </c>
      <c r="F37" s="20" t="s">
        <v>25</v>
      </c>
      <c r="G37" s="20">
        <v>39</v>
      </c>
      <c r="H37" s="22">
        <v>3.57</v>
      </c>
      <c r="I37" s="22">
        <f t="shared" si="2"/>
        <v>4.32</v>
      </c>
      <c r="J37" s="23">
        <f t="shared" si="3"/>
        <v>168.48</v>
      </c>
    </row>
    <row r="38" spans="1:10" ht="46.8" x14ac:dyDescent="0.3">
      <c r="A38" s="19" t="s">
        <v>105</v>
      </c>
      <c r="B38" s="20" t="s">
        <v>13</v>
      </c>
      <c r="C38" s="20" t="s">
        <v>22</v>
      </c>
      <c r="D38" s="20">
        <v>100324</v>
      </c>
      <c r="E38" s="21" t="s">
        <v>71</v>
      </c>
      <c r="F38" s="20" t="s">
        <v>24</v>
      </c>
      <c r="G38" s="20">
        <v>4.875</v>
      </c>
      <c r="H38" s="22">
        <v>215.37</v>
      </c>
      <c r="I38" s="22">
        <f t="shared" si="2"/>
        <v>260.38</v>
      </c>
      <c r="J38" s="23">
        <f t="shared" si="3"/>
        <v>1269.3499999999999</v>
      </c>
    </row>
    <row r="39" spans="1:10" ht="31.8" customHeight="1" x14ac:dyDescent="0.3">
      <c r="A39" s="15" t="s">
        <v>106</v>
      </c>
      <c r="B39" s="16"/>
      <c r="C39" s="16"/>
      <c r="D39" s="16"/>
      <c r="E39" s="17" t="s">
        <v>72</v>
      </c>
      <c r="F39" s="85" t="s">
        <v>102</v>
      </c>
      <c r="G39" s="85"/>
      <c r="H39" s="86"/>
      <c r="I39" s="86"/>
      <c r="J39" s="18">
        <f>SUM(J40)</f>
        <v>804.8</v>
      </c>
    </row>
    <row r="40" spans="1:10" ht="28.2" customHeight="1" thickBot="1" x14ac:dyDescent="0.35">
      <c r="A40" s="19" t="s">
        <v>107</v>
      </c>
      <c r="B40" s="20" t="s">
        <v>13</v>
      </c>
      <c r="C40" s="20" t="s">
        <v>14</v>
      </c>
      <c r="D40" s="20" t="s">
        <v>73</v>
      </c>
      <c r="E40" s="21" t="s">
        <v>74</v>
      </c>
      <c r="F40" s="20" t="s">
        <v>17</v>
      </c>
      <c r="G40" s="20">
        <v>80</v>
      </c>
      <c r="H40" s="22">
        <v>8.32</v>
      </c>
      <c r="I40" s="22">
        <f t="shared" si="2"/>
        <v>10.06</v>
      </c>
      <c r="J40" s="23">
        <f t="shared" si="3"/>
        <v>804.8</v>
      </c>
    </row>
    <row r="41" spans="1:10" ht="15.6" x14ac:dyDescent="0.3">
      <c r="A41" s="24"/>
      <c r="B41" s="25"/>
      <c r="C41" s="25"/>
      <c r="D41" s="25"/>
      <c r="E41" s="25"/>
      <c r="F41" s="70" t="s">
        <v>96</v>
      </c>
      <c r="G41" s="71"/>
      <c r="H41" s="72"/>
      <c r="I41" s="79">
        <f>SUM(J39+J36+J31+J26+J18+J13+J10)</f>
        <v>44005.8</v>
      </c>
      <c r="J41" s="80"/>
    </row>
    <row r="42" spans="1:10" ht="15.6" x14ac:dyDescent="0.3">
      <c r="A42" s="26"/>
      <c r="B42" s="27"/>
      <c r="C42" s="27"/>
      <c r="D42" s="27"/>
      <c r="E42" s="27"/>
      <c r="F42" s="73"/>
      <c r="G42" s="74"/>
      <c r="H42" s="75"/>
      <c r="I42" s="81"/>
      <c r="J42" s="82"/>
    </row>
    <row r="43" spans="1:10" ht="6" customHeight="1" thickBot="1" x14ac:dyDescent="0.35">
      <c r="A43" s="28"/>
      <c r="B43" s="29"/>
      <c r="C43" s="29"/>
      <c r="D43" s="29"/>
      <c r="E43" s="29"/>
      <c r="F43" s="76"/>
      <c r="G43" s="77"/>
      <c r="H43" s="78"/>
      <c r="I43" s="83"/>
      <c r="J43" s="84"/>
    </row>
    <row r="44" spans="1:10" x14ac:dyDescent="0.3">
      <c r="A44" s="30"/>
      <c r="B44" s="31"/>
      <c r="C44" s="31"/>
      <c r="D44" s="31"/>
      <c r="E44" s="2"/>
      <c r="F44" s="31"/>
      <c r="G44" s="31"/>
      <c r="H44" s="32"/>
      <c r="I44" s="32"/>
      <c r="J44" s="33"/>
    </row>
    <row r="45" spans="1:10" ht="49.2" customHeight="1" thickBot="1" x14ac:dyDescent="0.35">
      <c r="A45" s="87"/>
      <c r="B45" s="88"/>
      <c r="C45" s="88"/>
      <c r="D45" s="88"/>
      <c r="E45" s="29"/>
      <c r="F45" s="34"/>
      <c r="G45" s="34"/>
      <c r="H45" s="34"/>
      <c r="I45" s="34"/>
      <c r="J45" s="35"/>
    </row>
    <row r="46" spans="1:10" s="38" customFormat="1" ht="15.6" customHeight="1" x14ac:dyDescent="0.3">
      <c r="A46" s="89" t="s">
        <v>97</v>
      </c>
      <c r="B46" s="90"/>
      <c r="C46" s="90"/>
      <c r="D46" s="90"/>
      <c r="E46" s="36" t="s">
        <v>98</v>
      </c>
      <c r="F46" s="37"/>
      <c r="G46" s="37"/>
      <c r="H46" s="37"/>
      <c r="I46" s="34"/>
      <c r="J46" s="35"/>
    </row>
    <row r="47" spans="1:10" s="38" customFormat="1" ht="16.2" customHeight="1" x14ac:dyDescent="0.3">
      <c r="A47" s="91" t="s">
        <v>99</v>
      </c>
      <c r="B47" s="92"/>
      <c r="C47" s="92"/>
      <c r="D47" s="92"/>
      <c r="E47" s="37" t="s">
        <v>100</v>
      </c>
      <c r="F47" s="37"/>
      <c r="G47" s="37"/>
      <c r="H47" s="37"/>
      <c r="I47" s="34"/>
      <c r="J47" s="35"/>
    </row>
    <row r="48" spans="1:10" s="38" customFormat="1" ht="16.2" customHeight="1" thickBot="1" x14ac:dyDescent="0.35">
      <c r="A48" s="93" t="s">
        <v>101</v>
      </c>
      <c r="B48" s="94"/>
      <c r="C48" s="94"/>
      <c r="D48" s="94"/>
      <c r="E48" s="39"/>
      <c r="F48" s="40"/>
      <c r="G48" s="40"/>
      <c r="H48" s="40"/>
      <c r="I48" s="41"/>
      <c r="J48" s="42"/>
    </row>
    <row r="49" spans="5:10" x14ac:dyDescent="0.3">
      <c r="E49" s="2"/>
      <c r="H49" s="13"/>
      <c r="I49" s="13"/>
      <c r="J49" s="13"/>
    </row>
    <row r="50" spans="5:10" ht="15.6" x14ac:dyDescent="0.3">
      <c r="E50" s="2"/>
      <c r="H50" s="13"/>
      <c r="I50" s="14"/>
      <c r="J50" s="14"/>
    </row>
    <row r="51" spans="5:10" ht="15.6" x14ac:dyDescent="0.3">
      <c r="E51" s="2"/>
      <c r="H51" s="13"/>
      <c r="I51" s="14"/>
      <c r="J51" s="14"/>
    </row>
    <row r="52" spans="5:10" ht="15.6" x14ac:dyDescent="0.3">
      <c r="E52" s="2"/>
      <c r="H52" s="13"/>
      <c r="I52" s="14"/>
      <c r="J52" s="14"/>
    </row>
    <row r="53" spans="5:10" x14ac:dyDescent="0.3">
      <c r="E53" s="2"/>
      <c r="H53" s="13"/>
      <c r="I53" s="13"/>
      <c r="J53" s="13"/>
    </row>
  </sheetData>
  <sheetProtection formatCells="0" formatColumns="0" formatRows="0" insertColumns="0" insertRows="0" insertHyperlinks="0" deleteColumns="0" deleteRows="0" sort="0" autoFilter="0" pivotTables="0"/>
  <autoFilter ref="A9:J9" xr:uid="{00000000-0009-0000-0000-000000000000}"/>
  <mergeCells count="24">
    <mergeCell ref="A45:D45"/>
    <mergeCell ref="A46:D46"/>
    <mergeCell ref="A47:D47"/>
    <mergeCell ref="A48:D48"/>
    <mergeCell ref="A5:E5"/>
    <mergeCell ref="F5:J5"/>
    <mergeCell ref="A6:E7"/>
    <mergeCell ref="F6:H7"/>
    <mergeCell ref="F41:H43"/>
    <mergeCell ref="I41:J43"/>
    <mergeCell ref="F26:I26"/>
    <mergeCell ref="F31:I31"/>
    <mergeCell ref="F36:I36"/>
    <mergeCell ref="F39:I39"/>
    <mergeCell ref="F10:I10"/>
    <mergeCell ref="F13:I13"/>
    <mergeCell ref="F17:I17"/>
    <mergeCell ref="F18:I18"/>
    <mergeCell ref="A1:J1"/>
    <mergeCell ref="A2:J2"/>
    <mergeCell ref="A3:E3"/>
    <mergeCell ref="F3:J3"/>
    <mergeCell ref="A4:E4"/>
    <mergeCell ref="F4:J4"/>
  </mergeCells>
  <phoneticPr fontId="8" type="noConversion"/>
  <printOptions horizontalCentered="1"/>
  <pageMargins left="0.51181102362204722" right="0.51181102362204722" top="0.55118110236220474" bottom="0.55118110236220474" header="0.31496062992125984" footer="0.31496062992125984"/>
  <pageSetup scale="4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1</vt:i4>
      </vt:variant>
      <vt:variant>
        <vt:lpstr>Intervalos com Nome</vt:lpstr>
      </vt:variant>
      <vt:variant>
        <vt:i4>1</vt:i4>
      </vt:variant>
    </vt:vector>
  </HeadingPairs>
  <TitlesOfParts>
    <vt:vector size="2" baseType="lpstr">
      <vt:lpstr>Orçamento</vt:lpstr>
      <vt:lpstr>Orçamento!Títulos_de_Impressão</vt:lpstr>
    </vt:vector>
  </TitlesOfParts>
  <Manager/>
  <Company>Microsoft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Sinapi em Excel</dc:title>
  <dc:subject>Sinapi em Excel</dc:subject>
  <dc:creator>i9orcamentos.com.br</dc:creator>
  <cp:keywords>Sinapi Excel</cp:keywords>
  <dc:description>Sinapi em Excel</dc:description>
  <cp:lastModifiedBy>Luis Guilherme R. Cabral</cp:lastModifiedBy>
  <cp:lastPrinted>2026-03-18T17:52:08Z</cp:lastPrinted>
  <dcterms:created xsi:type="dcterms:W3CDTF">2025-12-09T18:38:29Z</dcterms:created>
  <dcterms:modified xsi:type="dcterms:W3CDTF">2026-03-18T18:00:05Z</dcterms:modified>
  <cp:category>Sinapi Excel</cp:category>
</cp:coreProperties>
</file>