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drawings/vmlDrawing1.vml" ContentType="application/vnd.openxmlformats-officedocument.vmlDrawing"/>
  <Override PartName="/xl/drawings/_rels/drawing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media/image1.jpeg" ContentType="image/jpe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ABRIL" sheetId="1" state="visible" r:id="rId2"/>
    <sheet name="Plan2" sheetId="2" state="visible" r:id="rId3"/>
    <sheet name="Plan3" sheetId="3" state="visible" r:id="rId4"/>
  </sheets>
  <definedNames>
    <definedName function="false" hidden="false" localSheetId="0" name="_xlnm.Print_Area" vbProcedure="false">'PLANILHA ABRIL'!$A$1:$K$63</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E37" authorId="0">
      <text>
        <r>
          <rPr>
            <sz val="11"/>
            <color rgb="FF000000"/>
            <rFont val="Calibri"/>
            <family val="2"/>
            <charset val="1"/>
          </rPr>
          <t xml:space="preserve">Neste caso considerado menor lado 11,17*2*1,15(dobra)=26,91</t>
        </r>
      </text>
    </comment>
    <comment ref="E41" authorId="0">
      <text>
        <r>
          <rPr>
            <sz val="11"/>
            <color rgb="FF000000"/>
            <rFont val="Calibri"/>
            <family val="2"/>
            <charset val="1"/>
          </rPr>
          <t xml:space="preserve">Neste caso calculado temos 116,65m² porém colocando 10% de perda na corte e dobra temos 128,32m²</t>
        </r>
      </text>
    </comment>
  </commentList>
</comments>
</file>

<file path=xl/sharedStrings.xml><?xml version="1.0" encoding="utf-8"?>
<sst xmlns="http://schemas.openxmlformats.org/spreadsheetml/2006/main" count="121" uniqueCount="104">
  <si>
    <t xml:space="preserve">PLANILHA     SERVIÇOS DE COBERTURA EM ESTRUTURA METÁLICA  SOBRE  LAJE PSF  - SEDE ADMINISTRATIVA DA PREFEITURA MUNICIPAL DE SANTANA DA VARGEM// MARÇO-2026</t>
  </si>
  <si>
    <t xml:space="preserve">PLANILHA SERVIÇOS -VALOR R$ 284.166,31</t>
  </si>
  <si>
    <t xml:space="preserve">PREFEITURA MUNICIPAL DE SANTANA DA VARGEM </t>
  </si>
  <si>
    <t xml:space="preserve">PLANILHA ORÇAMENTO – COBERTURA EM  ESTRUTURA METÁLICA</t>
  </si>
  <si>
    <t xml:space="preserve">OBRA: TELHADO EM ESTRUTURA METÁLICA –SEDE DA PREFEITURA MUNICIPAL DE SANTANA DA VARGEM-MG .´PÇ PADRE JOÃO MACIEL NEIVA Nº15</t>
  </si>
  <si>
    <t xml:space="preserve">FORMA DE EXECUÇÃO: INDIRETA</t>
  </si>
  <si>
    <t xml:space="preserve">REGIÃO/MÊS DE REFERÊNCIA:    SINAPE  SUDESTE/JANEIRO 2026 E SETOP OUT/2025</t>
  </si>
  <si>
    <t xml:space="preserve">FORMA INDIRETA VALO :R$ 284.166,31</t>
  </si>
  <si>
    <t xml:space="preserve">Empresa prestadora de Serviço: 04 Pilares Construções e Soluções Ltda CNPJ: Nº  35.834.980/0001-02  Eng. Resp: Jeferson da Silva Camilo CREA Nº 195206/D                </t>
  </si>
  <si>
    <t xml:space="preserve">CONTRATO  Nº</t>
  </si>
  <si>
    <t xml:space="preserve">LICITAÇÃO  Nº: </t>
  </si>
  <si>
    <t xml:space="preserve">PRC 134/21 PP 054/21</t>
  </si>
  <si>
    <t xml:space="preserve">PRAZO DE EXECUÇÃO:IMEDIATO A APROVAÇÃO</t>
  </si>
  <si>
    <t xml:space="preserve">BDI</t>
  </si>
  <si>
    <t xml:space="preserve">ITEM</t>
  </si>
  <si>
    <t xml:space="preserve">CÓDIGO</t>
  </si>
  <si>
    <t xml:space="preserve">DESCRIÇÃO</t>
  </si>
  <si>
    <t xml:space="preserve">UNID.</t>
  </si>
  <si>
    <t xml:space="preserve">QTDA</t>
  </si>
  <si>
    <t xml:space="preserve">PREÇO UNITÁRIO S/ BDI</t>
  </si>
  <si>
    <t xml:space="preserve">PREÇO TOTAL-SEM-BDI</t>
  </si>
  <si>
    <t xml:space="preserve">PREÇO UNITÁRIO C/ BDI</t>
  </si>
  <si>
    <t xml:space="preserve">PREÇO TOTAL COM BDI</t>
  </si>
  <si>
    <t xml:space="preserve">SERVIÇOS PRELIMINARES</t>
  </si>
  <si>
    <t xml:space="preserve">1.1</t>
  </si>
  <si>
    <t xml:space="preserve">ED-28427</t>
  </si>
  <si>
    <t xml:space="preserve">FORNECIMENTO E COLOCAÇÃO DE PLACA DE OBRA EM CHAPA GALVANIZADA #26, ESP. 0,45MM, DIMENSÃO (3X1,5)M, PLOTADA COM ADESIVO VINÍLICO, AFIXADA COM REBITES 4, 8X40MM, EM ESTRUTURA METÁLICA DE METALON 20X20MM, ESP. 1, 25MM, INCLUSIVE SUPORTE EM EUCALIPTO AUTOCLAVADO PINTADO COM TINTA PVA DUAS (2) DEMÃOS</t>
  </si>
  <si>
    <t xml:space="preserve">1.2</t>
  </si>
  <si>
    <t xml:space="preserve">97647/sinape</t>
  </si>
  <si>
    <t xml:space="preserve">REMOÇÃO DE TELHAS DE FIBROCIMENTO METÁLICA E CERÂMICA, DE FORMA MANUAL, SEM REAPROVEITAMENTO.AF_09/2023</t>
  </si>
  <si>
    <t xml:space="preserve">M2</t>
  </si>
  <si>
    <t xml:space="preserve">1.3</t>
  </si>
  <si>
    <t xml:space="preserve">97650/sinape</t>
  </si>
  <si>
    <t xml:space="preserve">REMOÇÃO DE TRAMA DE MADEIRA PARA COBERTURA, DE FORMA MANUAL, SEM REAPROVEITAMENTO AF_09/2023</t>
  </si>
  <si>
    <t xml:space="preserve">1.4</t>
  </si>
  <si>
    <t xml:space="preserve">104803/sinape</t>
  </si>
  <si>
    <t xml:space="preserve">REMOÇÃO CALHAS E RUFOS, DE FORMA MANUAL, SEM REAPROVEITAMENTO. AF_09/2023</t>
  </si>
  <si>
    <t xml:space="preserve">MT-LINEAR</t>
  </si>
  <si>
    <t xml:space="preserve">1.5</t>
  </si>
  <si>
    <t xml:space="preserve">10527/sinape/insumo</t>
  </si>
  <si>
    <r>
      <rPr>
        <sz val="9"/>
        <color rgb="FF000000"/>
        <rFont val="Arial"/>
        <family val="2"/>
        <charset val="1"/>
      </rPr>
      <t xml:space="preserve">LOCACAO DE ANDAIME METALICO TUBULAR DE ENCAIXE, TIPO DE TORRE, CADA</t>
    </r>
    <r>
      <rPr>
        <sz val="8"/>
        <color rgb="FF000000"/>
        <rFont val="CAIXAStdBold"/>
        <family val="0"/>
        <charset val="1"/>
      </rPr>
      <t xml:space="preserve">PAINEL COM LARGURA DE 1 ATE 1,5 M E ALTURA DE *1,00* M, INCLUINDO NECESSARIOS A MONTAGEM
DIAGONAL, BARRAS DE LIGACAO, SAPATAS OU RODIZIOS E DEMAIS ITENS</t>
    </r>
  </si>
  <si>
    <t xml:space="preserve">mxmes</t>
  </si>
  <si>
    <t xml:space="preserve">89290//SINAPE </t>
  </si>
  <si>
    <t xml:space="preserve">ALVENARIA ESTRUTURAL DE BLOCOS CERÂMICOS 14X19X29, (ESPESSURA DE 14 CM), UTILIZANDO PALHETA E ARGAMASSA DE ASSENTAMENTO COM PREPARO EM BETONEIRA. AF_03/2023</t>
  </si>
  <si>
    <t xml:space="preserve">M²</t>
  </si>
  <si>
    <t xml:space="preserve">1.7</t>
  </si>
  <si>
    <t xml:space="preserve">87894/ SINAPE</t>
  </si>
  <si>
    <t xml:space="preserve">CHAPISCO APLICADO EM ALVENARIA (SEM PRESENÇA DE VÃOS) E ESTRUTURAS DE CONCRETO DE FACHADA, COM COLHER DE PEDREIRO. ARGAMASSA TRAÇO 1:3 COM PREPARO EM BETONEIRA 400L. AF_10/2022</t>
  </si>
  <si>
    <t xml:space="preserve">1.8</t>
  </si>
  <si>
    <t xml:space="preserve">104234/ SINAPE</t>
  </si>
  <si>
    <t xml:space="preserve">EMBOÇO OU MASSA ÚNICA EM ARGAMASSA TRAÇO 1:2:8, PREPARO MANUAL, APLICADA MANUALMENTE EM PANOS DE FACHADA SEM PRESENÇA DE VÃOS, ESPESSURA DE 25 MM, ACESSO POR ANDAIME. AF_08/2022</t>
  </si>
  <si>
    <t xml:space="preserve">1.9</t>
  </si>
  <si>
    <t xml:space="preserve">ED-50760</t>
  </si>
  <si>
    <t xml:space="preserve">REBOCO COM ARGAMASSA, TRAÇO 1:2:9 (CIMENTO, CAL E AREIA), COM ADITIVO IMPERMEABILIZANTE, ESP. 20MM, APLICAÇÃO MANUAL, INCLUSIVE ARGAMASSA COM PREPARO MECANIZADO, EXCLUSIVE CHAPISCO</t>
  </si>
  <si>
    <t xml:space="preserve">TOTAL DO ITEM</t>
  </si>
  <si>
    <t xml:space="preserve">ENGRADAMENTO METÁLICO </t>
  </si>
  <si>
    <t xml:space="preserve">2.1</t>
  </si>
  <si>
    <t xml:space="preserve">ED-20603</t>
  </si>
  <si>
    <t xml:space="preserve">FORNECIMENTO DE ESTRUTURA METÁLICA E ENGRADAMENTO METÁLICO, EM AÇO, PARA TELHADO, EXCLUSIVE TELHA, INCLUSIVE FABRICAÇÃO, TRANSPORTE, MONTAGEM E APLICAÇÃO DE FUNDO PREPARADOR ANTICORROSIVO EM SUPERFÍCIE METÁLICA, UMA (1) DEMÃO ( considerando que cada metro quadrado de engradamento  metálico tem valor  médio 12kg quilos /m²  350,42m², acresentando acréscimo de corte , dobras  e solda aproxi 15%)</t>
  </si>
  <si>
    <t xml:space="preserve">KG</t>
  </si>
  <si>
    <t xml:space="preserve">COBERTURA EM TELHA METÁLICA</t>
  </si>
  <si>
    <t xml:space="preserve">3.1</t>
  </si>
  <si>
    <t xml:space="preserve">ED-48429</t>
  </si>
  <si>
    <r>
      <rPr>
        <sz val="9"/>
        <color rgb="FF000000"/>
        <rFont val="Arial"/>
        <family val="2"/>
        <charset val="1"/>
      </rPr>
      <t xml:space="preserve">COBERTURA EM TELHA METÁLICA GALVANIZADA TRAPEZOIDAL, TIPO DUPLA TERMOACÚSTICA COM DUAS FACES TRAPEZOIDAIS, ESP. 0,43MM, PREENCHIMENTO EM POLIESTIRENO </t>
    </r>
    <r>
      <rPr>
        <sz val="10"/>
        <color rgb="FF000000"/>
        <rFont val="Arial"/>
        <family val="2"/>
        <charset val="1"/>
      </rPr>
      <t xml:space="preserve">EXPANDIDO/ISOPOR COM ESP. 30MM, ACABAMENTO NATURAL,
INCLUSIVE ACESSÓRIOS PARA FIXAÇÃO, FORNECIMENTO E
INSTALAÇÃO</t>
    </r>
  </si>
  <si>
    <t xml:space="preserve">3.2</t>
  </si>
  <si>
    <t xml:space="preserve">ED-48402</t>
  </si>
  <si>
    <t xml:space="preserve">CUMEEIRA GALVANIZADA TRAPEZOIDAL, TIPO SIMPLES, ESP. 0,50MM, ACABAMENTO NATURAL, INCLUSIVE ACESSÓRIOS PARA FIXAÇÃO, FORNECIMENTO, INSTALAÇÃO E IÇAMENTO MANUAL VERTICAL</t>
  </si>
  <si>
    <t xml:space="preserve">M</t>
  </si>
  <si>
    <t xml:space="preserve">CALHAS  E RUFOS  CONDUTORES</t>
  </si>
  <si>
    <t xml:space="preserve">4.1</t>
  </si>
  <si>
    <t xml:space="preserve">94228/SINAPE</t>
  </si>
  <si>
    <t xml:space="preserve">CALHA EM CHAPA DE AÇO GALVANIZADO NÚMERO 24, DESENVOLVIMENTO DE 50 CM, INCLUSO TRANSPORTE VERTICAL. AF_07/2019</t>
  </si>
  <si>
    <t xml:space="preserve">4.2</t>
  </si>
  <si>
    <t xml:space="preserve">94231/SINAPE</t>
  </si>
  <si>
    <t xml:space="preserve">RUFO EM CHAPA DE AÇO GALVANIZADO NÚMERO 24, CORTE DE 25 CM, INCLUSO TRANSPORTE VERTICAL.AF_07/2019</t>
  </si>
  <si>
    <t xml:space="preserve">4.3</t>
  </si>
  <si>
    <t xml:space="preserve">89512/sinape</t>
  </si>
  <si>
    <r>
      <rPr>
        <sz val="9"/>
        <color rgb="FF000000"/>
        <rFont val="Arial"/>
        <family val="2"/>
        <charset val="1"/>
      </rPr>
      <t xml:space="preserve">TUBO PVC, SÉRIE R, ÁGUA PLUVIAL, DN 100 MM, FORNECIDO E INSTALADO EM RAMAL DE ENCAMINHAMENTO. </t>
    </r>
    <r>
      <rPr>
        <sz val="8"/>
        <color rgb="FF000000"/>
        <rFont val="CAIXAStd"/>
        <family val="0"/>
        <charset val="1"/>
      </rPr>
      <t xml:space="preserve">AF_06/2022</t>
    </r>
  </si>
  <si>
    <t xml:space="preserve">BEIRAL -EM PVC</t>
  </si>
  <si>
    <t xml:space="preserve">5.1</t>
  </si>
  <si>
    <t xml:space="preserve">96116/SINAPE</t>
  </si>
  <si>
    <r>
      <rPr>
        <sz val="9"/>
        <color rgb="FF000000"/>
        <rFont val="Arial"/>
        <family val="2"/>
        <charset val="1"/>
      </rPr>
      <t xml:space="preserve">FORRO EM RÉGUAS DE PVC, FRISADO, PARA AMBIENTES COMERCIAIS,INCLUSIVE ESTRUTURA BIDIRECIONAL DE FIXAÇÃO. AF_08/2023_P </t>
    </r>
    <r>
      <rPr>
        <sz val="10"/>
        <color rgb="FF000000"/>
        <rFont val="Arial"/>
        <family val="2"/>
        <charset val="1"/>
      </rPr>
      <t xml:space="preserve">( observação a ser aplicado ao beiral da edificação)</t>
    </r>
  </si>
  <si>
    <t xml:space="preserve">ILUMINAÇÃO DO BEIRAL </t>
  </si>
  <si>
    <t xml:space="preserve">6.1</t>
  </si>
  <si>
    <t xml:space="preserve">103782/SINAPE</t>
  </si>
  <si>
    <t xml:space="preserve">LUMINÁRIA TIPO PLAFON CIRCULAR, DE SOBREPOR, COM LED DE 12/13 W - FORNECIMENTO E INSTALAÇÃO.AF_09/2024</t>
  </si>
  <si>
    <t xml:space="preserve">UNIDADE</t>
  </si>
  <si>
    <t xml:space="preserve">6.2</t>
  </si>
  <si>
    <t xml:space="preserve">91925/SINAPE</t>
  </si>
  <si>
    <t xml:space="preserve">CABO DE COBRE FLEXÍVEL ISOLADO, 1,5 MM², ANTI-CHAMA 0,6/1,0 KV, PARA CIRCUITOS TERMINAIS FORNECIMENTO E INSTALAÇÃO. AF_03/2023</t>
  </si>
  <si>
    <t xml:space="preserve">LIMPEZA GERAL E COTIDIANA DA OBRA</t>
  </si>
  <si>
    <t xml:space="preserve">7.1</t>
  </si>
  <si>
    <t xml:space="preserve">ED-50266</t>
  </si>
  <si>
    <t xml:space="preserve">LIMPEZA FINAL PARA ENTREGA DA OBRA</t>
  </si>
  <si>
    <t xml:space="preserve">TOTAL DA OBRA SEM MOBILIZAÇÃO E DESMOBILIZAÇÃO</t>
  </si>
  <si>
    <t xml:space="preserve">MOBILIZAÇÃO E DESMOBILIZAÇÃO DE OBRA ( Administração Central)</t>
  </si>
  <si>
    <t xml:space="preserve">Obs.: Valor de orçamento pode sofrer flutuações entre o orçado e real inicio da obra</t>
  </si>
  <si>
    <t xml:space="preserve">MODIFICADA DEVIDO ALTERAÇÃO DE PROJETO ACRÉS. DE ÁREA  NO ANTIGO PROJETO </t>
  </si>
  <si>
    <t xml:space="preserve">SANTANA DA VARGEM 11 DE MARÇO 2026</t>
  </si>
  <si>
    <t xml:space="preserve">SANTANA DA VARGEM 05 DE MARÇO2026 ELABORADA</t>
  </si>
  <si>
    <t xml:space="preserve">Aroldo Benedito de Oliveira</t>
  </si>
  <si>
    <t xml:space="preserve">CREA MG 100025/D95.206/D1</t>
  </si>
  <si>
    <t xml:space="preserve">Roberta Grazielle Barbosa </t>
  </si>
  <si>
    <t xml:space="preserve">Secretária de Administração  -Santana da Vargem- Mg</t>
  </si>
</sst>
</file>

<file path=xl/styles.xml><?xml version="1.0" encoding="utf-8"?>
<styleSheet xmlns="http://schemas.openxmlformats.org/spreadsheetml/2006/main">
  <numFmts count="13">
    <numFmt numFmtId="164" formatCode="General"/>
    <numFmt numFmtId="165" formatCode="0%"/>
    <numFmt numFmtId="166" formatCode="_(* #,##0.00_);_(* \(#,##0.00\);_(* \-??_);_(@_)"/>
    <numFmt numFmtId="167" formatCode="_-* #,##0.00_-;\-* #,##0.00_-;_-* \-??_-;_-@_-"/>
    <numFmt numFmtId="168" formatCode="0.00%"/>
    <numFmt numFmtId="169" formatCode="#,##0.00"/>
    <numFmt numFmtId="170" formatCode="[$R$-416]\ #,##0.00;[RED]\-[$R$-416]\ #,##0.00"/>
    <numFmt numFmtId="171" formatCode="_-&quot;R$ &quot;* #,##0.00_-;&quot;-R$ &quot;* #,##0.00_-;_-&quot;R$ &quot;* \-??_-;_-@_-"/>
    <numFmt numFmtId="172" formatCode="_-[$R$-416]* #,##0.00_-;\-[$R$-416]* #,##0.00_-;_-[$R$-416]* \-??_-;_-@_-"/>
    <numFmt numFmtId="173" formatCode="General"/>
    <numFmt numFmtId="174" formatCode="&quot;R$ &quot;#,##0.00;[RED]&quot;-R$ &quot;#,##0.00"/>
    <numFmt numFmtId="175" formatCode="0.0%"/>
    <numFmt numFmtId="176" formatCode="[$R$-416]\ #,##0.0;[RED]\-[$R$-416]\ #,##0.0"/>
  </numFmts>
  <fonts count="29">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name val="MS Sans Serif"/>
      <family val="2"/>
      <charset val="1"/>
    </font>
    <font>
      <sz val="7"/>
      <color rgb="FF000000"/>
      <name val="Calibri"/>
      <family val="2"/>
      <charset val="1"/>
    </font>
    <font>
      <b val="true"/>
      <sz val="7"/>
      <color rgb="FF000000"/>
      <name val="Arial"/>
      <family val="2"/>
      <charset val="1"/>
    </font>
    <font>
      <sz val="14"/>
      <color rgb="FF000000"/>
      <name val="Calibri"/>
      <family val="2"/>
      <charset val="1"/>
    </font>
    <font>
      <sz val="7"/>
      <color rgb="FF000000"/>
      <name val="Arial"/>
      <family val="2"/>
      <charset val="1"/>
    </font>
    <font>
      <b val="true"/>
      <sz val="7"/>
      <name val="Arial"/>
      <family val="2"/>
      <charset val="1"/>
    </font>
    <font>
      <b val="true"/>
      <sz val="10"/>
      <name val="Arial"/>
      <family val="2"/>
      <charset val="1"/>
    </font>
    <font>
      <b val="true"/>
      <sz val="9"/>
      <name val="Arial"/>
      <family val="2"/>
      <charset val="1"/>
    </font>
    <font>
      <sz val="10"/>
      <color rgb="FF000000"/>
      <name val="Arial"/>
      <family val="2"/>
      <charset val="1"/>
    </font>
    <font>
      <b val="true"/>
      <sz val="8"/>
      <name val="Arial"/>
      <family val="2"/>
      <charset val="1"/>
    </font>
    <font>
      <b val="true"/>
      <sz val="12"/>
      <name val="Arial"/>
      <family val="2"/>
      <charset val="1"/>
    </font>
    <font>
      <sz val="8"/>
      <color rgb="FF000000"/>
      <name val="Calibri"/>
      <family val="2"/>
      <charset val="1"/>
    </font>
    <font>
      <sz val="9"/>
      <color rgb="FF000000"/>
      <name val="Arial"/>
      <family val="2"/>
      <charset val="1"/>
    </font>
    <font>
      <sz val="9"/>
      <name val="Arial"/>
      <family val="2"/>
      <charset val="1"/>
    </font>
    <font>
      <sz val="8"/>
      <color rgb="FF000000"/>
      <name val="CAIXAStdBold"/>
      <family val="0"/>
      <charset val="1"/>
    </font>
    <font>
      <b val="true"/>
      <sz val="11"/>
      <color rgb="FF000000"/>
      <name val="Arial"/>
      <family val="2"/>
      <charset val="1"/>
    </font>
    <font>
      <sz val="8"/>
      <color rgb="FF000000"/>
      <name val="CAIXAStd"/>
      <family val="0"/>
      <charset val="1"/>
    </font>
    <font>
      <b val="true"/>
      <sz val="11"/>
      <name val="Arial"/>
      <family val="2"/>
      <charset val="1"/>
    </font>
    <font>
      <b val="true"/>
      <sz val="9"/>
      <color rgb="FF000000"/>
      <name val="Arial"/>
      <family val="2"/>
      <charset val="1"/>
    </font>
    <font>
      <sz val="7"/>
      <name val="Arial"/>
      <family val="2"/>
      <charset val="1"/>
    </font>
    <font>
      <b val="true"/>
      <sz val="10.5"/>
      <color rgb="FF000000"/>
      <name val="Arial"/>
      <family val="2"/>
      <charset val="1"/>
    </font>
    <font>
      <b val="true"/>
      <sz val="10.5"/>
      <name val="Arial"/>
      <family val="2"/>
      <charset val="1"/>
    </font>
    <font>
      <b val="true"/>
      <sz val="12"/>
      <color rgb="FF000000"/>
      <name val="Arial"/>
      <family val="2"/>
      <charset val="1"/>
    </font>
    <font>
      <sz val="12"/>
      <color rgb="FF000000"/>
      <name val="Arial"/>
      <family val="2"/>
      <charset val="1"/>
    </font>
  </fonts>
  <fills count="20">
    <fill>
      <patternFill patternType="none"/>
    </fill>
    <fill>
      <patternFill patternType="gray125"/>
    </fill>
    <fill>
      <patternFill patternType="solid">
        <fgColor rgb="FFFFFF00"/>
        <bgColor rgb="FFFFFF00"/>
      </patternFill>
    </fill>
    <fill>
      <patternFill patternType="solid">
        <fgColor rgb="FFD9D9D9"/>
        <bgColor rgb="FFE0C2CD"/>
      </patternFill>
    </fill>
    <fill>
      <patternFill patternType="solid">
        <fgColor rgb="FFFFFFFF"/>
        <bgColor rgb="FFCCFFFF"/>
      </patternFill>
    </fill>
    <fill>
      <patternFill patternType="solid">
        <fgColor rgb="FF000000"/>
        <bgColor rgb="FF111111"/>
      </patternFill>
    </fill>
    <fill>
      <patternFill patternType="solid">
        <fgColor rgb="FF7F7F7F"/>
        <bgColor rgb="FF808080"/>
      </patternFill>
    </fill>
    <fill>
      <patternFill patternType="solid">
        <fgColor rgb="FF595959"/>
        <bgColor rgb="FF666666"/>
      </patternFill>
    </fill>
    <fill>
      <patternFill patternType="solid">
        <fgColor rgb="FFEC9BA4"/>
        <bgColor rgb="FFFF8080"/>
      </patternFill>
    </fill>
    <fill>
      <patternFill patternType="solid">
        <fgColor rgb="FFCCC1DA"/>
        <bgColor rgb="FFC0C0C0"/>
      </patternFill>
    </fill>
    <fill>
      <patternFill patternType="solid">
        <fgColor rgb="FFFF4000"/>
        <bgColor rgb="FFFF0000"/>
      </patternFill>
    </fill>
    <fill>
      <patternFill patternType="solid">
        <fgColor rgb="FF8EB4E3"/>
        <bgColor rgb="FFB2B2B2"/>
      </patternFill>
    </fill>
    <fill>
      <patternFill patternType="solid">
        <fgColor rgb="FFFFD7D7"/>
        <bgColor rgb="FFD9D9D9"/>
      </patternFill>
    </fill>
    <fill>
      <patternFill patternType="solid">
        <fgColor rgb="FF81D41A"/>
        <bgColor rgb="FFB2B2B2"/>
      </patternFill>
    </fill>
    <fill>
      <patternFill patternType="solid">
        <fgColor rgb="FF111111"/>
        <bgColor rgb="FF000000"/>
      </patternFill>
    </fill>
    <fill>
      <patternFill patternType="solid">
        <fgColor rgb="FF808080"/>
        <bgColor rgb="FF7F7F7F"/>
      </patternFill>
    </fill>
    <fill>
      <patternFill patternType="solid">
        <fgColor rgb="FFBFBFBF"/>
        <bgColor rgb="FFC0C0C0"/>
      </patternFill>
    </fill>
    <fill>
      <patternFill patternType="solid">
        <fgColor rgb="FFB2B2B2"/>
        <bgColor rgb="FFBFBFBF"/>
      </patternFill>
    </fill>
    <fill>
      <patternFill patternType="solid">
        <fgColor rgb="FFE0C2CD"/>
        <bgColor rgb="FFCCC1DA"/>
      </patternFill>
    </fill>
    <fill>
      <patternFill patternType="solid">
        <fgColor rgb="FF666666"/>
        <bgColor rgb="FF595959"/>
      </patternFill>
    </fill>
  </fills>
  <borders count="22">
    <border diagonalUp="false" diagonalDown="false">
      <left/>
      <right/>
      <top/>
      <bottom/>
      <diagonal/>
    </border>
    <border diagonalUp="false" diagonalDown="false">
      <left style="thin"/>
      <right/>
      <top/>
      <bottom/>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medium"/>
      <right style="thin"/>
      <top/>
      <bottom/>
      <diagonal/>
    </border>
    <border diagonalUp="false" diagonalDown="false">
      <left/>
      <right style="thin"/>
      <top/>
      <bottom/>
      <diagonal/>
    </border>
    <border diagonalUp="false" diagonalDown="false">
      <left style="thin"/>
      <right style="thin"/>
      <top/>
      <botto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right/>
      <top style="medium"/>
      <bottom/>
      <diagonal/>
    </border>
    <border diagonalUp="false" diagonalDown="false">
      <left style="thin"/>
      <right/>
      <top style="thin"/>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right/>
      <top style="hair"/>
      <bottom style="hair"/>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top style="thin"/>
      <bottom/>
      <diagonal/>
    </border>
    <border diagonalUp="false" diagonalDown="false">
      <left/>
      <right/>
      <top style="hair"/>
      <bottom/>
      <diagonal/>
    </border>
    <border diagonalUp="false" diagonalDown="false">
      <left/>
      <right/>
      <top/>
      <bottom style="hair"/>
      <diagonal/>
    </border>
    <border diagonalUp="false" diagonalDown="false">
      <left style="thin"/>
      <right style="medium"/>
      <top style="thin"/>
      <bottom/>
      <diagonal/>
    </border>
    <border diagonalUp="false" diagonalDown="false">
      <left/>
      <right/>
      <top style="thin"/>
      <bottom/>
      <diagonal/>
    </border>
  </borders>
  <cellStyleXfs count="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cellStyleXfs>
  <cellXfs count="10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2" borderId="0"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8" fillId="3" borderId="1" xfId="0" applyFont="true" applyBorder="true" applyAlignment="true" applyProtection="true">
      <alignment horizontal="general" vertical="center" textRotation="0" wrapText="tru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10" fillId="4" borderId="2" xfId="0" applyFont="true" applyBorder="true" applyAlignment="true" applyProtection="true">
      <alignment horizontal="left" vertical="bottom" textRotation="0" wrapText="false" indent="0" shrinkToFit="false"/>
      <protection locked="true" hidden="false"/>
    </xf>
    <xf numFmtId="164" fontId="10" fillId="0" borderId="3" xfId="0" applyFont="true" applyBorder="true" applyAlignment="true" applyProtection="true">
      <alignment horizontal="left" vertical="center" textRotation="0" wrapText="false" indent="0" shrinkToFit="false"/>
      <protection locked="true" hidden="false"/>
    </xf>
    <xf numFmtId="164" fontId="10" fillId="5" borderId="3" xfId="0" applyFont="true" applyBorder="true" applyAlignment="true" applyProtection="true">
      <alignment horizontal="left" vertical="center" textRotation="0" wrapText="true" indent="0" shrinkToFit="false"/>
      <protection locked="true" hidden="false"/>
    </xf>
    <xf numFmtId="164" fontId="11" fillId="0" borderId="3" xfId="0" applyFont="true" applyBorder="true" applyAlignment="true" applyProtection="true">
      <alignment horizontal="left" vertical="center" textRotation="0" wrapText="false" indent="0" shrinkToFit="false"/>
      <protection locked="true" hidden="false"/>
    </xf>
    <xf numFmtId="164" fontId="7" fillId="5" borderId="3" xfId="0" applyFont="true" applyBorder="true" applyAlignment="true" applyProtection="true">
      <alignment horizontal="left" vertical="center" textRotation="0" wrapText="false" indent="0" shrinkToFit="false"/>
      <protection locked="true" hidden="false"/>
    </xf>
    <xf numFmtId="164" fontId="10" fillId="0" borderId="3" xfId="0" applyFont="true" applyBorder="true" applyAlignment="true" applyProtection="true">
      <alignment horizontal="center" vertical="center" textRotation="0" wrapText="false" indent="0" shrinkToFit="false"/>
      <protection locked="true" hidden="false"/>
    </xf>
    <xf numFmtId="164" fontId="10" fillId="2" borderId="3" xfId="0" applyFont="true" applyBorder="true" applyAlignment="true" applyProtection="true">
      <alignment horizontal="center" vertical="center" textRotation="0" wrapText="false" indent="0" shrinkToFit="false"/>
      <protection locked="true" hidden="false"/>
    </xf>
    <xf numFmtId="164" fontId="10" fillId="6" borderId="3" xfId="0" applyFont="true" applyBorder="true" applyAlignment="true" applyProtection="true">
      <alignment horizontal="center" vertical="center" textRotation="0" wrapText="false" indent="0" shrinkToFit="false"/>
      <protection locked="true" hidden="false"/>
    </xf>
    <xf numFmtId="164" fontId="12" fillId="0" borderId="3" xfId="0" applyFont="true" applyBorder="true" applyAlignment="true" applyProtection="true">
      <alignment horizontal="center" vertical="center" textRotation="0" wrapText="false" indent="0" shrinkToFit="false"/>
      <protection locked="true" hidden="false"/>
    </xf>
    <xf numFmtId="164" fontId="13" fillId="5" borderId="3" xfId="0" applyFont="true" applyBorder="true" applyAlignment="true" applyProtection="true">
      <alignment horizontal="general" vertical="bottom" textRotation="0" wrapText="false" indent="0" shrinkToFit="false"/>
      <protection locked="true" hidden="false"/>
    </xf>
    <xf numFmtId="164" fontId="12" fillId="6" borderId="3" xfId="0" applyFont="true" applyBorder="true" applyAlignment="true" applyProtection="true">
      <alignment horizontal="center" vertical="center" textRotation="0" wrapText="false" indent="0" shrinkToFit="false"/>
      <protection locked="true" hidden="false"/>
    </xf>
    <xf numFmtId="164" fontId="14" fillId="0" borderId="4" xfId="0" applyFont="true" applyBorder="true" applyAlignment="true" applyProtection="true">
      <alignment horizontal="left" vertical="center" textRotation="0" wrapText="true" indent="0" shrinkToFit="false"/>
      <protection locked="true" hidden="false"/>
    </xf>
    <xf numFmtId="164" fontId="14" fillId="7" borderId="1" xfId="0" applyFont="true" applyBorder="true" applyAlignment="true" applyProtection="true">
      <alignment horizontal="general" vertical="center" textRotation="0" wrapText="false" indent="0" shrinkToFit="false"/>
      <protection locked="true" hidden="false"/>
    </xf>
    <xf numFmtId="164" fontId="15" fillId="0" borderId="5" xfId="0" applyFont="true" applyBorder="true" applyAlignment="true" applyProtection="true">
      <alignment horizontal="center" vertical="center" textRotation="0" wrapText="false" indent="0" shrinkToFit="false"/>
      <protection locked="true" hidden="false"/>
    </xf>
    <xf numFmtId="168" fontId="14" fillId="0" borderId="6" xfId="19" applyFont="true" applyBorder="tru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2" fillId="0" borderId="7" xfId="0" applyFont="true" applyBorder="true" applyAlignment="true" applyProtection="true">
      <alignment horizontal="center" vertical="center" textRotation="0" wrapText="false" indent="0" shrinkToFit="false"/>
      <protection locked="true" hidden="false"/>
    </xf>
    <xf numFmtId="164" fontId="12" fillId="0" borderId="8" xfId="0" applyFont="true" applyBorder="true" applyAlignment="true" applyProtection="true">
      <alignment horizontal="center" vertical="center" textRotation="0" wrapText="false" indent="0" shrinkToFit="false"/>
      <protection locked="true" hidden="false"/>
    </xf>
    <xf numFmtId="164" fontId="12" fillId="0" borderId="8" xfId="0" applyFont="true" applyBorder="true" applyAlignment="true" applyProtection="true">
      <alignment horizontal="center" vertical="center" textRotation="0" wrapText="true" indent="0" shrinkToFit="false"/>
      <protection locked="true" hidden="false"/>
    </xf>
    <xf numFmtId="164" fontId="12" fillId="0" borderId="9" xfId="0" applyFont="true" applyBorder="true" applyAlignment="true" applyProtection="true">
      <alignment horizontal="left" vertical="center" textRotation="0" wrapText="true" indent="0" shrinkToFit="false"/>
      <protection locked="true" hidden="false"/>
    </xf>
    <xf numFmtId="164" fontId="17" fillId="0" borderId="10" xfId="0" applyFont="true" applyBorder="true" applyAlignment="true" applyProtection="true">
      <alignment horizontal="general" vertical="bottom" textRotation="0" wrapText="false" indent="0" shrinkToFit="false"/>
      <protection locked="true" hidden="false"/>
    </xf>
    <xf numFmtId="164" fontId="12" fillId="0" borderId="11" xfId="0" applyFont="true" applyBorder="true" applyAlignment="true" applyProtection="true">
      <alignment horizontal="left" vertical="center" textRotation="0" wrapText="true" indent="0" shrinkToFit="false"/>
      <protection locked="true" hidden="false"/>
    </xf>
    <xf numFmtId="164" fontId="12" fillId="3" borderId="12" xfId="22" applyFont="true" applyBorder="true" applyAlignment="true" applyProtection="true">
      <alignment horizontal="center" vertical="center" textRotation="0" wrapText="true" indent="0" shrinkToFit="false"/>
      <protection locked="true" hidden="false"/>
    </xf>
    <xf numFmtId="164" fontId="18" fillId="3" borderId="3" xfId="22" applyFont="true" applyBorder="true" applyAlignment="true" applyProtection="true">
      <alignment horizontal="center" vertical="center" textRotation="0" wrapText="true" indent="0" shrinkToFit="false"/>
      <protection locked="true" hidden="false"/>
    </xf>
    <xf numFmtId="169" fontId="12" fillId="3" borderId="3" xfId="0" applyFont="true" applyBorder="true" applyAlignment="true" applyProtection="true">
      <alignment horizontal="general" vertical="center" textRotation="0" wrapText="true" indent="0" shrinkToFit="false"/>
      <protection locked="true" hidden="false"/>
    </xf>
    <xf numFmtId="169" fontId="12" fillId="3" borderId="13" xfId="0" applyFont="true" applyBorder="true" applyAlignment="true" applyProtection="true">
      <alignment horizontal="left" vertical="center" textRotation="0" wrapText="true" indent="0" shrinkToFit="false"/>
      <protection locked="true" hidden="false"/>
    </xf>
    <xf numFmtId="169" fontId="12" fillId="3" borderId="14" xfId="0" applyFont="true" applyBorder="true" applyAlignment="true" applyProtection="true">
      <alignment horizontal="general" vertical="center" textRotation="0" wrapText="true" indent="0" shrinkToFit="false"/>
      <protection locked="true" hidden="false"/>
    </xf>
    <xf numFmtId="164" fontId="17" fillId="3" borderId="0" xfId="0" applyFont="true" applyBorder="true" applyAlignment="true" applyProtection="true">
      <alignment horizontal="general" vertical="bottom" textRotation="0" wrapText="false" indent="0" shrinkToFit="false"/>
      <protection locked="true" hidden="false"/>
    </xf>
    <xf numFmtId="164" fontId="17" fillId="3" borderId="11" xfId="0" applyFont="true" applyBorder="true" applyAlignment="true" applyProtection="true">
      <alignment horizontal="general" vertical="bottom" textRotation="0" wrapText="false" indent="0" shrinkToFit="false"/>
      <protection locked="true" hidden="false"/>
    </xf>
    <xf numFmtId="164" fontId="18" fillId="0" borderId="15" xfId="22" applyFont="true" applyBorder="true" applyAlignment="true" applyProtection="true">
      <alignment horizontal="center" vertical="center" textRotation="0" wrapText="true" indent="0" shrinkToFit="false"/>
      <protection locked="true" hidden="false"/>
    </xf>
    <xf numFmtId="164" fontId="0" fillId="0" borderId="3" xfId="0" applyFont="true" applyBorder="true" applyAlignment="true" applyProtection="true">
      <alignment horizontal="center" vertical="center" textRotation="0" wrapText="false" indent="0" shrinkToFit="false"/>
      <protection locked="true" hidden="false"/>
    </xf>
    <xf numFmtId="164" fontId="17" fillId="0" borderId="3" xfId="0" applyFont="true" applyBorder="true" applyAlignment="true" applyProtection="true">
      <alignment horizontal="general" vertical="center" textRotation="0" wrapText="true" indent="0" shrinkToFit="false"/>
      <protection locked="true" hidden="false"/>
    </xf>
    <xf numFmtId="164" fontId="18" fillId="0" borderId="3" xfId="0" applyFont="true" applyBorder="true" applyAlignment="true" applyProtection="true">
      <alignment horizontal="center" vertical="center" textRotation="0" wrapText="false" indent="0" shrinkToFit="false"/>
      <protection locked="true" hidden="false"/>
    </xf>
    <xf numFmtId="169" fontId="18" fillId="0" borderId="3" xfId="0" applyFont="true" applyBorder="true" applyAlignment="true" applyProtection="true">
      <alignment horizontal="center" vertical="center" textRotation="0" wrapText="true" indent="0" shrinkToFit="false"/>
      <protection locked="true" hidden="false"/>
    </xf>
    <xf numFmtId="170" fontId="18" fillId="8" borderId="3" xfId="0" applyFont="true" applyBorder="true" applyAlignment="true" applyProtection="true">
      <alignment horizontal="center" vertical="center" textRotation="0" wrapText="true" indent="0" shrinkToFit="false"/>
      <protection locked="true" hidden="false"/>
    </xf>
    <xf numFmtId="171" fontId="18" fillId="9" borderId="16" xfId="15" applyFont="true" applyBorder="true" applyAlignment="true" applyProtection="true">
      <alignment horizontal="center" vertical="center" textRotation="0" wrapText="true" indent="0" shrinkToFit="false"/>
      <protection locked="true" hidden="false"/>
    </xf>
    <xf numFmtId="169" fontId="12" fillId="0" borderId="14" xfId="0" applyFont="true" applyBorder="true" applyAlignment="true" applyProtection="true">
      <alignment horizontal="center" vertical="center" textRotation="0" wrapText="true" indent="0" shrinkToFit="false"/>
      <protection locked="true" hidden="false"/>
    </xf>
    <xf numFmtId="164" fontId="17" fillId="0" borderId="0" xfId="0" applyFont="true" applyBorder="true" applyAlignment="true" applyProtection="true">
      <alignment horizontal="center" vertical="center" textRotation="0" wrapText="false" indent="0" shrinkToFit="false"/>
      <protection locked="true" hidden="false"/>
    </xf>
    <xf numFmtId="171" fontId="17" fillId="10" borderId="17" xfId="0" applyFont="true" applyBorder="true" applyAlignment="true" applyProtection="true">
      <alignment horizontal="center" vertical="center" textRotation="0" wrapText="false" indent="0" shrinkToFit="false"/>
      <protection locked="true" hidden="false"/>
    </xf>
    <xf numFmtId="172" fontId="17" fillId="11" borderId="17" xfId="0" applyFont="true" applyBorder="true" applyAlignment="true" applyProtection="true">
      <alignment horizontal="center" vertical="center" textRotation="0" wrapText="false" indent="0" shrinkToFit="false"/>
      <protection locked="true" hidden="false"/>
    </xf>
    <xf numFmtId="171" fontId="18" fillId="8" borderId="3" xfId="17" applyFont="true" applyBorder="true" applyAlignment="true" applyProtection="true">
      <alignment horizontal="center" vertical="center" textRotation="0" wrapText="true" indent="0" shrinkToFit="false"/>
      <protection locked="true" hidden="false"/>
    </xf>
    <xf numFmtId="171" fontId="18" fillId="4" borderId="18" xfId="15" applyFont="true" applyBorder="true" applyAlignment="true" applyProtection="true">
      <alignment horizontal="center" vertical="center" textRotation="0" wrapText="true" indent="0" shrinkToFit="false"/>
      <protection locked="true" hidden="false"/>
    </xf>
    <xf numFmtId="171" fontId="17" fillId="0" borderId="0" xfId="0" applyFont="true" applyBorder="true" applyAlignment="true" applyProtection="true">
      <alignment horizontal="center" vertical="center" textRotation="0" wrapText="false" indent="0" shrinkToFit="false"/>
      <protection locked="true" hidden="false"/>
    </xf>
    <xf numFmtId="172" fontId="17" fillId="11" borderId="17" xfId="0" applyFont="true" applyBorder="true" applyAlignment="true" applyProtection="true">
      <alignment horizontal="general" vertical="center" textRotation="0" wrapText="false" indent="0" shrinkToFit="false"/>
      <protection locked="true" hidden="false"/>
    </xf>
    <xf numFmtId="164" fontId="18" fillId="0" borderId="3" xfId="22" applyFont="true" applyBorder="true" applyAlignment="true" applyProtection="true">
      <alignment horizontal="center" vertical="center" textRotation="0" wrapText="true" indent="0" shrinkToFit="false"/>
      <protection locked="true" hidden="false"/>
    </xf>
    <xf numFmtId="164" fontId="17" fillId="0" borderId="3" xfId="0" applyFont="true" applyBorder="true" applyAlignment="true" applyProtection="true">
      <alignment horizontal="center" vertical="center" textRotation="0" wrapText="false" indent="0" shrinkToFit="false"/>
      <protection locked="true" hidden="false"/>
    </xf>
    <xf numFmtId="171" fontId="17" fillId="8" borderId="3" xfId="17" applyFont="true" applyBorder="true" applyAlignment="true" applyProtection="true">
      <alignment horizontal="center" vertical="center" textRotation="0" wrapText="false" indent="0" shrinkToFit="false"/>
      <protection locked="true" hidden="false"/>
    </xf>
    <xf numFmtId="171" fontId="18" fillId="4" borderId="3" xfId="15" applyFont="true" applyBorder="true" applyAlignment="true" applyProtection="true">
      <alignment horizontal="center" vertical="center" textRotation="0" wrapText="true" indent="0" shrinkToFit="false"/>
      <protection locked="true" hidden="false"/>
    </xf>
    <xf numFmtId="171" fontId="17" fillId="0" borderId="3" xfId="0" applyFont="true" applyBorder="true" applyAlignment="true" applyProtection="true">
      <alignment horizontal="center" vertical="center" textRotation="0" wrapText="false" indent="0" shrinkToFit="false"/>
      <protection locked="true" hidden="false"/>
    </xf>
    <xf numFmtId="164" fontId="20" fillId="12" borderId="3" xfId="0" applyFont="true" applyBorder="true" applyAlignment="true" applyProtection="true">
      <alignment horizontal="right" vertical="center" textRotation="0" wrapText="false" indent="0" shrinkToFit="false"/>
      <protection locked="true" hidden="false"/>
    </xf>
    <xf numFmtId="171" fontId="18" fillId="13" borderId="16" xfId="15" applyFont="true" applyBorder="true" applyAlignment="true" applyProtection="true">
      <alignment horizontal="center" vertical="center" textRotation="0" wrapText="true" indent="0" shrinkToFit="false"/>
      <protection locked="true" hidden="false"/>
    </xf>
    <xf numFmtId="171" fontId="18" fillId="0" borderId="3" xfId="15" applyFont="true" applyBorder="true" applyAlignment="true" applyProtection="true">
      <alignment horizontal="center" vertical="center" textRotation="0" wrapText="true" indent="0" shrinkToFit="false"/>
      <protection locked="true" hidden="false"/>
    </xf>
    <xf numFmtId="171" fontId="17" fillId="14" borderId="17" xfId="0" applyFont="true" applyBorder="true" applyAlignment="true" applyProtection="true">
      <alignment horizontal="center" vertical="center" textRotation="0" wrapText="false" indent="0" shrinkToFit="false"/>
      <protection locked="true" hidden="false"/>
    </xf>
    <xf numFmtId="172" fontId="17" fillId="8" borderId="17" xfId="0" applyFont="true" applyBorder="true" applyAlignment="true" applyProtection="true">
      <alignment horizontal="general" vertical="center" textRotation="0" wrapText="false" indent="0" shrinkToFit="false"/>
      <protection locked="true" hidden="false"/>
    </xf>
    <xf numFmtId="164" fontId="17" fillId="15" borderId="11" xfId="0" applyFont="true" applyBorder="true" applyAlignment="true" applyProtection="true">
      <alignment horizontal="general" vertical="bottom" textRotation="0" wrapText="false" indent="0" shrinkToFit="false"/>
      <protection locked="true" hidden="false"/>
    </xf>
    <xf numFmtId="164" fontId="17" fillId="0" borderId="3" xfId="0" applyFont="true" applyBorder="true" applyAlignment="true" applyProtection="true">
      <alignment horizontal="general" vertical="bottom" textRotation="0" wrapText="true" indent="0" shrinkToFit="false"/>
      <protection locked="true" hidden="false"/>
    </xf>
    <xf numFmtId="171" fontId="18" fillId="4" borderId="19" xfId="15" applyFont="true" applyBorder="true" applyAlignment="true" applyProtection="true">
      <alignment horizontal="center" vertical="center" textRotation="0" wrapText="tru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9" fontId="12" fillId="15" borderId="3" xfId="0" applyFont="true" applyBorder="true" applyAlignment="true" applyProtection="true">
      <alignment horizontal="general" vertical="center" textRotation="0" wrapText="true" indent="0" shrinkToFit="false"/>
      <protection locked="true" hidden="false"/>
    </xf>
    <xf numFmtId="171" fontId="17" fillId="5" borderId="17" xfId="0" applyFont="true" applyBorder="true" applyAlignment="true" applyProtection="true">
      <alignment horizontal="center" vertical="center" textRotation="0" wrapText="false" indent="0" shrinkToFit="false"/>
      <protection locked="true" hidden="false"/>
    </xf>
    <xf numFmtId="164" fontId="17" fillId="0" borderId="3" xfId="0" applyFont="true" applyBorder="true" applyAlignment="true" applyProtection="true">
      <alignment horizontal="center" vertical="center" textRotation="0" wrapText="true" indent="0" shrinkToFit="false"/>
      <protection locked="true" hidden="false"/>
    </xf>
    <xf numFmtId="164" fontId="17" fillId="0" borderId="3" xfId="0" applyFont="true" applyBorder="true" applyAlignment="true" applyProtection="true">
      <alignment horizontal="left" vertical="center" textRotation="0" wrapText="true" indent="0" shrinkToFit="false"/>
      <protection locked="true" hidden="false"/>
    </xf>
    <xf numFmtId="170" fontId="17" fillId="10" borderId="11" xfId="0" applyFont="true" applyBorder="true" applyAlignment="true" applyProtection="true">
      <alignment horizontal="center" vertical="center" textRotation="0" wrapText="false" indent="0" shrinkToFit="false"/>
      <protection locked="true" hidden="false"/>
    </xf>
    <xf numFmtId="171" fontId="17" fillId="0" borderId="3" xfId="17" applyFont="true" applyBorder="true" applyAlignment="true" applyProtection="true">
      <alignment horizontal="center" vertical="center" textRotation="0" wrapText="false" indent="0" shrinkToFit="false"/>
      <protection locked="true" hidden="false"/>
    </xf>
    <xf numFmtId="173" fontId="17" fillId="10" borderId="11" xfId="0" applyFont="true" applyBorder="true" applyAlignment="true" applyProtection="true">
      <alignment horizontal="center" vertical="center" textRotation="0" wrapText="false" indent="0" shrinkToFit="false"/>
      <protection locked="true" hidden="false"/>
    </xf>
    <xf numFmtId="170" fontId="17" fillId="13" borderId="3" xfId="0" applyFont="true" applyBorder="true" applyAlignment="true" applyProtection="true">
      <alignment horizontal="right" vertical="center" textRotation="0" wrapText="false" indent="0" shrinkToFit="false"/>
      <protection locked="true" hidden="false"/>
    </xf>
    <xf numFmtId="164" fontId="0" fillId="0" borderId="3" xfId="0" applyFont="true" applyBorder="true" applyAlignment="true" applyProtection="true">
      <alignment horizontal="general" vertical="center" textRotation="0" wrapText="false" indent="0" shrinkToFit="false"/>
      <protection locked="true" hidden="false"/>
    </xf>
    <xf numFmtId="164" fontId="17" fillId="12" borderId="3" xfId="0" applyFont="true" applyBorder="true" applyAlignment="true" applyProtection="true">
      <alignment horizontal="center" vertical="center" textRotation="0" wrapText="false" indent="0" shrinkToFit="false"/>
      <protection locked="true" hidden="false"/>
    </xf>
    <xf numFmtId="170" fontId="17" fillId="8" borderId="3" xfId="0" applyFont="true" applyBorder="true" applyAlignment="true" applyProtection="true">
      <alignment horizontal="right" vertical="center" textRotation="0" wrapText="false" indent="0" shrinkToFit="false"/>
      <protection locked="true" hidden="false"/>
    </xf>
    <xf numFmtId="170" fontId="17" fillId="9" borderId="3" xfId="0" applyFont="true" applyBorder="true" applyAlignment="true" applyProtection="true">
      <alignment horizontal="right" vertical="center" textRotation="0" wrapText="false" indent="0" shrinkToFit="false"/>
      <protection locked="true" hidden="false"/>
    </xf>
    <xf numFmtId="167" fontId="22" fillId="16" borderId="12" xfId="15" applyFont="true" applyBorder="true" applyAlignment="true" applyProtection="true">
      <alignment horizontal="right" vertical="center" textRotation="0" wrapText="true" indent="0" shrinkToFit="false"/>
      <protection locked="true" hidden="false"/>
    </xf>
    <xf numFmtId="174" fontId="18" fillId="17" borderId="20" xfId="0" applyFont="true" applyBorder="true" applyAlignment="true" applyProtection="true">
      <alignment horizontal="left" vertical="center" textRotation="0" wrapText="true" indent="0" shrinkToFit="false"/>
      <protection locked="true" hidden="false"/>
    </xf>
    <xf numFmtId="164" fontId="10" fillId="16" borderId="19" xfId="0" applyFont="true" applyBorder="true" applyAlignment="true" applyProtection="true">
      <alignment horizontal="general" vertical="center" textRotation="0" wrapText="true" indent="0" shrinkToFit="false"/>
      <protection locked="true" hidden="false"/>
    </xf>
    <xf numFmtId="174" fontId="10" fillId="4" borderId="11" xfId="15" applyFont="true" applyBorder="true" applyAlignment="true" applyProtection="true">
      <alignment horizontal="left" vertical="center" textRotation="0" wrapText="true" indent="0" shrinkToFit="false"/>
      <protection locked="true" hidden="false"/>
    </xf>
    <xf numFmtId="174" fontId="23" fillId="5" borderId="11" xfId="0" applyFont="true" applyBorder="true" applyAlignment="true" applyProtection="true">
      <alignment horizontal="general" vertical="bottom" textRotation="0" wrapText="false" indent="0" shrinkToFit="false"/>
      <protection locked="true" hidden="false"/>
    </xf>
    <xf numFmtId="172" fontId="17" fillId="18" borderId="17" xfId="0" applyFont="true" applyBorder="true" applyAlignment="true" applyProtection="true">
      <alignment horizontal="general" vertical="center" textRotation="0" wrapText="false" indent="0" shrinkToFit="false"/>
      <protection locked="true" hidden="false"/>
    </xf>
    <xf numFmtId="164" fontId="18" fillId="4" borderId="3" xfId="22" applyFont="true" applyBorder="true" applyAlignment="true" applyProtection="true">
      <alignment horizontal="center" vertical="center" textRotation="0" wrapText="true" indent="0" shrinkToFit="false"/>
      <protection locked="true" hidden="false"/>
    </xf>
    <xf numFmtId="164" fontId="24" fillId="16" borderId="3" xfId="22" applyFont="true" applyBorder="true" applyAlignment="true" applyProtection="true">
      <alignment horizontal="center" vertical="center" textRotation="0" wrapText="true" indent="0" shrinkToFit="false"/>
      <protection locked="true" hidden="false"/>
    </xf>
    <xf numFmtId="164" fontId="17" fillId="0" borderId="3" xfId="0" applyFont="true" applyBorder="true" applyAlignment="true" applyProtection="true">
      <alignment horizontal="general" vertical="top" textRotation="0" wrapText="true" indent="0" shrinkToFit="false"/>
      <protection locked="true" hidden="false"/>
    </xf>
    <xf numFmtId="175" fontId="18" fillId="3" borderId="3" xfId="0" applyFont="true" applyBorder="true" applyAlignment="true" applyProtection="true">
      <alignment horizontal="center" vertical="center" textRotation="0" wrapText="true" indent="0" shrinkToFit="false"/>
      <protection locked="true" hidden="false"/>
    </xf>
    <xf numFmtId="170" fontId="25" fillId="0" borderId="3" xfId="0" applyFont="true" applyBorder="true" applyAlignment="true" applyProtection="true">
      <alignment horizontal="general" vertical="center" textRotation="0" wrapText="true" indent="0" shrinkToFit="false"/>
      <protection locked="true" hidden="false"/>
    </xf>
    <xf numFmtId="176" fontId="25" fillId="0" borderId="3" xfId="0" applyFont="true" applyBorder="true" applyAlignment="true" applyProtection="true">
      <alignment horizontal="general" vertical="center" textRotation="0" wrapText="true" indent="0" shrinkToFit="false"/>
      <protection locked="true" hidden="false"/>
    </xf>
    <xf numFmtId="164" fontId="17" fillId="5" borderId="3" xfId="0" applyFont="true" applyBorder="true" applyAlignment="true" applyProtection="true">
      <alignment horizontal="center" vertical="center" textRotation="0" wrapText="true" indent="0" shrinkToFit="false"/>
      <protection locked="true" hidden="false"/>
    </xf>
    <xf numFmtId="167" fontId="11" fillId="16" borderId="12" xfId="15" applyFont="true" applyBorder="true" applyAlignment="true" applyProtection="true">
      <alignment horizontal="right" vertical="center" textRotation="0" wrapText="true" indent="0" shrinkToFit="false"/>
      <protection locked="true" hidden="false"/>
    </xf>
    <xf numFmtId="174" fontId="22" fillId="17" borderId="20" xfId="0" applyFont="true" applyBorder="true" applyAlignment="true" applyProtection="true">
      <alignment horizontal="left" vertical="center" textRotation="0" wrapText="true" indent="0" shrinkToFit="false"/>
      <protection locked="true" hidden="false"/>
    </xf>
    <xf numFmtId="171" fontId="20" fillId="19" borderId="0" xfId="0" applyFont="true" applyBorder="true" applyAlignment="true" applyProtection="true">
      <alignment horizontal="right" vertical="center" textRotation="0" wrapText="false" indent="0" shrinkToFit="false"/>
      <protection locked="true" hidden="false"/>
    </xf>
    <xf numFmtId="167" fontId="26" fillId="0" borderId="12" xfId="15" applyFont="true" applyBorder="true" applyAlignment="true" applyProtection="true">
      <alignment horizontal="left" vertical="center" textRotation="0" wrapText="true" indent="0" shrinkToFit="false"/>
      <protection locked="true" hidden="false"/>
    </xf>
    <xf numFmtId="164" fontId="14" fillId="0" borderId="3" xfId="0"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right" vertical="center" textRotation="0" wrapText="false" indent="0" shrinkToFit="false"/>
      <protection locked="true" hidden="false"/>
    </xf>
    <xf numFmtId="164" fontId="12" fillId="0" borderId="0" xfId="0" applyFont="true" applyBorder="true" applyAlignment="true" applyProtection="true">
      <alignment horizontal="center" vertical="center" textRotation="0" wrapText="false" indent="0" shrinkToFit="false"/>
      <protection locked="true" hidden="false"/>
    </xf>
    <xf numFmtId="164" fontId="27" fillId="0" borderId="0" xfId="0" applyFont="true" applyBorder="true" applyAlignment="true" applyProtection="true">
      <alignment horizontal="left" vertical="bottom" textRotation="0" wrapText="false" indent="0" shrinkToFit="false"/>
      <protection locked="true" hidden="false"/>
    </xf>
    <xf numFmtId="164" fontId="28" fillId="0" borderId="0" xfId="0" applyFont="true" applyBorder="false" applyAlignment="true" applyProtection="true">
      <alignment horizontal="general" vertical="bottom" textRotation="0" wrapText="false" indent="0" shrinkToFit="false"/>
      <protection locked="true" hidden="false"/>
    </xf>
    <xf numFmtId="164" fontId="27" fillId="0" borderId="21" xfId="0" applyFont="true" applyBorder="true" applyAlignment="true" applyProtection="true">
      <alignment horizontal="left" vertical="bottom" textRotation="0" wrapText="false" indent="0" shrinkToFit="false"/>
      <protection locked="true" hidden="false"/>
    </xf>
  </cellXfs>
  <cellStyles count="12">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Normal 3" xfId="21"/>
    <cellStyle name="Normal_ORÇAMENTO-HAB" xfId="22"/>
    <cellStyle name="Porcentagem 2" xfId="23"/>
    <cellStyle name="Separador de milhares 2" xfId="24"/>
    <cellStyle name="Vírgula 2" xfId="25"/>
  </cellStyles>
  <dxfs count="3">
    <dxf>
      <border diagonalUp="false" diagonalDown="false">
        <left style="hair"/>
        <right/>
        <top style="hair"/>
        <bottom style="hair"/>
        <diagonal/>
      </border>
    </dxf>
    <dxf>
      <font>
        <b val="1"/>
        <i val="0"/>
      </font>
      <fill>
        <patternFill>
          <bgColor rgb="FFC0C0C0"/>
        </patternFill>
      </fill>
      <border diagonalUp="false" diagonalDown="false">
        <left style="hair"/>
        <right/>
        <top style="hair"/>
        <bottom style="hair"/>
        <diagonal/>
      </border>
    </dxf>
    <dxf>
      <font>
        <b val="1"/>
        <i val="1"/>
      </font>
      <border diagonalUp="false" diagonalDown="false">
        <left style="hair"/>
        <right/>
        <top style="hair"/>
        <bottom style="hair"/>
        <diagonal/>
      </border>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B2B2B2"/>
      <rgbColor rgb="FF993366"/>
      <rgbColor rgb="FFE0C2CD"/>
      <rgbColor rgb="FFCCFFFF"/>
      <rgbColor rgb="FF660066"/>
      <rgbColor rgb="FFFF8080"/>
      <rgbColor rgb="FF0066CC"/>
      <rgbColor rgb="FFCCC1DA"/>
      <rgbColor rgb="FF000080"/>
      <rgbColor rgb="FFFF00FF"/>
      <rgbColor rgb="FFFFFF00"/>
      <rgbColor rgb="FF00FFFF"/>
      <rgbColor rgb="FF800080"/>
      <rgbColor rgb="FF800000"/>
      <rgbColor rgb="FF008080"/>
      <rgbColor rgb="FF0000FF"/>
      <rgbColor rgb="FF00CCFF"/>
      <rgbColor rgb="FFCCFFFF"/>
      <rgbColor rgb="FFD9D9D9"/>
      <rgbColor rgb="FFFFFF99"/>
      <rgbColor rgb="FF8EB4E3"/>
      <rgbColor rgb="FFEC9BA4"/>
      <rgbColor rgb="FFBFBFBF"/>
      <rgbColor rgb="FFFFD7D7"/>
      <rgbColor rgb="FF3366FF"/>
      <rgbColor rgb="FF33CCCC"/>
      <rgbColor rgb="FF81D41A"/>
      <rgbColor rgb="FFFFCC00"/>
      <rgbColor rgb="FFFF9900"/>
      <rgbColor rgb="FFFF4000"/>
      <rgbColor rgb="FF666666"/>
      <rgbColor rgb="FF7F7F7F"/>
      <rgbColor rgb="FF003366"/>
      <rgbColor rgb="FF339966"/>
      <rgbColor rgb="FF111111"/>
      <rgbColor rgb="FF333300"/>
      <rgbColor rgb="FF993300"/>
      <rgbColor rgb="FF993366"/>
      <rgbColor rgb="FF333399"/>
      <rgbColor rgb="FF595959"/>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152280</xdr:colOff>
      <xdr:row>1</xdr:row>
      <xdr:rowOff>0</xdr:rowOff>
    </xdr:from>
    <xdr:to>
      <xdr:col>2</xdr:col>
      <xdr:colOff>154440</xdr:colOff>
      <xdr:row>5</xdr:row>
      <xdr:rowOff>146520</xdr:rowOff>
    </xdr:to>
    <xdr:pic>
      <xdr:nvPicPr>
        <xdr:cNvPr id="0" name="Picture 3" descr="BRAZÃO"/>
        <xdr:cNvPicPr/>
      </xdr:nvPicPr>
      <xdr:blipFill>
        <a:blip r:embed="rId1"/>
        <a:stretch/>
      </xdr:blipFill>
      <xdr:spPr>
        <a:xfrm>
          <a:off x="152280" y="304920"/>
          <a:ext cx="1632960" cy="84744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64"/>
  <sheetViews>
    <sheetView showFormulas="false" showGridLines="true" showRowColHeaders="true" showZeros="true" rightToLeft="false" tabSelected="true" showOutlineSymbols="true" defaultGridColor="true" view="normal" topLeftCell="A46" colorId="64" zoomScale="100" zoomScaleNormal="100" zoomScalePageLayoutView="100" workbookViewId="0">
      <selection pane="topLeft" activeCell="E22" activeCellId="0" sqref="E22"/>
    </sheetView>
  </sheetViews>
  <sheetFormatPr defaultColWidth="8.859375" defaultRowHeight="13.8" zeroHeight="false" outlineLevelRow="0" outlineLevelCol="0"/>
  <cols>
    <col collapsed="false" customWidth="true" hidden="false" outlineLevel="0" max="1" min="1" style="1" width="12.33"/>
    <col collapsed="false" customWidth="true" hidden="false" outlineLevel="0" max="2" min="2" style="1" width="10.8"/>
    <col collapsed="false" customWidth="true" hidden="false" outlineLevel="0" max="3" min="3" style="1" width="46.61"/>
    <col collapsed="false" customWidth="true" hidden="false" outlineLevel="0" max="4" min="4" style="1" width="11.11"/>
    <col collapsed="false" customWidth="true" hidden="false" outlineLevel="0" max="5" min="5" style="1" width="14.33"/>
    <col collapsed="false" customWidth="true" hidden="false" outlineLevel="0" max="6" min="6" style="1" width="15.74"/>
    <col collapsed="false" customWidth="true" hidden="false" outlineLevel="0" max="7" min="7" style="1" width="14.43"/>
    <col collapsed="false" customWidth="true" hidden="true" outlineLevel="0" max="8" min="8" style="1" width="10.29"/>
    <col collapsed="false" customWidth="true" hidden="true" outlineLevel="0" max="9" min="9" style="1" width="9.29"/>
    <col collapsed="false" customWidth="true" hidden="false" outlineLevel="0" max="10" min="10" style="1" width="14.41"/>
    <col collapsed="false" customWidth="true" hidden="false" outlineLevel="0" max="11" min="11" style="1" width="17.94"/>
    <col collapsed="false" customWidth="true" hidden="false" outlineLevel="0" max="1016" min="1012" style="1" width="11.52"/>
    <col collapsed="false" customWidth="true" hidden="false" outlineLevel="0" max="16384" min="16377" style="1" width="11.53"/>
  </cols>
  <sheetData>
    <row r="1" customFormat="false" ht="24" hidden="false" customHeight="true" outlineLevel="0" collapsed="false">
      <c r="A1" s="2" t="s">
        <v>0</v>
      </c>
      <c r="B1" s="2"/>
      <c r="C1" s="2"/>
      <c r="D1" s="2"/>
      <c r="E1" s="2"/>
      <c r="F1" s="2"/>
      <c r="G1" s="2"/>
      <c r="H1" s="2"/>
      <c r="I1" s="2"/>
      <c r="J1" s="2"/>
      <c r="K1" s="2"/>
    </row>
    <row r="2" customFormat="false" ht="13.8" hidden="false" customHeight="true" outlineLevel="0" collapsed="false">
      <c r="A2" s="3"/>
      <c r="B2" s="3"/>
      <c r="C2" s="4"/>
      <c r="D2" s="4"/>
      <c r="E2" s="3"/>
      <c r="F2" s="3"/>
      <c r="G2" s="3"/>
      <c r="H2" s="3"/>
      <c r="I2" s="3"/>
      <c r="J2" s="5" t="s">
        <v>1</v>
      </c>
      <c r="K2" s="5"/>
    </row>
    <row r="3" customFormat="false" ht="13.8" hidden="false" customHeight="false" outlineLevel="0" collapsed="false">
      <c r="A3" s="3"/>
      <c r="B3" s="3"/>
      <c r="C3" s="6"/>
      <c r="D3" s="6"/>
      <c r="E3" s="3"/>
      <c r="F3" s="3"/>
      <c r="G3" s="3"/>
      <c r="H3" s="3"/>
      <c r="I3" s="3"/>
      <c r="J3" s="5"/>
      <c r="K3" s="5"/>
    </row>
    <row r="4" customFormat="false" ht="13.8" hidden="false" customHeight="false" outlineLevel="0" collapsed="false">
      <c r="A4" s="3"/>
      <c r="B4" s="3"/>
      <c r="C4" s="6"/>
      <c r="D4" s="6"/>
      <c r="E4" s="3"/>
      <c r="F4" s="3"/>
      <c r="G4" s="3"/>
      <c r="H4" s="3"/>
      <c r="I4" s="3"/>
      <c r="J4" s="5"/>
      <c r="K4" s="5"/>
    </row>
    <row r="5" customFormat="false" ht="13.8" hidden="false" customHeight="false" outlineLevel="0" collapsed="false">
      <c r="A5" s="3"/>
      <c r="B5" s="3"/>
      <c r="C5" s="6"/>
      <c r="D5" s="6"/>
      <c r="E5" s="3"/>
      <c r="F5" s="3"/>
      <c r="G5" s="3"/>
      <c r="H5" s="3"/>
      <c r="I5" s="3"/>
      <c r="J5" s="5"/>
      <c r="K5" s="5"/>
    </row>
    <row r="6" customFormat="false" ht="13.8" hidden="false" customHeight="false" outlineLevel="0" collapsed="false">
      <c r="A6" s="3"/>
      <c r="B6" s="3"/>
      <c r="C6" s="6"/>
      <c r="D6" s="6"/>
      <c r="E6" s="3"/>
      <c r="F6" s="3"/>
      <c r="G6" s="3"/>
      <c r="H6" s="3"/>
      <c r="I6" s="3"/>
      <c r="J6" s="5"/>
      <c r="K6" s="5"/>
    </row>
    <row r="7" customFormat="false" ht="13.8" hidden="false" customHeight="false" outlineLevel="0" collapsed="false">
      <c r="A7" s="7" t="s">
        <v>2</v>
      </c>
      <c r="B7" s="7"/>
      <c r="C7" s="7"/>
      <c r="D7" s="7"/>
      <c r="E7" s="7"/>
      <c r="F7" s="7"/>
      <c r="G7" s="7"/>
      <c r="H7" s="7"/>
      <c r="I7" s="7"/>
      <c r="J7" s="5"/>
      <c r="K7" s="5"/>
    </row>
    <row r="8" customFormat="false" ht="13.8" hidden="false" customHeight="false" outlineLevel="0" collapsed="false">
      <c r="A8" s="8" t="s">
        <v>3</v>
      </c>
      <c r="B8" s="8"/>
      <c r="C8" s="8"/>
      <c r="D8" s="8"/>
      <c r="E8" s="8"/>
      <c r="F8" s="8"/>
      <c r="G8" s="8"/>
      <c r="H8" s="8"/>
      <c r="I8" s="8"/>
      <c r="J8" s="5"/>
      <c r="K8" s="5"/>
    </row>
    <row r="9" customFormat="false" ht="13.8" hidden="false" customHeight="false" outlineLevel="0" collapsed="false">
      <c r="A9" s="8" t="s">
        <v>4</v>
      </c>
      <c r="B9" s="8"/>
      <c r="C9" s="8"/>
      <c r="D9" s="8"/>
      <c r="E9" s="8"/>
      <c r="F9" s="8"/>
      <c r="G9" s="8"/>
      <c r="H9" s="8"/>
      <c r="I9" s="8"/>
      <c r="J9" s="5"/>
      <c r="K9" s="5"/>
    </row>
    <row r="10" customFormat="false" ht="15" hidden="false" customHeight="true" outlineLevel="0" collapsed="false">
      <c r="A10" s="9"/>
      <c r="B10" s="9"/>
      <c r="C10" s="9"/>
      <c r="D10" s="9"/>
      <c r="E10" s="8" t="s">
        <v>5</v>
      </c>
      <c r="F10" s="8"/>
      <c r="G10" s="8"/>
      <c r="H10" s="8"/>
      <c r="I10" s="8"/>
      <c r="J10" s="5"/>
      <c r="K10" s="5"/>
    </row>
    <row r="11" customFormat="false" ht="13.8" hidden="false" customHeight="false" outlineLevel="0" collapsed="false">
      <c r="A11" s="8" t="s">
        <v>6</v>
      </c>
      <c r="B11" s="8"/>
      <c r="C11" s="8"/>
      <c r="D11" s="8"/>
      <c r="E11" s="10" t="s">
        <v>7</v>
      </c>
      <c r="F11" s="10"/>
      <c r="G11" s="10"/>
      <c r="H11" s="10"/>
      <c r="I11" s="10"/>
      <c r="J11" s="5"/>
      <c r="K11" s="5"/>
    </row>
    <row r="12" customFormat="false" ht="13.8" hidden="false" customHeight="false" outlineLevel="0" collapsed="false">
      <c r="A12" s="11" t="s">
        <v>8</v>
      </c>
      <c r="B12" s="11"/>
      <c r="C12" s="11"/>
      <c r="D12" s="11"/>
      <c r="E12" s="11"/>
      <c r="F12" s="11"/>
      <c r="G12" s="11"/>
      <c r="H12" s="11"/>
      <c r="I12" s="11"/>
      <c r="J12" s="5"/>
      <c r="K12" s="5"/>
    </row>
    <row r="13" customFormat="false" ht="13.8" hidden="false" customHeight="false" outlineLevel="0" collapsed="false">
      <c r="A13" s="12" t="s">
        <v>9</v>
      </c>
      <c r="B13" s="12"/>
      <c r="C13" s="13"/>
      <c r="D13" s="14"/>
      <c r="E13" s="14"/>
      <c r="F13" s="14"/>
      <c r="G13" s="14"/>
      <c r="H13" s="14"/>
      <c r="I13" s="14"/>
      <c r="J13" s="5"/>
      <c r="K13" s="5"/>
    </row>
    <row r="14" customFormat="false" ht="13.8" hidden="false" customHeight="false" outlineLevel="0" collapsed="false">
      <c r="A14" s="15" t="s">
        <v>10</v>
      </c>
      <c r="B14" s="15"/>
      <c r="C14" s="16" t="s">
        <v>11</v>
      </c>
      <c r="D14" s="17"/>
      <c r="E14" s="17"/>
      <c r="F14" s="17"/>
      <c r="G14" s="17"/>
      <c r="H14" s="17"/>
      <c r="I14" s="17"/>
      <c r="J14" s="5"/>
      <c r="K14" s="5"/>
    </row>
    <row r="15" customFormat="false" ht="18.2" hidden="false" customHeight="true" outlineLevel="0" collapsed="false">
      <c r="A15" s="18" t="s">
        <v>12</v>
      </c>
      <c r="B15" s="18"/>
      <c r="C15" s="18"/>
      <c r="D15" s="18"/>
      <c r="E15" s="19"/>
      <c r="F15" s="20" t="s">
        <v>13</v>
      </c>
      <c r="G15" s="21" t="n">
        <v>0.275</v>
      </c>
      <c r="H15" s="22"/>
      <c r="I15" s="22"/>
      <c r="J15" s="5"/>
      <c r="K15" s="5"/>
    </row>
    <row r="16" customFormat="false" ht="39.8" hidden="false" customHeight="true" outlineLevel="0" collapsed="false">
      <c r="A16" s="23" t="s">
        <v>14</v>
      </c>
      <c r="B16" s="24" t="s">
        <v>15</v>
      </c>
      <c r="C16" s="24" t="s">
        <v>16</v>
      </c>
      <c r="D16" s="24" t="s">
        <v>17</v>
      </c>
      <c r="E16" s="24" t="s">
        <v>18</v>
      </c>
      <c r="F16" s="25" t="s">
        <v>19</v>
      </c>
      <c r="G16" s="26" t="s">
        <v>20</v>
      </c>
      <c r="H16" s="27"/>
      <c r="I16" s="27"/>
      <c r="J16" s="25" t="s">
        <v>21</v>
      </c>
      <c r="K16" s="28" t="s">
        <v>22</v>
      </c>
    </row>
    <row r="17" customFormat="false" ht="13.5" hidden="false" customHeight="true" outlineLevel="0" collapsed="false">
      <c r="A17" s="29" t="n">
        <v>1</v>
      </c>
      <c r="B17" s="30"/>
      <c r="C17" s="31" t="s">
        <v>23</v>
      </c>
      <c r="D17" s="31"/>
      <c r="E17" s="31"/>
      <c r="F17" s="31"/>
      <c r="G17" s="32"/>
      <c r="H17" s="33"/>
      <c r="I17" s="34"/>
      <c r="J17" s="35"/>
      <c r="K17" s="35"/>
    </row>
    <row r="18" customFormat="false" ht="83.3" hidden="false" customHeight="true" outlineLevel="0" collapsed="false">
      <c r="A18" s="36" t="s">
        <v>24</v>
      </c>
      <c r="B18" s="37" t="s">
        <v>25</v>
      </c>
      <c r="C18" s="38" t="s">
        <v>26</v>
      </c>
      <c r="D18" s="39" t="s">
        <v>17</v>
      </c>
      <c r="E18" s="40" t="n">
        <v>1</v>
      </c>
      <c r="F18" s="41" t="n">
        <v>1179.41</v>
      </c>
      <c r="G18" s="42" t="n">
        <v>1179.41</v>
      </c>
      <c r="H18" s="43"/>
      <c r="I18" s="44"/>
      <c r="J18" s="45" t="n">
        <f aca="false">G18*1.275</f>
        <v>1503.74775</v>
      </c>
      <c r="K18" s="46" t="n">
        <f aca="false">J18</f>
        <v>1503.74775</v>
      </c>
    </row>
    <row r="19" customFormat="false" ht="43.7" hidden="false" customHeight="true" outlineLevel="0" collapsed="false">
      <c r="A19" s="36" t="s">
        <v>27</v>
      </c>
      <c r="B19" s="38" t="s">
        <v>28</v>
      </c>
      <c r="C19" s="38" t="s">
        <v>29</v>
      </c>
      <c r="D19" s="39" t="s">
        <v>30</v>
      </c>
      <c r="E19" s="39" t="n">
        <v>329.17</v>
      </c>
      <c r="F19" s="47" t="n">
        <v>4.18</v>
      </c>
      <c r="G19" s="42" t="n">
        <f aca="false">E19*F19</f>
        <v>1375.9306</v>
      </c>
      <c r="H19" s="48"/>
      <c r="I19" s="49"/>
      <c r="J19" s="45" t="n">
        <f aca="false">F19*1.275</f>
        <v>5.3295</v>
      </c>
      <c r="K19" s="50" t="n">
        <f aca="false">E19*J19</f>
        <v>1754.311515</v>
      </c>
    </row>
    <row r="20" customFormat="false" ht="43.15" hidden="false" customHeight="true" outlineLevel="0" collapsed="false">
      <c r="A20" s="36" t="s">
        <v>31</v>
      </c>
      <c r="B20" s="38" t="s">
        <v>32</v>
      </c>
      <c r="C20" s="38" t="s">
        <v>33</v>
      </c>
      <c r="D20" s="39" t="s">
        <v>30</v>
      </c>
      <c r="E20" s="39" t="n">
        <v>329.17</v>
      </c>
      <c r="F20" s="47" t="n">
        <v>9.04</v>
      </c>
      <c r="G20" s="42" t="n">
        <f aca="false">E20*F20</f>
        <v>2975.6968</v>
      </c>
      <c r="H20" s="48"/>
      <c r="I20" s="49"/>
      <c r="J20" s="45" t="n">
        <f aca="false">F20*1.275</f>
        <v>11.526</v>
      </c>
      <c r="K20" s="50" t="n">
        <f aca="false">E20*J20</f>
        <v>3794.01342</v>
      </c>
    </row>
    <row r="21" customFormat="false" ht="29.85" hidden="false" customHeight="true" outlineLevel="0" collapsed="false">
      <c r="A21" s="36" t="s">
        <v>34</v>
      </c>
      <c r="B21" s="38" t="s">
        <v>35</v>
      </c>
      <c r="C21" s="38" t="s">
        <v>36</v>
      </c>
      <c r="D21" s="39" t="s">
        <v>37</v>
      </c>
      <c r="E21" s="39" t="n">
        <v>32.65</v>
      </c>
      <c r="F21" s="47" t="n">
        <v>5.45</v>
      </c>
      <c r="G21" s="42" t="n">
        <f aca="false">E21*F21</f>
        <v>177.9425</v>
      </c>
      <c r="H21" s="48"/>
      <c r="I21" s="49"/>
      <c r="J21" s="45" t="n">
        <f aca="false">F21*1.275</f>
        <v>6.94875</v>
      </c>
      <c r="K21" s="50" t="n">
        <f aca="false">E21*J21</f>
        <v>226.8766875</v>
      </c>
    </row>
    <row r="22" customFormat="false" ht="72.35" hidden="false" customHeight="true" outlineLevel="0" collapsed="false">
      <c r="A22" s="51" t="s">
        <v>38</v>
      </c>
      <c r="B22" s="38" t="s">
        <v>39</v>
      </c>
      <c r="C22" s="38" t="s">
        <v>40</v>
      </c>
      <c r="D22" s="39" t="s">
        <v>41</v>
      </c>
      <c r="E22" s="52" t="n">
        <v>15</v>
      </c>
      <c r="F22" s="53" t="n">
        <v>22</v>
      </c>
      <c r="G22" s="42" t="n">
        <f aca="false">E22*F22</f>
        <v>330</v>
      </c>
      <c r="H22" s="54"/>
      <c r="I22" s="55"/>
      <c r="J22" s="45" t="n">
        <f aca="false">F22*1.275</f>
        <v>28.05</v>
      </c>
      <c r="K22" s="50" t="n">
        <f aca="false">E22*J22</f>
        <v>420.75</v>
      </c>
    </row>
    <row r="23" customFormat="false" ht="52.2" hidden="false" customHeight="true" outlineLevel="0" collapsed="false">
      <c r="A23" s="51" t="n">
        <v>16</v>
      </c>
      <c r="B23" s="38" t="s">
        <v>42</v>
      </c>
      <c r="C23" s="38" t="s">
        <v>43</v>
      </c>
      <c r="D23" s="39" t="s">
        <v>44</v>
      </c>
      <c r="E23" s="52" t="n">
        <v>22.5</v>
      </c>
      <c r="F23" s="53" t="n">
        <v>87.36</v>
      </c>
      <c r="G23" s="42" t="n">
        <f aca="false">E23*F23</f>
        <v>1965.6</v>
      </c>
      <c r="H23" s="54"/>
      <c r="I23" s="55"/>
      <c r="J23" s="45" t="n">
        <f aca="false">F23*1.275</f>
        <v>111.384</v>
      </c>
      <c r="K23" s="50" t="n">
        <f aca="false">E23*J23</f>
        <v>2506.14</v>
      </c>
    </row>
    <row r="24" customFormat="false" ht="51.7" hidden="false" customHeight="true" outlineLevel="0" collapsed="false">
      <c r="A24" s="51" t="s">
        <v>45</v>
      </c>
      <c r="B24" s="38" t="s">
        <v>46</v>
      </c>
      <c r="C24" s="38" t="s">
        <v>47</v>
      </c>
      <c r="D24" s="39" t="s">
        <v>44</v>
      </c>
      <c r="E24" s="52" t="n">
        <v>40.5</v>
      </c>
      <c r="F24" s="53" t="n">
        <v>8.15</v>
      </c>
      <c r="G24" s="42" t="n">
        <f aca="false">E24*F24</f>
        <v>330.075</v>
      </c>
      <c r="H24" s="54"/>
      <c r="I24" s="55"/>
      <c r="J24" s="45" t="n">
        <f aca="false">F24*1.275</f>
        <v>10.39125</v>
      </c>
      <c r="K24" s="50" t="n">
        <f aca="false">E24*J24</f>
        <v>420.845625</v>
      </c>
    </row>
    <row r="25" customFormat="false" ht="63.4" hidden="false" customHeight="true" outlineLevel="0" collapsed="false">
      <c r="A25" s="51" t="s">
        <v>48</v>
      </c>
      <c r="B25" s="38" t="s">
        <v>49</v>
      </c>
      <c r="C25" s="38" t="s">
        <v>50</v>
      </c>
      <c r="D25" s="39" t="s">
        <v>44</v>
      </c>
      <c r="E25" s="52" t="n">
        <v>40.5</v>
      </c>
      <c r="F25" s="53" t="n">
        <v>48.32</v>
      </c>
      <c r="G25" s="42" t="n">
        <f aca="false">E25*F25</f>
        <v>1956.96</v>
      </c>
      <c r="H25" s="54"/>
      <c r="I25" s="55"/>
      <c r="J25" s="45" t="n">
        <f aca="false">F25*1.275</f>
        <v>61.608</v>
      </c>
      <c r="K25" s="50" t="n">
        <f aca="false">E25*J25</f>
        <v>2495.124</v>
      </c>
    </row>
    <row r="26" customFormat="false" ht="56.55" hidden="false" customHeight="true" outlineLevel="0" collapsed="false">
      <c r="A26" s="51" t="s">
        <v>51</v>
      </c>
      <c r="B26" s="51" t="s">
        <v>52</v>
      </c>
      <c r="C26" s="38" t="s">
        <v>53</v>
      </c>
      <c r="D26" s="39" t="s">
        <v>44</v>
      </c>
      <c r="E26" s="52" t="n">
        <v>40.5</v>
      </c>
      <c r="F26" s="53" t="n">
        <v>55.04</v>
      </c>
      <c r="G26" s="42" t="n">
        <f aca="false">E26*F26</f>
        <v>2229.12</v>
      </c>
      <c r="H26" s="54"/>
      <c r="I26" s="55"/>
      <c r="J26" s="45" t="n">
        <f aca="false">F26*1.275</f>
        <v>70.176</v>
      </c>
      <c r="K26" s="50" t="n">
        <f aca="false">E26*J26</f>
        <v>2842.128</v>
      </c>
    </row>
    <row r="27" customFormat="false" ht="14.9" hidden="false" customHeight="true" outlineLevel="0" collapsed="false">
      <c r="A27" s="56" t="s">
        <v>54</v>
      </c>
      <c r="B27" s="56"/>
      <c r="C27" s="56"/>
      <c r="D27" s="56"/>
      <c r="E27" s="56"/>
      <c r="F27" s="56"/>
      <c r="G27" s="57" t="n">
        <f aca="false">SUM(G18:G26)</f>
        <v>12520.7349</v>
      </c>
      <c r="H27" s="58"/>
      <c r="I27" s="55"/>
      <c r="J27" s="59"/>
      <c r="K27" s="60" t="n">
        <f aca="false">SUM(K18:K26)</f>
        <v>15963.9369975</v>
      </c>
    </row>
    <row r="28" customFormat="false" ht="17.4" hidden="false" customHeight="true" outlineLevel="0" collapsed="false">
      <c r="A28" s="29" t="n">
        <v>2</v>
      </c>
      <c r="B28" s="30"/>
      <c r="C28" s="31" t="s">
        <v>55</v>
      </c>
      <c r="D28" s="31"/>
      <c r="E28" s="31"/>
      <c r="F28" s="31"/>
      <c r="G28" s="32"/>
      <c r="H28" s="33"/>
      <c r="I28" s="34"/>
      <c r="J28" s="61"/>
      <c r="K28" s="35"/>
    </row>
    <row r="29" customFormat="false" ht="100.45" hidden="false" customHeight="true" outlineLevel="0" collapsed="false">
      <c r="A29" s="51" t="s">
        <v>56</v>
      </c>
      <c r="B29" s="52" t="s">
        <v>57</v>
      </c>
      <c r="C29" s="62" t="s">
        <v>58</v>
      </c>
      <c r="D29" s="52" t="s">
        <v>59</v>
      </c>
      <c r="E29" s="52" t="n">
        <v>4835.79</v>
      </c>
      <c r="F29" s="53" t="n">
        <v>23.69</v>
      </c>
      <c r="G29" s="42" t="n">
        <f aca="false">E29*F29</f>
        <v>114559.8651</v>
      </c>
      <c r="H29" s="63"/>
      <c r="I29" s="49"/>
      <c r="J29" s="45" t="n">
        <f aca="false">F29*1.275</f>
        <v>30.20475</v>
      </c>
      <c r="K29" s="50" t="n">
        <f aca="false">E29*J29</f>
        <v>146063.8280025</v>
      </c>
    </row>
    <row r="30" customFormat="false" ht="17.4" hidden="false" customHeight="true" outlineLevel="0" collapsed="false">
      <c r="A30" s="56"/>
      <c r="B30" s="56"/>
      <c r="C30" s="56"/>
      <c r="D30" s="56"/>
      <c r="E30" s="56"/>
      <c r="F30" s="56"/>
      <c r="G30" s="57" t="n">
        <f aca="false">SUM(G29:G29)</f>
        <v>114559.8651</v>
      </c>
      <c r="H30" s="58"/>
      <c r="I30" s="55"/>
      <c r="J30" s="59"/>
      <c r="K30" s="60" t="n">
        <f aca="false">SUM(K29:K29)</f>
        <v>146063.8280025</v>
      </c>
    </row>
    <row r="31" customFormat="false" ht="17.4" hidden="false" customHeight="true" outlineLevel="0" collapsed="false">
      <c r="A31" s="29" t="n">
        <v>3</v>
      </c>
      <c r="B31" s="30"/>
      <c r="C31" s="31" t="s">
        <v>60</v>
      </c>
      <c r="D31" s="31"/>
      <c r="E31" s="31"/>
      <c r="F31" s="31"/>
      <c r="G31" s="32"/>
      <c r="H31" s="33"/>
      <c r="I31" s="34"/>
      <c r="J31" s="61"/>
      <c r="K31" s="35"/>
    </row>
    <row r="32" customFormat="false" ht="107.35" hidden="false" customHeight="true" outlineLevel="0" collapsed="false">
      <c r="A32" s="51" t="s">
        <v>61</v>
      </c>
      <c r="B32" s="64" t="s">
        <v>62</v>
      </c>
      <c r="C32" s="38" t="s">
        <v>63</v>
      </c>
      <c r="D32" s="52" t="s">
        <v>30</v>
      </c>
      <c r="E32" s="39" t="n">
        <v>350.42</v>
      </c>
      <c r="F32" s="53" t="n">
        <v>162.5</v>
      </c>
      <c r="G32" s="42" t="n">
        <f aca="false">E32*F32</f>
        <v>56943.25</v>
      </c>
      <c r="H32" s="63"/>
      <c r="I32" s="49"/>
      <c r="J32" s="45" t="n">
        <f aca="false">F32*1.275</f>
        <v>207.1875</v>
      </c>
      <c r="K32" s="50" t="n">
        <f aca="false">E32*J32</f>
        <v>72602.64375</v>
      </c>
    </row>
    <row r="33" customFormat="false" ht="48.5" hidden="false" customHeight="true" outlineLevel="0" collapsed="false">
      <c r="A33" s="51" t="s">
        <v>64</v>
      </c>
      <c r="B33" s="37" t="s">
        <v>65</v>
      </c>
      <c r="C33" s="38" t="s">
        <v>66</v>
      </c>
      <c r="D33" s="52" t="s">
        <v>67</v>
      </c>
      <c r="E33" s="52" t="n">
        <v>61.75</v>
      </c>
      <c r="F33" s="53" t="n">
        <v>79.25</v>
      </c>
      <c r="G33" s="42" t="n">
        <f aca="false">E33*F33</f>
        <v>4893.6875</v>
      </c>
      <c r="H33" s="63"/>
      <c r="I33" s="49"/>
      <c r="J33" s="45" t="n">
        <f aca="false">F33*1.275</f>
        <v>101.04375</v>
      </c>
      <c r="K33" s="50" t="n">
        <f aca="false">E33*J33</f>
        <v>6239.4515625</v>
      </c>
    </row>
    <row r="34" customFormat="false" ht="18.2" hidden="false" customHeight="true" outlineLevel="0" collapsed="false">
      <c r="A34" s="56" t="s">
        <v>54</v>
      </c>
      <c r="B34" s="56"/>
      <c r="C34" s="56"/>
      <c r="D34" s="56"/>
      <c r="E34" s="56"/>
      <c r="F34" s="56"/>
      <c r="G34" s="57" t="n">
        <f aca="false">SUM(G32:G33)</f>
        <v>61836.9375</v>
      </c>
      <c r="H34" s="58"/>
      <c r="I34" s="55"/>
      <c r="J34" s="59"/>
      <c r="K34" s="60" t="n">
        <f aca="false">SUM(K32:K33)</f>
        <v>78842.0953125</v>
      </c>
    </row>
    <row r="35" customFormat="false" ht="17.4" hidden="false" customHeight="true" outlineLevel="0" collapsed="false">
      <c r="A35" s="29" t="n">
        <v>4</v>
      </c>
      <c r="B35" s="29"/>
      <c r="C35" s="31" t="s">
        <v>68</v>
      </c>
      <c r="D35" s="31"/>
      <c r="E35" s="31"/>
      <c r="F35" s="31"/>
      <c r="G35" s="31"/>
      <c r="H35" s="31"/>
      <c r="I35" s="31"/>
      <c r="J35" s="65"/>
      <c r="K35" s="31"/>
    </row>
    <row r="36" customFormat="false" ht="43.8" hidden="false" customHeight="true" outlineLevel="0" collapsed="false">
      <c r="A36" s="51" t="s">
        <v>69</v>
      </c>
      <c r="B36" s="38" t="s">
        <v>70</v>
      </c>
      <c r="C36" s="38" t="s">
        <v>71</v>
      </c>
      <c r="D36" s="52" t="s">
        <v>67</v>
      </c>
      <c r="E36" s="39" t="n">
        <v>76.8</v>
      </c>
      <c r="F36" s="53" t="n">
        <v>98.92</v>
      </c>
      <c r="G36" s="42" t="n">
        <f aca="false">E36*F36</f>
        <v>7597.056</v>
      </c>
      <c r="H36" s="63"/>
      <c r="I36" s="49"/>
      <c r="J36" s="45" t="n">
        <f aca="false">F36*1.275</f>
        <v>126.123</v>
      </c>
      <c r="K36" s="50" t="n">
        <f aca="false">E36*J36</f>
        <v>9686.2464</v>
      </c>
    </row>
    <row r="37" customFormat="false" ht="36.65" hidden="false" customHeight="true" outlineLevel="0" collapsed="false">
      <c r="A37" s="51" t="s">
        <v>72</v>
      </c>
      <c r="B37" s="38" t="s">
        <v>73</v>
      </c>
      <c r="C37" s="38" t="s">
        <v>74</v>
      </c>
      <c r="D37" s="52" t="s">
        <v>67</v>
      </c>
      <c r="E37" s="52" t="n">
        <v>26.91</v>
      </c>
      <c r="F37" s="53" t="n">
        <v>57.16</v>
      </c>
      <c r="G37" s="42" t="n">
        <f aca="false">E37*F37</f>
        <v>1538.1756</v>
      </c>
      <c r="H37" s="63"/>
      <c r="I37" s="49"/>
      <c r="J37" s="45" t="n">
        <f aca="false">F37*1.275</f>
        <v>72.879</v>
      </c>
      <c r="K37" s="50" t="n">
        <f aca="false">E37*J37</f>
        <v>1961.17389</v>
      </c>
    </row>
    <row r="38" customFormat="false" ht="37.8" hidden="false" customHeight="true" outlineLevel="0" collapsed="false">
      <c r="A38" s="51" t="s">
        <v>75</v>
      </c>
      <c r="B38" s="38" t="s">
        <v>76</v>
      </c>
      <c r="C38" s="38" t="s">
        <v>77</v>
      </c>
      <c r="D38" s="52" t="s">
        <v>67</v>
      </c>
      <c r="E38" s="52" t="n">
        <v>30</v>
      </c>
      <c r="F38" s="53" t="n">
        <v>56.68</v>
      </c>
      <c r="G38" s="42" t="n">
        <f aca="false">E38*F38</f>
        <v>1700.4</v>
      </c>
      <c r="H38" s="63"/>
      <c r="I38" s="49"/>
      <c r="J38" s="45" t="n">
        <f aca="false">F38*1.275</f>
        <v>72.267</v>
      </c>
      <c r="K38" s="50" t="n">
        <f aca="false">E38*J38</f>
        <v>2168.01</v>
      </c>
    </row>
    <row r="39" customFormat="false" ht="15.75" hidden="false" customHeight="true" outlineLevel="0" collapsed="false">
      <c r="A39" s="56" t="s">
        <v>54</v>
      </c>
      <c r="B39" s="56"/>
      <c r="C39" s="56"/>
      <c r="D39" s="56"/>
      <c r="E39" s="56"/>
      <c r="F39" s="56"/>
      <c r="G39" s="57" t="n">
        <f aca="false">SUM(G36:G38)</f>
        <v>10835.6316</v>
      </c>
      <c r="H39" s="58"/>
      <c r="I39" s="55"/>
      <c r="J39" s="66"/>
      <c r="K39" s="60" t="n">
        <f aca="false">SUM(K36:K38)</f>
        <v>13815.43029</v>
      </c>
    </row>
    <row r="40" customFormat="false" ht="24.5" hidden="false" customHeight="true" outlineLevel="0" collapsed="false">
      <c r="A40" s="29" t="n">
        <v>5</v>
      </c>
      <c r="B40" s="29"/>
      <c r="C40" s="31" t="s">
        <v>78</v>
      </c>
      <c r="D40" s="31"/>
      <c r="E40" s="31"/>
      <c r="F40" s="31"/>
      <c r="G40" s="32"/>
      <c r="H40" s="33"/>
      <c r="I40" s="34"/>
      <c r="J40" s="61"/>
      <c r="K40" s="35"/>
    </row>
    <row r="41" customFormat="false" ht="15.75" hidden="false" customHeight="true" outlineLevel="0" collapsed="false">
      <c r="A41" s="51" t="s">
        <v>79</v>
      </c>
      <c r="B41" s="67" t="s">
        <v>80</v>
      </c>
      <c r="C41" s="68" t="s">
        <v>81</v>
      </c>
      <c r="D41" s="52" t="s">
        <v>44</v>
      </c>
      <c r="E41" s="52" t="n">
        <v>128.32</v>
      </c>
      <c r="F41" s="53" t="n">
        <v>63.48</v>
      </c>
      <c r="G41" s="42" t="n">
        <f aca="false">E41*F41</f>
        <v>8145.7536</v>
      </c>
      <c r="H41" s="33"/>
      <c r="I41" s="34"/>
      <c r="J41" s="69" t="n">
        <f aca="false">F41*1.275</f>
        <v>80.937</v>
      </c>
      <c r="K41" s="46" t="n">
        <f aca="false">E41*J41</f>
        <v>10385.83584</v>
      </c>
    </row>
    <row r="42" customFormat="false" ht="31.85" hidden="false" customHeight="true" outlineLevel="0" collapsed="false">
      <c r="A42" s="51"/>
      <c r="B42" s="67"/>
      <c r="C42" s="68"/>
      <c r="D42" s="52"/>
      <c r="E42" s="52"/>
      <c r="F42" s="53"/>
      <c r="G42" s="42"/>
      <c r="H42" s="33"/>
      <c r="I42" s="34"/>
      <c r="J42" s="69"/>
      <c r="K42" s="46"/>
    </row>
    <row r="43" customFormat="false" ht="15.75" hidden="false" customHeight="true" outlineLevel="0" collapsed="false">
      <c r="A43" s="56" t="s">
        <v>54</v>
      </c>
      <c r="B43" s="56"/>
      <c r="C43" s="56"/>
      <c r="D43" s="56"/>
      <c r="E43" s="56"/>
      <c r="F43" s="56"/>
      <c r="G43" s="57" t="n">
        <f aca="false">SUM(G40:G42)</f>
        <v>8145.7536</v>
      </c>
      <c r="H43" s="58"/>
      <c r="I43" s="55"/>
      <c r="J43" s="66"/>
      <c r="K43" s="60" t="n">
        <f aca="false">SUM(K40:K42)</f>
        <v>10385.83584</v>
      </c>
    </row>
    <row r="44" customFormat="false" ht="14.9" hidden="false" customHeight="true" outlineLevel="0" collapsed="false">
      <c r="A44" s="29" t="n">
        <v>6</v>
      </c>
      <c r="B44" s="29"/>
      <c r="C44" s="31" t="s">
        <v>82</v>
      </c>
      <c r="D44" s="31"/>
      <c r="E44" s="31"/>
      <c r="F44" s="31"/>
      <c r="G44" s="32"/>
      <c r="H44" s="33"/>
      <c r="I44" s="34"/>
      <c r="J44" s="61"/>
      <c r="K44" s="29"/>
    </row>
    <row r="45" customFormat="false" ht="15.75" hidden="false" customHeight="true" outlineLevel="0" collapsed="false">
      <c r="A45" s="51" t="s">
        <v>83</v>
      </c>
      <c r="B45" s="67" t="s">
        <v>84</v>
      </c>
      <c r="C45" s="68" t="s">
        <v>85</v>
      </c>
      <c r="D45" s="70" t="s">
        <v>86</v>
      </c>
      <c r="E45" s="70" t="n">
        <v>20</v>
      </c>
      <c r="F45" s="53" t="n">
        <v>32</v>
      </c>
      <c r="G45" s="42" t="n">
        <f aca="false">E45*F45</f>
        <v>640</v>
      </c>
      <c r="H45" s="33"/>
      <c r="I45" s="34"/>
      <c r="J45" s="71" t="n">
        <f aca="false">F45*1.275</f>
        <v>40.8</v>
      </c>
      <c r="K45" s="46" t="n">
        <f aca="false">E45*J45</f>
        <v>816</v>
      </c>
    </row>
    <row r="46" customFormat="false" ht="22.35" hidden="false" customHeight="true" outlineLevel="0" collapsed="false">
      <c r="A46" s="51"/>
      <c r="B46" s="67"/>
      <c r="C46" s="68"/>
      <c r="D46" s="70"/>
      <c r="E46" s="70"/>
      <c r="F46" s="53"/>
      <c r="G46" s="42"/>
      <c r="H46" s="33"/>
      <c r="I46" s="34"/>
      <c r="J46" s="71"/>
      <c r="K46" s="46"/>
    </row>
    <row r="47" customFormat="false" ht="15.75" hidden="false" customHeight="true" outlineLevel="0" collapsed="false">
      <c r="A47" s="51" t="s">
        <v>87</v>
      </c>
      <c r="B47" s="67" t="s">
        <v>88</v>
      </c>
      <c r="C47" s="68" t="s">
        <v>89</v>
      </c>
      <c r="D47" s="70" t="s">
        <v>67</v>
      </c>
      <c r="E47" s="70" t="n">
        <v>200</v>
      </c>
      <c r="F47" s="53" t="n">
        <v>4.04</v>
      </c>
      <c r="G47" s="42" t="n">
        <f aca="false">E47*F47</f>
        <v>808</v>
      </c>
      <c r="H47" s="33"/>
      <c r="I47" s="34"/>
      <c r="J47" s="71" t="n">
        <f aca="false">F47*1.275</f>
        <v>5.151</v>
      </c>
      <c r="K47" s="46" t="n">
        <f aca="false">E47*J47</f>
        <v>1030.2</v>
      </c>
    </row>
    <row r="48" customFormat="false" ht="21.05" hidden="false" customHeight="true" outlineLevel="0" collapsed="false">
      <c r="A48" s="51"/>
      <c r="B48" s="67"/>
      <c r="C48" s="68"/>
      <c r="D48" s="70"/>
      <c r="E48" s="70"/>
      <c r="F48" s="53"/>
      <c r="G48" s="42"/>
      <c r="H48" s="33"/>
      <c r="I48" s="34"/>
      <c r="J48" s="71"/>
      <c r="K48" s="46"/>
    </row>
    <row r="49" customFormat="false" ht="21.05" hidden="false" customHeight="true" outlineLevel="0" collapsed="false">
      <c r="A49" s="51"/>
      <c r="B49" s="56" t="s">
        <v>54</v>
      </c>
      <c r="C49" s="56"/>
      <c r="D49" s="56"/>
      <c r="E49" s="56"/>
      <c r="F49" s="56"/>
      <c r="G49" s="72" t="n">
        <f aca="false">SUM(G45:G48)</f>
        <v>1448</v>
      </c>
      <c r="H49" s="33"/>
      <c r="I49" s="34"/>
      <c r="J49" s="66"/>
      <c r="K49" s="60" t="n">
        <f aca="false">SUM(K45:K48)</f>
        <v>1846.2</v>
      </c>
    </row>
    <row r="50" customFormat="false" ht="17.4" hidden="false" customHeight="true" outlineLevel="0" collapsed="false">
      <c r="A50" s="29" t="n">
        <v>7</v>
      </c>
      <c r="B50" s="29"/>
      <c r="C50" s="31" t="s">
        <v>90</v>
      </c>
      <c r="D50" s="31"/>
      <c r="E50" s="31"/>
      <c r="F50" s="31"/>
      <c r="G50" s="32"/>
      <c r="H50" s="33"/>
      <c r="I50" s="34"/>
      <c r="J50" s="61"/>
      <c r="K50" s="29"/>
    </row>
    <row r="51" customFormat="false" ht="27.35" hidden="false" customHeight="true" outlineLevel="0" collapsed="false">
      <c r="A51" s="51" t="s">
        <v>91</v>
      </c>
      <c r="B51" s="73" t="s">
        <v>92</v>
      </c>
      <c r="C51" s="64" t="s">
        <v>93</v>
      </c>
      <c r="D51" s="74" t="s">
        <v>44</v>
      </c>
      <c r="E51" s="74" t="n">
        <v>350.42</v>
      </c>
      <c r="F51" s="75" t="n">
        <v>8.32</v>
      </c>
      <c r="G51" s="76" t="n">
        <f aca="false">E51*F51</f>
        <v>2915.4944</v>
      </c>
      <c r="H51" s="33"/>
      <c r="I51" s="34"/>
      <c r="J51" s="45" t="n">
        <f aca="false">F51*1.275</f>
        <v>10.608</v>
      </c>
      <c r="K51" s="46" t="n">
        <f aca="false">E51*J51</f>
        <v>3717.25536</v>
      </c>
    </row>
    <row r="52" customFormat="false" ht="17.4" hidden="false" customHeight="true" outlineLevel="0" collapsed="false">
      <c r="A52" s="51"/>
      <c r="B52" s="56" t="s">
        <v>54</v>
      </c>
      <c r="C52" s="56"/>
      <c r="D52" s="56"/>
      <c r="E52" s="56"/>
      <c r="F52" s="56"/>
      <c r="G52" s="72" t="n">
        <f aca="false">SUM(G51:G51)</f>
        <v>2915.4944</v>
      </c>
      <c r="H52" s="33"/>
      <c r="I52" s="34"/>
      <c r="J52" s="66"/>
      <c r="K52" s="60" t="n">
        <f aca="false">SUM(K51:K51)</f>
        <v>3717.25536</v>
      </c>
    </row>
    <row r="53" customFormat="false" ht="15.75" hidden="false" customHeight="true" outlineLevel="0" collapsed="false">
      <c r="A53" s="77" t="s">
        <v>94</v>
      </c>
      <c r="B53" s="77"/>
      <c r="C53" s="77"/>
      <c r="D53" s="77"/>
      <c r="E53" s="77"/>
      <c r="F53" s="77"/>
      <c r="G53" s="78" t="n">
        <f aca="false">G27+G30+G34+G39+G43+G49+G52</f>
        <v>212262.4171</v>
      </c>
      <c r="H53" s="79"/>
      <c r="I53" s="80" t="e">
        <f aca="false">#REF!+#REF!+#REF!+#REF!+#REF!+#REF!+#REF!+I5+I8+I17+I32+I37+I39</f>
        <v>#REF!</v>
      </c>
      <c r="J53" s="81"/>
      <c r="K53" s="82" t="n">
        <f aca="false">K27+K30+K34+K39+K43+K49+K52</f>
        <v>270634.5818025</v>
      </c>
    </row>
    <row r="54" customFormat="false" ht="24" hidden="false" customHeight="true" outlineLevel="0" collapsed="false">
      <c r="A54" s="83" t="n">
        <v>8</v>
      </c>
      <c r="B54" s="84"/>
      <c r="C54" s="85" t="s">
        <v>95</v>
      </c>
      <c r="D54" s="86" t="n">
        <v>0.05</v>
      </c>
      <c r="E54" s="87" t="n">
        <f aca="false">0.05*G53</f>
        <v>10613.120855</v>
      </c>
      <c r="F54" s="88" t="n">
        <f aca="false">0.05*K53</f>
        <v>13531.729090125</v>
      </c>
      <c r="G54" s="87" t="n">
        <f aca="false">G53+E54</f>
        <v>222875.537955</v>
      </c>
      <c r="H54" s="85"/>
      <c r="I54" s="85" t="e">
        <f aca="false">#REF!</f>
        <v>#REF!</v>
      </c>
      <c r="J54" s="89"/>
      <c r="K54" s="87" t="n">
        <f aca="false">K53+F54</f>
        <v>284166.310892625</v>
      </c>
    </row>
    <row r="55" customFormat="false" ht="23.1" hidden="false" customHeight="true" outlineLevel="0" collapsed="false">
      <c r="A55" s="90"/>
      <c r="B55" s="90"/>
      <c r="C55" s="90"/>
      <c r="D55" s="90"/>
      <c r="E55" s="90"/>
      <c r="F55" s="90"/>
      <c r="G55" s="91"/>
      <c r="H55" s="79"/>
      <c r="I55" s="80" t="e">
        <f aca="false">#REF!+#REF!+#REF!+#REF!+#REF!+#REF!+#REF!+I7+I10+I22+I37+I38+I54</f>
        <v>#REF!</v>
      </c>
      <c r="J55" s="81"/>
      <c r="K55" s="92"/>
    </row>
    <row r="56" customFormat="false" ht="19.9" hidden="false" customHeight="true" outlineLevel="0" collapsed="false">
      <c r="A56" s="93" t="s">
        <v>96</v>
      </c>
      <c r="B56" s="93"/>
      <c r="C56" s="93"/>
      <c r="D56" s="93"/>
      <c r="E56" s="93"/>
      <c r="F56" s="93"/>
      <c r="G56" s="93"/>
      <c r="H56" s="93"/>
      <c r="I56" s="93"/>
      <c r="J56" s="93"/>
      <c r="K56" s="93"/>
    </row>
    <row r="57" customFormat="false" ht="16.55" hidden="false" customHeight="true" outlineLevel="0" collapsed="false">
      <c r="A57" s="94" t="s">
        <v>97</v>
      </c>
      <c r="B57" s="94"/>
      <c r="C57" s="94"/>
      <c r="D57" s="15" t="s">
        <v>98</v>
      </c>
      <c r="E57" s="15"/>
      <c r="F57" s="15"/>
      <c r="G57" s="15" t="s">
        <v>99</v>
      </c>
      <c r="H57" s="15"/>
      <c r="I57" s="15"/>
      <c r="J57" s="15"/>
      <c r="K57" s="15"/>
    </row>
    <row r="58" customFormat="false" ht="16.55" hidden="false" customHeight="true" outlineLevel="0" collapsed="false">
      <c r="A58" s="95"/>
      <c r="B58" s="96"/>
      <c r="C58" s="96"/>
      <c r="D58" s="97"/>
      <c r="E58" s="96"/>
      <c r="F58" s="96"/>
      <c r="G58" s="97"/>
      <c r="H58" s="96"/>
      <c r="I58" s="96"/>
      <c r="J58" s="96"/>
      <c r="K58" s="96"/>
    </row>
    <row r="59" customFormat="false" ht="15" hidden="false" customHeight="false" outlineLevel="0" collapsed="false">
      <c r="A59" s="98" t="s">
        <v>100</v>
      </c>
      <c r="B59" s="98"/>
      <c r="C59" s="98"/>
      <c r="D59" s="98"/>
      <c r="E59" s="98"/>
      <c r="F59" s="98"/>
      <c r="G59" s="99"/>
      <c r="H59" s="99"/>
      <c r="I59" s="99"/>
      <c r="J59" s="99"/>
      <c r="K59" s="99"/>
    </row>
    <row r="60" customFormat="false" ht="15" hidden="false" customHeight="false" outlineLevel="0" collapsed="false">
      <c r="A60" s="98" t="s">
        <v>101</v>
      </c>
      <c r="B60" s="98"/>
      <c r="C60" s="98"/>
      <c r="D60" s="98"/>
      <c r="E60" s="98"/>
      <c r="F60" s="98"/>
      <c r="G60" s="99"/>
      <c r="H60" s="99"/>
      <c r="I60" s="99"/>
      <c r="J60" s="99"/>
      <c r="K60" s="99"/>
    </row>
    <row r="61" customFormat="false" ht="15" hidden="false" customHeight="false" outlineLevel="0" collapsed="false">
      <c r="A61" s="98"/>
      <c r="B61" s="98"/>
      <c r="C61" s="98"/>
      <c r="D61" s="98"/>
      <c r="E61" s="98"/>
      <c r="F61" s="98"/>
      <c r="G61" s="99"/>
      <c r="H61" s="99"/>
      <c r="I61" s="99"/>
      <c r="J61" s="99"/>
      <c r="K61" s="99"/>
    </row>
    <row r="62" customFormat="false" ht="15" hidden="false" customHeight="false" outlineLevel="0" collapsed="false">
      <c r="A62" s="98"/>
      <c r="B62" s="98"/>
      <c r="C62" s="98"/>
      <c r="D62" s="98"/>
      <c r="E62" s="98"/>
      <c r="F62" s="98"/>
      <c r="G62" s="99"/>
      <c r="H62" s="99"/>
      <c r="I62" s="99"/>
      <c r="J62" s="99"/>
      <c r="K62" s="99"/>
    </row>
    <row r="63" customFormat="false" ht="15" hidden="false" customHeight="false" outlineLevel="0" collapsed="false">
      <c r="A63" s="100" t="s">
        <v>102</v>
      </c>
      <c r="B63" s="100"/>
      <c r="C63" s="100"/>
      <c r="D63" s="100"/>
      <c r="E63" s="100"/>
      <c r="F63" s="100"/>
      <c r="G63" s="99"/>
      <c r="H63" s="99"/>
      <c r="I63" s="99"/>
      <c r="J63" s="99"/>
      <c r="K63" s="99"/>
    </row>
    <row r="64" customFormat="false" ht="15" hidden="false" customHeight="false" outlineLevel="0" collapsed="false">
      <c r="A64" s="98" t="s">
        <v>103</v>
      </c>
      <c r="B64" s="98"/>
      <c r="C64" s="98"/>
      <c r="D64" s="98"/>
      <c r="E64" s="98"/>
      <c r="F64" s="98"/>
    </row>
  </sheetData>
  <mergeCells count="60">
    <mergeCell ref="A1:K1"/>
    <mergeCell ref="J2:K15"/>
    <mergeCell ref="A7:I7"/>
    <mergeCell ref="A8:I8"/>
    <mergeCell ref="A9:I9"/>
    <mergeCell ref="A10:D10"/>
    <mergeCell ref="E10:I10"/>
    <mergeCell ref="A11:D11"/>
    <mergeCell ref="E11:I11"/>
    <mergeCell ref="A12:I12"/>
    <mergeCell ref="A13:B13"/>
    <mergeCell ref="D13:I13"/>
    <mergeCell ref="A14:B14"/>
    <mergeCell ref="D14:I14"/>
    <mergeCell ref="A15:D15"/>
    <mergeCell ref="A27:F27"/>
    <mergeCell ref="A30:F30"/>
    <mergeCell ref="A34:F34"/>
    <mergeCell ref="A39:F39"/>
    <mergeCell ref="A41:A42"/>
    <mergeCell ref="B41:B42"/>
    <mergeCell ref="C41:C42"/>
    <mergeCell ref="D41:D42"/>
    <mergeCell ref="E41:E42"/>
    <mergeCell ref="F41:F42"/>
    <mergeCell ref="G41:G42"/>
    <mergeCell ref="J41:J42"/>
    <mergeCell ref="K41:K42"/>
    <mergeCell ref="A43:F43"/>
    <mergeCell ref="A45:A46"/>
    <mergeCell ref="B45:B46"/>
    <mergeCell ref="C45:C46"/>
    <mergeCell ref="D45:D46"/>
    <mergeCell ref="E45:E46"/>
    <mergeCell ref="F45:F46"/>
    <mergeCell ref="G45:G46"/>
    <mergeCell ref="J45:J46"/>
    <mergeCell ref="K45:K46"/>
    <mergeCell ref="A47:A48"/>
    <mergeCell ref="B47:B48"/>
    <mergeCell ref="C47:C48"/>
    <mergeCell ref="D47:D48"/>
    <mergeCell ref="E47:E48"/>
    <mergeCell ref="F47:F48"/>
    <mergeCell ref="G47:G48"/>
    <mergeCell ref="J47:J48"/>
    <mergeCell ref="K47:K48"/>
    <mergeCell ref="B49:F49"/>
    <mergeCell ref="B52:F52"/>
    <mergeCell ref="A53:F53"/>
    <mergeCell ref="A55:F55"/>
    <mergeCell ref="A56:K56"/>
    <mergeCell ref="A57:C57"/>
    <mergeCell ref="D57:F57"/>
    <mergeCell ref="G57:K57"/>
    <mergeCell ref="A59:F59"/>
    <mergeCell ref="A60:F60"/>
    <mergeCell ref="A62:F62"/>
    <mergeCell ref="A63:F63"/>
    <mergeCell ref="A64:F64"/>
  </mergeCells>
  <conditionalFormatting sqref="C17 C31 C35:K35 C40 C44 C28 C50 C48">
    <cfRule type="expression" priority="2" aboveAverage="0" equalAverage="0" bottom="0" percent="0" rank="0" text="" dxfId="0">
      <formula>#ref!=1</formula>
    </cfRule>
    <cfRule type="expression" priority="3" aboveAverage="0" equalAverage="0" bottom="0" percent="0" rank="0" text="" dxfId="1">
      <formula>#ref!=2</formula>
    </cfRule>
    <cfRule type="expression" priority="4" aboveAverage="0" equalAverage="0" bottom="0" percent="0" rank="0" text="" dxfId="2">
      <formula>#ref!=3</formula>
    </cfRule>
  </conditionalFormatting>
  <printOptions headings="false" gridLines="false" gridLinesSet="true" horizontalCentered="false" verticalCentered="false"/>
  <pageMargins left="0.25" right="0.25" top="0.75" bottom="0.75" header="0.511811023622047" footer="0.511811023622047"/>
  <pageSetup paperSize="9" scale="80" fitToWidth="1" fitToHeight="1"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8" activeCellId="0" sqref="C48"/>
    </sheetView>
  </sheetViews>
  <sheetFormatPr defaultColWidth="8.859375" defaultRowHeight="15" zeroHeight="false" outlineLevelRow="0" outlineLevelCol="0"/>
  <cols>
    <col collapsed="false" customWidth="true" hidden="false" outlineLevel="0" max="11" min="11" style="1" width="9.13"/>
  </cols>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859375" defaultRowHeight="15" zeroHeight="false" outlineLevelRow="0" outlineLevelCol="0"/>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1389</TotalTime>
  <Application>LibreOffice/7.5.1.2$Windows_X86_64 LibreOffice_project/fcbaee479e84c6cd81291587d2ee68cba099e129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2014-07-03T14:11:18Z</dcterms:created>
  <dc:creator>mario marques</dc:creator>
  <dc:description/>
  <dc:language>pt-BR</dc:language>
  <cp:lastModifiedBy/>
  <cp:lastPrinted>2026-03-25T12:40:55Z</cp:lastPrinted>
  <dcterms:modified xsi:type="dcterms:W3CDTF">2026-05-14T13:17:39Z</dcterms:modified>
  <cp:revision>245</cp:revision>
  <dc:subject/>
  <dc:title/>
</cp:coreProperties>
</file>

<file path=docProps/custom.xml><?xml version="1.0" encoding="utf-8"?>
<Properties xmlns="http://schemas.openxmlformats.org/officeDocument/2006/custom-properties" xmlns:vt="http://schemas.openxmlformats.org/officeDocument/2006/docPropsVTypes"/>
</file>