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c18185f22be658a/Área de Trabalho/Projeto - HomeOffice/Paracatu/Orçamento/Revisão/"/>
    </mc:Choice>
  </mc:AlternateContent>
  <xr:revisionPtr revIDLastSave="45" documentId="13_ncr:1_{9B9B91F4-C7F0-4093-8F4A-226C1F917F7D}" xr6:coauthVersionLast="47" xr6:coauthVersionMax="47" xr10:uidLastSave="{983B116A-240E-4888-B19C-22568A0E1659}"/>
  <bookViews>
    <workbookView xWindow="-108" yWindow="-108" windowWidth="23256" windowHeight="12456" activeTab="1" xr2:uid="{5F0195B6-3568-43F7-8D65-4E67810F9B3B}"/>
  </bookViews>
  <sheets>
    <sheet name="LETRAS AÇO" sheetId="1" r:id="rId1"/>
    <sheet name="Forro Madeira Plástica" sheetId="3" r:id="rId2"/>
  </sheets>
  <definedNames>
    <definedName name="_xlnm.Print_Area" localSheetId="1">'Forro Madeira Plástica'!$A$1:$K$86</definedName>
    <definedName name="_xlnm.Print_Area" localSheetId="0">'LETRAS AÇO'!$A$1:$K$90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3" l="1"/>
  <c r="K7" i="3"/>
  <c r="I7" i="3"/>
  <c r="I8" i="3" s="1"/>
  <c r="K8" i="3"/>
  <c r="J8" i="3"/>
  <c r="I1" i="3"/>
  <c r="B9" i="1"/>
  <c r="K8" i="1"/>
  <c r="B9" i="3" l="1"/>
  <c r="G8" i="3"/>
  <c r="H8" i="3"/>
  <c r="I1" i="1"/>
  <c r="J8" i="1"/>
  <c r="I8" i="1"/>
  <c r="G8" i="1" l="1"/>
  <c r="H8" i="1"/>
</calcChain>
</file>

<file path=xl/sharedStrings.xml><?xml version="1.0" encoding="utf-8"?>
<sst xmlns="http://schemas.openxmlformats.org/spreadsheetml/2006/main" count="60" uniqueCount="39">
  <si>
    <t>MAPA DE COTAÇÃO INSUMO</t>
  </si>
  <si>
    <t>OBRA</t>
  </si>
  <si>
    <t>LOCAL</t>
  </si>
  <si>
    <t>DESCRIÇÃO</t>
  </si>
  <si>
    <t>QTD.</t>
  </si>
  <si>
    <t>UND.</t>
  </si>
  <si>
    <t>IDENTIFICAÇÃO</t>
  </si>
  <si>
    <t>FORNECEDOR</t>
  </si>
  <si>
    <t>DATA</t>
  </si>
  <si>
    <t>PREÇO MÉDIO</t>
  </si>
  <si>
    <t>PREÇO MEDIANO</t>
  </si>
  <si>
    <t>PREÇO ADOTADO:</t>
  </si>
  <si>
    <t>CÓDIGO DO INSUMO</t>
  </si>
  <si>
    <t>CÓDIGO DA COMPOSIÇÃO</t>
  </si>
  <si>
    <t xml:space="preserve">E-MAIL, SITE OU PROPOSTA </t>
  </si>
  <si>
    <t xml:space="preserve">COTAÇÃO 01: </t>
  </si>
  <si>
    <t xml:space="preserve">COTAÇÃO 02: </t>
  </si>
  <si>
    <t xml:space="preserve">COTAÇÃO 03: </t>
  </si>
  <si>
    <t>PÓRTICO</t>
  </si>
  <si>
    <t>PARACATU - MG</t>
  </si>
  <si>
    <t>LETRAS SOLTAS E INDIVIDUALIZADAS EM AÇO</t>
  </si>
  <si>
    <t>STUDIO 90</t>
  </si>
  <si>
    <t>INGRAFF</t>
  </si>
  <si>
    <t>MERCADO LIVRE</t>
  </si>
  <si>
    <t>https://valedoacoinox.com.br/produto/letras-em-aco-inox-304-caixa-3d-55cm/</t>
  </si>
  <si>
    <t>https://ingraff.com.br/products/letras-caixa-em-aco-inox-3d?variant=41062446989448</t>
  </si>
  <si>
    <t>https://produto.mercadolivre.com.br/MLB-1197447968-numeros-ou-letras-de-60cm-em-aco-inox-304-brilhante-_JM?matt_tool=57602410&amp;matt_word=&amp;matt_source=google&amp;matt_campaign_id=14302215558&amp;matt_ad_group_id=155854920405&amp;matt_match_type=&amp;matt_network=g&amp;matt_device=c&amp;matt_creative=686778910002&amp;matt_keyword=&amp;matt_ad_position=&amp;matt_ad_type=pla&amp;matt_merchant_id=736922514&amp;matt_product_id=MLB1197447968&amp;matt_product_partition_id=1963175871779&amp;matt_target_id=pla-1963175871779&amp;cq_src=google_ads&amp;cq_cmp=14302215558&amp;cq_net=g&amp;cq_plt=gp&amp;cq_med=pla&amp;gad_source=1&amp;gclid=EAIaIQobChMI9Ynk586XhQMVXEFIAB2nbwRxEAQYAiABEgI49PD_BwE</t>
  </si>
  <si>
    <t>PRT.PRT.062</t>
  </si>
  <si>
    <t>PRT-PRT-062</t>
  </si>
  <si>
    <t>PRT-PRT-100</t>
  </si>
  <si>
    <t>PRT.PRT.100</t>
  </si>
  <si>
    <t>FORRO RIPADO EM MADEIRA PLÁSTICA, COR CAFÉ</t>
  </si>
  <si>
    <t>M2</t>
  </si>
  <si>
    <t>LAZER E CASA</t>
  </si>
  <si>
    <t>TALATTO</t>
  </si>
  <si>
    <t>https://www.lazerecasa.com.br/ripado-em-madeira-plastica-16x4x300cm</t>
  </si>
  <si>
    <t>https://www.madeiramadeira.com.br/painel-ripado-externo-em-wpc-21-9cmx2-6cmx290cm-casa-grassi-870558.html?origem=pla-870558&amp;utm_source=google&amp;utm_medium=cpc&amp;utm_content=revestimentos-de-parede-3d-2963&amp;utm_term=&amp;utm_id=17700942926&amp;gad_source=1&amp;gclid=CjwKCAjwx-CyBhAqEiwAeOcTdVNELWSVOhLqV941NO6EEEuwruT79p3XNvE5OqHGVtavYXQ-LEwrHBoC-QUQAvD_BwE</t>
  </si>
  <si>
    <t>https://www.talatto.com/painel-ripado-laminado/painel-ripado-area-externa-01-unid-270x20cm-larg?parceiro=8474&amp;gad_source=1&amp;gclid=CjwKCAjwx-CyBhAqEiwAeOcTdaB-I4uUu-gF6Qww2PJ8QPuLtvV_fDBZfPs3vKhvY7oZsKgp6T4MzhoCA2IQAvD_BwE</t>
  </si>
  <si>
    <t>MADEIRA MADEIRA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</si>
</sst>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0.0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39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3" borderId="0" xfId="0" applyFill="1"/>
    <xf numFmtId="165" fontId="0" fillId="3" borderId="0" xfId="0" applyNumberFormat="1" applyFill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1" xfId="0" quotePrefix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</cellXfs>
  <cellStyles count="3">
    <cellStyle name="Hyperlink" xfId="1" builtinId="8"/>
    <cellStyle name="Normal" xfId="0" builtinId="0"/>
    <cellStyle name="Normal 2 2" xfId="2" xr:uid="{2E97108E-25B4-426F-AD18-16069AE7F7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11</xdr:row>
      <xdr:rowOff>68580</xdr:rowOff>
    </xdr:from>
    <xdr:to>
      <xdr:col>7</xdr:col>
      <xdr:colOff>784861</xdr:colOff>
      <xdr:row>34</xdr:row>
      <xdr:rowOff>57879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481EB1A-BACD-73BC-4626-2FAB3988A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1" y="2811780"/>
          <a:ext cx="7749540" cy="419553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36</xdr:row>
      <xdr:rowOff>45721</xdr:rowOff>
    </xdr:from>
    <xdr:to>
      <xdr:col>7</xdr:col>
      <xdr:colOff>738246</xdr:colOff>
      <xdr:row>59</xdr:row>
      <xdr:rowOff>45721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5F9316D-1275-9DEA-1AA7-37450D699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7360921"/>
          <a:ext cx="7702926" cy="420624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68581</xdr:colOff>
      <xdr:row>61</xdr:row>
      <xdr:rowOff>53341</xdr:rowOff>
    </xdr:from>
    <xdr:to>
      <xdr:col>8</xdr:col>
      <xdr:colOff>224241</xdr:colOff>
      <xdr:row>86</xdr:row>
      <xdr:rowOff>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FC0FDE1-5553-D8A0-9BB3-5E3129675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1" y="11940541"/>
          <a:ext cx="8301440" cy="45186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61</xdr:row>
      <xdr:rowOff>0</xdr:rowOff>
    </xdr:from>
    <xdr:to>
      <xdr:col>7</xdr:col>
      <xdr:colOff>931423</xdr:colOff>
      <xdr:row>85</xdr:row>
      <xdr:rowOff>110880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97E0C0B-A045-2973-4860-24D179E96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161520"/>
          <a:ext cx="7972303" cy="45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36</xdr:row>
      <xdr:rowOff>0</xdr:rowOff>
    </xdr:from>
    <xdr:to>
      <xdr:col>7</xdr:col>
      <xdr:colOff>934802</xdr:colOff>
      <xdr:row>59</xdr:row>
      <xdr:rowOff>293760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88984C0-09EA-7B42-A90E-85618E133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7459980"/>
          <a:ext cx="7975681" cy="45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7</xdr:col>
      <xdr:colOff>978182</xdr:colOff>
      <xdr:row>34</xdr:row>
      <xdr:rowOff>293760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BCD475E-2C00-95C8-9D7F-4D269DD61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743200"/>
          <a:ext cx="8019062" cy="45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graff.com.br/products/letras-caixa-em-aco-inox-3d?variant=41062446989448" TargetMode="External"/><Relationship Id="rId1" Type="http://schemas.openxmlformats.org/officeDocument/2006/relationships/hyperlink" Target="https://valedoacoinox.com.br/produto/letras-em-aco-inox-304-caixa-3d-55cm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alatto.com/painel-ripado-laminado/painel-ripado-area-externa-01-unid-270x20cm-larg?parceiro=8474&amp;gad_source=1&amp;gclid=CjwKCAjwx-CyBhAqEiwAeOcTdaB-I4uUu-gF6Qww2PJ8QPuLtvV_fDBZfPs3vKhvY7oZsKgp6T4MzhoCA2IQAvD_BwE" TargetMode="External"/><Relationship Id="rId2" Type="http://schemas.openxmlformats.org/officeDocument/2006/relationships/hyperlink" Target="https://www.madeiramadeira.com.br/painel-ripado-externo-em-wpc-21-9cmx2-6cmx290cm-casa-grassi-870558.html?origem=pla-870558&amp;utm_source=google&amp;utm_medium=cpc&amp;utm_content=revestimentos-de-parede-3d-2963&amp;utm_term=&amp;utm_id=17700942926&amp;gad_source=1&amp;gclid=CjwKCAjwx-CyBhAqEiwAeOcTdVNELWSVOhLqV941NO6EEEuwruT79p3XNvE5OqHGVtavYXQ-LEwrHBoC-QUQAvD_BwE" TargetMode="External"/><Relationship Id="rId1" Type="http://schemas.openxmlformats.org/officeDocument/2006/relationships/hyperlink" Target="https://www.lazerecasa.com.br/ripado-em-madeira-plastica-16x4x300cm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F63BC-7147-4B3F-8B84-4B99B16B5FB8}">
  <dimension ref="A1:K92"/>
  <sheetViews>
    <sheetView view="pageBreakPreview" topLeftCell="A4" zoomScaleNormal="100" zoomScaleSheetLayoutView="100" workbookViewId="0">
      <selection activeCell="J20" sqref="J20"/>
    </sheetView>
  </sheetViews>
  <sheetFormatPr defaultRowHeight="14.4" x14ac:dyDescent="0.3"/>
  <cols>
    <col min="1" max="1" width="21.109375" bestFit="1" customWidth="1"/>
    <col min="2" max="2" width="15.5546875" customWidth="1"/>
    <col min="3" max="3" width="5.33203125" bestFit="1" customWidth="1"/>
    <col min="4" max="4" width="36.33203125" customWidth="1"/>
    <col min="5" max="5" width="5.33203125" bestFit="1" customWidth="1"/>
    <col min="6" max="6" width="5.5546875" bestFit="1" customWidth="1"/>
    <col min="7" max="7" width="13.44140625" bestFit="1" customWidth="1"/>
    <col min="8" max="8" width="16.109375" bestFit="1" customWidth="1"/>
    <col min="9" max="9" width="32.88671875" customWidth="1"/>
    <col min="10" max="10" width="26.6640625" customWidth="1"/>
    <col min="11" max="11" width="29.109375" customWidth="1"/>
  </cols>
  <sheetData>
    <row r="1" spans="1:11" x14ac:dyDescent="0.3">
      <c r="A1" s="14" t="s">
        <v>0</v>
      </c>
      <c r="B1" s="15"/>
      <c r="C1" s="15"/>
      <c r="D1" s="15"/>
      <c r="E1" s="15"/>
      <c r="F1" s="15"/>
      <c r="G1" s="18" t="s">
        <v>6</v>
      </c>
      <c r="H1" s="18"/>
      <c r="I1" s="20" t="str">
        <f>D8</f>
        <v>LETRAS SOLTAS E INDIVIDUALIZADAS EM AÇO</v>
      </c>
      <c r="J1" s="21"/>
      <c r="K1" s="21"/>
    </row>
    <row r="2" spans="1:11" x14ac:dyDescent="0.3">
      <c r="A2" s="16"/>
      <c r="B2" s="17"/>
      <c r="C2" s="17"/>
      <c r="D2" s="17"/>
      <c r="E2" s="17"/>
      <c r="F2" s="17"/>
      <c r="G2" s="19" t="s">
        <v>7</v>
      </c>
      <c r="H2" s="19"/>
      <c r="I2" s="2" t="s">
        <v>21</v>
      </c>
      <c r="J2" s="2" t="s">
        <v>22</v>
      </c>
      <c r="K2" s="2" t="s">
        <v>23</v>
      </c>
    </row>
    <row r="3" spans="1:11" x14ac:dyDescent="0.3">
      <c r="A3" s="1" t="s">
        <v>1</v>
      </c>
      <c r="B3" s="19" t="s">
        <v>18</v>
      </c>
      <c r="C3" s="19"/>
      <c r="D3" s="19"/>
      <c r="E3" s="19"/>
      <c r="F3" s="19"/>
      <c r="G3" s="23" t="s">
        <v>8</v>
      </c>
      <c r="H3" s="24"/>
      <c r="I3" s="29">
        <v>45384</v>
      </c>
      <c r="J3" s="29">
        <v>45384</v>
      </c>
      <c r="K3" s="29">
        <v>45384</v>
      </c>
    </row>
    <row r="4" spans="1:11" x14ac:dyDescent="0.3">
      <c r="A4" s="1" t="s">
        <v>2</v>
      </c>
      <c r="B4" s="19" t="s">
        <v>19</v>
      </c>
      <c r="C4" s="19"/>
      <c r="D4" s="19"/>
      <c r="E4" s="19"/>
      <c r="F4" s="19"/>
      <c r="G4" s="25"/>
      <c r="H4" s="26"/>
      <c r="I4" s="30"/>
      <c r="J4" s="30"/>
      <c r="K4" s="30"/>
    </row>
    <row r="5" spans="1:11" ht="15" customHeight="1" x14ac:dyDescent="0.3">
      <c r="A5" s="36" t="s">
        <v>13</v>
      </c>
      <c r="B5" s="23" t="s">
        <v>12</v>
      </c>
      <c r="C5" s="24"/>
      <c r="D5" s="19" t="s">
        <v>3</v>
      </c>
      <c r="E5" s="32" t="s">
        <v>4</v>
      </c>
      <c r="F5" s="32" t="s">
        <v>5</v>
      </c>
      <c r="G5" s="27"/>
      <c r="H5" s="28"/>
      <c r="I5" s="31"/>
      <c r="J5" s="31"/>
      <c r="K5" s="31"/>
    </row>
    <row r="6" spans="1:11" ht="57" customHeight="1" x14ac:dyDescent="0.3">
      <c r="A6" s="37"/>
      <c r="B6" s="25"/>
      <c r="C6" s="26"/>
      <c r="D6" s="19"/>
      <c r="E6" s="33"/>
      <c r="F6" s="33"/>
      <c r="G6" s="19" t="s">
        <v>14</v>
      </c>
      <c r="H6" s="19"/>
      <c r="I6" s="11" t="s">
        <v>24</v>
      </c>
      <c r="J6" s="11" t="s">
        <v>25</v>
      </c>
      <c r="K6" s="11" t="s">
        <v>26</v>
      </c>
    </row>
    <row r="7" spans="1:11" x14ac:dyDescent="0.3">
      <c r="A7" s="37"/>
      <c r="B7" s="25"/>
      <c r="C7" s="26"/>
      <c r="D7" s="19"/>
      <c r="E7" s="33"/>
      <c r="F7" s="33"/>
      <c r="G7" s="8" t="s">
        <v>9</v>
      </c>
      <c r="H7" s="8" t="s">
        <v>10</v>
      </c>
      <c r="I7" s="9">
        <v>187.5</v>
      </c>
      <c r="J7" s="9">
        <v>250</v>
      </c>
      <c r="K7" s="9">
        <v>198</v>
      </c>
    </row>
    <row r="8" spans="1:11" ht="28.8" x14ac:dyDescent="0.3">
      <c r="A8" s="4" t="s">
        <v>28</v>
      </c>
      <c r="B8" s="34" t="s">
        <v>27</v>
      </c>
      <c r="C8" s="35"/>
      <c r="D8" s="12" t="s">
        <v>20</v>
      </c>
      <c r="E8" s="13">
        <v>1</v>
      </c>
      <c r="F8" s="2" t="s">
        <v>5</v>
      </c>
      <c r="G8" s="3">
        <f>AVERAGE(I8:K8)</f>
        <v>211.83333333333334</v>
      </c>
      <c r="H8" s="3">
        <f>MEDIAN(I8:K8)</f>
        <v>198</v>
      </c>
      <c r="I8" s="5">
        <f>SUM(I7:I7)</f>
        <v>187.5</v>
      </c>
      <c r="J8" s="5">
        <f>SUM(J7:J7)</f>
        <v>250</v>
      </c>
      <c r="K8" s="5">
        <f>SUM(K7:K7)</f>
        <v>198</v>
      </c>
    </row>
    <row r="9" spans="1:11" x14ac:dyDescent="0.3">
      <c r="A9" s="10" t="s">
        <v>11</v>
      </c>
      <c r="B9" s="22">
        <f>MEDIAN(I8:K8)</f>
        <v>198</v>
      </c>
      <c r="C9" s="22"/>
      <c r="D9" s="22"/>
      <c r="E9" s="22"/>
      <c r="F9" s="22"/>
      <c r="G9" s="22"/>
      <c r="H9" s="22"/>
      <c r="I9" s="22"/>
      <c r="J9" s="22"/>
      <c r="K9" s="22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38" t="s">
        <v>15</v>
      </c>
      <c r="B11" s="38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7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3">
      <c r="A36" s="38" t="s">
        <v>16</v>
      </c>
      <c r="B36" s="38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s="6" customFormat="1" x14ac:dyDescent="0.3"/>
    <row r="44" spans="1:11" s="6" customFormat="1" x14ac:dyDescent="0.3"/>
    <row r="45" spans="1:11" s="6" customFormat="1" x14ac:dyDescent="0.3"/>
    <row r="46" spans="1:11" s="6" customFormat="1" x14ac:dyDescent="0.3"/>
    <row r="47" spans="1:11" s="6" customFormat="1" x14ac:dyDescent="0.3"/>
    <row r="48" spans="1:11" s="6" customFormat="1" x14ac:dyDescent="0.3"/>
    <row r="49" spans="1:11" s="6" customFormat="1" x14ac:dyDescent="0.3"/>
    <row r="50" spans="1:11" s="6" customFormat="1" x14ac:dyDescent="0.3"/>
    <row r="51" spans="1:11" s="6" customFormat="1" x14ac:dyDescent="0.3"/>
    <row r="52" spans="1:11" s="6" customFormat="1" x14ac:dyDescent="0.3"/>
    <row r="53" spans="1:11" s="6" customFormat="1" x14ac:dyDescent="0.3"/>
    <row r="54" spans="1:11" s="6" customFormat="1" x14ac:dyDescent="0.3"/>
    <row r="55" spans="1:11" s="6" customFormat="1" x14ac:dyDescent="0.3"/>
    <row r="56" spans="1:11" s="6" customFormat="1" x14ac:dyDescent="0.3"/>
    <row r="57" spans="1:11" s="6" customFormat="1" x14ac:dyDescent="0.3"/>
    <row r="58" spans="1:11" s="6" customFormat="1" x14ac:dyDescent="0.3"/>
    <row r="59" spans="1:11" s="6" customFormat="1" x14ac:dyDescent="0.3"/>
    <row r="60" spans="1:11" s="6" customFormat="1" x14ac:dyDescent="0.3"/>
    <row r="61" spans="1:11" x14ac:dyDescent="0.3">
      <c r="A61" s="38" t="s">
        <v>17</v>
      </c>
      <c r="B61" s="38"/>
      <c r="C61" s="6"/>
      <c r="D61" s="6"/>
      <c r="E61" s="6"/>
      <c r="F61" s="6"/>
      <c r="G61" s="6"/>
      <c r="H61" s="6"/>
      <c r="I61" s="6"/>
      <c r="J61" s="6"/>
      <c r="K61" s="6"/>
    </row>
    <row r="62" spans="1:11" s="6" customFormat="1" x14ac:dyDescent="0.3"/>
    <row r="63" spans="1:1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1:11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1:11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1:1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1:1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</sheetData>
  <mergeCells count="21">
    <mergeCell ref="A36:B36"/>
    <mergeCell ref="A61:B61"/>
    <mergeCell ref="A11:B11"/>
    <mergeCell ref="B5:C7"/>
    <mergeCell ref="E5:E7"/>
    <mergeCell ref="A1:F2"/>
    <mergeCell ref="G1:H1"/>
    <mergeCell ref="G2:H2"/>
    <mergeCell ref="I1:K1"/>
    <mergeCell ref="B9:K9"/>
    <mergeCell ref="D5:D7"/>
    <mergeCell ref="G3:H5"/>
    <mergeCell ref="I3:I5"/>
    <mergeCell ref="J3:J5"/>
    <mergeCell ref="K3:K5"/>
    <mergeCell ref="B3:F3"/>
    <mergeCell ref="B4:F4"/>
    <mergeCell ref="F5:F7"/>
    <mergeCell ref="B8:C8"/>
    <mergeCell ref="A5:A7"/>
    <mergeCell ref="G6:H6"/>
  </mergeCells>
  <hyperlinks>
    <hyperlink ref="I6" r:id="rId1" xr:uid="{E0C56764-5A1E-44D2-A843-AF30CEEA03A1}"/>
    <hyperlink ref="J6" r:id="rId2" xr:uid="{A897C78F-64BA-4F43-B11D-C3A5DE40DC12}"/>
  </hyperlinks>
  <pageMargins left="0.511811024" right="0.511811024" top="0.78740157499999996" bottom="0.78740157499999996" header="0.31496062000000002" footer="0.31496062000000002"/>
  <pageSetup paperSize="9" scale="43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2F27-4C26-4BBA-B5A7-26D116953D2D}">
  <dimension ref="A1:K88"/>
  <sheetViews>
    <sheetView tabSelected="1" view="pageBreakPreview" zoomScaleNormal="100" zoomScaleSheetLayoutView="100" workbookViewId="0">
      <selection activeCell="I3" sqref="I3:I5"/>
    </sheetView>
  </sheetViews>
  <sheetFormatPr defaultRowHeight="14.4" x14ac:dyDescent="0.3"/>
  <cols>
    <col min="1" max="1" width="21.109375" bestFit="1" customWidth="1"/>
    <col min="2" max="2" width="15.5546875" customWidth="1"/>
    <col min="3" max="3" width="5.33203125" bestFit="1" customWidth="1"/>
    <col min="4" max="4" width="36.33203125" customWidth="1"/>
    <col min="5" max="5" width="5.33203125" bestFit="1" customWidth="1"/>
    <col min="6" max="6" width="5.5546875" bestFit="1" customWidth="1"/>
    <col min="7" max="7" width="13.44140625" bestFit="1" customWidth="1"/>
    <col min="8" max="8" width="16.109375" bestFit="1" customWidth="1"/>
    <col min="9" max="9" width="32.88671875" customWidth="1"/>
    <col min="10" max="10" width="26.6640625" customWidth="1"/>
    <col min="11" max="11" width="29.109375" customWidth="1"/>
  </cols>
  <sheetData>
    <row r="1" spans="1:11" x14ac:dyDescent="0.3">
      <c r="A1" s="14" t="s">
        <v>0</v>
      </c>
      <c r="B1" s="15"/>
      <c r="C1" s="15"/>
      <c r="D1" s="15"/>
      <c r="E1" s="15"/>
      <c r="F1" s="15"/>
      <c r="G1" s="18" t="s">
        <v>6</v>
      </c>
      <c r="H1" s="18"/>
      <c r="I1" s="20" t="str">
        <f>D8</f>
        <v>FORRO RIPADO EM MADEIRA PLÁSTICA, COR CAFÉ</v>
      </c>
      <c r="J1" s="21"/>
      <c r="K1" s="21"/>
    </row>
    <row r="2" spans="1:11" x14ac:dyDescent="0.3">
      <c r="A2" s="16"/>
      <c r="B2" s="17"/>
      <c r="C2" s="17"/>
      <c r="D2" s="17"/>
      <c r="E2" s="17"/>
      <c r="F2" s="17"/>
      <c r="G2" s="19" t="s">
        <v>7</v>
      </c>
      <c r="H2" s="19"/>
      <c r="I2" s="2" t="s">
        <v>33</v>
      </c>
      <c r="J2" s="2" t="s">
        <v>38</v>
      </c>
      <c r="K2" s="2" t="s">
        <v>34</v>
      </c>
    </row>
    <row r="3" spans="1:11" x14ac:dyDescent="0.3">
      <c r="A3" s="1" t="s">
        <v>1</v>
      </c>
      <c r="B3" s="19" t="s">
        <v>18</v>
      </c>
      <c r="C3" s="19"/>
      <c r="D3" s="19"/>
      <c r="E3" s="19"/>
      <c r="F3" s="19"/>
      <c r="G3" s="23" t="s">
        <v>8</v>
      </c>
      <c r="H3" s="24"/>
      <c r="I3" s="29">
        <v>45442</v>
      </c>
      <c r="J3" s="29">
        <v>45442</v>
      </c>
      <c r="K3" s="29">
        <v>45442</v>
      </c>
    </row>
    <row r="4" spans="1:11" x14ac:dyDescent="0.3">
      <c r="A4" s="1" t="s">
        <v>2</v>
      </c>
      <c r="B4" s="19" t="s">
        <v>19</v>
      </c>
      <c r="C4" s="19"/>
      <c r="D4" s="19"/>
      <c r="E4" s="19"/>
      <c r="F4" s="19"/>
      <c r="G4" s="25"/>
      <c r="H4" s="26"/>
      <c r="I4" s="30"/>
      <c r="J4" s="30"/>
      <c r="K4" s="30"/>
    </row>
    <row r="5" spans="1:11" ht="15" customHeight="1" x14ac:dyDescent="0.3">
      <c r="A5" s="36" t="s">
        <v>13</v>
      </c>
      <c r="B5" s="23" t="s">
        <v>12</v>
      </c>
      <c r="C5" s="24"/>
      <c r="D5" s="19" t="s">
        <v>3</v>
      </c>
      <c r="E5" s="32" t="s">
        <v>4</v>
      </c>
      <c r="F5" s="32" t="s">
        <v>5</v>
      </c>
      <c r="G5" s="27"/>
      <c r="H5" s="28"/>
      <c r="I5" s="31"/>
      <c r="J5" s="31"/>
      <c r="K5" s="31"/>
    </row>
    <row r="6" spans="1:11" ht="57" customHeight="1" x14ac:dyDescent="0.3">
      <c r="A6" s="37"/>
      <c r="B6" s="25"/>
      <c r="C6" s="26"/>
      <c r="D6" s="19"/>
      <c r="E6" s="33"/>
      <c r="F6" s="33"/>
      <c r="G6" s="19" t="s">
        <v>14</v>
      </c>
      <c r="H6" s="19"/>
      <c r="I6" s="11" t="s">
        <v>35</v>
      </c>
      <c r="J6" s="11" t="s">
        <v>36</v>
      </c>
      <c r="K6" s="11" t="s">
        <v>37</v>
      </c>
    </row>
    <row r="7" spans="1:11" x14ac:dyDescent="0.3">
      <c r="A7" s="37"/>
      <c r="B7" s="25"/>
      <c r="C7" s="26"/>
      <c r="D7" s="19"/>
      <c r="E7" s="33"/>
      <c r="F7" s="33"/>
      <c r="G7" s="8" t="s">
        <v>9</v>
      </c>
      <c r="H7" s="8" t="s">
        <v>10</v>
      </c>
      <c r="I7" s="9">
        <f>198.31/(0.16*3)</f>
        <v>413.14583333333337</v>
      </c>
      <c r="J7" s="9">
        <f>184.99/0.635</f>
        <v>291.32283464566927</v>
      </c>
      <c r="K7" s="9">
        <f>199.01/(0.2*2.7)</f>
        <v>368.53703703703701</v>
      </c>
    </row>
    <row r="8" spans="1:11" ht="28.8" x14ac:dyDescent="0.3">
      <c r="A8" s="4" t="s">
        <v>29</v>
      </c>
      <c r="B8" s="34" t="s">
        <v>30</v>
      </c>
      <c r="C8" s="35"/>
      <c r="D8" s="12" t="s">
        <v>31</v>
      </c>
      <c r="E8" s="13">
        <v>1</v>
      </c>
      <c r="F8" s="2" t="s">
        <v>32</v>
      </c>
      <c r="G8" s="3">
        <f>AVERAGE(I8:K8)</f>
        <v>357.6685683386799</v>
      </c>
      <c r="H8" s="3">
        <f>MEDIAN(I8:K8)</f>
        <v>368.53703703703701</v>
      </c>
      <c r="I8" s="5">
        <f>SUM(I7:I7)</f>
        <v>413.14583333333337</v>
      </c>
      <c r="J8" s="5">
        <f>SUM(J7:J7)</f>
        <v>291.32283464566927</v>
      </c>
      <c r="K8" s="5">
        <f>SUM(K7:K7)</f>
        <v>368.53703703703701</v>
      </c>
    </row>
    <row r="9" spans="1:11" x14ac:dyDescent="0.3">
      <c r="A9" s="10" t="s">
        <v>11</v>
      </c>
      <c r="B9" s="22">
        <f>MEDIAN(I8:K8)</f>
        <v>368.53703703703701</v>
      </c>
      <c r="C9" s="22"/>
      <c r="D9" s="22"/>
      <c r="E9" s="22"/>
      <c r="F9" s="22"/>
      <c r="G9" s="22"/>
      <c r="H9" s="22"/>
      <c r="I9" s="22"/>
      <c r="J9" s="22"/>
      <c r="K9" s="22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38" t="s">
        <v>15</v>
      </c>
      <c r="B11" s="38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7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25.8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3">
      <c r="A36" s="38" t="s">
        <v>16</v>
      </c>
      <c r="B36" s="38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s="6" customFormat="1" x14ac:dyDescent="0.3"/>
    <row r="44" spans="1:11" s="6" customFormat="1" x14ac:dyDescent="0.3"/>
    <row r="45" spans="1:11" s="6" customFormat="1" x14ac:dyDescent="0.3"/>
    <row r="46" spans="1:11" s="6" customFormat="1" x14ac:dyDescent="0.3"/>
    <row r="47" spans="1:11" s="6" customFormat="1" x14ac:dyDescent="0.3"/>
    <row r="48" spans="1:11" s="6" customFormat="1" x14ac:dyDescent="0.3"/>
    <row r="49" spans="1:11" s="6" customFormat="1" x14ac:dyDescent="0.3"/>
    <row r="50" spans="1:11" s="6" customFormat="1" x14ac:dyDescent="0.3"/>
    <row r="51" spans="1:11" s="6" customFormat="1" x14ac:dyDescent="0.3"/>
    <row r="52" spans="1:11" s="6" customFormat="1" x14ac:dyDescent="0.3"/>
    <row r="53" spans="1:11" s="6" customFormat="1" x14ac:dyDescent="0.3"/>
    <row r="54" spans="1:11" s="6" customFormat="1" x14ac:dyDescent="0.3"/>
    <row r="55" spans="1:11" s="6" customFormat="1" x14ac:dyDescent="0.3"/>
    <row r="56" spans="1:11" s="6" customFormat="1" x14ac:dyDescent="0.3"/>
    <row r="57" spans="1:11" s="6" customFormat="1" x14ac:dyDescent="0.3"/>
    <row r="58" spans="1:11" s="6" customFormat="1" x14ac:dyDescent="0.3"/>
    <row r="59" spans="1:11" s="6" customFormat="1" x14ac:dyDescent="0.3"/>
    <row r="60" spans="1:11" s="6" customFormat="1" ht="24.6" customHeight="1" x14ac:dyDescent="0.3"/>
    <row r="61" spans="1:11" x14ac:dyDescent="0.3">
      <c r="A61" s="38" t="s">
        <v>17</v>
      </c>
      <c r="B61" s="38"/>
      <c r="C61" s="6"/>
      <c r="D61" s="6"/>
      <c r="E61" s="6"/>
      <c r="F61" s="6"/>
      <c r="G61" s="6"/>
      <c r="H61" s="6"/>
      <c r="I61" s="6"/>
      <c r="J61" s="6"/>
      <c r="K61" s="6"/>
    </row>
    <row r="62" spans="1:11" s="6" customFormat="1" x14ac:dyDescent="0.3"/>
    <row r="63" spans="1:1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1:11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1:11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</sheetData>
  <mergeCells count="21">
    <mergeCell ref="B8:C8"/>
    <mergeCell ref="B9:K9"/>
    <mergeCell ref="A11:B11"/>
    <mergeCell ref="A36:B36"/>
    <mergeCell ref="A61:B61"/>
    <mergeCell ref="G6:H6"/>
    <mergeCell ref="A1:F2"/>
    <mergeCell ref="G1:H1"/>
    <mergeCell ref="I1:K1"/>
    <mergeCell ref="G2:H2"/>
    <mergeCell ref="B3:F3"/>
    <mergeCell ref="G3:H5"/>
    <mergeCell ref="I3:I5"/>
    <mergeCell ref="J3:J5"/>
    <mergeCell ref="K3:K5"/>
    <mergeCell ref="B4:F4"/>
    <mergeCell ref="A5:A7"/>
    <mergeCell ref="B5:C7"/>
    <mergeCell ref="D5:D7"/>
    <mergeCell ref="E5:E7"/>
    <mergeCell ref="F5:F7"/>
  </mergeCells>
  <hyperlinks>
    <hyperlink ref="I6" r:id="rId1" xr:uid="{70553771-CAFF-4776-ACC8-B0AB015C812E}"/>
    <hyperlink ref="J6" r:id="rId2" display="https://www.madeiramadeira.com.br/painel-ripado-externo-em-wpc-21-9cmx2-6cmx290cm-casa-grassi-870558.html?origem=pla-870558&amp;utm_source=google&amp;utm_medium=cpc&amp;utm_content=revestimentos-de-parede-3d-2963&amp;utm_term=&amp;utm_id=17700942926&amp;gad_source=1&amp;gclid=CjwKCAjwx-CyBhAqEiwAeOcTdVNELWSVOhLqV941NO6EEEuwruT79p3XNvE5OqHGVtavYXQ-LEwrHBoC-QUQAvD_BwE" xr:uid="{333D4109-4915-4143-9DCA-355FC5B7E0DD}"/>
    <hyperlink ref="K6" r:id="rId3" xr:uid="{9A6418C6-F6A3-4DE1-8B42-F36D7DA71292}"/>
  </hyperlinks>
  <pageMargins left="0.511811024" right="0.511811024" top="0.78740157499999996" bottom="0.78740157499999996" header="0.31496062000000002" footer="0.31496062000000002"/>
  <pageSetup paperSize="9" scale="43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LETRAS AÇO</vt:lpstr>
      <vt:lpstr>Forro Madeira Plástica</vt:lpstr>
      <vt:lpstr>'Forro Madeira Plástica'!Print_Area</vt:lpstr>
      <vt:lpstr>'LETRAS AÇO'!Print_Area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Déborah Oliveira Aarão</dc:creator>
  <cp:lastModifiedBy>Paulo Henrique Vaz da Silva</cp:lastModifiedBy>
  <dcterms:created xsi:type="dcterms:W3CDTF">2021-09-13T12:34:43Z</dcterms:created>
  <dcterms:modified xsi:type="dcterms:W3CDTF">2024-06-03T11:54:34Z</dcterms:modified>
</cp:coreProperties>
</file>