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ilda\Desktop\PLANILHAS FAHELL\"/>
    </mc:Choice>
  </mc:AlternateContent>
  <xr:revisionPtr revIDLastSave="0" documentId="8_{DC24C8F8-93A2-47A5-9B56-A05055CA95E7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CRONOGRAMA FISICO FINANCEIRO" sheetId="1" r:id="rId1"/>
    <sheet name="MODELO CRONOGRAMA FIS FINANC" sheetId="4" state="hidden" r:id="rId2"/>
  </sheets>
  <definedNames>
    <definedName name="_xlnm.Print_Area" localSheetId="0">'CRONOGRAMA FISICO FINANCEIRO'!$A$1:$O$58</definedName>
    <definedName name="_xlnm.Print_Area" localSheetId="1">'MODELO CRONOGRAMA FIS FINANC'!$A$1:$K$41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L20" i="1" l="1"/>
  <c r="M18" i="1"/>
  <c r="N18" i="1"/>
  <c r="E24" i="1"/>
  <c r="E22" i="1"/>
  <c r="E20" i="1"/>
  <c r="E18" i="1"/>
  <c r="L18" i="1" s="1"/>
  <c r="E16" i="1"/>
  <c r="I16" i="1" s="1"/>
  <c r="E14" i="1"/>
  <c r="E12" i="1"/>
  <c r="E10" i="1"/>
  <c r="F26" i="1"/>
  <c r="G26" i="1"/>
  <c r="H26" i="1"/>
  <c r="I26" i="1"/>
  <c r="J26" i="1"/>
  <c r="K26" i="1"/>
  <c r="L26" i="1"/>
  <c r="M26" i="1"/>
  <c r="N26" i="1"/>
  <c r="O26" i="1"/>
  <c r="J28" i="1"/>
  <c r="F28" i="1"/>
  <c r="G28" i="1"/>
  <c r="H28" i="1"/>
  <c r="I28" i="1"/>
  <c r="F30" i="1"/>
  <c r="G30" i="1"/>
  <c r="H30" i="1"/>
  <c r="I30" i="1"/>
  <c r="J30" i="1"/>
  <c r="K30" i="1"/>
  <c r="M30" i="1"/>
  <c r="K28" i="1" l="1"/>
  <c r="O28" i="1"/>
  <c r="M16" i="1" l="1"/>
  <c r="M14" i="1"/>
  <c r="L24" i="1"/>
  <c r="N20" i="1"/>
  <c r="J22" i="1"/>
  <c r="G12" i="1"/>
  <c r="O20" i="1"/>
  <c r="M20" i="1"/>
  <c r="O16" i="1"/>
  <c r="N16" i="1"/>
  <c r="I18" i="1"/>
  <c r="E33" i="1"/>
  <c r="M24" i="1" l="1"/>
  <c r="H22" i="1"/>
  <c r="I22" i="1"/>
  <c r="K22" i="1"/>
  <c r="L22" i="1"/>
  <c r="M22" i="1"/>
  <c r="O14" i="1"/>
  <c r="N22" i="1"/>
  <c r="N14" i="1"/>
  <c r="O22" i="1"/>
  <c r="J18" i="1"/>
  <c r="O24" i="1"/>
  <c r="N24" i="1"/>
  <c r="J16" i="1"/>
  <c r="K16" i="1"/>
  <c r="L16" i="1"/>
  <c r="E34" i="1"/>
  <c r="L34" i="1" l="1"/>
  <c r="M34" i="1"/>
  <c r="O34" i="1" l="1"/>
  <c r="H10" i="1"/>
  <c r="G10" i="1"/>
  <c r="F12" i="1"/>
  <c r="H12" i="1"/>
  <c r="F14" i="1"/>
  <c r="G14" i="1"/>
  <c r="H14" i="1"/>
  <c r="F16" i="1"/>
  <c r="G16" i="1"/>
  <c r="H16" i="1"/>
  <c r="F18" i="1"/>
  <c r="G18" i="1"/>
  <c r="H18" i="1"/>
  <c r="K24" i="1" l="1"/>
  <c r="J24" i="1"/>
  <c r="I24" i="1"/>
  <c r="H24" i="1"/>
  <c r="G24" i="1"/>
  <c r="F24" i="1"/>
  <c r="H12" i="4"/>
  <c r="E34" i="4"/>
  <c r="E21" i="4" s="1"/>
  <c r="I12" i="4"/>
  <c r="J12" i="4"/>
  <c r="K12" i="4"/>
  <c r="F12" i="4"/>
  <c r="G12" i="4"/>
  <c r="F14" i="4"/>
  <c r="G14" i="4"/>
  <c r="H14" i="4"/>
  <c r="I14" i="4"/>
  <c r="J14" i="4"/>
  <c r="K14" i="4"/>
  <c r="F16" i="4"/>
  <c r="G16" i="4"/>
  <c r="G34" i="4" s="1"/>
  <c r="G33" i="4" s="1"/>
  <c r="H16" i="4"/>
  <c r="I16" i="4"/>
  <c r="J16" i="4"/>
  <c r="K16" i="4"/>
  <c r="F18" i="4"/>
  <c r="G18" i="4"/>
  <c r="H18" i="4"/>
  <c r="I18" i="4"/>
  <c r="J18" i="4"/>
  <c r="K18" i="4"/>
  <c r="F20" i="4"/>
  <c r="G20" i="4"/>
  <c r="H20" i="4"/>
  <c r="I20" i="4"/>
  <c r="J20" i="4"/>
  <c r="K20" i="4"/>
  <c r="F22" i="4"/>
  <c r="G22" i="4"/>
  <c r="H22" i="4"/>
  <c r="I22" i="4"/>
  <c r="J22" i="4"/>
  <c r="K22" i="4"/>
  <c r="F24" i="4"/>
  <c r="G24" i="4"/>
  <c r="H24" i="4"/>
  <c r="I24" i="4"/>
  <c r="J24" i="4"/>
  <c r="K24" i="4"/>
  <c r="F26" i="4"/>
  <c r="G26" i="4"/>
  <c r="H26" i="4"/>
  <c r="I26" i="4"/>
  <c r="J26" i="4"/>
  <c r="K26" i="4"/>
  <c r="F28" i="4"/>
  <c r="G28" i="4"/>
  <c r="H28" i="4"/>
  <c r="I28" i="4"/>
  <c r="J28" i="4"/>
  <c r="K28" i="4"/>
  <c r="F30" i="4"/>
  <c r="G30" i="4"/>
  <c r="H30" i="4"/>
  <c r="I30" i="4"/>
  <c r="J30" i="4"/>
  <c r="K30" i="4"/>
  <c r="F32" i="4"/>
  <c r="G32" i="4"/>
  <c r="H32" i="4"/>
  <c r="I32" i="4"/>
  <c r="J32" i="4"/>
  <c r="K32" i="4"/>
  <c r="K10" i="1"/>
  <c r="K12" i="1"/>
  <c r="K14" i="1"/>
  <c r="K20" i="1"/>
  <c r="K32" i="1"/>
  <c r="J10" i="1"/>
  <c r="J12" i="1"/>
  <c r="J14" i="1"/>
  <c r="J20" i="1"/>
  <c r="J32" i="1"/>
  <c r="I10" i="1"/>
  <c r="I12" i="1"/>
  <c r="I14" i="1"/>
  <c r="I20" i="1"/>
  <c r="I32" i="1"/>
  <c r="H20" i="1"/>
  <c r="H32" i="1"/>
  <c r="G20" i="1"/>
  <c r="G22" i="1"/>
  <c r="G32" i="1"/>
  <c r="F20" i="1"/>
  <c r="F22" i="1"/>
  <c r="F32" i="1"/>
  <c r="H10" i="4"/>
  <c r="I10" i="4"/>
  <c r="J10" i="4"/>
  <c r="K10" i="4"/>
  <c r="K34" i="4" s="1"/>
  <c r="K33" i="4" s="1"/>
  <c r="F10" i="4"/>
  <c r="F34" i="4" s="1"/>
  <c r="F33" i="4" s="1"/>
  <c r="G10" i="4"/>
  <c r="E23" i="4"/>
  <c r="E25" i="4"/>
  <c r="E13" i="4"/>
  <c r="E15" i="4"/>
  <c r="E9" i="4"/>
  <c r="E19" i="4"/>
  <c r="E29" i="4"/>
  <c r="E17" i="4"/>
  <c r="E27" i="4"/>
  <c r="E11" i="4"/>
  <c r="H34" i="1" l="1"/>
  <c r="H33" i="1" s="1"/>
  <c r="H34" i="4"/>
  <c r="H33" i="4" s="1"/>
  <c r="J34" i="4"/>
  <c r="J33" i="4" s="1"/>
  <c r="E31" i="4"/>
  <c r="I34" i="4"/>
  <c r="I33" i="4" s="1"/>
  <c r="E33" i="4"/>
  <c r="K34" i="1"/>
  <c r="J34" i="1"/>
  <c r="I34" i="1"/>
  <c r="G34" i="1"/>
  <c r="F34" i="1"/>
  <c r="I33" i="1" l="1"/>
  <c r="J33" i="1" s="1"/>
  <c r="K33" i="1" s="1"/>
  <c r="L33" i="1" s="1"/>
  <c r="M33" i="1" l="1"/>
  <c r="O33" i="1"/>
</calcChain>
</file>

<file path=xl/sharedStrings.xml><?xml version="1.0" encoding="utf-8"?>
<sst xmlns="http://schemas.openxmlformats.org/spreadsheetml/2006/main" count="136" uniqueCount="70">
  <si>
    <t>TOTAL</t>
  </si>
  <si>
    <t xml:space="preserve"> </t>
  </si>
  <si>
    <t>CRONOGRAMA FÍSICO-FINANCEIRO</t>
  </si>
  <si>
    <t>FÍSICO/ FINANCEIRO</t>
  </si>
  <si>
    <t>MÊS 1</t>
  </si>
  <si>
    <t>MÊS 2</t>
  </si>
  <si>
    <t>MÊS 3</t>
  </si>
  <si>
    <t>MÊS 4</t>
  </si>
  <si>
    <t>MÊS 5</t>
  </si>
  <si>
    <t>Físico %</t>
  </si>
  <si>
    <t>Financeiro</t>
  </si>
  <si>
    <t>Observações:</t>
  </si>
  <si>
    <t>ITEM</t>
  </si>
  <si>
    <t>CÓDIGO</t>
  </si>
  <si>
    <t>ETAPAS/DESCRIÇÃO</t>
  </si>
  <si>
    <t>MÊS 6</t>
  </si>
  <si>
    <t>TOTAL  ETAPAS</t>
  </si>
  <si>
    <r>
      <t xml:space="preserve">OBRA: </t>
    </r>
    <r>
      <rPr>
        <b/>
        <sz val="10"/>
        <color indexed="10"/>
        <rFont val="Arial"/>
        <family val="2"/>
      </rPr>
      <t>Pavimentação asfáltica em C.B.U.Q</t>
    </r>
  </si>
  <si>
    <r>
      <t xml:space="preserve">LOCAL: </t>
    </r>
    <r>
      <rPr>
        <b/>
        <sz val="10"/>
        <color indexed="10"/>
        <rFont val="Arial"/>
        <family val="2"/>
      </rPr>
      <t>Rua X, Bairro Y</t>
    </r>
  </si>
  <si>
    <r>
      <t xml:space="preserve">DATA: </t>
    </r>
    <r>
      <rPr>
        <b/>
        <sz val="10"/>
        <color indexed="10"/>
        <rFont val="Arial"/>
        <family val="2"/>
      </rPr>
      <t>dd/mm/aa</t>
    </r>
  </si>
  <si>
    <r>
      <t xml:space="preserve">PRAZO DA OBRA: </t>
    </r>
    <r>
      <rPr>
        <b/>
        <sz val="10"/>
        <color indexed="10"/>
        <rFont val="Arial"/>
        <family val="2"/>
      </rPr>
      <t>06 meses</t>
    </r>
  </si>
  <si>
    <t>IIO-001</t>
  </si>
  <si>
    <t>INSTALAÇÕES INICIAIS DA OBRA</t>
  </si>
  <si>
    <t>OBR-001</t>
  </si>
  <si>
    <t>OBRAS VIÁRIAS</t>
  </si>
  <si>
    <t>DRE-001</t>
  </si>
  <si>
    <t xml:space="preserve">DRENAGEM  </t>
  </si>
  <si>
    <t>URB-001</t>
  </si>
  <si>
    <t xml:space="preserve">URBANIZAÇÃO E OBRAS COMPLEMENTARES                          </t>
  </si>
  <si>
    <r>
      <t xml:space="preserve">PREFEITURA: </t>
    </r>
    <r>
      <rPr>
        <b/>
        <sz val="10"/>
        <color indexed="10"/>
        <rFont val="Arial"/>
        <family val="2"/>
      </rPr>
      <t>Nome da Prefeitura</t>
    </r>
    <r>
      <rPr>
        <b/>
        <sz val="10"/>
        <rFont val="Arial"/>
        <family val="2"/>
      </rPr>
      <t xml:space="preserve"> </t>
    </r>
  </si>
  <si>
    <t xml:space="preserve">VALOR DO CONVÊNIO: </t>
  </si>
  <si>
    <t>Assinatura do Prefeito</t>
  </si>
  <si>
    <t xml:space="preserve">Assinatura do engenheiro/arquiteto/técnico em edificaçõe/técnico em estradas responsável </t>
  </si>
  <si>
    <t>CREA ou CAU</t>
  </si>
  <si>
    <t>PREFEITURA: MORADA NOVA DE MINAS/MG</t>
  </si>
  <si>
    <t>OBRA: CONSTRUÇÃO DO FERRY BOAT MORADA NOVA III</t>
  </si>
  <si>
    <t>LOCAL: MORADA NOVA DE MINAS</t>
  </si>
  <si>
    <t>11</t>
  </si>
  <si>
    <t>SETOR DE ÓLEO HIDRÁULICO</t>
  </si>
  <si>
    <t>SETOR DE SALVATAGEM, PROTEÇÃO E COMBATE A INCÊNDIO, EQUIPAMENTOS DE NAVEGAÇÃO E INTES DOCUMENTAIS DE VISTORIA</t>
  </si>
  <si>
    <t>EQUIPE TÉCNICA E DESPESAS VARIÁVEIS</t>
  </si>
  <si>
    <t>MÊS 7</t>
  </si>
  <si>
    <t>MÊS 8</t>
  </si>
  <si>
    <t>MÊS 9</t>
  </si>
  <si>
    <t>MÊS 10</t>
  </si>
  <si>
    <t>ENGENHEIRO NAVAL - JOSÉ WILLIAM RAMOS CHAGAS</t>
  </si>
  <si>
    <t>TER - 001</t>
  </si>
  <si>
    <t>MEC - 001</t>
  </si>
  <si>
    <t>ELE - 001</t>
  </si>
  <si>
    <t>PIN - 001</t>
  </si>
  <si>
    <t>TEC - 001</t>
  </si>
  <si>
    <t>SEG - 001</t>
  </si>
  <si>
    <t>HID - 001</t>
  </si>
  <si>
    <t>CREA RNP - 1522119209-4</t>
  </si>
  <si>
    <t>PRAZO DA OBRA: 10 Meses</t>
  </si>
  <si>
    <t>PREPARAÇÃO DE SOLO E VIABILIDADE DE CONSTRUÇÃO</t>
  </si>
  <si>
    <t>ESTRUTURAL (AÇO)</t>
  </si>
  <si>
    <t>EXPANSÃO DE CHAPEAMENTO</t>
  </si>
  <si>
    <t>PINTURA E ACABAMENTO</t>
  </si>
  <si>
    <t>MOTORIZAÇÃO E SISTEMA DE GOVERNO</t>
  </si>
  <si>
    <t>PROJETO ELÉTRICO</t>
  </si>
  <si>
    <t>DIAGRAMA DE REDES (HIDRAULICO, ÁGUA, INCENDIO, ESGOTO E ESGOTAMENTO)</t>
  </si>
  <si>
    <t>VISTORIAS DA AUTORIDADE MARITIMA BRASILEIRA</t>
  </si>
  <si>
    <t>DATA: INDERTERMINADA</t>
  </si>
  <si>
    <t>VALOR DO CONVÊNIO: R$ 6.093.516,12</t>
  </si>
  <si>
    <t>AÇO - 001</t>
  </si>
  <si>
    <t>AÇO - 002</t>
  </si>
  <si>
    <t>DIAG - 001</t>
  </si>
  <si>
    <t>VIST - 001</t>
  </si>
  <si>
    <t>PROGRAMAÇÃO DE PAGAMENTO EM CADA PORCENTAGEM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</si>
</sst>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* #,##0.00_);_(* \(#,##0.00\);_(* &quot;-&quot;??_);_(@_)"/>
    <numFmt numFmtId="165" formatCode="&quot;R$ &quot;#,##0.00"/>
  </numFmts>
  <fonts count="16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9"/>
      <name val="Arial"/>
      <family val="2"/>
    </font>
    <font>
      <sz val="10"/>
      <name val="Arial"/>
      <family val="2"/>
    </font>
    <font>
      <sz val="9"/>
      <color indexed="8"/>
      <name val="Arial"/>
      <family val="2"/>
    </font>
    <font>
      <b/>
      <sz val="9"/>
      <color indexed="8"/>
      <name val="Arial"/>
      <family val="2"/>
    </font>
    <font>
      <b/>
      <sz val="10"/>
      <color indexed="10"/>
      <name val="Arial"/>
      <family val="2"/>
    </font>
    <font>
      <sz val="9"/>
      <color indexed="12"/>
      <name val="Arial"/>
      <family val="2"/>
    </font>
    <font>
      <b/>
      <sz val="9"/>
      <color indexed="12"/>
      <name val="Arial"/>
      <family val="2"/>
    </font>
    <font>
      <sz val="10"/>
      <color theme="1"/>
      <name val="Arial"/>
      <family val="2"/>
    </font>
    <font>
      <sz val="9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5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03">
    <xf numFmtId="0" fontId="0" fillId="0" borderId="0" xfId="0"/>
    <xf numFmtId="0" fontId="0" fillId="2" borderId="0" xfId="0" applyFill="1" applyAlignment="1">
      <alignment wrapText="1"/>
    </xf>
    <xf numFmtId="0" fontId="0" fillId="2" borderId="0" xfId="0" applyFill="1"/>
    <xf numFmtId="0" fontId="0" fillId="2" borderId="0" xfId="0" applyFill="1" applyAlignment="1">
      <alignment vertical="center"/>
    </xf>
    <xf numFmtId="0" fontId="0" fillId="2" borderId="0" xfId="0" applyFill="1" applyAlignment="1">
      <alignment vertical="center" wrapText="1"/>
    </xf>
    <xf numFmtId="0" fontId="8" fillId="2" borderId="0" xfId="0" applyFont="1" applyFill="1"/>
    <xf numFmtId="0" fontId="3" fillId="2" borderId="1" xfId="0" applyFont="1" applyFill="1" applyBorder="1"/>
    <xf numFmtId="0" fontId="0" fillId="2" borderId="2" xfId="0" applyFill="1" applyBorder="1"/>
    <xf numFmtId="0" fontId="0" fillId="2" borderId="1" xfId="0" applyFill="1" applyBorder="1"/>
    <xf numFmtId="0" fontId="5" fillId="2" borderId="0" xfId="0" applyFont="1" applyFill="1" applyAlignment="1">
      <alignment wrapText="1"/>
    </xf>
    <xf numFmtId="0" fontId="3" fillId="2" borderId="0" xfId="0" applyFont="1" applyFill="1" applyAlignment="1">
      <alignment horizontal="right"/>
    </xf>
    <xf numFmtId="0" fontId="3" fillId="2" borderId="0" xfId="0" applyFont="1" applyFill="1" applyAlignment="1">
      <alignment wrapText="1"/>
    </xf>
    <xf numFmtId="0" fontId="0" fillId="0" borderId="3" xfId="0" applyBorder="1" applyAlignment="1">
      <alignment vertical="center"/>
    </xf>
    <xf numFmtId="0" fontId="3" fillId="2" borderId="4" xfId="0" applyFont="1" applyFill="1" applyBorder="1" applyAlignment="1">
      <alignment wrapText="1"/>
    </xf>
    <xf numFmtId="0" fontId="3" fillId="2" borderId="5" xfId="0" applyFont="1" applyFill="1" applyBorder="1" applyAlignment="1">
      <alignment wrapText="1"/>
    </xf>
    <xf numFmtId="0" fontId="3" fillId="2" borderId="6" xfId="0" applyFont="1" applyFill="1" applyBorder="1" applyAlignment="1">
      <alignment wrapText="1"/>
    </xf>
    <xf numFmtId="0" fontId="0" fillId="2" borderId="7" xfId="0" applyFill="1" applyBorder="1"/>
    <xf numFmtId="0" fontId="0" fillId="2" borderId="5" xfId="0" applyFill="1" applyBorder="1"/>
    <xf numFmtId="0" fontId="0" fillId="2" borderId="8" xfId="0" applyFill="1" applyBorder="1"/>
    <xf numFmtId="0" fontId="3" fillId="2" borderId="9" xfId="0" applyFont="1" applyFill="1" applyBorder="1" applyAlignment="1">
      <alignment wrapText="1"/>
    </xf>
    <xf numFmtId="0" fontId="3" fillId="2" borderId="9" xfId="0" applyFont="1" applyFill="1" applyBorder="1"/>
    <xf numFmtId="0" fontId="0" fillId="2" borderId="10" xfId="0" applyFill="1" applyBorder="1"/>
    <xf numFmtId="0" fontId="8" fillId="2" borderId="9" xfId="0" applyFont="1" applyFill="1" applyBorder="1"/>
    <xf numFmtId="0" fontId="5" fillId="2" borderId="9" xfId="0" applyFont="1" applyFill="1" applyBorder="1"/>
    <xf numFmtId="0" fontId="0" fillId="2" borderId="11" xfId="0" applyFill="1" applyBorder="1"/>
    <xf numFmtId="0" fontId="0" fillId="2" borderId="12" xfId="0" applyFill="1" applyBorder="1"/>
    <xf numFmtId="0" fontId="0" fillId="2" borderId="13" xfId="0" applyFill="1" applyBorder="1"/>
    <xf numFmtId="0" fontId="0" fillId="2" borderId="14" xfId="0" applyFill="1" applyBorder="1"/>
    <xf numFmtId="0" fontId="3" fillId="2" borderId="15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 vertical="center"/>
    </xf>
    <xf numFmtId="49" fontId="9" fillId="2" borderId="18" xfId="0" applyNumberFormat="1" applyFont="1" applyFill="1" applyBorder="1" applyAlignment="1">
      <alignment horizontal="center" vertical="top" wrapText="1"/>
    </xf>
    <xf numFmtId="49" fontId="9" fillId="2" borderId="19" xfId="0" applyNumberFormat="1" applyFont="1" applyFill="1" applyBorder="1" applyAlignment="1">
      <alignment horizontal="center" vertical="top" wrapText="1"/>
    </xf>
    <xf numFmtId="49" fontId="9" fillId="2" borderId="20" xfId="0" applyNumberFormat="1" applyFont="1" applyFill="1" applyBorder="1" applyAlignment="1">
      <alignment horizontal="center" vertical="top" wrapText="1"/>
    </xf>
    <xf numFmtId="49" fontId="10" fillId="2" borderId="21" xfId="0" applyNumberFormat="1" applyFont="1" applyFill="1" applyBorder="1" applyAlignment="1">
      <alignment horizontal="center" vertical="top" wrapText="1"/>
    </xf>
    <xf numFmtId="49" fontId="10" fillId="2" borderId="22" xfId="0" applyNumberFormat="1" applyFont="1" applyFill="1" applyBorder="1" applyAlignment="1">
      <alignment horizontal="center" vertical="top" wrapText="1"/>
    </xf>
    <xf numFmtId="10" fontId="9" fillId="2" borderId="18" xfId="0" applyNumberFormat="1" applyFont="1" applyFill="1" applyBorder="1" applyAlignment="1">
      <alignment vertical="top" wrapText="1"/>
    </xf>
    <xf numFmtId="10" fontId="6" fillId="2" borderId="18" xfId="1" applyNumberFormat="1" applyFont="1" applyFill="1" applyBorder="1" applyAlignment="1">
      <alignment vertical="top" wrapText="1"/>
    </xf>
    <xf numFmtId="10" fontId="6" fillId="2" borderId="18" xfId="0" applyNumberFormat="1" applyFont="1" applyFill="1" applyBorder="1" applyAlignment="1">
      <alignment vertical="top" wrapText="1"/>
    </xf>
    <xf numFmtId="10" fontId="6" fillId="2" borderId="23" xfId="0" applyNumberFormat="1" applyFont="1" applyFill="1" applyBorder="1" applyAlignment="1">
      <alignment vertical="top" wrapText="1"/>
    </xf>
    <xf numFmtId="0" fontId="2" fillId="0" borderId="2" xfId="0" applyFont="1" applyBorder="1" applyAlignment="1">
      <alignment vertical="center"/>
    </xf>
    <xf numFmtId="0" fontId="0" fillId="0" borderId="2" xfId="0" applyBorder="1" applyAlignment="1">
      <alignment vertical="center"/>
    </xf>
    <xf numFmtId="0" fontId="3" fillId="2" borderId="3" xfId="0" applyFont="1" applyFill="1" applyBorder="1" applyAlignment="1">
      <alignment wrapText="1"/>
    </xf>
    <xf numFmtId="0" fontId="6" fillId="2" borderId="10" xfId="0" applyFont="1" applyFill="1" applyBorder="1"/>
    <xf numFmtId="0" fontId="6" fillId="2" borderId="26" xfId="0" applyFont="1" applyFill="1" applyBorder="1"/>
    <xf numFmtId="0" fontId="6" fillId="2" borderId="11" xfId="0" applyFont="1" applyFill="1" applyBorder="1" applyAlignment="1">
      <alignment wrapText="1"/>
    </xf>
    <xf numFmtId="0" fontId="3" fillId="2" borderId="27" xfId="0" applyFont="1" applyFill="1" applyBorder="1" applyAlignment="1">
      <alignment horizontal="center" vertical="center"/>
    </xf>
    <xf numFmtId="10" fontId="12" fillId="2" borderId="18" xfId="0" applyNumberFormat="1" applyFont="1" applyFill="1" applyBorder="1" applyAlignment="1">
      <alignment vertical="top" wrapText="1"/>
    </xf>
    <xf numFmtId="10" fontId="13" fillId="2" borderId="21" xfId="0" applyNumberFormat="1" applyFont="1" applyFill="1" applyBorder="1" applyAlignment="1">
      <alignment vertical="top" wrapText="1"/>
    </xf>
    <xf numFmtId="165" fontId="12" fillId="2" borderId="19" xfId="0" applyNumberFormat="1" applyFont="1" applyFill="1" applyBorder="1" applyAlignment="1">
      <alignment vertical="top" wrapText="1"/>
    </xf>
    <xf numFmtId="165" fontId="13" fillId="2" borderId="22" xfId="0" applyNumberFormat="1" applyFont="1" applyFill="1" applyBorder="1" applyAlignment="1">
      <alignment vertical="top" wrapText="1"/>
    </xf>
    <xf numFmtId="165" fontId="9" fillId="2" borderId="19" xfId="0" applyNumberFormat="1" applyFont="1" applyFill="1" applyBorder="1" applyAlignment="1">
      <alignment vertical="top" wrapText="1"/>
    </xf>
    <xf numFmtId="165" fontId="9" fillId="2" borderId="24" xfId="0" applyNumberFormat="1" applyFont="1" applyFill="1" applyBorder="1" applyAlignment="1">
      <alignment vertical="top" wrapText="1"/>
    </xf>
    <xf numFmtId="10" fontId="0" fillId="2" borderId="0" xfId="0" applyNumberFormat="1" applyFill="1"/>
    <xf numFmtId="10" fontId="12" fillId="2" borderId="18" xfId="1" applyNumberFormat="1" applyFont="1" applyFill="1" applyBorder="1" applyAlignment="1">
      <alignment vertical="top" wrapText="1"/>
    </xf>
    <xf numFmtId="10" fontId="12" fillId="2" borderId="23" xfId="0" applyNumberFormat="1" applyFont="1" applyFill="1" applyBorder="1" applyAlignment="1">
      <alignment vertical="top" wrapText="1"/>
    </xf>
    <xf numFmtId="165" fontId="12" fillId="2" borderId="24" xfId="0" applyNumberFormat="1" applyFont="1" applyFill="1" applyBorder="1" applyAlignment="1">
      <alignment vertical="top" wrapText="1"/>
    </xf>
    <xf numFmtId="10" fontId="13" fillId="2" borderId="18" xfId="0" applyNumberFormat="1" applyFont="1" applyFill="1" applyBorder="1" applyAlignment="1">
      <alignment vertical="top" wrapText="1"/>
    </xf>
    <xf numFmtId="10" fontId="13" fillId="2" borderId="18" xfId="1" applyNumberFormat="1" applyFont="1" applyFill="1" applyBorder="1" applyAlignment="1">
      <alignment vertical="top" wrapText="1"/>
    </xf>
    <xf numFmtId="10" fontId="13" fillId="2" borderId="23" xfId="0" applyNumberFormat="1" applyFont="1" applyFill="1" applyBorder="1" applyAlignment="1">
      <alignment vertical="top" wrapText="1"/>
    </xf>
    <xf numFmtId="4" fontId="0" fillId="2" borderId="0" xfId="0" applyNumberFormat="1" applyFill="1"/>
    <xf numFmtId="0" fontId="3" fillId="2" borderId="28" xfId="0" applyFont="1" applyFill="1" applyBorder="1" applyAlignment="1">
      <alignment vertical="center"/>
    </xf>
    <xf numFmtId="165" fontId="13" fillId="2" borderId="29" xfId="0" applyNumberFormat="1" applyFont="1" applyFill="1" applyBorder="1" applyAlignment="1">
      <alignment vertical="top" wrapText="1"/>
    </xf>
    <xf numFmtId="0" fontId="0" fillId="2" borderId="4" xfId="0" applyFill="1" applyBorder="1"/>
    <xf numFmtId="0" fontId="0" fillId="2" borderId="5" xfId="0" applyFill="1" applyBorder="1" applyAlignment="1">
      <alignment wrapText="1"/>
    </xf>
    <xf numFmtId="49" fontId="15" fillId="3" borderId="19" xfId="0" applyNumberFormat="1" applyFont="1" applyFill="1" applyBorder="1" applyAlignment="1">
      <alignment horizontal="center" vertical="top" wrapText="1"/>
    </xf>
    <xf numFmtId="4" fontId="15" fillId="3" borderId="19" xfId="0" applyNumberFormat="1" applyFont="1" applyFill="1" applyBorder="1" applyAlignment="1">
      <alignment vertical="top" wrapText="1"/>
    </xf>
    <xf numFmtId="0" fontId="0" fillId="3" borderId="5" xfId="0" applyFill="1" applyBorder="1"/>
    <xf numFmtId="0" fontId="0" fillId="3" borderId="0" xfId="0" applyFill="1"/>
    <xf numFmtId="0" fontId="0" fillId="3" borderId="0" xfId="0" applyFill="1" applyAlignment="1">
      <alignment wrapText="1"/>
    </xf>
    <xf numFmtId="0" fontId="3" fillId="3" borderId="15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 wrapText="1"/>
    </xf>
    <xf numFmtId="0" fontId="3" fillId="3" borderId="17" xfId="0" applyFont="1" applyFill="1" applyBorder="1" applyAlignment="1">
      <alignment horizontal="center" vertical="center"/>
    </xf>
    <xf numFmtId="10" fontId="9" fillId="3" borderId="18" xfId="0" applyNumberFormat="1" applyFont="1" applyFill="1" applyBorder="1" applyAlignment="1">
      <alignment vertical="top" wrapText="1"/>
    </xf>
    <xf numFmtId="10" fontId="6" fillId="3" borderId="18" xfId="1" applyNumberFormat="1" applyFont="1" applyFill="1" applyBorder="1" applyAlignment="1">
      <alignment vertical="top" wrapText="1"/>
    </xf>
    <xf numFmtId="10" fontId="6" fillId="3" borderId="18" xfId="0" applyNumberFormat="1" applyFont="1" applyFill="1" applyBorder="1" applyAlignment="1">
      <alignment vertical="top" wrapText="1"/>
    </xf>
    <xf numFmtId="10" fontId="6" fillId="3" borderId="23" xfId="0" applyNumberFormat="1" applyFont="1" applyFill="1" applyBorder="1" applyAlignment="1">
      <alignment vertical="top" wrapText="1"/>
    </xf>
    <xf numFmtId="49" fontId="9" fillId="3" borderId="19" xfId="0" applyNumberFormat="1" applyFont="1" applyFill="1" applyBorder="1" applyAlignment="1">
      <alignment horizontal="center" vertical="top" wrapText="1"/>
    </xf>
    <xf numFmtId="4" fontId="9" fillId="3" borderId="19" xfId="0" applyNumberFormat="1" applyFont="1" applyFill="1" applyBorder="1" applyAlignment="1">
      <alignment vertical="top" wrapText="1"/>
    </xf>
    <xf numFmtId="4" fontId="9" fillId="3" borderId="24" xfId="0" applyNumberFormat="1" applyFont="1" applyFill="1" applyBorder="1" applyAlignment="1">
      <alignment vertical="top" wrapText="1"/>
    </xf>
    <xf numFmtId="0" fontId="14" fillId="3" borderId="0" xfId="0" applyFont="1" applyFill="1"/>
    <xf numFmtId="49" fontId="9" fillId="3" borderId="20" xfId="0" applyNumberFormat="1" applyFont="1" applyFill="1" applyBorder="1" applyAlignment="1">
      <alignment horizontal="center" vertical="top" wrapText="1"/>
    </xf>
    <xf numFmtId="0" fontId="0" fillId="3" borderId="0" xfId="0" applyFill="1" applyAlignment="1">
      <alignment vertical="center"/>
    </xf>
    <xf numFmtId="0" fontId="0" fillId="3" borderId="0" xfId="0" applyFill="1" applyAlignment="1">
      <alignment vertical="center" wrapText="1"/>
    </xf>
    <xf numFmtId="0" fontId="3" fillId="3" borderId="4" xfId="0" applyFont="1" applyFill="1" applyBorder="1" applyAlignment="1">
      <alignment wrapText="1"/>
    </xf>
    <xf numFmtId="0" fontId="3" fillId="3" borderId="5" xfId="0" applyFont="1" applyFill="1" applyBorder="1" applyAlignment="1">
      <alignment wrapText="1"/>
    </xf>
    <xf numFmtId="0" fontId="8" fillId="3" borderId="0" xfId="0" applyFont="1" applyFill="1"/>
    <xf numFmtId="49" fontId="9" fillId="4" borderId="18" xfId="0" applyNumberFormat="1" applyFont="1" applyFill="1" applyBorder="1" applyAlignment="1">
      <alignment horizontal="center" vertical="top" wrapText="1"/>
    </xf>
    <xf numFmtId="10" fontId="9" fillId="4" borderId="18" xfId="0" applyNumberFormat="1" applyFont="1" applyFill="1" applyBorder="1" applyAlignment="1">
      <alignment vertical="top" wrapText="1"/>
    </xf>
    <xf numFmtId="10" fontId="6" fillId="4" borderId="18" xfId="1" applyNumberFormat="1" applyFont="1" applyFill="1" applyBorder="1" applyAlignment="1">
      <alignment vertical="top" wrapText="1"/>
    </xf>
    <xf numFmtId="10" fontId="6" fillId="4" borderId="18" xfId="0" applyNumberFormat="1" applyFont="1" applyFill="1" applyBorder="1" applyAlignment="1">
      <alignment vertical="top" wrapText="1"/>
    </xf>
    <xf numFmtId="10" fontId="6" fillId="4" borderId="23" xfId="0" applyNumberFormat="1" applyFont="1" applyFill="1" applyBorder="1" applyAlignment="1">
      <alignment vertical="top" wrapText="1"/>
    </xf>
    <xf numFmtId="49" fontId="9" fillId="4" borderId="19" xfId="0" applyNumberFormat="1" applyFont="1" applyFill="1" applyBorder="1" applyAlignment="1">
      <alignment horizontal="center" vertical="top" wrapText="1"/>
    </xf>
    <xf numFmtId="4" fontId="9" fillId="4" borderId="19" xfId="0" applyNumberFormat="1" applyFont="1" applyFill="1" applyBorder="1" applyAlignment="1">
      <alignment vertical="top" wrapText="1"/>
    </xf>
    <xf numFmtId="4" fontId="9" fillId="4" borderId="24" xfId="0" applyNumberFormat="1" applyFont="1" applyFill="1" applyBorder="1" applyAlignment="1">
      <alignment vertical="top" wrapText="1"/>
    </xf>
    <xf numFmtId="49" fontId="10" fillId="5" borderId="21" xfId="0" applyNumberFormat="1" applyFont="1" applyFill="1" applyBorder="1" applyAlignment="1">
      <alignment horizontal="center" vertical="top" wrapText="1"/>
    </xf>
    <xf numFmtId="10" fontId="10" fillId="5" borderId="21" xfId="0" applyNumberFormat="1" applyFont="1" applyFill="1" applyBorder="1" applyAlignment="1">
      <alignment vertical="top" wrapText="1"/>
    </xf>
    <xf numFmtId="10" fontId="10" fillId="5" borderId="25" xfId="0" applyNumberFormat="1" applyFont="1" applyFill="1" applyBorder="1" applyAlignment="1">
      <alignment vertical="top" wrapText="1"/>
    </xf>
    <xf numFmtId="49" fontId="10" fillId="5" borderId="22" xfId="0" applyNumberFormat="1" applyFont="1" applyFill="1" applyBorder="1" applyAlignment="1">
      <alignment horizontal="center" vertical="top" wrapText="1"/>
    </xf>
    <xf numFmtId="165" fontId="10" fillId="5" borderId="22" xfId="0" applyNumberFormat="1" applyFont="1" applyFill="1" applyBorder="1" applyAlignment="1">
      <alignment vertical="top" wrapText="1"/>
    </xf>
    <xf numFmtId="165" fontId="10" fillId="5" borderId="29" xfId="0" applyNumberFormat="1" applyFont="1" applyFill="1" applyBorder="1" applyAlignment="1">
      <alignment vertical="top" wrapText="1"/>
    </xf>
    <xf numFmtId="0" fontId="4" fillId="3" borderId="0" xfId="0" applyFont="1" applyFill="1" applyAlignment="1">
      <alignment horizontal="center"/>
    </xf>
    <xf numFmtId="0" fontId="3" fillId="3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left" vertical="center"/>
    </xf>
    <xf numFmtId="165" fontId="0" fillId="0" borderId="0" xfId="0" applyNumberFormat="1"/>
    <xf numFmtId="0" fontId="2" fillId="3" borderId="0" xfId="0" applyFont="1" applyFill="1" applyAlignment="1">
      <alignment vertical="center"/>
    </xf>
    <xf numFmtId="0" fontId="3" fillId="3" borderId="0" xfId="0" applyFont="1" applyFill="1"/>
    <xf numFmtId="0" fontId="3" fillId="3" borderId="0" xfId="0" applyFont="1" applyFill="1" applyAlignment="1">
      <alignment wrapText="1"/>
    </xf>
    <xf numFmtId="0" fontId="5" fillId="3" borderId="0" xfId="0" applyFont="1" applyFill="1"/>
    <xf numFmtId="0" fontId="5" fillId="3" borderId="0" xfId="0" applyFont="1" applyFill="1" applyAlignment="1">
      <alignment wrapText="1"/>
    </xf>
    <xf numFmtId="0" fontId="3" fillId="3" borderId="0" xfId="0" applyFont="1" applyFill="1" applyAlignment="1">
      <alignment horizontal="right"/>
    </xf>
    <xf numFmtId="0" fontId="7" fillId="3" borderId="0" xfId="0" applyFont="1" applyFill="1"/>
    <xf numFmtId="0" fontId="7" fillId="3" borderId="0" xfId="0" applyFont="1" applyFill="1" applyAlignment="1">
      <alignment wrapText="1"/>
    </xf>
    <xf numFmtId="0" fontId="3" fillId="5" borderId="41" xfId="0" applyFont="1" applyFill="1" applyBorder="1" applyAlignment="1">
      <alignment vertical="center" wrapText="1"/>
    </xf>
    <xf numFmtId="0" fontId="3" fillId="5" borderId="40" xfId="0" applyFont="1" applyFill="1" applyBorder="1" applyAlignment="1">
      <alignment vertical="center" wrapText="1"/>
    </xf>
    <xf numFmtId="0" fontId="3" fillId="5" borderId="42" xfId="0" applyFont="1" applyFill="1" applyBorder="1" applyAlignment="1">
      <alignment vertical="center" wrapText="1"/>
    </xf>
    <xf numFmtId="0" fontId="3" fillId="5" borderId="26" xfId="0" applyFont="1" applyFill="1" applyBorder="1" applyAlignment="1">
      <alignment vertical="center" wrapText="1"/>
    </xf>
    <xf numFmtId="0" fontId="3" fillId="5" borderId="11" xfId="0" applyFont="1" applyFill="1" applyBorder="1" applyAlignment="1">
      <alignment vertical="center" wrapText="1"/>
    </xf>
    <xf numFmtId="0" fontId="3" fillId="5" borderId="12" xfId="0" applyFont="1" applyFill="1" applyBorder="1" applyAlignment="1">
      <alignment horizontal="right" vertical="center" wrapText="1"/>
    </xf>
    <xf numFmtId="0" fontId="8" fillId="4" borderId="20" xfId="0" applyFont="1" applyFill="1" applyBorder="1" applyAlignment="1">
      <alignment horizontal="center" vertical="center" wrapText="1"/>
    </xf>
    <xf numFmtId="0" fontId="8" fillId="4" borderId="18" xfId="0" applyFont="1" applyFill="1" applyBorder="1" applyAlignment="1">
      <alignment horizontal="center" vertical="center" wrapText="1"/>
    </xf>
    <xf numFmtId="0" fontId="2" fillId="3" borderId="0" xfId="0" applyFont="1" applyFill="1" applyAlignment="1">
      <alignment horizontal="center" vertical="center"/>
    </xf>
    <xf numFmtId="0" fontId="0" fillId="4" borderId="32" xfId="0" applyFill="1" applyBorder="1" applyAlignment="1">
      <alignment horizontal="center" vertical="center" wrapText="1"/>
    </xf>
    <xf numFmtId="0" fontId="1" fillId="4" borderId="19" xfId="0" applyFont="1" applyFill="1" applyBorder="1" applyAlignment="1">
      <alignment horizontal="center" vertical="center" wrapText="1"/>
    </xf>
    <xf numFmtId="0" fontId="0" fillId="4" borderId="19" xfId="0" applyFill="1" applyBorder="1" applyAlignment="1">
      <alignment horizontal="center" vertical="center" wrapText="1"/>
    </xf>
    <xf numFmtId="0" fontId="1" fillId="4" borderId="20" xfId="0" applyFont="1" applyFill="1" applyBorder="1" applyAlignment="1">
      <alignment horizontal="center" vertical="center" wrapText="1"/>
    </xf>
    <xf numFmtId="0" fontId="0" fillId="3" borderId="33" xfId="0" applyFill="1" applyBorder="1" applyAlignment="1">
      <alignment horizontal="center" vertical="center" wrapText="1"/>
    </xf>
    <xf numFmtId="0" fontId="0" fillId="3" borderId="39" xfId="0" applyFill="1" applyBorder="1" applyAlignment="1">
      <alignment horizontal="center" vertical="center" wrapText="1"/>
    </xf>
    <xf numFmtId="0" fontId="0" fillId="3" borderId="19" xfId="0" applyFill="1" applyBorder="1" applyAlignment="1">
      <alignment horizontal="center" vertical="center" wrapText="1"/>
    </xf>
    <xf numFmtId="0" fontId="0" fillId="3" borderId="20" xfId="0" applyFill="1" applyBorder="1" applyAlignment="1">
      <alignment horizontal="center" vertical="center" wrapText="1"/>
    </xf>
    <xf numFmtId="0" fontId="0" fillId="3" borderId="32" xfId="0" applyFill="1" applyBorder="1" applyAlignment="1">
      <alignment horizontal="center" vertical="center" wrapText="1"/>
    </xf>
    <xf numFmtId="0" fontId="1" fillId="3" borderId="19" xfId="0" applyFont="1" applyFill="1" applyBorder="1" applyAlignment="1">
      <alignment horizontal="center" vertical="center" wrapText="1"/>
    </xf>
    <xf numFmtId="0" fontId="0" fillId="4" borderId="33" xfId="0" applyFill="1" applyBorder="1" applyAlignment="1">
      <alignment horizontal="center" vertical="center" wrapText="1"/>
    </xf>
    <xf numFmtId="0" fontId="0" fillId="4" borderId="39" xfId="0" applyFill="1" applyBorder="1" applyAlignment="1">
      <alignment horizontal="center" vertical="center" wrapText="1"/>
    </xf>
    <xf numFmtId="0" fontId="0" fillId="3" borderId="0" xfId="0" applyFill="1" applyAlignment="1">
      <alignment horizontal="center" vertical="center"/>
    </xf>
    <xf numFmtId="49" fontId="9" fillId="4" borderId="20" xfId="0" applyNumberFormat="1" applyFont="1" applyFill="1" applyBorder="1" applyAlignment="1">
      <alignment horizontal="center" vertical="center" wrapText="1"/>
    </xf>
    <xf numFmtId="49" fontId="9" fillId="4" borderId="18" xfId="0" applyNumberFormat="1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/>
    </xf>
    <xf numFmtId="0" fontId="3" fillId="3" borderId="55" xfId="0" applyFont="1" applyFill="1" applyBorder="1" applyAlignment="1">
      <alignment horizontal="center" vertical="center"/>
    </xf>
    <xf numFmtId="0" fontId="3" fillId="3" borderId="56" xfId="0" applyFont="1" applyFill="1" applyBorder="1" applyAlignment="1">
      <alignment horizontal="center" vertical="center"/>
    </xf>
    <xf numFmtId="0" fontId="3" fillId="3" borderId="57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left" vertical="center"/>
    </xf>
    <xf numFmtId="0" fontId="3" fillId="3" borderId="17" xfId="0" applyFont="1" applyFill="1" applyBorder="1" applyAlignment="1">
      <alignment horizontal="left" vertical="center"/>
    </xf>
    <xf numFmtId="0" fontId="3" fillId="3" borderId="30" xfId="0" applyFont="1" applyFill="1" applyBorder="1" applyAlignment="1">
      <alignment horizontal="left" vertical="center"/>
    </xf>
    <xf numFmtId="0" fontId="3" fillId="3" borderId="28" xfId="0" applyFont="1" applyFill="1" applyBorder="1" applyAlignment="1">
      <alignment horizontal="left" vertical="center"/>
    </xf>
    <xf numFmtId="0" fontId="3" fillId="3" borderId="31" xfId="0" applyFont="1" applyFill="1" applyBorder="1" applyAlignment="1">
      <alignment horizontal="left" vertical="center"/>
    </xf>
    <xf numFmtId="49" fontId="9" fillId="4" borderId="33" xfId="0" applyNumberFormat="1" applyFont="1" applyFill="1" applyBorder="1" applyAlignment="1">
      <alignment horizontal="center" vertical="center" wrapText="1"/>
    </xf>
    <xf numFmtId="49" fontId="9" fillId="4" borderId="39" xfId="0" applyNumberFormat="1" applyFont="1" applyFill="1" applyBorder="1" applyAlignment="1">
      <alignment horizontal="center" vertical="center" wrapText="1"/>
    </xf>
    <xf numFmtId="0" fontId="3" fillId="3" borderId="34" xfId="0" applyFont="1" applyFill="1" applyBorder="1" applyAlignment="1">
      <alignment horizontal="left" vertical="center"/>
    </xf>
    <xf numFmtId="0" fontId="3" fillId="3" borderId="35" xfId="0" applyFont="1" applyFill="1" applyBorder="1" applyAlignment="1">
      <alignment horizontal="left" vertical="center"/>
    </xf>
    <xf numFmtId="0" fontId="3" fillId="3" borderId="36" xfId="0" applyFont="1" applyFill="1" applyBorder="1" applyAlignment="1">
      <alignment horizontal="left" vertical="center"/>
    </xf>
    <xf numFmtId="0" fontId="1" fillId="4" borderId="54" xfId="0" applyFont="1" applyFill="1" applyBorder="1" applyAlignment="1">
      <alignment horizontal="center" vertical="center" wrapText="1"/>
    </xf>
    <xf numFmtId="0" fontId="8" fillId="3" borderId="20" xfId="0" applyFont="1" applyFill="1" applyBorder="1" applyAlignment="1">
      <alignment horizontal="center" vertical="center" wrapText="1"/>
    </xf>
    <xf numFmtId="0" fontId="8" fillId="3" borderId="18" xfId="0" applyFont="1" applyFill="1" applyBorder="1" applyAlignment="1">
      <alignment horizontal="center" vertical="center" wrapText="1"/>
    </xf>
    <xf numFmtId="0" fontId="8" fillId="3" borderId="19" xfId="0" applyFont="1" applyFill="1" applyBorder="1" applyAlignment="1">
      <alignment horizontal="center" vertical="center" wrapText="1"/>
    </xf>
    <xf numFmtId="0" fontId="1" fillId="3" borderId="20" xfId="0" applyFont="1" applyFill="1" applyBorder="1" applyAlignment="1">
      <alignment horizontal="center" vertical="center" wrapText="1"/>
    </xf>
    <xf numFmtId="0" fontId="3" fillId="3" borderId="0" xfId="0" applyFont="1" applyFill="1" applyAlignment="1">
      <alignment horizontal="center" wrapText="1"/>
    </xf>
    <xf numFmtId="0" fontId="3" fillId="3" borderId="37" xfId="0" applyFont="1" applyFill="1" applyBorder="1" applyAlignment="1">
      <alignment horizontal="left" vertical="center"/>
    </xf>
    <xf numFmtId="0" fontId="3" fillId="3" borderId="38" xfId="0" applyFont="1" applyFill="1" applyBorder="1" applyAlignment="1">
      <alignment horizontal="left" vertical="center"/>
    </xf>
    <xf numFmtId="0" fontId="1" fillId="3" borderId="54" xfId="0" applyFont="1" applyFill="1" applyBorder="1" applyAlignment="1">
      <alignment horizontal="center" vertical="center"/>
    </xf>
    <xf numFmtId="0" fontId="0" fillId="3" borderId="47" xfId="0" applyFill="1" applyBorder="1" applyAlignment="1">
      <alignment horizontal="center" vertical="center"/>
    </xf>
    <xf numFmtId="0" fontId="8" fillId="4" borderId="19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/>
    </xf>
    <xf numFmtId="0" fontId="3" fillId="2" borderId="51" xfId="0" applyFont="1" applyFill="1" applyBorder="1" applyAlignment="1">
      <alignment horizontal="center" vertical="center"/>
    </xf>
    <xf numFmtId="0" fontId="3" fillId="2" borderId="52" xfId="0" applyFont="1" applyFill="1" applyBorder="1" applyAlignment="1">
      <alignment horizontal="center" vertical="center"/>
    </xf>
    <xf numFmtId="0" fontId="3" fillId="2" borderId="53" xfId="0" applyFont="1" applyFill="1" applyBorder="1" applyAlignment="1">
      <alignment horizontal="center" vertical="center"/>
    </xf>
    <xf numFmtId="0" fontId="3" fillId="2" borderId="47" xfId="0" applyFont="1" applyFill="1" applyBorder="1" applyAlignment="1">
      <alignment horizontal="left" vertical="center"/>
    </xf>
    <xf numFmtId="0" fontId="3" fillId="2" borderId="48" xfId="0" applyFont="1" applyFill="1" applyBorder="1" applyAlignment="1">
      <alignment horizontal="left" vertical="center"/>
    </xf>
    <xf numFmtId="0" fontId="3" fillId="2" borderId="49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left" vertical="center"/>
    </xf>
    <xf numFmtId="0" fontId="3" fillId="2" borderId="50" xfId="0" applyFont="1" applyFill="1" applyBorder="1" applyAlignment="1">
      <alignment horizontal="left" vertical="center"/>
    </xf>
    <xf numFmtId="0" fontId="3" fillId="2" borderId="27" xfId="0" applyFont="1" applyFill="1" applyBorder="1" applyAlignment="1">
      <alignment horizontal="left" vertical="center"/>
    </xf>
    <xf numFmtId="0" fontId="3" fillId="2" borderId="30" xfId="0" applyFont="1" applyFill="1" applyBorder="1" applyAlignment="1">
      <alignment horizontal="left" vertical="center"/>
    </xf>
    <xf numFmtId="165" fontId="11" fillId="2" borderId="30" xfId="0" applyNumberFormat="1" applyFont="1" applyFill="1" applyBorder="1" applyAlignment="1">
      <alignment horizontal="left" vertical="center"/>
    </xf>
    <xf numFmtId="0" fontId="3" fillId="2" borderId="34" xfId="0" applyFont="1" applyFill="1" applyBorder="1" applyAlignment="1">
      <alignment horizontal="left" vertical="center"/>
    </xf>
    <xf numFmtId="0" fontId="3" fillId="2" borderId="35" xfId="0" applyFont="1" applyFill="1" applyBorder="1" applyAlignment="1">
      <alignment horizontal="left" vertical="center"/>
    </xf>
    <xf numFmtId="0" fontId="3" fillId="2" borderId="36" xfId="0" applyFont="1" applyFill="1" applyBorder="1" applyAlignment="1">
      <alignment horizontal="left" vertical="center"/>
    </xf>
    <xf numFmtId="49" fontId="13" fillId="0" borderId="44" xfId="0" applyNumberFormat="1" applyFont="1" applyBorder="1" applyAlignment="1">
      <alignment horizontal="center" vertical="center" wrapText="1"/>
    </xf>
    <xf numFmtId="49" fontId="13" fillId="0" borderId="19" xfId="0" applyNumberFormat="1" applyFont="1" applyBorder="1" applyAlignment="1">
      <alignment horizontal="center" vertical="center" wrapText="1"/>
    </xf>
    <xf numFmtId="0" fontId="13" fillId="0" borderId="45" xfId="0" applyFont="1" applyBorder="1" applyAlignment="1">
      <alignment horizontal="left" vertical="center" wrapText="1"/>
    </xf>
    <xf numFmtId="0" fontId="13" fillId="0" borderId="43" xfId="0" applyFont="1" applyBorder="1" applyAlignment="1">
      <alignment horizontal="left" vertical="center" wrapText="1"/>
    </xf>
    <xf numFmtId="0" fontId="3" fillId="2" borderId="37" xfId="0" applyFont="1" applyFill="1" applyBorder="1" applyAlignment="1">
      <alignment horizontal="left" vertical="center"/>
    </xf>
    <xf numFmtId="0" fontId="3" fillId="2" borderId="38" xfId="0" applyFont="1" applyFill="1" applyBorder="1" applyAlignment="1">
      <alignment horizontal="left" vertical="center"/>
    </xf>
    <xf numFmtId="0" fontId="13" fillId="0" borderId="46" xfId="0" applyFont="1" applyBorder="1" applyAlignment="1">
      <alignment horizontal="center" vertical="center" wrapText="1"/>
    </xf>
    <xf numFmtId="0" fontId="13" fillId="0" borderId="3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49" fontId="9" fillId="2" borderId="19" xfId="0" applyNumberFormat="1" applyFont="1" applyFill="1" applyBorder="1" applyAlignment="1">
      <alignment vertical="top" wrapText="1"/>
    </xf>
    <xf numFmtId="0" fontId="0" fillId="2" borderId="19" xfId="0" applyFill="1" applyBorder="1" applyAlignment="1">
      <alignment vertical="top" wrapText="1"/>
    </xf>
    <xf numFmtId="0" fontId="0" fillId="2" borderId="20" xfId="0" applyFill="1" applyBorder="1" applyAlignment="1">
      <alignment vertical="top" wrapText="1"/>
    </xf>
    <xf numFmtId="0" fontId="2" fillId="0" borderId="40" xfId="0" applyFont="1" applyBorder="1" applyAlignment="1">
      <alignment horizontal="center" vertical="center"/>
    </xf>
    <xf numFmtId="0" fontId="3" fillId="2" borderId="41" xfId="0" applyFont="1" applyFill="1" applyBorder="1" applyAlignment="1">
      <alignment horizontal="center" vertical="center" wrapText="1"/>
    </xf>
    <xf numFmtId="0" fontId="3" fillId="2" borderId="40" xfId="0" applyFont="1" applyFill="1" applyBorder="1" applyAlignment="1">
      <alignment horizontal="center" vertical="center" wrapText="1"/>
    </xf>
    <xf numFmtId="0" fontId="3" fillId="2" borderId="42" xfId="0" applyFont="1" applyFill="1" applyBorder="1" applyAlignment="1">
      <alignment horizontal="center" vertical="center" wrapText="1"/>
    </xf>
    <xf numFmtId="0" fontId="3" fillId="2" borderId="26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0" fillId="2" borderId="32" xfId="0" applyFill="1" applyBorder="1" applyAlignment="1">
      <alignment vertical="top" wrapText="1"/>
    </xf>
    <xf numFmtId="0" fontId="0" fillId="2" borderId="43" xfId="0" applyFill="1" applyBorder="1" applyAlignment="1">
      <alignment vertical="top" wrapText="1"/>
    </xf>
    <xf numFmtId="49" fontId="9" fillId="2" borderId="32" xfId="0" applyNumberFormat="1" applyFont="1" applyFill="1" applyBorder="1" applyAlignment="1">
      <alignment vertical="top" wrapText="1"/>
    </xf>
    <xf numFmtId="0" fontId="0" fillId="2" borderId="33" xfId="0" applyFill="1" applyBorder="1" applyAlignment="1">
      <alignment vertical="top" wrapText="1"/>
    </xf>
    <xf numFmtId="0" fontId="0" fillId="0" borderId="3" xfId="0" applyBorder="1" applyAlignment="1">
      <alignment horizontal="center" vertical="center"/>
    </xf>
  </cellXfs>
  <cellStyles count="2">
    <cellStyle name="Normal" xfId="0" builtinId="0"/>
    <cellStyle name="Vírgula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362857</xdr:colOff>
      <xdr:row>0</xdr:row>
      <xdr:rowOff>0</xdr:rowOff>
    </xdr:from>
    <xdr:to>
      <xdr:col>14</xdr:col>
      <xdr:colOff>607471</xdr:colOff>
      <xdr:row>6</xdr:row>
      <xdr:rowOff>73026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B394875A-04E6-47C2-B09E-AFCE3738EB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385143" y="0"/>
          <a:ext cx="3534367" cy="146050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304800</xdr:colOff>
      <xdr:row>0</xdr:row>
      <xdr:rowOff>0</xdr:rowOff>
    </xdr:from>
    <xdr:to>
      <xdr:col>7</xdr:col>
      <xdr:colOff>495300</xdr:colOff>
      <xdr:row>0</xdr:row>
      <xdr:rowOff>638175</xdr:rowOff>
    </xdr:to>
    <xdr:sp macro="" textlink="">
      <xdr:nvSpPr>
        <xdr:cNvPr id="3073" name="Text Box 6">
          <a:extLst>
            <a:ext uri="{FF2B5EF4-FFF2-40B4-BE49-F238E27FC236}">
              <a16:creationId xmlns:a16="http://schemas.microsoft.com/office/drawing/2014/main" id="{00000000-0008-0000-0100-0000010C0000}"/>
            </a:ext>
          </a:extLst>
        </xdr:cNvPr>
        <xdr:cNvSpPr txBox="1">
          <a:spLocks noChangeArrowheads="1"/>
        </xdr:cNvSpPr>
      </xdr:nvSpPr>
      <xdr:spPr bwMode="auto">
        <a:xfrm>
          <a:off x="1009650" y="0"/>
          <a:ext cx="78009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/>
        <a:lstStyle/>
        <a:p>
          <a:pPr algn="l" rtl="0">
            <a:defRPr sz="1000"/>
          </a:pPr>
          <a:endParaRPr lang="pt-BR" sz="9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47625</xdr:colOff>
      <xdr:row>40</xdr:row>
      <xdr:rowOff>171450</xdr:rowOff>
    </xdr:from>
    <xdr:to>
      <xdr:col>10</xdr:col>
      <xdr:colOff>837325</xdr:colOff>
      <xdr:row>41</xdr:row>
      <xdr:rowOff>0</xdr:rowOff>
    </xdr:to>
    <xdr:sp macro="" textlink="">
      <xdr:nvSpPr>
        <xdr:cNvPr id="1031" name="Text Box 7">
          <a:extLst>
            <a:ext uri="{FF2B5EF4-FFF2-40B4-BE49-F238E27FC236}">
              <a16:creationId xmlns:a16="http://schemas.microsoft.com/office/drawing/2014/main" id="{00000000-0008-0000-0100-000007040000}"/>
            </a:ext>
          </a:extLst>
        </xdr:cNvPr>
        <xdr:cNvSpPr txBox="1">
          <a:spLocks noChangeArrowheads="1"/>
        </xdr:cNvSpPr>
      </xdr:nvSpPr>
      <xdr:spPr bwMode="auto">
        <a:xfrm>
          <a:off x="47625" y="10629900"/>
          <a:ext cx="9296400" cy="619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pt-B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Secretaria de Estado de Transportes e Obras Públicas  - SETOP - MG</a:t>
          </a:r>
          <a:endParaRPr lang="pt-BR" sz="9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defRPr sz="1000"/>
          </a:pPr>
          <a:r>
            <a:rPr lang="pt-BR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Internet: www.transportes.mg.gov.br / E-mail: dco@transportes.mg.gov.br</a:t>
          </a:r>
        </a:p>
        <a:p>
          <a:pPr algn="ctr" rtl="0">
            <a:defRPr sz="1000"/>
          </a:pPr>
          <a:r>
            <a:rPr lang="pt-BR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Fone Geral: (31) 3239-0999 - Fax: (31) 3239-0899</a:t>
          </a:r>
        </a:p>
        <a:p>
          <a:pPr algn="ctr" rtl="0">
            <a:defRPr sz="1000"/>
          </a:pPr>
          <a:r>
            <a:rPr lang="pt-BR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Sede: Rua Manaus, nº 467 - Bairro Santa Efigênia - CEP 30150-350 - Belo Horizonte - MG</a:t>
          </a:r>
        </a:p>
      </xdr:txBody>
    </xdr:sp>
    <xdr:clientData/>
  </xdr:twoCellAnchor>
  <xdr:twoCellAnchor>
    <xdr:from>
      <xdr:col>1</xdr:col>
      <xdr:colOff>298450</xdr:colOff>
      <xdr:row>0</xdr:row>
      <xdr:rowOff>0</xdr:rowOff>
    </xdr:from>
    <xdr:to>
      <xdr:col>2</xdr:col>
      <xdr:colOff>3327400</xdr:colOff>
      <xdr:row>0</xdr:row>
      <xdr:rowOff>638175</xdr:rowOff>
    </xdr:to>
    <xdr:sp macro="" textlink="">
      <xdr:nvSpPr>
        <xdr:cNvPr id="5" name="Text Box 6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1009650" y="0"/>
          <a:ext cx="3714750" cy="638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BR" sz="1100" b="0" i="0" u="none" strike="noStrike" baseline="0">
              <a:solidFill>
                <a:srgbClr val="FF0000"/>
              </a:solidFill>
              <a:latin typeface="Arial"/>
              <a:cs typeface="Arial"/>
            </a:rPr>
            <a:t>LOGOMARCA E TIMBRE DO CONVENENTE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42"/>
  <sheetViews>
    <sheetView showGridLines="0" showZeros="0" tabSelected="1" view="pageBreakPreview" topLeftCell="B1" zoomScale="75" zoomScaleNormal="75" zoomScaleSheetLayoutView="75" workbookViewId="0">
      <selection activeCell="C60" sqref="C60"/>
    </sheetView>
  </sheetViews>
  <sheetFormatPr defaultColWidth="9.140625" defaultRowHeight="12.75" x14ac:dyDescent="0.2"/>
  <cols>
    <col min="1" max="1" width="12.140625" style="69" customWidth="1"/>
    <col min="2" max="2" width="10.42578125" style="69" customWidth="1"/>
    <col min="3" max="3" width="68" style="69" customWidth="1"/>
    <col min="4" max="4" width="14.28515625" style="70" customWidth="1"/>
    <col min="5" max="5" width="15.7109375" style="70" customWidth="1"/>
    <col min="6" max="15" width="15.7109375" style="69" customWidth="1"/>
    <col min="16" max="16384" width="9.140625" style="69"/>
  </cols>
  <sheetData>
    <row r="1" spans="1:16" ht="52.5" customHeight="1" x14ac:dyDescent="0.2">
      <c r="F1" s="70"/>
      <c r="G1" s="70"/>
      <c r="H1" s="70"/>
      <c r="K1"/>
      <c r="L1"/>
      <c r="M1"/>
      <c r="N1"/>
      <c r="O1"/>
      <c r="P1"/>
    </row>
    <row r="2" spans="1:16" ht="2.25" customHeight="1" x14ac:dyDescent="0.2">
      <c r="F2" s="70"/>
      <c r="G2" s="70"/>
      <c r="H2" s="70"/>
    </row>
    <row r="3" spans="1:16" ht="15.75" x14ac:dyDescent="0.25">
      <c r="A3" s="139"/>
      <c r="B3" s="139"/>
      <c r="C3" s="139"/>
      <c r="D3" s="139"/>
      <c r="E3" s="139"/>
      <c r="F3" s="139"/>
      <c r="G3" s="139"/>
      <c r="H3" s="139"/>
      <c r="I3" s="139"/>
      <c r="J3" s="139"/>
      <c r="K3" s="139"/>
      <c r="L3" s="103"/>
      <c r="M3" s="103"/>
      <c r="N3" s="103"/>
      <c r="O3" s="103"/>
    </row>
    <row r="4" spans="1:16" ht="3.75" customHeight="1" thickBot="1" x14ac:dyDescent="0.25"/>
    <row r="5" spans="1:16" ht="18" customHeight="1" thickBot="1" x14ac:dyDescent="0.25">
      <c r="A5" s="140" t="s">
        <v>2</v>
      </c>
      <c r="B5" s="141"/>
      <c r="C5" s="141"/>
      <c r="D5" s="141"/>
      <c r="E5" s="141"/>
      <c r="F5" s="141"/>
      <c r="G5" s="141"/>
      <c r="H5" s="141"/>
      <c r="I5" s="141"/>
      <c r="J5" s="141"/>
      <c r="K5" s="142"/>
      <c r="L5"/>
      <c r="M5" s="104"/>
      <c r="N5" s="104"/>
      <c r="O5" s="104"/>
    </row>
    <row r="6" spans="1:16" ht="18" customHeight="1" x14ac:dyDescent="0.2">
      <c r="A6" s="147" t="s">
        <v>34</v>
      </c>
      <c r="B6" s="145"/>
      <c r="C6" s="146"/>
      <c r="D6" s="145" t="s">
        <v>64</v>
      </c>
      <c r="E6" s="145"/>
      <c r="F6" s="145"/>
      <c r="G6" s="145"/>
      <c r="H6" s="146"/>
      <c r="I6" s="143" t="s">
        <v>63</v>
      </c>
      <c r="J6" s="143"/>
      <c r="K6" s="144"/>
      <c r="L6" s="105"/>
      <c r="M6" s="105"/>
      <c r="N6" s="105"/>
      <c r="O6" s="105"/>
    </row>
    <row r="7" spans="1:16" ht="18" customHeight="1" thickBot="1" x14ac:dyDescent="0.25">
      <c r="A7" s="159" t="s">
        <v>35</v>
      </c>
      <c r="B7" s="151"/>
      <c r="C7" s="160"/>
      <c r="D7" s="151" t="s">
        <v>36</v>
      </c>
      <c r="E7" s="151"/>
      <c r="F7" s="151"/>
      <c r="G7" s="151"/>
      <c r="H7" s="151"/>
      <c r="I7" s="150" t="s">
        <v>54</v>
      </c>
      <c r="J7" s="151"/>
      <c r="K7" s="152"/>
      <c r="L7" s="105"/>
      <c r="M7" s="105"/>
      <c r="N7" s="105"/>
      <c r="O7" s="105"/>
    </row>
    <row r="8" spans="1:16" ht="36" customHeight="1" x14ac:dyDescent="0.2">
      <c r="A8" s="71" t="s">
        <v>12</v>
      </c>
      <c r="B8" s="72" t="s">
        <v>13</v>
      </c>
      <c r="C8" s="72" t="s">
        <v>14</v>
      </c>
      <c r="D8" s="73" t="s">
        <v>3</v>
      </c>
      <c r="E8" s="73" t="s">
        <v>16</v>
      </c>
      <c r="F8" s="72" t="s">
        <v>4</v>
      </c>
      <c r="G8" s="72" t="s">
        <v>5</v>
      </c>
      <c r="H8" s="72" t="s">
        <v>6</v>
      </c>
      <c r="I8" s="72" t="s">
        <v>7</v>
      </c>
      <c r="J8" s="72" t="s">
        <v>8</v>
      </c>
      <c r="K8" s="74" t="s">
        <v>15</v>
      </c>
      <c r="L8" s="74" t="s">
        <v>41</v>
      </c>
      <c r="M8" s="74" t="s">
        <v>42</v>
      </c>
      <c r="N8" s="74" t="s">
        <v>43</v>
      </c>
      <c r="O8" s="74" t="s">
        <v>44</v>
      </c>
    </row>
    <row r="9" spans="1:16" ht="14.25" customHeight="1" x14ac:dyDescent="0.2">
      <c r="A9" s="135">
        <v>1</v>
      </c>
      <c r="B9" s="122" t="s">
        <v>46</v>
      </c>
      <c r="C9" s="161" t="s">
        <v>55</v>
      </c>
      <c r="D9" s="89" t="s">
        <v>9</v>
      </c>
      <c r="E9" s="90">
        <v>0.1</v>
      </c>
      <c r="F9" s="90">
        <v>1</v>
      </c>
      <c r="G9" s="90"/>
      <c r="H9" s="90"/>
      <c r="I9" s="91"/>
      <c r="J9" s="92"/>
      <c r="K9" s="93"/>
      <c r="L9" s="93"/>
      <c r="M9" s="93"/>
      <c r="N9" s="93"/>
      <c r="O9" s="93"/>
    </row>
    <row r="10" spans="1:16" ht="14.25" customHeight="1" x14ac:dyDescent="0.2">
      <c r="A10" s="124"/>
      <c r="B10" s="126"/>
      <c r="C10" s="162"/>
      <c r="D10" s="94" t="s">
        <v>10</v>
      </c>
      <c r="E10" s="95">
        <f>$C$60*E9</f>
        <v>0</v>
      </c>
      <c r="F10" s="95">
        <v>0</v>
      </c>
      <c r="G10" s="95">
        <f t="shared" ref="G10:K10" si="0">G9*$E$10</f>
        <v>0</v>
      </c>
      <c r="H10" s="95">
        <f t="shared" si="0"/>
        <v>0</v>
      </c>
      <c r="I10" s="95">
        <f t="shared" si="0"/>
        <v>0</v>
      </c>
      <c r="J10" s="95">
        <f t="shared" si="0"/>
        <v>0</v>
      </c>
      <c r="K10" s="96">
        <f t="shared" si="0"/>
        <v>0</v>
      </c>
      <c r="L10" s="96"/>
      <c r="M10" s="96"/>
      <c r="N10" s="96"/>
      <c r="O10" s="96"/>
    </row>
    <row r="11" spans="1:16" ht="14.25" customHeight="1" x14ac:dyDescent="0.2">
      <c r="A11" s="132">
        <v>2</v>
      </c>
      <c r="B11" s="133" t="s">
        <v>65</v>
      </c>
      <c r="C11" s="153" t="s">
        <v>56</v>
      </c>
      <c r="D11" s="79" t="s">
        <v>9</v>
      </c>
      <c r="E11" s="75">
        <v>0.25</v>
      </c>
      <c r="F11" s="75">
        <v>0</v>
      </c>
      <c r="G11" s="75">
        <v>0.4</v>
      </c>
      <c r="H11" s="75">
        <v>0.4</v>
      </c>
      <c r="I11" s="76">
        <v>0.2</v>
      </c>
      <c r="J11" s="77"/>
      <c r="K11" s="78"/>
      <c r="L11" s="78"/>
      <c r="M11" s="78"/>
      <c r="N11" s="78"/>
      <c r="O11" s="78"/>
    </row>
    <row r="12" spans="1:16" ht="14.25" customHeight="1" x14ac:dyDescent="0.2">
      <c r="A12" s="132"/>
      <c r="B12" s="130"/>
      <c r="C12" s="122"/>
      <c r="D12" s="79" t="s">
        <v>10</v>
      </c>
      <c r="E12" s="95">
        <f>$C$60*E11</f>
        <v>0</v>
      </c>
      <c r="F12" s="80">
        <f t="shared" ref="F12:K12" si="1">F11*$E$12</f>
        <v>0</v>
      </c>
      <c r="G12" s="80">
        <f t="shared" si="1"/>
        <v>0</v>
      </c>
      <c r="H12" s="80">
        <f t="shared" si="1"/>
        <v>0</v>
      </c>
      <c r="I12" s="80">
        <f t="shared" si="1"/>
        <v>0</v>
      </c>
      <c r="J12" s="80">
        <f t="shared" si="1"/>
        <v>0</v>
      </c>
      <c r="K12" s="81">
        <f t="shared" si="1"/>
        <v>0</v>
      </c>
      <c r="L12" s="81"/>
      <c r="M12" s="81"/>
      <c r="N12" s="81"/>
      <c r="O12" s="81"/>
    </row>
    <row r="13" spans="1:16" ht="14.25" customHeight="1" x14ac:dyDescent="0.2">
      <c r="A13" s="124">
        <v>3</v>
      </c>
      <c r="B13" s="125" t="s">
        <v>66</v>
      </c>
      <c r="C13" s="153" t="s">
        <v>57</v>
      </c>
      <c r="D13" s="94" t="s">
        <v>9</v>
      </c>
      <c r="E13" s="90">
        <v>0.25</v>
      </c>
      <c r="F13" s="90">
        <v>0</v>
      </c>
      <c r="G13" s="90">
        <v>0</v>
      </c>
      <c r="H13" s="90">
        <v>0</v>
      </c>
      <c r="I13" s="91">
        <v>0.2</v>
      </c>
      <c r="J13" s="92">
        <v>0.4</v>
      </c>
      <c r="K13" s="93">
        <v>0.4</v>
      </c>
      <c r="L13" s="93"/>
      <c r="M13" s="93"/>
      <c r="N13" s="93"/>
      <c r="O13" s="93"/>
    </row>
    <row r="14" spans="1:16" ht="14.25" customHeight="1" x14ac:dyDescent="0.2">
      <c r="A14" s="124"/>
      <c r="B14" s="126"/>
      <c r="C14" s="122"/>
      <c r="D14" s="94" t="s">
        <v>10</v>
      </c>
      <c r="E14" s="95">
        <f>$C$60*E13</f>
        <v>0</v>
      </c>
      <c r="F14" s="95">
        <f t="shared" ref="F14:O14" si="2">F13*$E$14</f>
        <v>0</v>
      </c>
      <c r="G14" s="95">
        <f t="shared" si="2"/>
        <v>0</v>
      </c>
      <c r="H14" s="95">
        <f t="shared" si="2"/>
        <v>0</v>
      </c>
      <c r="I14" s="95">
        <f t="shared" si="2"/>
        <v>0</v>
      </c>
      <c r="J14" s="95">
        <f t="shared" si="2"/>
        <v>0</v>
      </c>
      <c r="K14" s="96">
        <f t="shared" si="2"/>
        <v>0</v>
      </c>
      <c r="L14" s="96"/>
      <c r="M14" s="96">
        <f t="shared" si="2"/>
        <v>0</v>
      </c>
      <c r="N14" s="96">
        <f t="shared" si="2"/>
        <v>0</v>
      </c>
      <c r="O14" s="96">
        <f t="shared" si="2"/>
        <v>0</v>
      </c>
    </row>
    <row r="15" spans="1:16" ht="14.25" customHeight="1" x14ac:dyDescent="0.2">
      <c r="A15" s="132">
        <v>4</v>
      </c>
      <c r="B15" s="156" t="s">
        <v>49</v>
      </c>
      <c r="C15" s="157" t="s">
        <v>58</v>
      </c>
      <c r="D15" s="79" t="s">
        <v>9</v>
      </c>
      <c r="E15" s="90">
        <v>0.2</v>
      </c>
      <c r="F15" s="75">
        <v>0</v>
      </c>
      <c r="G15" s="75">
        <v>0</v>
      </c>
      <c r="H15" s="75">
        <v>0</v>
      </c>
      <c r="I15" s="76">
        <v>0</v>
      </c>
      <c r="J15" s="78">
        <v>0</v>
      </c>
      <c r="K15" s="78">
        <v>0</v>
      </c>
      <c r="L15" s="78">
        <v>0.22</v>
      </c>
      <c r="M15" s="78">
        <v>0.22</v>
      </c>
      <c r="N15" s="78">
        <v>0.19500000000000001</v>
      </c>
      <c r="O15" s="78">
        <v>0.36499999999999999</v>
      </c>
    </row>
    <row r="16" spans="1:16" s="82" customFormat="1" ht="14.25" customHeight="1" x14ac:dyDescent="0.2">
      <c r="A16" s="132"/>
      <c r="B16" s="130"/>
      <c r="C16" s="155"/>
      <c r="D16" s="66" t="s">
        <v>10</v>
      </c>
      <c r="E16" s="95">
        <f>$C$60*E15</f>
        <v>0</v>
      </c>
      <c r="F16" s="67">
        <f>F15*$E$16</f>
        <v>0</v>
      </c>
      <c r="G16" s="67">
        <f>G15*$E$16</f>
        <v>0</v>
      </c>
      <c r="H16" s="67">
        <f>H15*$E$16</f>
        <v>0</v>
      </c>
      <c r="I16" s="67">
        <f>I15*$E$16</f>
        <v>0</v>
      </c>
      <c r="J16" s="96">
        <f>$E$16*J15</f>
        <v>0</v>
      </c>
      <c r="K16" s="96">
        <f t="shared" ref="K16" si="3">$E$16*K15</f>
        <v>0</v>
      </c>
      <c r="L16" s="96">
        <f t="shared" ref="L16" si="4">$E$16*L15</f>
        <v>0</v>
      </c>
      <c r="M16" s="96">
        <f t="shared" ref="M16" si="5">$E$16*M15</f>
        <v>0</v>
      </c>
      <c r="N16" s="96">
        <f t="shared" ref="N16" si="6">$E$16*N15</f>
        <v>0</v>
      </c>
      <c r="O16" s="96">
        <f t="shared" ref="O16" si="7">$E$16*O15</f>
        <v>0</v>
      </c>
    </row>
    <row r="17" spans="1:15" ht="14.25" customHeight="1" x14ac:dyDescent="0.2">
      <c r="A17" s="124">
        <v>5</v>
      </c>
      <c r="B17" s="156" t="s">
        <v>47</v>
      </c>
      <c r="C17" s="157" t="s">
        <v>59</v>
      </c>
      <c r="D17" s="94" t="s">
        <v>9</v>
      </c>
      <c r="E17" s="75">
        <v>0.11</v>
      </c>
      <c r="F17" s="90"/>
      <c r="G17" s="90"/>
      <c r="H17" s="90">
        <v>0</v>
      </c>
      <c r="I17" s="91">
        <v>0</v>
      </c>
      <c r="J17" s="92">
        <v>0</v>
      </c>
      <c r="K17" s="93"/>
      <c r="L17" s="93">
        <v>0.4</v>
      </c>
      <c r="M17" s="93">
        <v>0.4</v>
      </c>
      <c r="N17" s="93">
        <v>0.2</v>
      </c>
      <c r="O17" s="93"/>
    </row>
    <row r="18" spans="1:15" ht="14.25" customHeight="1" x14ac:dyDescent="0.2">
      <c r="A18" s="124"/>
      <c r="B18" s="130"/>
      <c r="C18" s="155"/>
      <c r="D18" s="94" t="s">
        <v>10</v>
      </c>
      <c r="E18" s="95">
        <f>$C$60*E17</f>
        <v>0</v>
      </c>
      <c r="F18" s="95">
        <f>F17*$E$18</f>
        <v>0</v>
      </c>
      <c r="G18" s="95">
        <f>G17*$E$18</f>
        <v>0</v>
      </c>
      <c r="H18" s="95">
        <f>H17*$E$18</f>
        <v>0</v>
      </c>
      <c r="I18" s="95">
        <f t="shared" ref="I18:J18" si="8">I17*$E$18</f>
        <v>0</v>
      </c>
      <c r="J18" s="95">
        <f t="shared" si="8"/>
        <v>0</v>
      </c>
      <c r="K18" s="96"/>
      <c r="L18" s="96">
        <f>$E$18*L17</f>
        <v>0</v>
      </c>
      <c r="M18" s="96">
        <f t="shared" ref="M18:N18" si="9">$E$18*M17</f>
        <v>0</v>
      </c>
      <c r="N18" s="96">
        <f t="shared" si="9"/>
        <v>0</v>
      </c>
      <c r="O18" s="96"/>
    </row>
    <row r="19" spans="1:15" ht="14.25" customHeight="1" x14ac:dyDescent="0.2">
      <c r="A19" s="132">
        <v>6</v>
      </c>
      <c r="B19" s="163" t="s">
        <v>48</v>
      </c>
      <c r="C19" s="157" t="s">
        <v>60</v>
      </c>
      <c r="D19" s="79" t="s">
        <v>9</v>
      </c>
      <c r="E19" s="75">
        <v>0.03</v>
      </c>
      <c r="F19" s="75"/>
      <c r="G19" s="75"/>
      <c r="H19" s="75"/>
      <c r="I19" s="76"/>
      <c r="J19" s="77"/>
      <c r="K19" s="78"/>
      <c r="L19" s="78">
        <v>0.4</v>
      </c>
      <c r="M19" s="78">
        <v>0.2</v>
      </c>
      <c r="N19" s="78">
        <v>0.4</v>
      </c>
      <c r="O19" s="78">
        <v>0</v>
      </c>
    </row>
    <row r="20" spans="1:15" ht="14.25" customHeight="1" x14ac:dyDescent="0.2">
      <c r="A20" s="132"/>
      <c r="B20" s="126"/>
      <c r="C20" s="155"/>
      <c r="D20" s="79" t="s">
        <v>10</v>
      </c>
      <c r="E20" s="80">
        <f>$C$60*E19</f>
        <v>0</v>
      </c>
      <c r="F20" s="80">
        <f t="shared" ref="F20:K20" si="10">F19*$E$20</f>
        <v>0</v>
      </c>
      <c r="G20" s="80">
        <f t="shared" si="10"/>
        <v>0</v>
      </c>
      <c r="H20" s="80">
        <f t="shared" si="10"/>
        <v>0</v>
      </c>
      <c r="I20" s="80">
        <f t="shared" si="10"/>
        <v>0</v>
      </c>
      <c r="J20" s="80">
        <f t="shared" si="10"/>
        <v>0</v>
      </c>
      <c r="K20" s="81">
        <f t="shared" si="10"/>
        <v>0</v>
      </c>
      <c r="L20" s="81">
        <f t="shared" ref="L20:O20" si="11">L19*$E$20</f>
        <v>0</v>
      </c>
      <c r="M20" s="81">
        <f t="shared" si="11"/>
        <v>0</v>
      </c>
      <c r="N20" s="81">
        <f t="shared" si="11"/>
        <v>0</v>
      </c>
      <c r="O20" s="81">
        <f t="shared" si="11"/>
        <v>0</v>
      </c>
    </row>
    <row r="21" spans="1:15" ht="14.25" customHeight="1" x14ac:dyDescent="0.2">
      <c r="A21" s="124">
        <v>7</v>
      </c>
      <c r="B21" s="125" t="s">
        <v>67</v>
      </c>
      <c r="C21" s="127" t="s">
        <v>61</v>
      </c>
      <c r="D21" s="94" t="s">
        <v>9</v>
      </c>
      <c r="E21" s="90">
        <v>0.03</v>
      </c>
      <c r="F21" s="90"/>
      <c r="G21" s="90"/>
      <c r="H21" s="91">
        <v>0</v>
      </c>
      <c r="I21" s="92">
        <v>0</v>
      </c>
      <c r="J21" s="93">
        <v>0</v>
      </c>
      <c r="K21" s="93">
        <v>0</v>
      </c>
      <c r="L21" s="93">
        <v>0</v>
      </c>
      <c r="M21" s="93">
        <v>0.2</v>
      </c>
      <c r="N21" s="93">
        <v>0.4</v>
      </c>
      <c r="O21" s="93">
        <v>0.4</v>
      </c>
    </row>
    <row r="22" spans="1:15" ht="14.25" customHeight="1" x14ac:dyDescent="0.2">
      <c r="A22" s="124"/>
      <c r="B22" s="126"/>
      <c r="C22" s="122"/>
      <c r="D22" s="94" t="s">
        <v>10</v>
      </c>
      <c r="E22" s="95">
        <f>$C$60*E21</f>
        <v>0</v>
      </c>
      <c r="F22" s="95">
        <f t="shared" ref="F22:G22" si="12">F21*$E$22</f>
        <v>0</v>
      </c>
      <c r="G22" s="95">
        <f t="shared" si="12"/>
        <v>0</v>
      </c>
      <c r="H22" s="95">
        <f t="shared" ref="H22:O22" si="13">H21*$E$22</f>
        <v>0</v>
      </c>
      <c r="I22" s="95">
        <f t="shared" si="13"/>
        <v>0</v>
      </c>
      <c r="J22" s="96">
        <f t="shared" si="13"/>
        <v>0</v>
      </c>
      <c r="K22" s="96">
        <f t="shared" si="13"/>
        <v>0</v>
      </c>
      <c r="L22" s="96">
        <f t="shared" si="13"/>
        <v>0</v>
      </c>
      <c r="M22" s="96">
        <f t="shared" si="13"/>
        <v>0</v>
      </c>
      <c r="N22" s="96">
        <f t="shared" si="13"/>
        <v>0</v>
      </c>
      <c r="O22" s="96">
        <f t="shared" si="13"/>
        <v>0</v>
      </c>
    </row>
    <row r="23" spans="1:15" ht="14.25" customHeight="1" x14ac:dyDescent="0.2">
      <c r="A23" s="132">
        <v>8</v>
      </c>
      <c r="B23" s="133" t="s">
        <v>68</v>
      </c>
      <c r="C23" s="157" t="s">
        <v>62</v>
      </c>
      <c r="D23" s="79" t="s">
        <v>9</v>
      </c>
      <c r="E23" s="75">
        <v>0.03</v>
      </c>
      <c r="F23" s="75">
        <v>0</v>
      </c>
      <c r="G23" s="75">
        <v>0</v>
      </c>
      <c r="H23" s="75">
        <v>0</v>
      </c>
      <c r="I23" s="76">
        <v>0</v>
      </c>
      <c r="J23" s="77">
        <v>0</v>
      </c>
      <c r="K23" s="78">
        <v>0</v>
      </c>
      <c r="L23" s="78">
        <v>0</v>
      </c>
      <c r="M23" s="78">
        <v>0</v>
      </c>
      <c r="N23" s="78">
        <v>0.5</v>
      </c>
      <c r="O23" s="78">
        <v>0.5</v>
      </c>
    </row>
    <row r="24" spans="1:15" ht="14.25" customHeight="1" x14ac:dyDescent="0.2">
      <c r="A24" s="132"/>
      <c r="B24" s="130"/>
      <c r="C24" s="155"/>
      <c r="D24" s="79" t="s">
        <v>10</v>
      </c>
      <c r="E24" s="95">
        <f>$C$60*E23</f>
        <v>0</v>
      </c>
      <c r="F24" s="80">
        <f t="shared" ref="F24:O24" si="14">F23*$E$24</f>
        <v>0</v>
      </c>
      <c r="G24" s="80">
        <f t="shared" si="14"/>
        <v>0</v>
      </c>
      <c r="H24" s="80">
        <f t="shared" si="14"/>
        <v>0</v>
      </c>
      <c r="I24" s="80">
        <f t="shared" si="14"/>
        <v>0</v>
      </c>
      <c r="J24" s="80">
        <f t="shared" si="14"/>
        <v>0</v>
      </c>
      <c r="K24" s="81">
        <f t="shared" si="14"/>
        <v>0</v>
      </c>
      <c r="L24" s="81">
        <f t="shared" si="14"/>
        <v>0</v>
      </c>
      <c r="M24" s="81">
        <f t="shared" si="14"/>
        <v>0</v>
      </c>
      <c r="N24" s="81">
        <f t="shared" si="14"/>
        <v>0</v>
      </c>
      <c r="O24" s="81">
        <f t="shared" si="14"/>
        <v>0</v>
      </c>
    </row>
    <row r="25" spans="1:15" ht="14.25" hidden="1" customHeight="1" x14ac:dyDescent="0.2">
      <c r="A25" s="134">
        <v>9</v>
      </c>
      <c r="B25" s="121" t="s">
        <v>50</v>
      </c>
      <c r="C25" s="121" t="s">
        <v>40</v>
      </c>
      <c r="D25" s="94" t="s">
        <v>9</v>
      </c>
      <c r="E25" s="90">
        <v>0</v>
      </c>
      <c r="F25" s="90">
        <v>0.1</v>
      </c>
      <c r="G25" s="90">
        <v>0.1</v>
      </c>
      <c r="H25" s="90">
        <v>0.1</v>
      </c>
      <c r="I25" s="90">
        <v>0.1</v>
      </c>
      <c r="J25" s="90">
        <v>0.1</v>
      </c>
      <c r="K25" s="90">
        <v>0.1</v>
      </c>
      <c r="L25" s="90">
        <v>0.1</v>
      </c>
      <c r="M25" s="90">
        <v>0.1</v>
      </c>
      <c r="N25" s="90">
        <v>0.1</v>
      </c>
      <c r="O25" s="90">
        <v>0.1</v>
      </c>
    </row>
    <row r="26" spans="1:15" ht="23.45" hidden="1" customHeight="1" x14ac:dyDescent="0.2">
      <c r="A26" s="135"/>
      <c r="B26" s="122"/>
      <c r="C26" s="122"/>
      <c r="D26" s="94" t="s">
        <v>10</v>
      </c>
      <c r="E26" s="95">
        <v>0</v>
      </c>
      <c r="F26" s="95">
        <f>F25*$E$26</f>
        <v>0</v>
      </c>
      <c r="G26" s="95">
        <f t="shared" ref="G26:O26" si="15">G25*$E$26</f>
        <v>0</v>
      </c>
      <c r="H26" s="95">
        <f t="shared" si="15"/>
        <v>0</v>
      </c>
      <c r="I26" s="95">
        <f t="shared" si="15"/>
        <v>0</v>
      </c>
      <c r="J26" s="95">
        <f t="shared" si="15"/>
        <v>0</v>
      </c>
      <c r="K26" s="96">
        <f t="shared" si="15"/>
        <v>0</v>
      </c>
      <c r="L26" s="96">
        <f t="shared" si="15"/>
        <v>0</v>
      </c>
      <c r="M26" s="96">
        <f t="shared" si="15"/>
        <v>0</v>
      </c>
      <c r="N26" s="96">
        <f t="shared" si="15"/>
        <v>0</v>
      </c>
      <c r="O26" s="96">
        <f t="shared" si="15"/>
        <v>0</v>
      </c>
    </row>
    <row r="27" spans="1:15" ht="14.25" hidden="1" customHeight="1" x14ac:dyDescent="0.2">
      <c r="A27" s="128">
        <v>10</v>
      </c>
      <c r="B27" s="154" t="s">
        <v>51</v>
      </c>
      <c r="C27" s="121" t="s">
        <v>39</v>
      </c>
      <c r="D27" s="79" t="s">
        <v>9</v>
      </c>
      <c r="E27" s="75">
        <v>0</v>
      </c>
      <c r="F27" s="75"/>
      <c r="G27" s="75"/>
      <c r="H27" s="75"/>
      <c r="I27" s="76"/>
      <c r="J27" s="77"/>
      <c r="K27" s="78"/>
      <c r="L27" s="78"/>
      <c r="M27" s="78"/>
      <c r="N27" s="78"/>
      <c r="O27" s="78">
        <v>0</v>
      </c>
    </row>
    <row r="28" spans="1:15" ht="24.95" hidden="1" customHeight="1" x14ac:dyDescent="0.2">
      <c r="A28" s="129"/>
      <c r="B28" s="155"/>
      <c r="C28" s="122"/>
      <c r="D28" s="79" t="s">
        <v>10</v>
      </c>
      <c r="E28" s="95">
        <v>0</v>
      </c>
      <c r="F28" s="80">
        <f t="shared" ref="F28:K28" si="16">F27*$E$28</f>
        <v>0</v>
      </c>
      <c r="G28" s="80">
        <f t="shared" si="16"/>
        <v>0</v>
      </c>
      <c r="H28" s="80">
        <f t="shared" si="16"/>
        <v>0</v>
      </c>
      <c r="I28" s="80">
        <f t="shared" si="16"/>
        <v>0</v>
      </c>
      <c r="J28" s="80">
        <f t="shared" si="16"/>
        <v>0</v>
      </c>
      <c r="K28" s="81">
        <f t="shared" si="16"/>
        <v>0</v>
      </c>
      <c r="L28" s="81"/>
      <c r="M28" s="81"/>
      <c r="N28" s="81"/>
      <c r="O28" s="81">
        <f t="shared" ref="O28" si="17">O27*$E$28</f>
        <v>0</v>
      </c>
    </row>
    <row r="29" spans="1:15" ht="13.9" hidden="1" customHeight="1" x14ac:dyDescent="0.2">
      <c r="A29" s="148" t="s">
        <v>37</v>
      </c>
      <c r="B29" s="137" t="s">
        <v>52</v>
      </c>
      <c r="C29" s="121" t="s">
        <v>38</v>
      </c>
      <c r="D29" s="94" t="s">
        <v>9</v>
      </c>
      <c r="E29" s="90">
        <v>0</v>
      </c>
      <c r="F29" s="90"/>
      <c r="G29" s="90"/>
      <c r="H29" s="90"/>
      <c r="I29" s="91"/>
      <c r="J29" s="92"/>
      <c r="K29" s="93"/>
      <c r="L29" s="93"/>
      <c r="M29" s="93">
        <v>0</v>
      </c>
      <c r="N29" s="93"/>
      <c r="O29" s="93"/>
    </row>
    <row r="30" spans="1:15" ht="14.25" hidden="1" customHeight="1" x14ac:dyDescent="0.2">
      <c r="A30" s="149"/>
      <c r="B30" s="138"/>
      <c r="C30" s="122"/>
      <c r="D30" s="94" t="s">
        <v>10</v>
      </c>
      <c r="E30" s="95">
        <v>0</v>
      </c>
      <c r="F30" s="95">
        <f t="shared" ref="F30:K30" si="18">F29*$E$30</f>
        <v>0</v>
      </c>
      <c r="G30" s="95">
        <f t="shared" si="18"/>
        <v>0</v>
      </c>
      <c r="H30" s="95">
        <f t="shared" si="18"/>
        <v>0</v>
      </c>
      <c r="I30" s="95">
        <f t="shared" si="18"/>
        <v>0</v>
      </c>
      <c r="J30" s="95">
        <f t="shared" si="18"/>
        <v>0</v>
      </c>
      <c r="K30" s="96">
        <f t="shared" si="18"/>
        <v>0</v>
      </c>
      <c r="L30" s="96"/>
      <c r="M30" s="96">
        <f>E30*M29</f>
        <v>0</v>
      </c>
      <c r="N30" s="96"/>
      <c r="O30" s="96"/>
    </row>
    <row r="31" spans="1:15" ht="14.25" hidden="1" customHeight="1" x14ac:dyDescent="0.2">
      <c r="A31" s="132">
        <v>12</v>
      </c>
      <c r="B31" s="130"/>
      <c r="C31" s="121"/>
      <c r="D31" s="79" t="s">
        <v>9</v>
      </c>
      <c r="E31" s="90"/>
      <c r="F31" s="75"/>
      <c r="G31" s="75"/>
      <c r="H31" s="75"/>
      <c r="I31" s="76"/>
      <c r="J31" s="77"/>
      <c r="K31" s="78"/>
      <c r="L31" s="78"/>
      <c r="M31" s="78"/>
      <c r="N31" s="78"/>
      <c r="O31" s="78"/>
    </row>
    <row r="32" spans="1:15" ht="14.25" hidden="1" customHeight="1" x14ac:dyDescent="0.2">
      <c r="A32" s="128"/>
      <c r="B32" s="131"/>
      <c r="C32" s="122"/>
      <c r="D32" s="83" t="s">
        <v>10</v>
      </c>
      <c r="E32" s="80"/>
      <c r="F32" s="80">
        <f t="shared" ref="F32:K32" si="19">F31*$E$32</f>
        <v>0</v>
      </c>
      <c r="G32" s="80">
        <f t="shared" si="19"/>
        <v>0</v>
      </c>
      <c r="H32" s="80">
        <f t="shared" si="19"/>
        <v>0</v>
      </c>
      <c r="I32" s="80">
        <f t="shared" si="19"/>
        <v>0</v>
      </c>
      <c r="J32" s="80">
        <f t="shared" si="19"/>
        <v>0</v>
      </c>
      <c r="K32" s="81">
        <f t="shared" si="19"/>
        <v>0</v>
      </c>
      <c r="L32" s="81"/>
      <c r="M32" s="81"/>
      <c r="N32" s="81"/>
      <c r="O32" s="81"/>
    </row>
    <row r="33" spans="1:17" ht="14.25" customHeight="1" x14ac:dyDescent="0.2">
      <c r="A33" s="115"/>
      <c r="B33" s="116"/>
      <c r="C33" s="117"/>
      <c r="D33" s="97" t="s">
        <v>9</v>
      </c>
      <c r="E33" s="98">
        <f>E9+E11+E13++E15+E19+E21+E23+E25+E27+E29+E17</f>
        <v>1.0000000000000002</v>
      </c>
      <c r="F33" s="98">
        <v>0.1</v>
      </c>
      <c r="G33" s="98">
        <v>0.2</v>
      </c>
      <c r="H33" s="98" t="e">
        <f t="shared" ref="H33:M33" si="20">H34/$E$34+G33</f>
        <v>#DIV/0!</v>
      </c>
      <c r="I33" s="98" t="e">
        <f t="shared" si="20"/>
        <v>#DIV/0!</v>
      </c>
      <c r="J33" s="98" t="e">
        <f t="shared" si="20"/>
        <v>#DIV/0!</v>
      </c>
      <c r="K33" s="99" t="e">
        <f t="shared" si="20"/>
        <v>#DIV/0!</v>
      </c>
      <c r="L33" s="99" t="e">
        <f t="shared" si="20"/>
        <v>#DIV/0!</v>
      </c>
      <c r="M33" s="99" t="e">
        <f t="shared" si="20"/>
        <v>#DIV/0!</v>
      </c>
      <c r="N33" s="99">
        <v>0.9</v>
      </c>
      <c r="O33" s="99" t="e">
        <f>O34/$E$34+L33</f>
        <v>#DIV/0!</v>
      </c>
    </row>
    <row r="34" spans="1:17" ht="13.5" customHeight="1" thickBot="1" x14ac:dyDescent="0.25">
      <c r="A34" s="118"/>
      <c r="B34" s="119"/>
      <c r="C34" s="120" t="s">
        <v>69</v>
      </c>
      <c r="D34" s="100" t="s">
        <v>10</v>
      </c>
      <c r="E34" s="101">
        <f>E32+E30+E28+E26+E24+E22+E20+E18+E16+E14+E12+E10</f>
        <v>0</v>
      </c>
      <c r="F34" s="101">
        <f t="shared" ref="F34:M34" si="21">F10+F12+F14+F16+F18+F20+F22+F24+F26+F28+F30+F32</f>
        <v>0</v>
      </c>
      <c r="G34" s="101">
        <f t="shared" si="21"/>
        <v>0</v>
      </c>
      <c r="H34" s="101">
        <f t="shared" si="21"/>
        <v>0</v>
      </c>
      <c r="I34" s="101">
        <f t="shared" si="21"/>
        <v>0</v>
      </c>
      <c r="J34" s="101">
        <f t="shared" si="21"/>
        <v>0</v>
      </c>
      <c r="K34" s="102">
        <f t="shared" si="21"/>
        <v>0</v>
      </c>
      <c r="L34" s="102">
        <f t="shared" si="21"/>
        <v>0</v>
      </c>
      <c r="M34" s="102">
        <f t="shared" si="21"/>
        <v>0</v>
      </c>
      <c r="N34" s="102">
        <v>0</v>
      </c>
      <c r="O34" s="102">
        <f>O10+O12+O14+O16+O18+O20+O22+O24+O26+O28+O30+O32+M34+L34</f>
        <v>0</v>
      </c>
    </row>
    <row r="35" spans="1:17" ht="1.5" customHeight="1" thickBot="1" x14ac:dyDescent="0.25">
      <c r="A35" s="84"/>
      <c r="B35" s="84"/>
      <c r="C35" s="84"/>
      <c r="D35" s="85"/>
      <c r="E35" s="85"/>
      <c r="F35" s="84"/>
      <c r="G35" s="84"/>
      <c r="H35" s="84"/>
      <c r="I35" s="84"/>
      <c r="J35" s="84"/>
      <c r="K35" s="84"/>
      <c r="L35" s="84"/>
      <c r="M35" s="84"/>
      <c r="N35" s="84"/>
      <c r="O35" s="84"/>
    </row>
    <row r="36" spans="1:17" ht="14.25" customHeight="1" x14ac:dyDescent="0.2">
      <c r="A36" s="86"/>
      <c r="B36" s="87"/>
      <c r="C36" s="87"/>
      <c r="D36" s="87"/>
      <c r="E36" s="87"/>
      <c r="F36" s="87"/>
      <c r="G36" s="87"/>
      <c r="J36" s="68"/>
      <c r="K36"/>
      <c r="L36"/>
      <c r="M36"/>
      <c r="N36"/>
      <c r="O36"/>
      <c r="P36"/>
      <c r="Q36" s="88" t="s">
        <v>1</v>
      </c>
    </row>
    <row r="37" spans="1:17" ht="14.25" customHeight="1" x14ac:dyDescent="0.2">
      <c r="A37" s="109"/>
      <c r="B37" s="84"/>
      <c r="C37" s="84"/>
      <c r="D37" s="109"/>
      <c r="E37" s="158" t="s">
        <v>53</v>
      </c>
      <c r="F37" s="158"/>
      <c r="G37" s="84"/>
      <c r="H37" s="108" t="s">
        <v>11</v>
      </c>
      <c r="K37"/>
      <c r="L37"/>
      <c r="M37"/>
      <c r="N37"/>
      <c r="O37"/>
      <c r="P37"/>
    </row>
    <row r="38" spans="1:17" ht="14.25" customHeight="1" x14ac:dyDescent="0.2">
      <c r="A38" s="108"/>
      <c r="B38" s="123" t="s">
        <v>45</v>
      </c>
      <c r="C38" s="123"/>
      <c r="E38" s="123" t="s">
        <v>33</v>
      </c>
      <c r="F38" s="123"/>
      <c r="G38" s="107"/>
      <c r="K38" s="106"/>
      <c r="L38"/>
      <c r="M38"/>
      <c r="N38"/>
      <c r="O38"/>
      <c r="P38"/>
    </row>
    <row r="39" spans="1:17" ht="15" customHeight="1" x14ac:dyDescent="0.2">
      <c r="A39" s="88"/>
      <c r="B39" s="88"/>
      <c r="C39" s="88"/>
      <c r="K39"/>
      <c r="L39"/>
      <c r="M39"/>
      <c r="N39"/>
      <c r="O39"/>
      <c r="P39"/>
    </row>
    <row r="40" spans="1:17" ht="13.5" customHeight="1" x14ac:dyDescent="0.2">
      <c r="A40" s="110"/>
      <c r="B40" s="136"/>
      <c r="C40" s="136"/>
      <c r="D40" s="111"/>
      <c r="E40" s="111"/>
      <c r="F40" s="112"/>
      <c r="K40"/>
      <c r="L40"/>
      <c r="M40"/>
      <c r="N40"/>
      <c r="O40"/>
      <c r="P40"/>
    </row>
    <row r="41" spans="1:17" ht="14.25" customHeight="1" x14ac:dyDescent="0.2">
      <c r="A41" s="113"/>
      <c r="B41" s="123" t="s">
        <v>31</v>
      </c>
      <c r="C41" s="123"/>
      <c r="D41" s="114"/>
      <c r="E41" s="114"/>
      <c r="K41"/>
      <c r="L41"/>
      <c r="M41"/>
      <c r="N41"/>
      <c r="O41"/>
      <c r="P41"/>
    </row>
    <row r="42" spans="1:17" ht="14.1" customHeight="1" x14ac:dyDescent="0.2"/>
  </sheetData>
  <mergeCells count="49">
    <mergeCell ref="C23:C24"/>
    <mergeCell ref="C19:C20"/>
    <mergeCell ref="E37:F37"/>
    <mergeCell ref="D7:H7"/>
    <mergeCell ref="A7:C7"/>
    <mergeCell ref="A9:A10"/>
    <mergeCell ref="A11:A12"/>
    <mergeCell ref="C9:C10"/>
    <mergeCell ref="C13:C14"/>
    <mergeCell ref="A17:A18"/>
    <mergeCell ref="B17:B18"/>
    <mergeCell ref="A13:A14"/>
    <mergeCell ref="B13:B14"/>
    <mergeCell ref="C17:C18"/>
    <mergeCell ref="A15:A16"/>
    <mergeCell ref="C15:C16"/>
    <mergeCell ref="B19:B20"/>
    <mergeCell ref="B40:C40"/>
    <mergeCell ref="E38:F38"/>
    <mergeCell ref="B29:B30"/>
    <mergeCell ref="A3:K3"/>
    <mergeCell ref="A5:K5"/>
    <mergeCell ref="I6:K6"/>
    <mergeCell ref="D6:H6"/>
    <mergeCell ref="A6:C6"/>
    <mergeCell ref="A29:A30"/>
    <mergeCell ref="I7:K7"/>
    <mergeCell ref="B9:B10"/>
    <mergeCell ref="C11:C12"/>
    <mergeCell ref="B11:B12"/>
    <mergeCell ref="B27:B28"/>
    <mergeCell ref="B15:B16"/>
    <mergeCell ref="A19:A20"/>
    <mergeCell ref="C27:C28"/>
    <mergeCell ref="B41:C41"/>
    <mergeCell ref="A21:A22"/>
    <mergeCell ref="B21:B22"/>
    <mergeCell ref="C21:C22"/>
    <mergeCell ref="C25:C26"/>
    <mergeCell ref="A27:A28"/>
    <mergeCell ref="C29:C30"/>
    <mergeCell ref="B31:B32"/>
    <mergeCell ref="C31:C32"/>
    <mergeCell ref="A31:A32"/>
    <mergeCell ref="B23:B24"/>
    <mergeCell ref="B25:B26"/>
    <mergeCell ref="A23:A24"/>
    <mergeCell ref="A25:A26"/>
    <mergeCell ref="B38:C38"/>
  </mergeCells>
  <phoneticPr fontId="2" type="noConversion"/>
  <printOptions horizontalCentered="1"/>
  <pageMargins left="0.39370078740157483" right="0.19685039370078741" top="0.59055118110236227" bottom="0.19685039370078741" header="0.19685039370078741" footer="0"/>
  <pageSetup scale="48" orientation="landscape" horizontalDpi="4294967295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M41"/>
  <sheetViews>
    <sheetView showGridLines="0" showZeros="0" view="pageBreakPreview" topLeftCell="A7" zoomScale="75" zoomScaleNormal="75" zoomScaleSheetLayoutView="75" workbookViewId="0">
      <selection activeCell="B15" sqref="B15:B16"/>
    </sheetView>
  </sheetViews>
  <sheetFormatPr defaultColWidth="9.140625" defaultRowHeight="12.75" x14ac:dyDescent="0.2"/>
  <cols>
    <col min="1" max="1" width="10.5703125" style="2" customWidth="1"/>
    <col min="2" max="2" width="10.28515625" style="2" customWidth="1"/>
    <col min="3" max="3" width="51" style="2" customWidth="1"/>
    <col min="4" max="4" width="14.42578125" style="1" customWidth="1"/>
    <col min="5" max="5" width="13.28515625" style="1" customWidth="1"/>
    <col min="6" max="11" width="12.5703125" style="2" customWidth="1"/>
    <col min="12" max="16384" width="9.140625" style="2"/>
  </cols>
  <sheetData>
    <row r="1" spans="1:11" ht="55.5" customHeight="1" x14ac:dyDescent="0.2">
      <c r="A1" s="64"/>
      <c r="B1" s="17"/>
      <c r="C1" s="17"/>
      <c r="D1" s="65"/>
      <c r="E1" s="65"/>
      <c r="F1" s="65"/>
      <c r="G1" s="65"/>
      <c r="H1" s="65"/>
      <c r="I1" s="17"/>
      <c r="J1" s="17"/>
      <c r="K1" s="18"/>
    </row>
    <row r="2" spans="1:11" ht="4.5" customHeight="1" x14ac:dyDescent="0.2">
      <c r="F2" s="1"/>
      <c r="G2" s="1"/>
      <c r="H2" s="1"/>
    </row>
    <row r="3" spans="1:11" ht="15.75" x14ac:dyDescent="0.25">
      <c r="A3" s="164"/>
      <c r="B3" s="164"/>
      <c r="C3" s="164"/>
      <c r="D3" s="164"/>
      <c r="E3" s="164"/>
      <c r="F3" s="164"/>
      <c r="G3" s="164"/>
      <c r="H3" s="164"/>
      <c r="I3" s="164"/>
      <c r="J3" s="164"/>
      <c r="K3" s="164"/>
    </row>
    <row r="4" spans="1:11" ht="3.75" customHeight="1" x14ac:dyDescent="0.2"/>
    <row r="5" spans="1:11" ht="18" customHeight="1" thickBot="1" x14ac:dyDescent="0.25">
      <c r="A5" s="165" t="s">
        <v>2</v>
      </c>
      <c r="B5" s="166"/>
      <c r="C5" s="166"/>
      <c r="D5" s="166"/>
      <c r="E5" s="166"/>
      <c r="F5" s="166"/>
      <c r="G5" s="166"/>
      <c r="H5" s="166"/>
      <c r="I5" s="166"/>
      <c r="J5" s="166"/>
      <c r="K5" s="167"/>
    </row>
    <row r="6" spans="1:11" ht="18" customHeight="1" x14ac:dyDescent="0.2">
      <c r="A6" s="170" t="s">
        <v>29</v>
      </c>
      <c r="B6" s="171"/>
      <c r="C6" s="172"/>
      <c r="D6" s="173" t="s">
        <v>30</v>
      </c>
      <c r="E6" s="174"/>
      <c r="F6" s="175">
        <v>46303.31</v>
      </c>
      <c r="G6" s="175"/>
      <c r="H6" s="62"/>
      <c r="I6" s="168" t="s">
        <v>19</v>
      </c>
      <c r="J6" s="168"/>
      <c r="K6" s="169"/>
    </row>
    <row r="7" spans="1:11" ht="18" customHeight="1" thickBot="1" x14ac:dyDescent="0.25">
      <c r="A7" s="183" t="s">
        <v>17</v>
      </c>
      <c r="B7" s="177"/>
      <c r="C7" s="184"/>
      <c r="D7" s="177" t="s">
        <v>18</v>
      </c>
      <c r="E7" s="177"/>
      <c r="F7" s="177"/>
      <c r="G7" s="177"/>
      <c r="H7" s="177"/>
      <c r="I7" s="176" t="s">
        <v>20</v>
      </c>
      <c r="J7" s="177"/>
      <c r="K7" s="178"/>
    </row>
    <row r="8" spans="1:11" ht="36" customHeight="1" thickBot="1" x14ac:dyDescent="0.25">
      <c r="A8" s="28" t="s">
        <v>12</v>
      </c>
      <c r="B8" s="29" t="s">
        <v>13</v>
      </c>
      <c r="C8" s="47" t="s">
        <v>14</v>
      </c>
      <c r="D8" s="30" t="s">
        <v>3</v>
      </c>
      <c r="E8" s="30" t="s">
        <v>16</v>
      </c>
      <c r="F8" s="29" t="s">
        <v>4</v>
      </c>
      <c r="G8" s="29" t="s">
        <v>5</v>
      </c>
      <c r="H8" s="29" t="s">
        <v>6</v>
      </c>
      <c r="I8" s="29" t="s">
        <v>7</v>
      </c>
      <c r="J8" s="29" t="s">
        <v>8</v>
      </c>
      <c r="K8" s="31" t="s">
        <v>15</v>
      </c>
    </row>
    <row r="9" spans="1:11" ht="14.25" customHeight="1" x14ac:dyDescent="0.2">
      <c r="A9" s="185">
        <v>1</v>
      </c>
      <c r="B9" s="179" t="s">
        <v>21</v>
      </c>
      <c r="C9" s="181" t="s">
        <v>22</v>
      </c>
      <c r="D9" s="32" t="s">
        <v>9</v>
      </c>
      <c r="E9" s="58">
        <f>E10/$E$34</f>
        <v>8.5408364974339859E-2</v>
      </c>
      <c r="F9" s="58">
        <v>1</v>
      </c>
      <c r="G9" s="48"/>
      <c r="H9" s="48"/>
      <c r="I9" s="55"/>
      <c r="J9" s="48"/>
      <c r="K9" s="56"/>
    </row>
    <row r="10" spans="1:11" ht="14.25" customHeight="1" x14ac:dyDescent="0.2">
      <c r="A10" s="186"/>
      <c r="B10" s="180"/>
      <c r="C10" s="182"/>
      <c r="D10" s="33" t="s">
        <v>10</v>
      </c>
      <c r="E10" s="50">
        <v>3954.69</v>
      </c>
      <c r="F10" s="50">
        <f t="shared" ref="F10:K10" si="0">F9*$E$10</f>
        <v>3954.69</v>
      </c>
      <c r="G10" s="50">
        <f t="shared" si="0"/>
        <v>0</v>
      </c>
      <c r="H10" s="50">
        <f t="shared" si="0"/>
        <v>0</v>
      </c>
      <c r="I10" s="50">
        <f t="shared" si="0"/>
        <v>0</v>
      </c>
      <c r="J10" s="50">
        <f t="shared" si="0"/>
        <v>0</v>
      </c>
      <c r="K10" s="50">
        <f t="shared" si="0"/>
        <v>0</v>
      </c>
    </row>
    <row r="11" spans="1:11" ht="14.25" customHeight="1" x14ac:dyDescent="0.2">
      <c r="A11" s="186">
        <v>2</v>
      </c>
      <c r="B11" s="180" t="s">
        <v>23</v>
      </c>
      <c r="C11" s="182" t="s">
        <v>24</v>
      </c>
      <c r="D11" s="33" t="s">
        <v>9</v>
      </c>
      <c r="E11" s="58">
        <f>E12/$E$34</f>
        <v>0.53487817609583421</v>
      </c>
      <c r="F11" s="58">
        <v>0.05</v>
      </c>
      <c r="G11" s="58">
        <v>0.2</v>
      </c>
      <c r="H11" s="58">
        <v>0.2</v>
      </c>
      <c r="I11" s="59">
        <v>0.2</v>
      </c>
      <c r="J11" s="58">
        <v>0.2</v>
      </c>
      <c r="K11" s="60">
        <v>0.15</v>
      </c>
    </row>
    <row r="12" spans="1:11" ht="14.25" customHeight="1" x14ac:dyDescent="0.2">
      <c r="A12" s="186"/>
      <c r="B12" s="180"/>
      <c r="C12" s="182"/>
      <c r="D12" s="33" t="s">
        <v>10</v>
      </c>
      <c r="E12" s="50">
        <v>24766.63</v>
      </c>
      <c r="F12" s="50">
        <f t="shared" ref="F12:K12" si="1">F11*$E$12</f>
        <v>1238.3315000000002</v>
      </c>
      <c r="G12" s="50">
        <f t="shared" si="1"/>
        <v>4953.3260000000009</v>
      </c>
      <c r="H12" s="50">
        <f t="shared" si="1"/>
        <v>4953.3260000000009</v>
      </c>
      <c r="I12" s="50">
        <f t="shared" si="1"/>
        <v>4953.3260000000009</v>
      </c>
      <c r="J12" s="50">
        <f t="shared" si="1"/>
        <v>4953.3260000000009</v>
      </c>
      <c r="K12" s="57">
        <f t="shared" si="1"/>
        <v>3714.9944999999998</v>
      </c>
    </row>
    <row r="13" spans="1:11" ht="14.25" customHeight="1" x14ac:dyDescent="0.2">
      <c r="A13" s="186">
        <v>3</v>
      </c>
      <c r="B13" s="180" t="s">
        <v>25</v>
      </c>
      <c r="C13" s="182" t="s">
        <v>26</v>
      </c>
      <c r="D13" s="33" t="s">
        <v>9</v>
      </c>
      <c r="E13" s="58">
        <f>E14/$E$34</f>
        <v>0.10804475965109191</v>
      </c>
      <c r="F13" s="58"/>
      <c r="G13" s="58">
        <v>0.25</v>
      </c>
      <c r="H13" s="58">
        <v>0.25</v>
      </c>
      <c r="I13" s="59">
        <v>0.25</v>
      </c>
      <c r="J13" s="58">
        <v>0.25</v>
      </c>
      <c r="K13" s="60"/>
    </row>
    <row r="14" spans="1:11" ht="14.25" customHeight="1" x14ac:dyDescent="0.2">
      <c r="A14" s="186"/>
      <c r="B14" s="180"/>
      <c r="C14" s="182"/>
      <c r="D14" s="33" t="s">
        <v>10</v>
      </c>
      <c r="E14" s="50">
        <v>5002.83</v>
      </c>
      <c r="F14" s="50">
        <f t="shared" ref="F14:K14" si="2">F13*$E$14</f>
        <v>0</v>
      </c>
      <c r="G14" s="50">
        <f t="shared" si="2"/>
        <v>1250.7075</v>
      </c>
      <c r="H14" s="50">
        <f t="shared" si="2"/>
        <v>1250.7075</v>
      </c>
      <c r="I14" s="50">
        <f t="shared" si="2"/>
        <v>1250.7075</v>
      </c>
      <c r="J14" s="50">
        <f t="shared" si="2"/>
        <v>1250.7075</v>
      </c>
      <c r="K14" s="57">
        <f t="shared" si="2"/>
        <v>0</v>
      </c>
    </row>
    <row r="15" spans="1:11" ht="14.25" customHeight="1" x14ac:dyDescent="0.2">
      <c r="A15" s="186">
        <v>4</v>
      </c>
      <c r="B15" s="180" t="s">
        <v>27</v>
      </c>
      <c r="C15" s="182" t="s">
        <v>28</v>
      </c>
      <c r="D15" s="33" t="s">
        <v>9</v>
      </c>
      <c r="E15" s="58">
        <f>E16/$E$34</f>
        <v>0.2716686992787341</v>
      </c>
      <c r="F15" s="58"/>
      <c r="G15" s="58">
        <v>0.25</v>
      </c>
      <c r="H15" s="58">
        <v>0.25</v>
      </c>
      <c r="I15" s="59">
        <v>0.25</v>
      </c>
      <c r="J15" s="58">
        <v>0.25</v>
      </c>
      <c r="K15" s="60"/>
    </row>
    <row r="16" spans="1:11" ht="14.25" customHeight="1" x14ac:dyDescent="0.2">
      <c r="A16" s="186"/>
      <c r="B16" s="180"/>
      <c r="C16" s="182"/>
      <c r="D16" s="33" t="s">
        <v>10</v>
      </c>
      <c r="E16" s="50">
        <v>12579.16</v>
      </c>
      <c r="F16" s="50">
        <f t="shared" ref="F16:K16" si="3">F15*$E$16</f>
        <v>0</v>
      </c>
      <c r="G16" s="50">
        <f t="shared" si="3"/>
        <v>3144.79</v>
      </c>
      <c r="H16" s="50">
        <f t="shared" si="3"/>
        <v>3144.79</v>
      </c>
      <c r="I16" s="50">
        <f t="shared" si="3"/>
        <v>3144.79</v>
      </c>
      <c r="J16" s="50">
        <f t="shared" si="3"/>
        <v>3144.79</v>
      </c>
      <c r="K16" s="57">
        <f t="shared" si="3"/>
        <v>0</v>
      </c>
    </row>
    <row r="17" spans="1:12" ht="14.25" customHeight="1" x14ac:dyDescent="0.2">
      <c r="A17" s="198"/>
      <c r="B17" s="189"/>
      <c r="C17" s="199"/>
      <c r="D17" s="33" t="s">
        <v>9</v>
      </c>
      <c r="E17" s="37">
        <f>E18/$E$34</f>
        <v>0</v>
      </c>
      <c r="F17" s="37"/>
      <c r="G17" s="37"/>
      <c r="H17" s="37"/>
      <c r="I17" s="38"/>
      <c r="J17" s="39"/>
      <c r="K17" s="40"/>
    </row>
    <row r="18" spans="1:12" ht="14.25" customHeight="1" x14ac:dyDescent="0.2">
      <c r="A18" s="198"/>
      <c r="B18" s="189"/>
      <c r="C18" s="199"/>
      <c r="D18" s="33" t="s">
        <v>10</v>
      </c>
      <c r="E18" s="52"/>
      <c r="F18" s="52">
        <f t="shared" ref="F18:K18" si="4">F17*$E$16</f>
        <v>0</v>
      </c>
      <c r="G18" s="52">
        <f t="shared" si="4"/>
        <v>0</v>
      </c>
      <c r="H18" s="52">
        <f t="shared" si="4"/>
        <v>0</v>
      </c>
      <c r="I18" s="52">
        <f t="shared" si="4"/>
        <v>0</v>
      </c>
      <c r="J18" s="52">
        <f t="shared" si="4"/>
        <v>0</v>
      </c>
      <c r="K18" s="53">
        <f t="shared" si="4"/>
        <v>0</v>
      </c>
    </row>
    <row r="19" spans="1:12" ht="14.25" customHeight="1" x14ac:dyDescent="0.2">
      <c r="A19" s="198"/>
      <c r="B19" s="189"/>
      <c r="C19" s="199"/>
      <c r="D19" s="33" t="s">
        <v>9</v>
      </c>
      <c r="E19" s="37">
        <f>E20/$E$34</f>
        <v>0</v>
      </c>
      <c r="F19" s="37"/>
      <c r="G19" s="37"/>
      <c r="H19" s="37"/>
      <c r="I19" s="38"/>
      <c r="J19" s="39"/>
      <c r="K19" s="40"/>
    </row>
    <row r="20" spans="1:12" ht="14.25" customHeight="1" x14ac:dyDescent="0.2">
      <c r="A20" s="198"/>
      <c r="B20" s="189"/>
      <c r="C20" s="199"/>
      <c r="D20" s="33" t="s">
        <v>10</v>
      </c>
      <c r="E20" s="52"/>
      <c r="F20" s="52">
        <f t="shared" ref="F20:K20" si="5">F19*$E$20</f>
        <v>0</v>
      </c>
      <c r="G20" s="52">
        <f t="shared" si="5"/>
        <v>0</v>
      </c>
      <c r="H20" s="52">
        <f t="shared" si="5"/>
        <v>0</v>
      </c>
      <c r="I20" s="52">
        <f t="shared" si="5"/>
        <v>0</v>
      </c>
      <c r="J20" s="52">
        <f t="shared" si="5"/>
        <v>0</v>
      </c>
      <c r="K20" s="53">
        <f t="shared" si="5"/>
        <v>0</v>
      </c>
    </row>
    <row r="21" spans="1:12" ht="14.25" customHeight="1" x14ac:dyDescent="0.2">
      <c r="A21" s="198"/>
      <c r="B21" s="189"/>
      <c r="C21" s="199"/>
      <c r="D21" s="33" t="s">
        <v>9</v>
      </c>
      <c r="E21" s="37">
        <f>E22/$E$34</f>
        <v>0</v>
      </c>
      <c r="F21" s="37"/>
      <c r="G21" s="37"/>
      <c r="H21" s="37"/>
      <c r="I21" s="38"/>
      <c r="J21" s="39"/>
      <c r="K21" s="40"/>
      <c r="L21" s="54"/>
    </row>
    <row r="22" spans="1:12" ht="14.25" customHeight="1" x14ac:dyDescent="0.2">
      <c r="A22" s="198"/>
      <c r="B22" s="189"/>
      <c r="C22" s="189"/>
      <c r="D22" s="33" t="s">
        <v>10</v>
      </c>
      <c r="E22" s="52"/>
      <c r="F22" s="52">
        <f t="shared" ref="F22:K22" si="6">F21*$E$22</f>
        <v>0</v>
      </c>
      <c r="G22" s="52">
        <f t="shared" si="6"/>
        <v>0</v>
      </c>
      <c r="H22" s="52">
        <f t="shared" si="6"/>
        <v>0</v>
      </c>
      <c r="I22" s="52">
        <f t="shared" si="6"/>
        <v>0</v>
      </c>
      <c r="J22" s="52">
        <f t="shared" si="6"/>
        <v>0</v>
      </c>
      <c r="K22" s="53">
        <f t="shared" si="6"/>
        <v>0</v>
      </c>
    </row>
    <row r="23" spans="1:12" ht="14.25" customHeight="1" x14ac:dyDescent="0.2">
      <c r="A23" s="198"/>
      <c r="B23" s="189"/>
      <c r="C23" s="189"/>
      <c r="D23" s="33" t="s">
        <v>9</v>
      </c>
      <c r="E23" s="37">
        <f>E24/$E$34</f>
        <v>0</v>
      </c>
      <c r="F23" s="37"/>
      <c r="G23" s="37"/>
      <c r="H23" s="37"/>
      <c r="I23" s="38"/>
      <c r="J23" s="39"/>
      <c r="K23" s="40"/>
    </row>
    <row r="24" spans="1:12" ht="14.25" customHeight="1" x14ac:dyDescent="0.2">
      <c r="A24" s="198"/>
      <c r="B24" s="189"/>
      <c r="C24" s="189"/>
      <c r="D24" s="33" t="s">
        <v>10</v>
      </c>
      <c r="E24" s="52"/>
      <c r="F24" s="52">
        <f t="shared" ref="F24:K24" si="7">F23*$E$24</f>
        <v>0</v>
      </c>
      <c r="G24" s="52">
        <f t="shared" si="7"/>
        <v>0</v>
      </c>
      <c r="H24" s="52">
        <f t="shared" si="7"/>
        <v>0</v>
      </c>
      <c r="I24" s="52">
        <f t="shared" si="7"/>
        <v>0</v>
      </c>
      <c r="J24" s="52">
        <f t="shared" si="7"/>
        <v>0</v>
      </c>
      <c r="K24" s="53">
        <f t="shared" si="7"/>
        <v>0</v>
      </c>
    </row>
    <row r="25" spans="1:12" ht="14.25" customHeight="1" x14ac:dyDescent="0.2">
      <c r="A25" s="198"/>
      <c r="B25" s="189"/>
      <c r="C25" s="189"/>
      <c r="D25" s="33" t="s">
        <v>9</v>
      </c>
      <c r="E25" s="37">
        <f>E26/$E$34</f>
        <v>0</v>
      </c>
      <c r="F25" s="37"/>
      <c r="G25" s="37"/>
      <c r="H25" s="37"/>
      <c r="I25" s="38"/>
      <c r="J25" s="39"/>
      <c r="K25" s="40"/>
    </row>
    <row r="26" spans="1:12" ht="14.25" customHeight="1" x14ac:dyDescent="0.2">
      <c r="A26" s="198"/>
      <c r="B26" s="189"/>
      <c r="C26" s="189"/>
      <c r="D26" s="33" t="s">
        <v>10</v>
      </c>
      <c r="E26" s="52"/>
      <c r="F26" s="52">
        <f t="shared" ref="F26:K26" si="8">F25*$E$26</f>
        <v>0</v>
      </c>
      <c r="G26" s="52">
        <f t="shared" si="8"/>
        <v>0</v>
      </c>
      <c r="H26" s="52">
        <f t="shared" si="8"/>
        <v>0</v>
      </c>
      <c r="I26" s="52">
        <f t="shared" si="8"/>
        <v>0</v>
      </c>
      <c r="J26" s="52">
        <f t="shared" si="8"/>
        <v>0</v>
      </c>
      <c r="K26" s="53">
        <f t="shared" si="8"/>
        <v>0</v>
      </c>
    </row>
    <row r="27" spans="1:12" ht="14.25" customHeight="1" x14ac:dyDescent="0.2">
      <c r="A27" s="198"/>
      <c r="B27" s="189"/>
      <c r="C27" s="189"/>
      <c r="D27" s="33" t="s">
        <v>9</v>
      </c>
      <c r="E27" s="37">
        <f>E28/$E$34</f>
        <v>0</v>
      </c>
      <c r="F27" s="37"/>
      <c r="G27" s="37"/>
      <c r="H27" s="37"/>
      <c r="I27" s="38"/>
      <c r="J27" s="39"/>
      <c r="K27" s="40"/>
    </row>
    <row r="28" spans="1:12" ht="14.25" customHeight="1" x14ac:dyDescent="0.2">
      <c r="A28" s="198"/>
      <c r="B28" s="189"/>
      <c r="C28" s="189"/>
      <c r="D28" s="33" t="s">
        <v>10</v>
      </c>
      <c r="E28" s="52"/>
      <c r="F28" s="52">
        <f t="shared" ref="F28:K28" si="9">F27*$E$28</f>
        <v>0</v>
      </c>
      <c r="G28" s="52">
        <f t="shared" si="9"/>
        <v>0</v>
      </c>
      <c r="H28" s="52">
        <f t="shared" si="9"/>
        <v>0</v>
      </c>
      <c r="I28" s="52">
        <f t="shared" si="9"/>
        <v>0</v>
      </c>
      <c r="J28" s="52">
        <f t="shared" si="9"/>
        <v>0</v>
      </c>
      <c r="K28" s="53">
        <f t="shared" si="9"/>
        <v>0</v>
      </c>
    </row>
    <row r="29" spans="1:12" ht="14.25" customHeight="1" x14ac:dyDescent="0.2">
      <c r="A29" s="200"/>
      <c r="B29" s="188"/>
      <c r="C29" s="188"/>
      <c r="D29" s="33" t="s">
        <v>9</v>
      </c>
      <c r="E29" s="37">
        <f>E30/$E$34</f>
        <v>0</v>
      </c>
      <c r="F29" s="37"/>
      <c r="G29" s="37"/>
      <c r="H29" s="37"/>
      <c r="I29" s="38"/>
      <c r="J29" s="39"/>
      <c r="K29" s="40"/>
    </row>
    <row r="30" spans="1:12" ht="14.25" customHeight="1" x14ac:dyDescent="0.2">
      <c r="A30" s="200"/>
      <c r="B30" s="188"/>
      <c r="C30" s="188"/>
      <c r="D30" s="33" t="s">
        <v>10</v>
      </c>
      <c r="E30" s="52"/>
      <c r="F30" s="52">
        <f t="shared" ref="F30:K30" si="10">F29*$E$30</f>
        <v>0</v>
      </c>
      <c r="G30" s="52">
        <f t="shared" si="10"/>
        <v>0</v>
      </c>
      <c r="H30" s="52">
        <f t="shared" si="10"/>
        <v>0</v>
      </c>
      <c r="I30" s="52">
        <f t="shared" si="10"/>
        <v>0</v>
      </c>
      <c r="J30" s="52">
        <f t="shared" si="10"/>
        <v>0</v>
      </c>
      <c r="K30" s="53">
        <f t="shared" si="10"/>
        <v>0</v>
      </c>
    </row>
    <row r="31" spans="1:12" ht="14.25" customHeight="1" x14ac:dyDescent="0.2">
      <c r="A31" s="198"/>
      <c r="B31" s="189"/>
      <c r="C31" s="189"/>
      <c r="D31" s="33" t="s">
        <v>9</v>
      </c>
      <c r="E31" s="37">
        <f>E32/$E$34</f>
        <v>0</v>
      </c>
      <c r="F31" s="37"/>
      <c r="G31" s="37"/>
      <c r="H31" s="37"/>
      <c r="I31" s="38"/>
      <c r="J31" s="39"/>
      <c r="K31" s="40"/>
    </row>
    <row r="32" spans="1:12" ht="14.25" customHeight="1" x14ac:dyDescent="0.2">
      <c r="A32" s="201"/>
      <c r="B32" s="190"/>
      <c r="C32" s="190"/>
      <c r="D32" s="34" t="s">
        <v>10</v>
      </c>
      <c r="E32" s="52"/>
      <c r="F32" s="52">
        <f t="shared" ref="F32:K32" si="11">F31*$E$32</f>
        <v>0</v>
      </c>
      <c r="G32" s="52">
        <f t="shared" si="11"/>
        <v>0</v>
      </c>
      <c r="H32" s="52">
        <f t="shared" si="11"/>
        <v>0</v>
      </c>
      <c r="I32" s="52">
        <f t="shared" si="11"/>
        <v>0</v>
      </c>
      <c r="J32" s="52">
        <f t="shared" si="11"/>
        <v>0</v>
      </c>
      <c r="K32" s="53">
        <f t="shared" si="11"/>
        <v>0</v>
      </c>
    </row>
    <row r="33" spans="1:13" ht="14.25" customHeight="1" x14ac:dyDescent="0.2">
      <c r="A33" s="192" t="s">
        <v>0</v>
      </c>
      <c r="B33" s="193"/>
      <c r="C33" s="194"/>
      <c r="D33" s="35" t="s">
        <v>9</v>
      </c>
      <c r="E33" s="49">
        <f>E9+E11+E13++E15+E19+E21+E23+E25+E27+E29+E31</f>
        <v>1.0000000000000002</v>
      </c>
      <c r="F33" s="49">
        <f t="shared" ref="F33:K33" si="12">F34/$E$34</f>
        <v>0.11215227377913158</v>
      </c>
      <c r="G33" s="49">
        <f t="shared" si="12"/>
        <v>0.20190399995162339</v>
      </c>
      <c r="H33" s="49">
        <f t="shared" si="12"/>
        <v>0.20190399995162339</v>
      </c>
      <c r="I33" s="49">
        <f t="shared" si="12"/>
        <v>0.20190399995162339</v>
      </c>
      <c r="J33" s="49">
        <f t="shared" si="12"/>
        <v>0.20190399995162339</v>
      </c>
      <c r="K33" s="49">
        <f t="shared" si="12"/>
        <v>8.0231726414375121E-2</v>
      </c>
      <c r="L33" s="54"/>
    </row>
    <row r="34" spans="1:13" ht="13.5" customHeight="1" thickBot="1" x14ac:dyDescent="0.25">
      <c r="A34" s="195"/>
      <c r="B34" s="196"/>
      <c r="C34" s="197"/>
      <c r="D34" s="36" t="s">
        <v>10</v>
      </c>
      <c r="E34" s="51">
        <f t="shared" ref="E34:K34" si="13">E10+E12+E14+E16+E20+E22+E24+E26+E28+E30+E32</f>
        <v>46303.31</v>
      </c>
      <c r="F34" s="51">
        <f t="shared" si="13"/>
        <v>5193.0215000000007</v>
      </c>
      <c r="G34" s="51">
        <f t="shared" si="13"/>
        <v>9348.8235000000022</v>
      </c>
      <c r="H34" s="51">
        <f t="shared" si="13"/>
        <v>9348.8235000000022</v>
      </c>
      <c r="I34" s="51">
        <f t="shared" si="13"/>
        <v>9348.8235000000022</v>
      </c>
      <c r="J34" s="51">
        <f t="shared" si="13"/>
        <v>9348.8235000000022</v>
      </c>
      <c r="K34" s="63">
        <f t="shared" si="13"/>
        <v>3714.9944999999998</v>
      </c>
      <c r="L34" s="61"/>
    </row>
    <row r="35" spans="1:13" ht="3.75" customHeight="1" thickBot="1" x14ac:dyDescent="0.25">
      <c r="A35" s="3"/>
      <c r="B35" s="3"/>
      <c r="C35" s="3"/>
      <c r="D35" s="4"/>
      <c r="E35" s="4"/>
      <c r="F35" s="3"/>
      <c r="G35" s="3"/>
      <c r="H35" s="3"/>
      <c r="I35" s="3"/>
      <c r="J35" s="3"/>
      <c r="K35" s="3"/>
    </row>
    <row r="36" spans="1:13" ht="14.25" customHeight="1" x14ac:dyDescent="0.2">
      <c r="A36" s="13"/>
      <c r="B36" s="14"/>
      <c r="C36" s="14"/>
      <c r="D36" s="14"/>
      <c r="E36" s="14"/>
      <c r="F36" s="14"/>
      <c r="G36" s="15"/>
      <c r="H36" s="16"/>
      <c r="I36" s="17"/>
      <c r="J36" s="17"/>
      <c r="K36" s="18"/>
      <c r="M36" s="5" t="s">
        <v>1</v>
      </c>
    </row>
    <row r="37" spans="1:13" ht="14.25" customHeight="1" x14ac:dyDescent="0.2">
      <c r="A37" s="19"/>
      <c r="B37" s="12"/>
      <c r="C37" s="12"/>
      <c r="D37" s="11"/>
      <c r="E37" s="43"/>
      <c r="F37" s="12"/>
      <c r="G37" s="42"/>
      <c r="H37" s="6" t="s">
        <v>11</v>
      </c>
      <c r="K37" s="44"/>
    </row>
    <row r="38" spans="1:13" ht="14.25" customHeight="1" x14ac:dyDescent="0.2">
      <c r="A38" s="20"/>
      <c r="B38" s="191" t="s">
        <v>32</v>
      </c>
      <c r="C38" s="191"/>
      <c r="E38" s="187" t="s">
        <v>33</v>
      </c>
      <c r="F38" s="187"/>
      <c r="G38" s="41"/>
      <c r="H38" s="8"/>
      <c r="K38" s="21"/>
    </row>
    <row r="39" spans="1:13" ht="15" customHeight="1" x14ac:dyDescent="0.2">
      <c r="A39" s="22"/>
      <c r="B39" s="5"/>
      <c r="C39" s="5"/>
      <c r="G39" s="7"/>
      <c r="H39" s="8"/>
      <c r="K39" s="21"/>
    </row>
    <row r="40" spans="1:13" ht="13.5" customHeight="1" x14ac:dyDescent="0.2">
      <c r="A40" s="23"/>
      <c r="B40" s="202"/>
      <c r="C40" s="202"/>
      <c r="D40" s="9"/>
      <c r="E40" s="9"/>
      <c r="F40" s="10"/>
      <c r="G40" s="7"/>
      <c r="H40" s="8"/>
      <c r="K40" s="21"/>
    </row>
    <row r="41" spans="1:13" ht="14.25" customHeight="1" thickBot="1" x14ac:dyDescent="0.25">
      <c r="A41" s="45"/>
      <c r="B41" s="191" t="s">
        <v>31</v>
      </c>
      <c r="C41" s="191"/>
      <c r="D41" s="46"/>
      <c r="E41" s="46"/>
      <c r="F41" s="24"/>
      <c r="G41" s="25"/>
      <c r="H41" s="26"/>
      <c r="I41" s="24"/>
      <c r="J41" s="24"/>
      <c r="K41" s="27"/>
    </row>
  </sheetData>
  <mergeCells count="50">
    <mergeCell ref="A19:A20"/>
    <mergeCell ref="C25:C26"/>
    <mergeCell ref="A27:A28"/>
    <mergeCell ref="C19:C20"/>
    <mergeCell ref="B19:B20"/>
    <mergeCell ref="A13:A14"/>
    <mergeCell ref="B13:B14"/>
    <mergeCell ref="C13:C14"/>
    <mergeCell ref="A17:A18"/>
    <mergeCell ref="B17:B18"/>
    <mergeCell ref="C17:C18"/>
    <mergeCell ref="A15:A16"/>
    <mergeCell ref="C15:C16"/>
    <mergeCell ref="B15:B16"/>
    <mergeCell ref="B41:C41"/>
    <mergeCell ref="A33:C34"/>
    <mergeCell ref="A21:A22"/>
    <mergeCell ref="B21:B22"/>
    <mergeCell ref="C21:C22"/>
    <mergeCell ref="B38:C38"/>
    <mergeCell ref="C23:C24"/>
    <mergeCell ref="C27:C28"/>
    <mergeCell ref="A29:A30"/>
    <mergeCell ref="A31:A32"/>
    <mergeCell ref="B23:B24"/>
    <mergeCell ref="B40:C40"/>
    <mergeCell ref="B25:B26"/>
    <mergeCell ref="A23:A24"/>
    <mergeCell ref="A25:A26"/>
    <mergeCell ref="B27:B28"/>
    <mergeCell ref="E38:F38"/>
    <mergeCell ref="B29:B30"/>
    <mergeCell ref="C29:C30"/>
    <mergeCell ref="B31:B32"/>
    <mergeCell ref="C31:C32"/>
    <mergeCell ref="I7:K7"/>
    <mergeCell ref="B9:B10"/>
    <mergeCell ref="C9:C10"/>
    <mergeCell ref="B11:B12"/>
    <mergeCell ref="C11:C12"/>
    <mergeCell ref="D7:H7"/>
    <mergeCell ref="A7:C7"/>
    <mergeCell ref="A9:A10"/>
    <mergeCell ref="A11:A12"/>
    <mergeCell ref="A3:K3"/>
    <mergeCell ref="A5:K5"/>
    <mergeCell ref="I6:K6"/>
    <mergeCell ref="A6:C6"/>
    <mergeCell ref="D6:E6"/>
    <mergeCell ref="F6:G6"/>
  </mergeCells>
  <phoneticPr fontId="2" type="noConversion"/>
  <printOptions horizontalCentered="1"/>
  <pageMargins left="0.39370078740157483" right="0.19685039370078741" top="0.59055118110236227" bottom="0.19685039370078741" header="0.19685039370078741" footer="0"/>
  <pageSetup paperSize="9" scale="82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2</vt:i4>
      </vt:variant>
    </vt:vector>
  </HeadingPairs>
  <TitlesOfParts>
    <vt:vector size="4" baseType="lpstr">
      <vt:lpstr>CRONOGRAMA FISICO FINANCEIRO</vt:lpstr>
      <vt:lpstr>MODELO CRONOGRAMA FIS FINANC</vt:lpstr>
      <vt:lpstr>'CRONOGRAMA FISICO FINANCEIRO'!Area_de_impressao</vt:lpstr>
      <vt:lpstr>'MODELO CRONOGRAMA FIS FINANC'!Area_de_impressao</vt:lpstr>
    </vt:vector>
  </TitlesOfParts>
  <Company>Setop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Setop</dc:creator>
  <cp:lastModifiedBy>Nilda</cp:lastModifiedBy>
  <cp:lastPrinted>2026-06-26T19:00:53Z</cp:lastPrinted>
  <dcterms:created xsi:type="dcterms:W3CDTF">2006-09-22T13:55:22Z</dcterms:created>
  <dcterms:modified xsi:type="dcterms:W3CDTF">2026-06-30T15:04:15Z</dcterms:modified>
</cp:coreProperties>
</file>