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p\Downloads\"/>
    </mc:Choice>
  </mc:AlternateContent>
  <xr:revisionPtr revIDLastSave="0" documentId="13_ncr:1_{100090E0-42AF-495E-A6DB-850CC98FB0CC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Planilha Orçamentária" sheetId="1" r:id="rId1"/>
  </sheets>
  <definedNames>
    <definedName name="_xlnm._FilterDatabase" localSheetId="0" hidden="1">'Planilha Orçamentária'!$A$5:$D$195</definedName>
    <definedName name="_xlnm.Print_Area" localSheetId="0">'Planilha Orçamentária'!$A$1:$F$195</definedName>
    <definedName name="_xlnm.Print_Titles" localSheetId="0">'Planilha Orçamentária'!$1:$5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3" i="1" l="1"/>
  <c r="F11" i="1"/>
  <c r="F9" i="1"/>
  <c r="F8" i="1"/>
  <c r="F194" i="1"/>
  <c r="F193" i="1" l="1"/>
  <c r="F192" i="1"/>
  <c r="F191" i="1"/>
  <c r="F189" i="1"/>
  <c r="F187" i="1"/>
  <c r="F186" i="1"/>
  <c r="F184" i="1"/>
  <c r="F183" i="1"/>
  <c r="F182" i="1"/>
  <c r="F181" i="1"/>
  <c r="F180" i="1"/>
  <c r="F179" i="1"/>
  <c r="F176" i="1"/>
  <c r="F173" i="1"/>
  <c r="F172" i="1"/>
  <c r="F171" i="1"/>
  <c r="F170" i="1"/>
  <c r="F168" i="1"/>
  <c r="F167" i="1"/>
  <c r="F166" i="1"/>
  <c r="F165" i="1"/>
  <c r="F162" i="1"/>
  <c r="F161" i="1"/>
  <c r="F160" i="1"/>
  <c r="F158" i="1"/>
  <c r="F157" i="1"/>
  <c r="F156" i="1"/>
  <c r="F155" i="1"/>
  <c r="F153" i="1"/>
  <c r="F152" i="1"/>
  <c r="F149" i="1"/>
  <c r="F147" i="1"/>
  <c r="F146" i="1"/>
  <c r="F145" i="1"/>
  <c r="F142" i="1"/>
  <c r="F140" i="1"/>
  <c r="F139" i="1"/>
  <c r="F133" i="1"/>
  <c r="F132" i="1"/>
  <c r="F131" i="1"/>
  <c r="F130" i="1"/>
  <c r="F126" i="1"/>
  <c r="F125" i="1"/>
  <c r="F124" i="1"/>
  <c r="F123" i="1"/>
  <c r="F122" i="1"/>
  <c r="F119" i="1"/>
  <c r="F116" i="1"/>
  <c r="F115" i="1"/>
  <c r="F112" i="1"/>
  <c r="F111" i="1"/>
  <c r="F110" i="1"/>
  <c r="F106" i="1"/>
  <c r="F104" i="1"/>
  <c r="F101" i="1"/>
  <c r="F100" i="1"/>
  <c r="F99" i="1"/>
  <c r="F98" i="1"/>
  <c r="F97" i="1"/>
  <c r="F94" i="1"/>
  <c r="F93" i="1"/>
  <c r="F92" i="1"/>
  <c r="F89" i="1"/>
  <c r="F88" i="1"/>
  <c r="F87" i="1"/>
  <c r="F86" i="1"/>
  <c r="F85" i="1"/>
  <c r="F84" i="1"/>
  <c r="F83" i="1"/>
  <c r="F82" i="1"/>
  <c r="F81" i="1"/>
  <c r="F80" i="1"/>
  <c r="F79" i="1"/>
  <c r="F78" i="1"/>
  <c r="F76" i="1"/>
  <c r="F75" i="1"/>
  <c r="F74" i="1"/>
  <c r="F72" i="1"/>
  <c r="F71" i="1"/>
  <c r="F70" i="1"/>
  <c r="F69" i="1"/>
  <c r="F67" i="1"/>
  <c r="F66" i="1"/>
  <c r="F65" i="1"/>
  <c r="F63" i="1"/>
  <c r="F62" i="1"/>
  <c r="F60" i="1"/>
  <c r="F58" i="1"/>
  <c r="F55" i="1"/>
  <c r="F48" i="1"/>
  <c r="F45" i="1"/>
  <c r="F44" i="1"/>
  <c r="F41" i="1"/>
  <c r="F40" i="1"/>
  <c r="F39" i="1"/>
  <c r="F37" i="1"/>
  <c r="F35" i="1"/>
  <c r="F30" i="1"/>
  <c r="F27" i="1"/>
  <c r="F25" i="1"/>
  <c r="F24" i="1"/>
  <c r="F23" i="1"/>
  <c r="F22" i="1"/>
  <c r="F21" i="1"/>
  <c r="F20" i="1"/>
  <c r="F16" i="1"/>
  <c r="F14" i="1"/>
  <c r="F13" i="1"/>
  <c r="F12" i="1"/>
  <c r="F17" i="1" l="1"/>
  <c r="F54" i="1"/>
  <c r="F118" i="1"/>
  <c r="F127" i="1"/>
  <c r="F143" i="1"/>
  <c r="F177" i="1"/>
  <c r="F32" i="1"/>
  <c r="F42" i="1"/>
  <c r="F19" i="1"/>
  <c r="F28" i="1"/>
  <c r="F34" i="1"/>
  <c r="F43" i="1"/>
  <c r="F50" i="1"/>
  <c r="F56" i="1"/>
  <c r="F68" i="1"/>
  <c r="F77" i="1"/>
  <c r="F95" i="1"/>
  <c r="F120" i="1"/>
  <c r="F136" i="1"/>
  <c r="F141" i="1"/>
  <c r="F38" i="1"/>
  <c r="F128" i="1"/>
  <c r="F150" i="1"/>
  <c r="F7" i="1"/>
  <c r="F29" i="1"/>
  <c r="F52" i="1"/>
  <c r="F96" i="1"/>
  <c r="F105" i="1"/>
  <c r="F137" i="1"/>
  <c r="F6" i="1" l="1"/>
  <c r="D109" i="1"/>
  <c r="D108" i="1"/>
  <c r="E195" i="1" l="1"/>
  <c r="F108" i="1"/>
  <c r="F109" i="1"/>
  <c r="F4" i="1" l="1"/>
</calcChain>
</file>

<file path=xl/sharedStrings.xml><?xml version="1.0" encoding="utf-8"?>
<sst xmlns="http://schemas.openxmlformats.org/spreadsheetml/2006/main" count="525" uniqueCount="375">
  <si>
    <t>PLANILHA DE QUANTIDADES E PREÇOS</t>
  </si>
  <si>
    <t>UR</t>
  </si>
  <si>
    <t>Item</t>
  </si>
  <si>
    <t>Descrição dos serviços</t>
  </si>
  <si>
    <t>Unid</t>
  </si>
  <si>
    <t>REDE DE DISTRIBUIÇÃO URBANA (RDU), MÉDIA TENSÃO (MT), BAIXA TENSÃO (BT) TRIFÁSICA</t>
  </si>
  <si>
    <t>1.1</t>
  </si>
  <si>
    <t>FORNECER E INSTALAR POSTE DE RDU TRIFÁSICA COM VÃO DE MT E BT</t>
  </si>
  <si>
    <t>1.1.1</t>
  </si>
  <si>
    <t>MT PROTEGIDA 50MM², BT ISOLADA 70MM² ,SEM IP</t>
  </si>
  <si>
    <t>1.1.2</t>
  </si>
  <si>
    <t>MT PROTEGIDA 50MM², BT ISOLADA 120MM² ,SEM IP</t>
  </si>
  <si>
    <t>1.2</t>
  </si>
  <si>
    <t>FORNECER E INSTALAR POSTE DE RDU TRIFÁSICA COM VÃO DE MT, BT E TRANSFORMADOR</t>
  </si>
  <si>
    <t>1.2.1</t>
  </si>
  <si>
    <t>MT PROTEGIDA 50MM², BT ISOLADA 70MM² ,TRANSFORMADOR 45KVA,CH,SEM IP</t>
  </si>
  <si>
    <t>1.2.2</t>
  </si>
  <si>
    <t>MT PROTEGIDA 50MM², BT ISOLADA 70MM², TRANSFORMADOR 75 KVA ,CH,SEM IP</t>
  </si>
  <si>
    <t>1.2.3</t>
  </si>
  <si>
    <t>MT PROTEGIDA 50MM², BT ISOLADA 120MM², TRANSFORMADOR 150 KVA ,CH,SEM IP</t>
  </si>
  <si>
    <t>1.2.4</t>
  </si>
  <si>
    <t>MT PROTEGIDA 50MM², BT ISOLADA 120MM², TRANSFORMADOR 300 KVA,CH,SEM IP</t>
  </si>
  <si>
    <t>1.3</t>
  </si>
  <si>
    <t>FORNECER E INSTALAR POSTE DE RDU TRIFÁSICA COM VÃO DE BT</t>
  </si>
  <si>
    <t>1.3.1</t>
  </si>
  <si>
    <t>BT ISOLADA 70MM² ,SEM IP</t>
  </si>
  <si>
    <t>1.3.2</t>
  </si>
  <si>
    <t>BT ISOLADA 120MM² ,SEM IP</t>
  </si>
  <si>
    <t>1.4</t>
  </si>
  <si>
    <t>FORNECER E INTERCALAR POSTE DE RDU EST TRIFÁSICA MT, BT, SEM CABOS</t>
  </si>
  <si>
    <t>1.4.1</t>
  </si>
  <si>
    <t>MT , BT ISOLADA 70MM² E TRANSFORMADOR 45 KVA ,CH, PR,SEM IP</t>
  </si>
  <si>
    <t>1.4.2</t>
  </si>
  <si>
    <t>MT , BT ISOLADA 70MM² E TRANSFORMADOR 75 KVA ,CH, PR,SEM IP</t>
  </si>
  <si>
    <t>1.4.3</t>
  </si>
  <si>
    <t>MT, BT ISOLADA 120MM² E TRANSFORMADOR 150 KVA ,CH, PR,SEM IP</t>
  </si>
  <si>
    <t>1.4.4</t>
  </si>
  <si>
    <t>MT , BT ISOLADA 120MM² E TRANSFORMADOR 300 KVA ,CH, PR,SEM IP</t>
  </si>
  <si>
    <t>1.4.5</t>
  </si>
  <si>
    <t>MT PROTEGIDA , BT, SEM TRANSFORMADOR ,SEM IP, SEM CABOS DE REDE</t>
  </si>
  <si>
    <t>1.4.6</t>
  </si>
  <si>
    <t>MT CONVENCIONAL, BT, SEM TRANSFORMADOR ,SEM IP, SEM CABOS DE REDE</t>
  </si>
  <si>
    <t>1.4.7</t>
  </si>
  <si>
    <t>RAMAL SUBTERRANEO DE MÉDIA TENSÃO E BAIXA VALA,DUTOS, CONCRETAGEM, ELETRODUT</t>
  </si>
  <si>
    <t>1.5</t>
  </si>
  <si>
    <t>POSTE DE RDU TRIFÁSICA MT,BT, IP EXISTENTE ‐ FORNECER E INSTALAR TRANSFORMADOR</t>
  </si>
  <si>
    <t>1.5.1</t>
  </si>
  <si>
    <t>MT, BT ISOLADA E IP EXIST ‐ INSTALAR TRANSFORMADOR 45 KVA</t>
  </si>
  <si>
    <t>1.5.2</t>
  </si>
  <si>
    <t>MT, BT ISOLADA E IP EXIST ‐ INSTALAR TRANSFORMADOR 75 KVA</t>
  </si>
  <si>
    <t>1.5.3</t>
  </si>
  <si>
    <t>MT, BT ISOLADA E IP EXIST ‐ INSTALAR TRANSFORMADOR 150 KVA</t>
  </si>
  <si>
    <t>1.5.4</t>
  </si>
  <si>
    <t>MT, BT ISOLADA E IP EXIST ‐ INSTALAR TRANSFORMADOR 300 KVA</t>
  </si>
  <si>
    <t>1.6</t>
  </si>
  <si>
    <t>POSTE DE RDU TRIFÁSICA MT, IP EXISTENTE ‐ FORNECER E INSTALAR RELIGADOR TRIFÁSICO</t>
  </si>
  <si>
    <t>1.6.1</t>
  </si>
  <si>
    <t>MT, BT ISOLADA E IP EXIST ‐ INSTALAR RELIGADOR TRIFASICO 15 KV 630A</t>
  </si>
  <si>
    <t>1.7</t>
  </si>
  <si>
    <t>POSTE DE RDU TRIFÁSICA MT,BT, IP EXISTENTE ‐ FORNECER E INSTALAR BT ISOLADA, EMENDAS E CONEXÕES</t>
  </si>
  <si>
    <t>1.7.1</t>
  </si>
  <si>
    <t>MT EXIST ‐ TROCAR/INSTALAR VÃO BT ISOLADA 70MM²</t>
  </si>
  <si>
    <t>1.7.2</t>
  </si>
  <si>
    <t>MT EXIST ‐ TROCAR/INSTALAR VÃO BT ISOLADA 120MM²</t>
  </si>
  <si>
    <t>1.8</t>
  </si>
  <si>
    <t>REDE DE DISTRIBUIÇÃO TRIFÁSICA AÉREA URBANA ‐ FORNECER E INSTALAR ‐ DIVERSOS</t>
  </si>
  <si>
    <t>1.8.1</t>
  </si>
  <si>
    <t>SUBSTITUIÇÃO RETIRAR+INST DE POSTE EM REDE URBANA E/OU RURAL TRIFÁSICO</t>
  </si>
  <si>
    <t>1.8.2</t>
  </si>
  <si>
    <t>POSTE RDU EXIST DERIVAÇÃO MT PROTEGIDA 50MM² COM PARA‐RAIO</t>
  </si>
  <si>
    <t>1.8.3</t>
  </si>
  <si>
    <t>POSTE RDU COM BT E IP EXISTENTE EQUIPAR MT PROTEGIDA 50MM, SEM TROCA DE POSTE</t>
  </si>
  <si>
    <t>1.8.4</t>
  </si>
  <si>
    <t>INSTALAR JOGO DE PARA‐RAIOS EM ESTRUTURA TRIFÁSICA EXISTENTE</t>
  </si>
  <si>
    <t>1.8.5</t>
  </si>
  <si>
    <t>MODIFICAR ESTRUTURA TRIFÁSICA EM POSTE EXISTENTE PROTEGIDA OU CONVENCIONAL</t>
  </si>
  <si>
    <t>1.8.6</t>
  </si>
  <si>
    <t>INSTALAR JOGO DE CHAVE FUSÍVEL EM ESTRUTURA TRIFÁSICA EXISTENTE</t>
  </si>
  <si>
    <t>1.8.7</t>
  </si>
  <si>
    <t>INSTALAR JOGO DE CHAVE FACA EM ESTRUTURA TRIFÁSICA EXISTENTE</t>
  </si>
  <si>
    <t>1.8.8</t>
  </si>
  <si>
    <t>COMPLEM JOGO DE CHAVE FUSÍVEL REPETIDORA EM ESTRUTURA TRIFÁSICA EXISTENTE</t>
  </si>
  <si>
    <t>1.8.9</t>
  </si>
  <si>
    <t>INSTALAR JOGO DE PARA‐RAIOS BT EM TRAFO TRIFÁSICO EXISTENTE</t>
  </si>
  <si>
    <t>REDE DE DISTRIBUIÇÃO URBANA (RDU), MÉDIA TENSÃO (MT), BAIXA TENSÃO (BT) MONOFÁSICA</t>
  </si>
  <si>
    <t>2.1</t>
  </si>
  <si>
    <t>FORNECER E INSTALAR POSTE DE RDU MONOFÁSICA COM VÃO DE MT E BT</t>
  </si>
  <si>
    <t>2.1.1</t>
  </si>
  <si>
    <t>2.2</t>
  </si>
  <si>
    <t>FORNECER E INSTALAR POSTE DE RDU MONOFÁSICA COM VÃO DE MT, BT E TRANSFORMADOR</t>
  </si>
  <si>
    <t>2.2.1</t>
  </si>
  <si>
    <t>MT PROTEGIDA 50MM², BT ISOLADA 70MM², TRANSFORMADOR 37,5 KVA ,SEM IP</t>
  </si>
  <si>
    <t>2.3</t>
  </si>
  <si>
    <t>FORNECER E INSTALAR POSTE DE RDU MONOFÁSICA COM VÃO DE BT</t>
  </si>
  <si>
    <t>2.3.1</t>
  </si>
  <si>
    <t>2.4</t>
  </si>
  <si>
    <t>FORNECER E INTERCARLAR POSTE DE RDU ESTRUTURA MONOFÁSICA MT, BT, SEM CABOS</t>
  </si>
  <si>
    <t>2.4.1</t>
  </si>
  <si>
    <t>MT , BT ISOLADA 70MM² E TRANSFORMADOR 37,5 KVA ,SEM IP</t>
  </si>
  <si>
    <t>2.4.2</t>
  </si>
  <si>
    <t>MT PROTEGIDA , BT, SEM TRANSFORMADOR ,SEM IP , SEM CABOS DE REDE</t>
  </si>
  <si>
    <t>2.4.3</t>
  </si>
  <si>
    <t>2.5</t>
  </si>
  <si>
    <t>POSTE DE RDU MONOFÁSICA MT,BT, IP EXISTENTE ‐ FORNECER E INSTALAR TRANSFORMADOR</t>
  </si>
  <si>
    <t>2.5.1</t>
  </si>
  <si>
    <t>MT, BT ISOLADA E IP EXIST ‐ INSTALAR TRANSFORMADOR 37,5 KVA</t>
  </si>
  <si>
    <t>2.6</t>
  </si>
  <si>
    <t>POSTE DE RDU MONOFÁSICA MT, IP EXISTENTE ‐FORNECER E INSTALAR TRANSFORMADOR E BT</t>
  </si>
  <si>
    <t>2.6.1</t>
  </si>
  <si>
    <t>MT E IP EXIST ‐INSTALAR TRANSFORMADOR 37,5KVA E BT ISOLADA 70MM²</t>
  </si>
  <si>
    <t>2.7</t>
  </si>
  <si>
    <t>POSTE DE RDU MONOFÁSICA MT,BT, IP EXISTENTE ‐ FORNECER E INSTALAR BT ISOLADA</t>
  </si>
  <si>
    <t>2.7.1</t>
  </si>
  <si>
    <t>MT EXIST ‐ TROCAR/INSTALAR VÃO BT ISOLADA 35MM²</t>
  </si>
  <si>
    <t>2.7.2</t>
  </si>
  <si>
    <t>2.8</t>
  </si>
  <si>
    <t>REDE DE DISTRIBUIÇÃO MONOFÁSICA AÉREA URBANA ‐ FORNECER E INSTALAR ‐ DIVERSOS</t>
  </si>
  <si>
    <t>2.8.1</t>
  </si>
  <si>
    <t>SUBSTITUIÇÃO RETIRAR+INST DE POSTE EM REDE URBANA E/OU RURAL MONOFÁSICO</t>
  </si>
  <si>
    <t>2.8.2</t>
  </si>
  <si>
    <t>2.8.3</t>
  </si>
  <si>
    <t>2.8.4</t>
  </si>
  <si>
    <t>INSTALAR JOGO DE PARA‐RAIOS EM ESTRUTURA MONOFÁSICA EXISTENTE</t>
  </si>
  <si>
    <t>2.8.5</t>
  </si>
  <si>
    <t>MODIFICAR ESTRUTURA MONOFASICA EM POSTE EXISTENTE PROTEGIDA OU CONVENCIONAL</t>
  </si>
  <si>
    <t>2.8.6</t>
  </si>
  <si>
    <t>INSTALAR JOGO DE CHAVE FUSÍVEL EM ESTRUTURA MONOFÁSICA EXISTENTE</t>
  </si>
  <si>
    <t>2.8.7</t>
  </si>
  <si>
    <t>COMPLEM JOGO DE CHAVE FUSÍVEL REPETIDORA EM ESTRUTURA MONOFÁSICA EXISTENTE</t>
  </si>
  <si>
    <t>2.8.8</t>
  </si>
  <si>
    <t>INSTALAR JOGO DE PARA‐RAIOS BT EM TRAFO MONOFASICO EXISTENTE</t>
  </si>
  <si>
    <t>2.9</t>
  </si>
  <si>
    <t>REDE DE DISTRIBUIÇÃO AÉREA URBANA ‐ FORNECER E INSTALAR ‐ DIVERSOS</t>
  </si>
  <si>
    <t>2.9.1</t>
  </si>
  <si>
    <t>CAVA EM ROCHA, MATERIAIS,EQUIPAMENTOS, MDO E CONCRETAGEM</t>
  </si>
  <si>
    <t>2.9.2</t>
  </si>
  <si>
    <t>APRUMAR/GIRAR POSTE POR NECESSIDADE DE PROJETO, MATERIAIS, EQUIPTOS E MDO</t>
  </si>
  <si>
    <t>2.9.3</t>
  </si>
  <si>
    <t>RETIRAR POSTE CONCESSIONÁRIA,SEM SUBSTITUIÇÃO, EQUIPTOS,MÃO DE OBRA E DEVOLUÇÃ</t>
  </si>
  <si>
    <t>2.9.4</t>
  </si>
  <si>
    <t>INSTALAR AFASTAMENTO DE MT E BT EM POSTE EXISTENTE S/REM S/SUBST</t>
  </si>
  <si>
    <t>2.9.5</t>
  </si>
  <si>
    <t>INSTALAR AFASTAMENTO DE BT EM POSTE EXISTENTE S/REM S/SUBST</t>
  </si>
  <si>
    <t>2.9.6</t>
  </si>
  <si>
    <t>INSTALAR 1 AFASTADOR DE BT EM POSTE PROJETADO</t>
  </si>
  <si>
    <t>2.9.7</t>
  </si>
  <si>
    <t>INSTALAR 1 BRAÇO TIPO "J " EM BT EM POSTE PROJETADO</t>
  </si>
  <si>
    <t>2.9.8</t>
  </si>
  <si>
    <t>INTERCALAR POSTE DE BT EM REDE CONVENCIONAL E ISOLADA EXISTENTE</t>
  </si>
  <si>
    <t>2.9.9</t>
  </si>
  <si>
    <t>INSTALAR ESTAI POSTE A POSTE/CRUZETA A POSTE</t>
  </si>
  <si>
    <t>2.9.10</t>
  </si>
  <si>
    <t>MATERIAL CONCRETAGEM DE BASE POSTE ATÉ 300 DAN</t>
  </si>
  <si>
    <t>2.9.11</t>
  </si>
  <si>
    <t>MATERIAL CONCRETAGEM DE BASE POSTE ACIMA DE 300 DAN ATÉ 600 DAN</t>
  </si>
  <si>
    <t>2.9.12</t>
  </si>
  <si>
    <t>MATERIAL CONCRETAGEM DE BASE POSTE ACIMA DE 600 DAN</t>
  </si>
  <si>
    <t>2.9.13</t>
  </si>
  <si>
    <t>RETIRAR POSTE ILUMINAÇÃO EXCLUSIVA,SEM SUBSTITUIÇÃO, EQUIPTOS,MÃO DE OBRA E DEV</t>
  </si>
  <si>
    <t>2.9.14</t>
  </si>
  <si>
    <t>RELOCAÇÃO DE POSTE SEM SUBSTITUIÇÃO, MÃO DE OBRA</t>
  </si>
  <si>
    <t>2.9.15</t>
  </si>
  <si>
    <t>RELOCAÇÃO DE TRANSFORMADOR/RELIGADOR, ACESSÓRIOS, MÃO DE OBRA</t>
  </si>
  <si>
    <t>2.9.16</t>
  </si>
  <si>
    <t>RETIRADA CHAVE FUSIVEL/CHAVE FACA/PARA‐RAIOS E ACESSÓRIOS ‐SEM SUBSTITUIÇÃO</t>
  </si>
  <si>
    <t>ILUMINAÇÃO PÚBLICA ‐ LED</t>
  </si>
  <si>
    <t>3.1</t>
  </si>
  <si>
    <t>FORNECER E INSTALAR POSTE DE AÇO CONICO CONTINUO OU POLIGONAL ‐ ENGASTADO OU FLANGEADO</t>
  </si>
  <si>
    <t>3.1.1</t>
  </si>
  <si>
    <t>ILUM LED POSTE RC 10,5 PARA PETALA S/LUMINÁRIA ‐ S/SUPORTE‐ S/COMANDO‐ NBR 14.744</t>
  </si>
  <si>
    <t>3.1.2</t>
  </si>
  <si>
    <t>ILUM LED POSTE RC 13,5 PARA PETALA S/LUMINÁRIA ‐ S/SUPORTE‐ S/COMANDO‐ NBR 14.744</t>
  </si>
  <si>
    <t>3.1.3</t>
  </si>
  <si>
    <t>ILUM LED POSTE DE AÇO POLIGONAL FLANG/ENGAST 11,5M PARA PETALA S/LUMINÁRIA ‐ S/SU</t>
  </si>
  <si>
    <t>3.1.4</t>
  </si>
  <si>
    <t>ILUM PRACA POSTE AÇO CONICO/ ORNAMENTAL 4,5 METROS ‐ S/LUMINÁRIA ‐ S/COMANDO‐</t>
  </si>
  <si>
    <t>3.1.5</t>
  </si>
  <si>
    <t>ILUM PRACA POSTE AÇO CONICO/ POLIGONAL 7 METROS ‐ S/LUMINÁRIA ‐ S/COMANDO‐ NBR</t>
  </si>
  <si>
    <t>3.1.6</t>
  </si>
  <si>
    <t>ILUM PRACA POSTE AÇO CONICO/ POLIGONAL 9 METROS ‐ S/LUMINÁRIA ‐ S/COMANDO‐ NBR</t>
  </si>
  <si>
    <t>3.1.7</t>
  </si>
  <si>
    <t>ILUM LED POSTE DE AÇO POLIGONAL 7,8M COM BRAÇO CHICOTE SIMPLES S/LUMINÁRIA ‐ S/C</t>
  </si>
  <si>
    <t>3.1.8</t>
  </si>
  <si>
    <t>ILUM LED POSTE DE AÇO POLIGONAL 7,8M COM BRAÇO CHICOTE DUPLO S/LUMINÁRIA ‐ S/CO</t>
  </si>
  <si>
    <t>3.1.9</t>
  </si>
  <si>
    <t>ILUM LED POSTE DE AÇO POLIGONAL 9,8M COM BRAÇO CHICOTE SIMPLES S/LUMINÁRIA ‐ S/C</t>
  </si>
  <si>
    <t>3.1.10</t>
  </si>
  <si>
    <t>ILUM LED POSTE DE AÇO POLIGONAL 9,8M COM BRAÇO CHICOTE DUPLO S/LUMINÁRIA ‐ S/CO</t>
  </si>
  <si>
    <t>3.2</t>
  </si>
  <si>
    <t>FORNECER E INSTALAR CX PASSAGEM, VALA, CONDUTO, CABOS E CONEXÃO</t>
  </si>
  <si>
    <t>3.2.1</t>
  </si>
  <si>
    <t>INSTALAR REDE SUBTERRANEA POR METRO LINEAR EM PASSEIO COM DUTOS PEAD 2",CAIXAS,</t>
  </si>
  <si>
    <t>3.2.2</t>
  </si>
  <si>
    <t>INSTALAR REDE SUBTERRANEA POR METRO LINEAR EM GRAMA COM DUTOS PEAD 2",CAIXAS,C</t>
  </si>
  <si>
    <t>3.2.3</t>
  </si>
  <si>
    <t>INSTALAR REDE SUBTERRANEA POR METRO LINEAR EM ASFALTO COM DUTOS PEAD 2",CAIXAS</t>
  </si>
  <si>
    <t>3.2.4</t>
  </si>
  <si>
    <t>INSTALAR REDE DE ELETRODUTO GALVANIZADO A FOGO,CAIXAS,CABOS,CONEXÕES.</t>
  </si>
  <si>
    <t>3.3</t>
  </si>
  <si>
    <t>FORNECER E INSTALAR/SUBSTITUIR, LUMINÁRIA, 7P,DRIVER, CONEXÕES E RELÉ ‐ COMPLETA</t>
  </si>
  <si>
    <t>3.3.1</t>
  </si>
  <si>
    <t>3.3.2</t>
  </si>
  <si>
    <t>3.3.3</t>
  </si>
  <si>
    <t>3.3.4</t>
  </si>
  <si>
    <t>3.3.5</t>
  </si>
  <si>
    <t>ILUMINAÇÃO PÚBLICA ‐ ACESSÓRIOS</t>
  </si>
  <si>
    <t>4.1</t>
  </si>
  <si>
    <t>FORNECER E INSTALAR/SUBSTITUIR, LUMINÁRIA ORNAMENTAL,7P, DRIVER, CONEXÕES E RELÉ ‐ COMPLETA</t>
  </si>
  <si>
    <t>4.1.1</t>
  </si>
  <si>
    <t>LUMINÁRIA ORNAMENTAL LED TIPO TOCHA 80W/100W ‐ 12.000LM ‐ 3000‐4000K</t>
  </si>
  <si>
    <t>4.1.2</t>
  </si>
  <si>
    <t>LUMINÁRIA ORNAMENTAL LED TIPO LAMPIÃO 80W/100W 12.000LM ‐ 3000‐4000K ‐ IPHAN</t>
  </si>
  <si>
    <t>COMANDO EM GRUPO PARA IP DE PRACAS COM BASE 50A</t>
  </si>
  <si>
    <t>4.2</t>
  </si>
  <si>
    <t>FORNECER E INSTALAR BRAÇO PARA LUMINÁRIA, PARAFUSOS, CINTAS, CABOS, CONEXÕES, ATERRAMENTO COMPLETO</t>
  </si>
  <si>
    <t>4.2.1</t>
  </si>
  <si>
    <t>BRAÇO PARA IP TIPO CURTO</t>
  </si>
  <si>
    <t>4.2.2</t>
  </si>
  <si>
    <t>BRAÇO PARA IP TIPO MÉDIO</t>
  </si>
  <si>
    <t>4.2.3</t>
  </si>
  <si>
    <t>SUPORTE TOPO DE POSTE TIPO 01 PÉTALA ‐ AÇO GALVANIZADO A FOGO ‐NBR 14.744</t>
  </si>
  <si>
    <t>SUPORTE TOPO DE POSTE TIPO 02 PÉTALA ‐ AÇO GALVANIZADO A FOGO NBR 14.744</t>
  </si>
  <si>
    <t>SUPORTE TOPO DE POSTE TIPO 03 PÉTALA ‐ AÇO GALVANIZADO A FOGO NBR 14.744</t>
  </si>
  <si>
    <t>BRAÇO SUPORTE PAREDE LAMPIÃO COLONIAL, CAIXA, DUTOS, CABOS E CONEXÕES</t>
  </si>
  <si>
    <t>RETIRADA DE BRAÇO/SUPORTE EXISTENTE, SEM SUBSTITUIÇÃO</t>
  </si>
  <si>
    <t>4.3</t>
  </si>
  <si>
    <t>FORNECER E SUBSTITUIR POSTE DE ILUMINAÇÃO EXCLUSIVA ‐ COMPLETO</t>
  </si>
  <si>
    <t>4.3.1</t>
  </si>
  <si>
    <t>SUBSTITUIR POSTE DE CONCRETO RC 11,5M</t>
  </si>
  <si>
    <t>4.3.2</t>
  </si>
  <si>
    <t>SUBSTITUIR POSTE DE CONCRETO RC 13,5M</t>
  </si>
  <si>
    <t>4.3.3</t>
  </si>
  <si>
    <t>SUBSTITUIR POSTE DE AÇO RETO POLIGONAL 13M</t>
  </si>
  <si>
    <t>4.3.4</t>
  </si>
  <si>
    <t>SUBSTITUIR POSTE DE AÇO RETO POLIGONAL 11M</t>
  </si>
  <si>
    <t>REDE DE DISTRIBUIÇÃO RURAL (RDR), MÉDIA TENSÃO (MT)</t>
  </si>
  <si>
    <t>5.1</t>
  </si>
  <si>
    <t>FORNECER E DERIVAR DE REDE DE DISTRIBUIÇÃO RURAL (RDR), MÉDIA TENSÃO (MT)</t>
  </si>
  <si>
    <t>5.1.1</t>
  </si>
  <si>
    <t>MONOFÁSICA COM PARA RAIOS</t>
  </si>
  <si>
    <t>5.1.2</t>
  </si>
  <si>
    <t>TRIFÁSICA COM PARA RAIOS</t>
  </si>
  <si>
    <t>5.2</t>
  </si>
  <si>
    <t>FORNECER E INSTALAR REDE DE DISTRIBUIÇÃO RURAL TRIFÁSICA (RDR), MÉDIA TENSÃO (MT), SEM DERIVAÇÃO, SEM TRANSFORMADOR</t>
  </si>
  <si>
    <t>5.2.1</t>
  </si>
  <si>
    <t>KILOMETRO RDR TRIFASICO CABO CAA 4AWG</t>
  </si>
  <si>
    <t>5.2.2</t>
  </si>
  <si>
    <t>KILOMETRO RDR TRIFASICO CABO CAA 2AWG</t>
  </si>
  <si>
    <t>5.2.3</t>
  </si>
  <si>
    <t>KILOMETRO RDR TRIFASICO CABO CAA 1/0AWG</t>
  </si>
  <si>
    <t>5.2.4</t>
  </si>
  <si>
    <t>KILOMETRO RDP TRIFASICO CABO CA 50MM2 VÃO 50M</t>
  </si>
  <si>
    <t>5.2.5</t>
  </si>
  <si>
    <t>KILOMETRO RDP TRIFS CABO CA 150MM2 VÃO 50M</t>
  </si>
  <si>
    <t>5.3</t>
  </si>
  <si>
    <t>5.3.1</t>
  </si>
  <si>
    <t>KILOMETRO RDR MONOFASICO CABO CAA 4AWG</t>
  </si>
  <si>
    <t>5.3.2</t>
  </si>
  <si>
    <t>KILOMETRO RDR MONOFASICO CABO CAA 2AWG</t>
  </si>
  <si>
    <t>5.3.3</t>
  </si>
  <si>
    <t>KILOMETRO RDR CONVERSÃO DE MONO PARA TRIFASICO CAA4 SEM TROCA POSTE</t>
  </si>
  <si>
    <t>5.4</t>
  </si>
  <si>
    <t>FORNECER E INSTALAR POSTE DE RDR BIFÁSICA COM VÃO DE BT</t>
  </si>
  <si>
    <t>5.4.1</t>
  </si>
  <si>
    <t>RDR BIFASICO DE BAIXA TENSAO ISOLADA ‐ VÃO DE 60 METROS</t>
  </si>
  <si>
    <t>5.4.2</t>
  </si>
  <si>
    <t>RDR BIFASICO DE BAIXA TENSAO ISOLADA ‐ VÃO DE 80 METROS</t>
  </si>
  <si>
    <t>5.5</t>
  </si>
  <si>
    <t>FORNECER E INSTALAR, TRANSFORMADOR, MONOFÁSICO RURAL, SEM POSTE, COM PROTEÇÃO E ATERRAMENTO</t>
  </si>
  <si>
    <t>5.5.1</t>
  </si>
  <si>
    <t>TRANSFORMADOR RURAL 1‐10 KVA</t>
  </si>
  <si>
    <t>5.5.2</t>
  </si>
  <si>
    <t>TRANSFORMADOR RURAL 1‐37,5 KVA</t>
  </si>
  <si>
    <t>5.6</t>
  </si>
  <si>
    <t>FORNECER E INSTALAR, TRANSFORMADOR, TRIFÁSICO, RURAL, SEM POSTE, COM PROTEÇÃO E ATERRAMENTO</t>
  </si>
  <si>
    <t>5.6.1</t>
  </si>
  <si>
    <t>TRANSFORMADOR RURAL 3‐ 45 KVA</t>
  </si>
  <si>
    <t>5.6.2</t>
  </si>
  <si>
    <t>TRANSFORMADOR RURAL 3‐ 75 KVA</t>
  </si>
  <si>
    <t>5.6.3</t>
  </si>
  <si>
    <t>TRANSFORMADOR RURAL 3‐150 KVA</t>
  </si>
  <si>
    <t>5.6.4</t>
  </si>
  <si>
    <t>TRANSFORMADOR RURAL 3‐300 KVA</t>
  </si>
  <si>
    <t>5.7</t>
  </si>
  <si>
    <t>FORNECER E INSTALAR, REDE DE DISTRIBUIÇÃO RURAL (RDR), MÉDIA TENSÃO (MT) ‐ DIVERSOS</t>
  </si>
  <si>
    <t>5.7.1</t>
  </si>
  <si>
    <t>SUBSTITUIÇÃO/TROCA DE POSTE EM DERIVAÇÃO</t>
  </si>
  <si>
    <t>5.7.2</t>
  </si>
  <si>
    <t>INTERCALAÇÃO DE POSTE COM ESTRUTURA MONOFÁSICA</t>
  </si>
  <si>
    <t>5.7.3</t>
  </si>
  <si>
    <t>INTERCALAÇÃO DE POSTE COM ESTRUTURA TRIFÁSICA</t>
  </si>
  <si>
    <t>MEDIÇÃO DE ENERGIA EM BAIXA TENSÃO (BT)</t>
  </si>
  <si>
    <t>6.1</t>
  </si>
  <si>
    <t>FORNECER E INSTALAR, PADRÃO, BIFÁSICO, RURAL, COMPLETO, PONTALETE COM RAMAL AÉREO</t>
  </si>
  <si>
    <t>6.1.1</t>
  </si>
  <si>
    <t>PADRÃO BIFÁSICO 1‐5KVA ‐ 2X40A</t>
  </si>
  <si>
    <t>6.1.2</t>
  </si>
  <si>
    <t>PADRÃO BIFÁSICO 1‐10KVA ‐ 2X60A</t>
  </si>
  <si>
    <t>6.1.3</t>
  </si>
  <si>
    <t>PADRÃO BIFÁSICO 1‐15KVA ‐ 2X80A</t>
  </si>
  <si>
    <t>6.1.4</t>
  </si>
  <si>
    <t>PADRÃO BIFÁSICO 1‐37,5KVA ‐ 2X200A</t>
  </si>
  <si>
    <t>6.2</t>
  </si>
  <si>
    <t>FORNECER E INSTALAR, PADRÃO, TRIFÁSICO, COMPLETO, PONTALETE COM RAMAL AÉREO</t>
  </si>
  <si>
    <t>6.2.1</t>
  </si>
  <si>
    <t>PADRÃO TRIFÁSICO 3‐ 45KVA ‐ 3x125A</t>
  </si>
  <si>
    <t>6.2.2</t>
  </si>
  <si>
    <t>PADRÃO TRIFÁSICO 3‐ 75KVA ‐ 3X200A</t>
  </si>
  <si>
    <t>6.2.3</t>
  </si>
  <si>
    <t>PADRÃO TRIFÁSICO 3‐ 150KVA ‐ 3X450A</t>
  </si>
  <si>
    <t>6.2.4</t>
  </si>
  <si>
    <t>PADRÃO TRIFÁSICO 3‐ 300KVA ‐ 3X800A</t>
  </si>
  <si>
    <t>INTERLIGAÇÃO DE OBRAS ‐ RECURSOS DE REDUÇÃO ‐ CHI ‐ A CRITÉRIO DA CONTRATANTE</t>
  </si>
  <si>
    <t>7.1</t>
  </si>
  <si>
    <t>UTILIZAÇÃO DE GERADOR DA CONCESSIONÁRIA ‐ POR UNIDADE</t>
  </si>
  <si>
    <t>7.1.1</t>
  </si>
  <si>
    <t>RECEBIMENTO, INSTALAÇÃO, RETIRADA E DEVOLUÇÃO ‐ POR UNIDADE</t>
  </si>
  <si>
    <t>7.1.2</t>
  </si>
  <si>
    <t>DISPONIBILIDADE DE EQUIPE, VEÍCULOS, FERRAMENTA, EQUIPAMENTOS, COMBUSTÍVEL PARA</t>
  </si>
  <si>
    <t>7.2</t>
  </si>
  <si>
    <t>UTILIZAÇÃO DE GERADOR DA CONTRATADA ‐ POR UTILIZAÇÃO DO RECURSO E POR HORA</t>
  </si>
  <si>
    <t>7.2.1</t>
  </si>
  <si>
    <t>GERADOR COM POTÊNCIA DE 5 A 20 KVA ‐ FIXO ‐ POR UTILIZAÇÃO</t>
  </si>
  <si>
    <t>7.2.2</t>
  </si>
  <si>
    <t>GERADOR COM POTÊNCIA DE 5 A 20 KVA ‐ VARIAVEL ‐ POR HORA DE UTILIZAÇÃO</t>
  </si>
  <si>
    <t>7.2.3</t>
  </si>
  <si>
    <t>GERADOR COM POTÊNCIA DE ATÉ 100 A 450 KVA‐ FIXO ‐ POR UTILIZAÇÃO</t>
  </si>
  <si>
    <t>7.2.4</t>
  </si>
  <si>
    <t>GERADOR COM POTÊNCIA DE ATÉ 100 A 180 KVA ‐ VARIAVEL ‐ POR HORA DE UTILIZAÇÃO</t>
  </si>
  <si>
    <t>7.2.5</t>
  </si>
  <si>
    <t>GERADOR COM POTÊNCIA DE 181 A 300 KVA ‐ VARIAVEL ‐ POR HORA DE UTILIZAÇÃO</t>
  </si>
  <si>
    <t>7.2.6</t>
  </si>
  <si>
    <t>GERADOR COM POTÊNCIA DE 301 A 450 KVA ‐ VARIAVEL ‐ POR HORA DE UTILIZAÇÃO</t>
  </si>
  <si>
    <t>7.3</t>
  </si>
  <si>
    <t>UTILIZAÇÃO DE EQUIPE ADICIONAL DE APOIO ‐ CONTRATADA</t>
  </si>
  <si>
    <t>7.3.1</t>
  </si>
  <si>
    <t>CONTRATAÇÃO DE EQUIPE PESADA COM VEICULO, FERRAMENTAS E EQUIPAMENTOS ‐ POR H</t>
  </si>
  <si>
    <t>7.3.2</t>
  </si>
  <si>
    <t>7.4</t>
  </si>
  <si>
    <t>UTILIZAÇÃO DE MEGA JUMPER</t>
  </si>
  <si>
    <t>7.4.1</t>
  </si>
  <si>
    <t>UTILIZAÇÃO, INSTALAÇÃO E RETIRADA DO MEGA JUMPER E SEUS ACESSORIOS‐POR UTILIZAÇÃO</t>
  </si>
  <si>
    <t>PROJETOS DE REDE DE ILUMINAÇÃO PÚBLICA, RDU, RDR ‐ ELABORAR DOSSIÊ‐ APROVAÇÃO</t>
  </si>
  <si>
    <t>8.1</t>
  </si>
  <si>
    <t>PROJETO COMPLETO DE EXTENSÃO DE RDU COM IP E RDR POR POSTE TRABALHADO</t>
  </si>
  <si>
    <t>8.2</t>
  </si>
  <si>
    <t>PROJETO COMPLETO DE EXTENSÃO DE ILUMINAÇÃO EXCLUSIVA POR POSTE TRABALHADO</t>
  </si>
  <si>
    <t>8.3</t>
  </si>
  <si>
    <t>PROJETO DE MODIFICAÇÃO DE RDU POR POSTE TRABALHADO</t>
  </si>
  <si>
    <t>8.4</t>
  </si>
  <si>
    <t>PROJETO DE COMPLETO DE TRAVESSIA LT OU RODOVIA RDU/RDR POR PROJETO</t>
  </si>
  <si>
    <t>TOTAL GERAL</t>
  </si>
  <si>
    <t>Valor Unitário com BDI</t>
  </si>
  <si>
    <t>Valor Total com BDI</t>
  </si>
  <si>
    <t>Quantidade Estimada</t>
  </si>
  <si>
    <t>CONTRATAÇÃO DE EQUIPE LINHA VIVA COM VEICULO, FERRAMENTAS E EQUIPAMENTOS ‐ POR H</t>
  </si>
  <si>
    <t>4.3.5</t>
  </si>
  <si>
    <t>4.3.6</t>
  </si>
  <si>
    <t>4.3.7</t>
  </si>
  <si>
    <t>4.4</t>
  </si>
  <si>
    <t>4.4.1</t>
  </si>
  <si>
    <t>4.4.2</t>
  </si>
  <si>
    <t>4.4.3</t>
  </si>
  <si>
    <t>4.4.4</t>
  </si>
  <si>
    <t>LUMINÁRIA SOLAR</t>
  </si>
  <si>
    <t>LUMINÁRIA PÚBLICA SOLAR INTEGRADA 70W COM BATERIA DE FOSFATO DE FERRO-LÍTIO, PAINEL SOLAR E CARREGADOR EMBUTIDOS NA LUMINÁRIA, BATERIA LIFEPO4, 12.000LM, E DEMAIS ESPECIFICAÇÕES CONTANTES NO TR.</t>
  </si>
  <si>
    <t>LUMINÁRIA PÚBLICA SOLAR INTEGRADA 100W COM BATERIA DE FOSFATO DE FERRO-LÍTIO, PAINEL SOLAR E CARREGADOR EMBUTIDOS NA LUMINÁRIA, BATERIA LIFEPO4, 18.000LM, E DEMAIS ESPECIFICAÇÕES CONTANTES NO TR.</t>
  </si>
  <si>
    <t>CONTRATAÇÃO DE EMPRESA PARA EXECUÇÃO DE OBRAS E SERVIÇOS COMUNS DE ENGENHARIA, PARA CONSTRUÇÃO DE EXTENSÃO, AMPLIAÇÃO E MODIFICAÇÃO DE REDES DE ILUMINAÇÃO PÚBLICA, DISTRIBUIÇÃO DE ENERGIA ELÉTRICA URBANA E RURAL NO ÂMBITO DO MUNICÍPIO DE CONCEIÇÃO DO MATO DENTRO/MG, INCLUINDO A ELABORAÇÃO DE PROJETO EXECUTIVO, FORNECIMENTO DE MATERIAIS, MÃO DE OBRA, EQUIPAMENTOS E FERRAMENTAL NECESSÁRIO</t>
  </si>
  <si>
    <t>FORNECER E INSTALAR REDE DE DISTRIBUIÇÃO RURAL MONOFÁSICA (RDR), MÉDIA TENSÃO (MT), SEM DERIVAÇÃO, SEM TRANSFORMADOR</t>
  </si>
  <si>
    <t>ORÇAMENTO</t>
  </si>
  <si>
    <t>LUMINÁRIA LED 50 W ‐ FLUXO LUMINOSO ‐ 9.000 lm ‐ T NEMA 7P E DEMAIS ESPECIFICAÇÕES CONTANTES NO TR.</t>
  </si>
  <si>
    <t>LUMINÁRIA LED 80 W ‐ FLUXO LUMINOSO ‐ 14.400 lm ‐ T NEMA 7P E DEMAIS ESPECIFICAÇÕES CONTANTES NO TR.</t>
  </si>
  <si>
    <t>LUMINÁRIA LED 100W ‐ FLUXO LUMINOSO ‐ 18.000 lm ‐ T NEMA 7P E DEMAIS ESPECIFICAÇÕES CONTANTES NO TR.</t>
  </si>
  <si>
    <t>LUMINÁRIA LED 150W ‐ FLUXO LUMINOSO ‐ 27.000 lm ‐ T NEMA 7P E DEMAIS ESPECIFICAÇÕES CONTANTES NO TR.</t>
  </si>
  <si>
    <t>LUMINÁRIA LED 200W ‐ FLUXO LUMINOSO ‐ 36.000 lm ‐ T NEMA 7P E DEMAIS ESPECIFICAÇÕES CONTANTES NO TR.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</si>
</sst>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#,##0.0"/>
    <numFmt numFmtId="165" formatCode="#,##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rgb="FF000000"/>
      <name val="Calibri"/>
      <family val="2"/>
      <scheme val="minor"/>
    </font>
    <font>
      <sz val="7"/>
      <color theme="1"/>
      <name val="Times New Roman"/>
      <family val="1"/>
    </font>
    <font>
      <sz val="7"/>
      <color rgb="FF0000FF"/>
      <name val="Calibri"/>
      <family val="2"/>
      <scheme val="minor"/>
    </font>
    <font>
      <b/>
      <sz val="8"/>
      <color rgb="FF0000FF"/>
      <name val="Calibri"/>
      <family val="2"/>
      <scheme val="minor"/>
    </font>
    <font>
      <b/>
      <sz val="7"/>
      <color theme="1"/>
      <name val="Times New Roman"/>
      <family val="1"/>
    </font>
    <font>
      <sz val="7"/>
      <color rgb="FF0000FF"/>
      <name val="Times New Roman"/>
      <family val="1"/>
    </font>
    <font>
      <b/>
      <sz val="7"/>
      <color rgb="FF0000FF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FF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4" fontId="7" fillId="0" borderId="1" xfId="1" applyFont="1" applyBorder="1" applyAlignment="1">
      <alignment horizontal="right" vertical="center" wrapText="1"/>
    </xf>
    <xf numFmtId="0" fontId="0" fillId="3" borderId="0" xfId="0" applyFill="1"/>
    <xf numFmtId="44" fontId="0" fillId="3" borderId="0" xfId="1" applyFont="1" applyFill="1"/>
    <xf numFmtId="0" fontId="6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3" fontId="3" fillId="0" borderId="1" xfId="0" applyNumberFormat="1" applyFont="1" applyBorder="1" applyAlignment="1">
      <alignment vertical="center" wrapText="1"/>
    </xf>
    <xf numFmtId="3" fontId="6" fillId="2" borderId="1" xfId="0" applyNumberFormat="1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vertical="center" wrapText="1"/>
    </xf>
    <xf numFmtId="3" fontId="0" fillId="3" borderId="0" xfId="0" applyNumberFormat="1" applyFill="1"/>
    <xf numFmtId="44" fontId="11" fillId="4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3" fontId="9" fillId="2" borderId="1" xfId="0" applyNumberFormat="1" applyFont="1" applyFill="1" applyBorder="1" applyAlignment="1">
      <alignment vertical="center" wrapText="1"/>
    </xf>
    <xf numFmtId="44" fontId="9" fillId="2" borderId="1" xfId="1" applyFont="1" applyFill="1" applyBorder="1" applyAlignment="1">
      <alignment vertical="center" wrapText="1"/>
    </xf>
    <xf numFmtId="0" fontId="13" fillId="3" borderId="0" xfId="0" applyFont="1" applyFill="1"/>
    <xf numFmtId="44" fontId="14" fillId="4" borderId="1" xfId="1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8" fillId="2" borderId="1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7" fillId="3" borderId="1" xfId="1" applyFont="1" applyFill="1" applyBorder="1" applyAlignment="1">
      <alignment horizontal="right" vertical="center" wrapText="1"/>
    </xf>
    <xf numFmtId="44" fontId="14" fillId="2" borderId="1" xfId="1" applyFont="1" applyFill="1" applyBorder="1" applyAlignment="1">
      <alignment horizontal="center" vertical="center" wrapText="1"/>
    </xf>
    <xf numFmtId="0" fontId="13" fillId="2" borderId="0" xfId="0" applyFont="1" applyFill="1"/>
    <xf numFmtId="44" fontId="10" fillId="2" borderId="1" xfId="1" applyFont="1" applyFill="1" applyBorder="1" applyAlignment="1">
      <alignment horizontal="center" vertical="center" wrapText="1"/>
    </xf>
    <xf numFmtId="0" fontId="0" fillId="2" borderId="0" xfId="0" applyFill="1"/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D9D9D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354082</xdr:colOff>
      <xdr:row>0</xdr:row>
      <xdr:rowOff>40171</xdr:rowOff>
    </xdr:from>
    <xdr:to>
      <xdr:col>1</xdr:col>
      <xdr:colOff>666427</xdr:colOff>
      <xdr:row>0</xdr:row>
      <xdr:rowOff>745435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D94D8C93-C876-D8FE-F513-FBB47F843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082" y="40171"/>
          <a:ext cx="825867" cy="7052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P195"/>
  <sheetViews>
    <sheetView tabSelected="1" view="pageBreakPreview" topLeftCell="A97" zoomScaleNormal="100" zoomScaleSheetLayoutView="100" workbookViewId="0">
      <selection activeCell="F104" sqref="F104"/>
    </sheetView>
  </sheetViews>
  <sheetFormatPr defaultColWidth="8.85546875" defaultRowHeight="15" outlineLevelRow="2" x14ac:dyDescent="0.25"/>
  <cols>
    <col min="1" max="1" width="7.7109375" style="12" bestFit="1" customWidth="1"/>
    <col min="2" max="2" width="59.140625" style="9" customWidth="1"/>
    <col min="3" max="3" width="7.7109375" style="9" bestFit="1" customWidth="1"/>
    <col min="4" max="4" width="9.28515625" style="17" bestFit="1" customWidth="1"/>
    <col min="5" max="5" width="14.5703125" style="17" customWidth="1"/>
    <col min="6" max="6" width="21.140625" style="10" customWidth="1"/>
    <col min="7" max="16384" width="8.85546875" style="9"/>
  </cols>
  <sheetData>
    <row r="1" spans="1:6" ht="66" customHeight="1" x14ac:dyDescent="0.25">
      <c r="A1" s="32" t="s">
        <v>0</v>
      </c>
      <c r="B1" s="33"/>
      <c r="C1" s="33"/>
      <c r="D1" s="33"/>
      <c r="E1" s="33"/>
      <c r="F1" s="33"/>
    </row>
    <row r="2" spans="1:6" ht="73.5" customHeight="1" x14ac:dyDescent="0.25">
      <c r="A2" s="36" t="s">
        <v>367</v>
      </c>
      <c r="B2" s="37"/>
      <c r="C2" s="37"/>
      <c r="D2" s="37"/>
      <c r="E2" s="37"/>
      <c r="F2" s="37"/>
    </row>
    <row r="3" spans="1:6" ht="52.9" customHeight="1" x14ac:dyDescent="0.25">
      <c r="A3" s="34"/>
      <c r="B3" s="34"/>
      <c r="C3" s="34"/>
      <c r="D3" s="34"/>
      <c r="E3" s="34" t="s">
        <v>369</v>
      </c>
      <c r="F3" s="34"/>
    </row>
    <row r="4" spans="1:6" x14ac:dyDescent="0.25">
      <c r="A4" s="34"/>
      <c r="B4" s="34"/>
      <c r="C4" s="38" t="s">
        <v>1</v>
      </c>
      <c r="D4" s="38"/>
      <c r="E4" s="24"/>
      <c r="F4" s="25">
        <f>E195</f>
        <v>42685810.599999972</v>
      </c>
    </row>
    <row r="5" spans="1:6" ht="18" x14ac:dyDescent="0.25">
      <c r="A5" s="1" t="s">
        <v>2</v>
      </c>
      <c r="B5" s="1" t="s">
        <v>3</v>
      </c>
      <c r="C5" s="1" t="s">
        <v>4</v>
      </c>
      <c r="D5" s="13" t="s">
        <v>354</v>
      </c>
      <c r="E5" s="3" t="s">
        <v>352</v>
      </c>
      <c r="F5" s="3" t="s">
        <v>353</v>
      </c>
    </row>
    <row r="6" spans="1:6" s="41" customFormat="1" ht="37.15" customHeight="1" x14ac:dyDescent="0.25">
      <c r="A6" s="4">
        <v>1</v>
      </c>
      <c r="B6" s="5" t="s">
        <v>5</v>
      </c>
      <c r="C6" s="19"/>
      <c r="D6" s="20"/>
      <c r="E6" s="20"/>
      <c r="F6" s="21">
        <f>SUBTOTAL(9,F7:F45)</f>
        <v>17437390.149999999</v>
      </c>
    </row>
    <row r="7" spans="1:6" s="43" customFormat="1" ht="37.15" customHeight="1" outlineLevel="1" x14ac:dyDescent="0.25">
      <c r="A7" s="4" t="s">
        <v>6</v>
      </c>
      <c r="B7" s="5" t="s">
        <v>7</v>
      </c>
      <c r="C7" s="6"/>
      <c r="D7" s="14"/>
      <c r="E7" s="14"/>
      <c r="F7" s="21">
        <f>SUBTOTAL(9,F8:F9)</f>
        <v>2116693.6</v>
      </c>
    </row>
    <row r="8" spans="1:6" ht="37.15" customHeight="1" outlineLevel="2" x14ac:dyDescent="0.25">
      <c r="A8" s="2" t="s">
        <v>8</v>
      </c>
      <c r="B8" s="7" t="s">
        <v>9</v>
      </c>
      <c r="C8" s="2" t="s">
        <v>4</v>
      </c>
      <c r="D8" s="26">
        <v>120</v>
      </c>
      <c r="E8" s="39">
        <v>14673.245000000001</v>
      </c>
      <c r="F8" s="39">
        <f>ROUND(E8*$D8,2)</f>
        <v>1760789.4</v>
      </c>
    </row>
    <row r="9" spans="1:6" ht="37.15" customHeight="1" outlineLevel="2" x14ac:dyDescent="0.25">
      <c r="A9" s="2" t="s">
        <v>10</v>
      </c>
      <c r="B9" s="7" t="s">
        <v>11</v>
      </c>
      <c r="C9" s="2" t="s">
        <v>4</v>
      </c>
      <c r="D9" s="26">
        <v>20</v>
      </c>
      <c r="E9" s="39">
        <v>17795.21</v>
      </c>
      <c r="F9" s="39">
        <f>ROUND(E9*$D9,2)</f>
        <v>355904.2</v>
      </c>
    </row>
    <row r="10" spans="1:6" s="41" customFormat="1" ht="37.15" customHeight="1" outlineLevel="1" x14ac:dyDescent="0.25">
      <c r="A10" s="4" t="s">
        <v>12</v>
      </c>
      <c r="B10" s="5" t="s">
        <v>13</v>
      </c>
      <c r="C10" s="19"/>
      <c r="D10" s="20"/>
      <c r="E10" s="40"/>
      <c r="F10" s="21"/>
    </row>
    <row r="11" spans="1:6" ht="37.15" customHeight="1" outlineLevel="2" x14ac:dyDescent="0.25">
      <c r="A11" s="2" t="s">
        <v>14</v>
      </c>
      <c r="B11" s="7" t="s">
        <v>15</v>
      </c>
      <c r="C11" s="2" t="s">
        <v>4</v>
      </c>
      <c r="D11" s="15">
        <v>77</v>
      </c>
      <c r="E11" s="39">
        <v>54010.024999999994</v>
      </c>
      <c r="F11" s="39">
        <f>ROUND(E11*$D11,2)</f>
        <v>4158771.93</v>
      </c>
    </row>
    <row r="12" spans="1:6" ht="37.15" customHeight="1" outlineLevel="2" x14ac:dyDescent="0.25">
      <c r="A12" s="2" t="s">
        <v>16</v>
      </c>
      <c r="B12" s="7" t="s">
        <v>17</v>
      </c>
      <c r="C12" s="2" t="s">
        <v>4</v>
      </c>
      <c r="D12" s="15">
        <v>9</v>
      </c>
      <c r="E12" s="39">
        <v>57652.324999999997</v>
      </c>
      <c r="F12" s="39">
        <f t="shared" ref="F12:F14" si="0">ROUND(E12*$D12,2)</f>
        <v>518870.93</v>
      </c>
    </row>
    <row r="13" spans="1:6" ht="37.15" customHeight="1" outlineLevel="2" x14ac:dyDescent="0.25">
      <c r="A13" s="2" t="s">
        <v>18</v>
      </c>
      <c r="B13" s="7" t="s">
        <v>19</v>
      </c>
      <c r="C13" s="2" t="s">
        <v>4</v>
      </c>
      <c r="D13" s="15">
        <v>4</v>
      </c>
      <c r="E13" s="39">
        <v>78777.63</v>
      </c>
      <c r="F13" s="39">
        <f t="shared" si="0"/>
        <v>315110.52</v>
      </c>
    </row>
    <row r="14" spans="1:6" ht="37.15" customHeight="1" outlineLevel="2" x14ac:dyDescent="0.25">
      <c r="A14" s="2" t="s">
        <v>20</v>
      </c>
      <c r="B14" s="7" t="s">
        <v>21</v>
      </c>
      <c r="C14" s="2" t="s">
        <v>4</v>
      </c>
      <c r="D14" s="15">
        <v>5</v>
      </c>
      <c r="E14" s="39">
        <v>113847.72500000001</v>
      </c>
      <c r="F14" s="39">
        <f t="shared" si="0"/>
        <v>569238.63</v>
      </c>
    </row>
    <row r="15" spans="1:6" s="43" customFormat="1" ht="37.15" customHeight="1" outlineLevel="1" x14ac:dyDescent="0.25">
      <c r="A15" s="4" t="s">
        <v>22</v>
      </c>
      <c r="B15" s="5" t="s">
        <v>23</v>
      </c>
      <c r="C15" s="6"/>
      <c r="D15" s="14"/>
      <c r="E15" s="42"/>
      <c r="F15" s="21"/>
    </row>
    <row r="16" spans="1:6" ht="37.15" customHeight="1" outlineLevel="2" x14ac:dyDescent="0.25">
      <c r="A16" s="2" t="s">
        <v>24</v>
      </c>
      <c r="B16" s="7" t="s">
        <v>25</v>
      </c>
      <c r="C16" s="2" t="s">
        <v>4</v>
      </c>
      <c r="D16" s="27">
        <v>644</v>
      </c>
      <c r="E16" s="39">
        <v>8325.244999999999</v>
      </c>
      <c r="F16" s="39">
        <f t="shared" ref="F16:F17" si="1">ROUND(E16*$D16,2)</f>
        <v>5361457.78</v>
      </c>
    </row>
    <row r="17" spans="1:6" ht="37.15" customHeight="1" outlineLevel="2" x14ac:dyDescent="0.25">
      <c r="A17" s="2" t="s">
        <v>26</v>
      </c>
      <c r="B17" s="7" t="s">
        <v>27</v>
      </c>
      <c r="C17" s="2" t="s">
        <v>4</v>
      </c>
      <c r="D17" s="27">
        <v>15</v>
      </c>
      <c r="E17" s="39">
        <v>13112.262333333332</v>
      </c>
      <c r="F17" s="39">
        <f t="shared" si="1"/>
        <v>196683.94</v>
      </c>
    </row>
    <row r="18" spans="1:6" s="43" customFormat="1" ht="37.15" customHeight="1" outlineLevel="1" x14ac:dyDescent="0.25">
      <c r="A18" s="4" t="s">
        <v>28</v>
      </c>
      <c r="B18" s="5" t="s">
        <v>29</v>
      </c>
      <c r="C18" s="6"/>
      <c r="D18" s="28"/>
      <c r="E18" s="42"/>
      <c r="F18" s="21"/>
    </row>
    <row r="19" spans="1:6" ht="37.15" customHeight="1" outlineLevel="2" x14ac:dyDescent="0.25">
      <c r="A19" s="2" t="s">
        <v>30</v>
      </c>
      <c r="B19" s="7" t="s">
        <v>31</v>
      </c>
      <c r="C19" s="2" t="s">
        <v>4</v>
      </c>
      <c r="D19" s="27">
        <v>7</v>
      </c>
      <c r="E19" s="39">
        <v>50263.665000000001</v>
      </c>
      <c r="F19" s="39">
        <f t="shared" ref="F19:F25" si="2">ROUND(E19*$D19,2)</f>
        <v>351845.66</v>
      </c>
    </row>
    <row r="20" spans="1:6" ht="37.15" customHeight="1" outlineLevel="2" x14ac:dyDescent="0.25">
      <c r="A20" s="2" t="s">
        <v>32</v>
      </c>
      <c r="B20" s="7" t="s">
        <v>33</v>
      </c>
      <c r="C20" s="2" t="s">
        <v>4</v>
      </c>
      <c r="D20" s="27">
        <v>6</v>
      </c>
      <c r="E20" s="39">
        <v>54634.42</v>
      </c>
      <c r="F20" s="39">
        <f t="shared" si="2"/>
        <v>327806.52</v>
      </c>
    </row>
    <row r="21" spans="1:6" ht="37.15" customHeight="1" outlineLevel="2" x14ac:dyDescent="0.25">
      <c r="A21" s="2" t="s">
        <v>34</v>
      </c>
      <c r="B21" s="7" t="s">
        <v>35</v>
      </c>
      <c r="C21" s="2" t="s">
        <v>4</v>
      </c>
      <c r="D21" s="27">
        <v>3</v>
      </c>
      <c r="E21" s="39">
        <v>71909.304999999993</v>
      </c>
      <c r="F21" s="39">
        <f t="shared" si="2"/>
        <v>215727.92</v>
      </c>
    </row>
    <row r="22" spans="1:6" ht="37.15" customHeight="1" outlineLevel="2" x14ac:dyDescent="0.25">
      <c r="A22" s="2" t="s">
        <v>36</v>
      </c>
      <c r="B22" s="7" t="s">
        <v>37</v>
      </c>
      <c r="C22" s="2" t="s">
        <v>4</v>
      </c>
      <c r="D22" s="27">
        <v>1</v>
      </c>
      <c r="E22" s="39">
        <v>106979.4</v>
      </c>
      <c r="F22" s="39">
        <f t="shared" si="2"/>
        <v>106979.4</v>
      </c>
    </row>
    <row r="23" spans="1:6" ht="37.15" customHeight="1" outlineLevel="2" x14ac:dyDescent="0.25">
      <c r="A23" s="2" t="s">
        <v>38</v>
      </c>
      <c r="B23" s="7" t="s">
        <v>39</v>
      </c>
      <c r="C23" s="2" t="s">
        <v>4</v>
      </c>
      <c r="D23" s="27">
        <v>12</v>
      </c>
      <c r="E23" s="39">
        <v>11260.327250000002</v>
      </c>
      <c r="F23" s="39">
        <f t="shared" si="2"/>
        <v>135123.93</v>
      </c>
    </row>
    <row r="24" spans="1:6" ht="37.15" customHeight="1" outlineLevel="2" x14ac:dyDescent="0.25">
      <c r="A24" s="2" t="s">
        <v>40</v>
      </c>
      <c r="B24" s="7" t="s">
        <v>41</v>
      </c>
      <c r="C24" s="2" t="s">
        <v>4</v>
      </c>
      <c r="D24" s="27">
        <v>8</v>
      </c>
      <c r="E24" s="39">
        <v>14256.98</v>
      </c>
      <c r="F24" s="39">
        <f t="shared" si="2"/>
        <v>114055.84</v>
      </c>
    </row>
    <row r="25" spans="1:6" ht="37.15" customHeight="1" outlineLevel="2" x14ac:dyDescent="0.25">
      <c r="A25" s="2" t="s">
        <v>42</v>
      </c>
      <c r="B25" s="7" t="s">
        <v>43</v>
      </c>
      <c r="C25" s="2" t="s">
        <v>4</v>
      </c>
      <c r="D25" s="27">
        <v>1</v>
      </c>
      <c r="E25" s="39">
        <v>220306.79499999998</v>
      </c>
      <c r="F25" s="39">
        <f t="shared" si="2"/>
        <v>220306.8</v>
      </c>
    </row>
    <row r="26" spans="1:6" s="43" customFormat="1" ht="37.15" customHeight="1" outlineLevel="1" x14ac:dyDescent="0.25">
      <c r="A26" s="4" t="s">
        <v>44</v>
      </c>
      <c r="B26" s="5" t="s">
        <v>45</v>
      </c>
      <c r="C26" s="6"/>
      <c r="D26" s="28"/>
      <c r="E26" s="42"/>
      <c r="F26" s="21"/>
    </row>
    <row r="27" spans="1:6" ht="37.15" customHeight="1" outlineLevel="2" x14ac:dyDescent="0.25">
      <c r="A27" s="2" t="s">
        <v>46</v>
      </c>
      <c r="B27" s="7" t="s">
        <v>47</v>
      </c>
      <c r="C27" s="2" t="s">
        <v>4</v>
      </c>
      <c r="D27" s="27">
        <v>6</v>
      </c>
      <c r="E27" s="39">
        <v>36214.815000000002</v>
      </c>
      <c r="F27" s="39">
        <f t="shared" ref="F27:F30" si="3">ROUND(E27*$D27,2)</f>
        <v>217288.89</v>
      </c>
    </row>
    <row r="28" spans="1:6" ht="37.15" customHeight="1" outlineLevel="2" x14ac:dyDescent="0.25">
      <c r="A28" s="2" t="s">
        <v>48</v>
      </c>
      <c r="B28" s="7" t="s">
        <v>49</v>
      </c>
      <c r="C28" s="2" t="s">
        <v>4</v>
      </c>
      <c r="D28" s="27">
        <v>3</v>
      </c>
      <c r="E28" s="39">
        <v>43499.404999999999</v>
      </c>
      <c r="F28" s="39">
        <f t="shared" si="3"/>
        <v>130498.22</v>
      </c>
    </row>
    <row r="29" spans="1:6" ht="37.15" customHeight="1" outlineLevel="2" x14ac:dyDescent="0.25">
      <c r="A29" s="2" t="s">
        <v>50</v>
      </c>
      <c r="B29" s="7" t="s">
        <v>51</v>
      </c>
      <c r="C29" s="2" t="s">
        <v>4</v>
      </c>
      <c r="D29" s="27">
        <v>2</v>
      </c>
      <c r="E29" s="39">
        <v>61398.679999999993</v>
      </c>
      <c r="F29" s="39">
        <f t="shared" si="3"/>
        <v>122797.36</v>
      </c>
    </row>
    <row r="30" spans="1:6" ht="37.15" customHeight="1" outlineLevel="2" x14ac:dyDescent="0.25">
      <c r="A30" s="2" t="s">
        <v>52</v>
      </c>
      <c r="B30" s="7" t="s">
        <v>53</v>
      </c>
      <c r="C30" s="2" t="s">
        <v>4</v>
      </c>
      <c r="D30" s="27">
        <v>1</v>
      </c>
      <c r="E30" s="39">
        <v>98758.22</v>
      </c>
      <c r="F30" s="39">
        <f t="shared" si="3"/>
        <v>98758.22</v>
      </c>
    </row>
    <row r="31" spans="1:6" s="43" customFormat="1" ht="37.15" customHeight="1" outlineLevel="1" x14ac:dyDescent="0.25">
      <c r="A31" s="4" t="s">
        <v>54</v>
      </c>
      <c r="B31" s="5" t="s">
        <v>55</v>
      </c>
      <c r="C31" s="6"/>
      <c r="D31" s="28"/>
      <c r="E31" s="42"/>
      <c r="F31" s="21"/>
    </row>
    <row r="32" spans="1:6" ht="37.15" customHeight="1" outlineLevel="2" x14ac:dyDescent="0.25">
      <c r="A32" s="2" t="s">
        <v>56</v>
      </c>
      <c r="B32" s="7" t="s">
        <v>57</v>
      </c>
      <c r="C32" s="2" t="s">
        <v>4</v>
      </c>
      <c r="D32" s="27">
        <v>3</v>
      </c>
      <c r="E32" s="39">
        <v>143090.15</v>
      </c>
      <c r="F32" s="39">
        <f>ROUND(E32*$D32,2)</f>
        <v>429270.45</v>
      </c>
    </row>
    <row r="33" spans="1:6" s="43" customFormat="1" ht="37.15" customHeight="1" outlineLevel="1" x14ac:dyDescent="0.25">
      <c r="A33" s="4" t="s">
        <v>58</v>
      </c>
      <c r="B33" s="5" t="s">
        <v>59</v>
      </c>
      <c r="C33" s="5"/>
      <c r="D33" s="28"/>
      <c r="E33" s="42"/>
      <c r="F33" s="21"/>
    </row>
    <row r="34" spans="1:6" ht="37.15" customHeight="1" outlineLevel="2" x14ac:dyDescent="0.25">
      <c r="A34" s="2" t="s">
        <v>60</v>
      </c>
      <c r="B34" s="7" t="s">
        <v>61</v>
      </c>
      <c r="C34" s="2" t="s">
        <v>4</v>
      </c>
      <c r="D34" s="27">
        <v>39</v>
      </c>
      <c r="E34" s="39">
        <v>3017.9</v>
      </c>
      <c r="F34" s="39">
        <f t="shared" ref="F34:F35" si="4">ROUND(E34*$D34,2)</f>
        <v>117698.1</v>
      </c>
    </row>
    <row r="35" spans="1:6" ht="37.15" customHeight="1" outlineLevel="2" x14ac:dyDescent="0.25">
      <c r="A35" s="2" t="s">
        <v>62</v>
      </c>
      <c r="B35" s="7" t="s">
        <v>63</v>
      </c>
      <c r="C35" s="2" t="s">
        <v>4</v>
      </c>
      <c r="D35" s="27">
        <v>10</v>
      </c>
      <c r="E35" s="39">
        <v>6348</v>
      </c>
      <c r="F35" s="39">
        <f t="shared" si="4"/>
        <v>63480</v>
      </c>
    </row>
    <row r="36" spans="1:6" s="43" customFormat="1" ht="37.15" customHeight="1" outlineLevel="1" x14ac:dyDescent="0.25">
      <c r="A36" s="4" t="s">
        <v>64</v>
      </c>
      <c r="B36" s="5" t="s">
        <v>65</v>
      </c>
      <c r="C36" s="6"/>
      <c r="D36" s="28"/>
      <c r="E36" s="42"/>
      <c r="F36" s="21"/>
    </row>
    <row r="37" spans="1:6" ht="37.15" customHeight="1" outlineLevel="2" x14ac:dyDescent="0.25">
      <c r="A37" s="2" t="s">
        <v>66</v>
      </c>
      <c r="B37" s="7" t="s">
        <v>67</v>
      </c>
      <c r="C37" s="2" t="s">
        <v>4</v>
      </c>
      <c r="D37" s="27">
        <v>76</v>
      </c>
      <c r="E37" s="8">
        <v>8637.4399999999987</v>
      </c>
      <c r="F37" s="39">
        <f>ROUND(E37*$D37,2)</f>
        <v>656445.43999999994</v>
      </c>
    </row>
    <row r="38" spans="1:6" ht="37.15" customHeight="1" outlineLevel="2" x14ac:dyDescent="0.25">
      <c r="A38" s="2" t="s">
        <v>68</v>
      </c>
      <c r="B38" s="7" t="s">
        <v>69</v>
      </c>
      <c r="C38" s="2" t="s">
        <v>4</v>
      </c>
      <c r="D38" s="27">
        <v>54</v>
      </c>
      <c r="E38" s="8">
        <v>7596.7849999999999</v>
      </c>
      <c r="F38" s="39">
        <f t="shared" ref="F38:F45" si="5">ROUND(E38*$D38,2)</f>
        <v>410226.39</v>
      </c>
    </row>
    <row r="39" spans="1:6" ht="37.15" customHeight="1" outlineLevel="2" x14ac:dyDescent="0.25">
      <c r="A39" s="2" t="s">
        <v>70</v>
      </c>
      <c r="B39" s="7" t="s">
        <v>71</v>
      </c>
      <c r="C39" s="2" t="s">
        <v>4</v>
      </c>
      <c r="D39" s="27">
        <v>35</v>
      </c>
      <c r="E39" s="8">
        <v>4682.95</v>
      </c>
      <c r="F39" s="39">
        <f t="shared" si="5"/>
        <v>163903.25</v>
      </c>
    </row>
    <row r="40" spans="1:6" ht="37.15" customHeight="1" outlineLevel="2" x14ac:dyDescent="0.25">
      <c r="A40" s="2" t="s">
        <v>72</v>
      </c>
      <c r="B40" s="7" t="s">
        <v>73</v>
      </c>
      <c r="C40" s="2" t="s">
        <v>4</v>
      </c>
      <c r="D40" s="27">
        <v>10</v>
      </c>
      <c r="E40" s="8">
        <v>2809.77</v>
      </c>
      <c r="F40" s="39">
        <f t="shared" si="5"/>
        <v>28097.7</v>
      </c>
    </row>
    <row r="41" spans="1:6" ht="37.15" customHeight="1" outlineLevel="2" x14ac:dyDescent="0.25">
      <c r="A41" s="2" t="s">
        <v>74</v>
      </c>
      <c r="B41" s="7" t="s">
        <v>75</v>
      </c>
      <c r="C41" s="2" t="s">
        <v>4</v>
      </c>
      <c r="D41" s="27">
        <v>10</v>
      </c>
      <c r="E41" s="8">
        <v>6243.9349999999995</v>
      </c>
      <c r="F41" s="39">
        <f t="shared" si="5"/>
        <v>62439.35</v>
      </c>
    </row>
    <row r="42" spans="1:6" ht="37.15" customHeight="1" outlineLevel="2" x14ac:dyDescent="0.25">
      <c r="A42" s="2" t="s">
        <v>76</v>
      </c>
      <c r="B42" s="7" t="s">
        <v>77</v>
      </c>
      <c r="C42" s="2" t="s">
        <v>4</v>
      </c>
      <c r="D42" s="27">
        <v>10</v>
      </c>
      <c r="E42" s="8">
        <v>3746.36</v>
      </c>
      <c r="F42" s="39">
        <f t="shared" si="5"/>
        <v>37463.599999999999</v>
      </c>
    </row>
    <row r="43" spans="1:6" ht="37.15" customHeight="1" outlineLevel="2" x14ac:dyDescent="0.25">
      <c r="A43" s="2" t="s">
        <v>78</v>
      </c>
      <c r="B43" s="7" t="s">
        <v>79</v>
      </c>
      <c r="C43" s="2" t="s">
        <v>4</v>
      </c>
      <c r="D43" s="27">
        <v>8</v>
      </c>
      <c r="E43" s="8">
        <v>7076.46</v>
      </c>
      <c r="F43" s="39">
        <f t="shared" si="5"/>
        <v>56611.68</v>
      </c>
    </row>
    <row r="44" spans="1:6" ht="37.15" customHeight="1" outlineLevel="2" x14ac:dyDescent="0.25">
      <c r="A44" s="2" t="s">
        <v>80</v>
      </c>
      <c r="B44" s="7" t="s">
        <v>81</v>
      </c>
      <c r="C44" s="2" t="s">
        <v>4</v>
      </c>
      <c r="D44" s="27">
        <v>11</v>
      </c>
      <c r="E44" s="8">
        <v>8845.57</v>
      </c>
      <c r="F44" s="39">
        <f t="shared" si="5"/>
        <v>97301.27</v>
      </c>
    </row>
    <row r="45" spans="1:6" ht="37.15" customHeight="1" outlineLevel="2" x14ac:dyDescent="0.25">
      <c r="A45" s="2" t="s">
        <v>82</v>
      </c>
      <c r="B45" s="7" t="s">
        <v>83</v>
      </c>
      <c r="C45" s="2" t="s">
        <v>4</v>
      </c>
      <c r="D45" s="27">
        <v>49</v>
      </c>
      <c r="E45" s="8">
        <v>743.60887500000013</v>
      </c>
      <c r="F45" s="39">
        <f t="shared" si="5"/>
        <v>36436.83</v>
      </c>
    </row>
    <row r="46" spans="1:6" s="41" customFormat="1" ht="37.15" customHeight="1" x14ac:dyDescent="0.25">
      <c r="A46" s="4">
        <v>2</v>
      </c>
      <c r="B46" s="5" t="s">
        <v>84</v>
      </c>
      <c r="C46" s="19"/>
      <c r="D46" s="29"/>
      <c r="E46" s="40"/>
      <c r="F46" s="21"/>
    </row>
    <row r="47" spans="1:6" s="41" customFormat="1" ht="37.15" customHeight="1" outlineLevel="1" x14ac:dyDescent="0.25">
      <c r="A47" s="4" t="s">
        <v>85</v>
      </c>
      <c r="B47" s="5" t="s">
        <v>86</v>
      </c>
      <c r="C47" s="19"/>
      <c r="D47" s="29"/>
      <c r="E47" s="40"/>
      <c r="F47" s="21"/>
    </row>
    <row r="48" spans="1:6" ht="37.15" customHeight="1" outlineLevel="2" x14ac:dyDescent="0.25">
      <c r="A48" s="1" t="s">
        <v>87</v>
      </c>
      <c r="B48" s="7" t="s">
        <v>9</v>
      </c>
      <c r="C48" s="2" t="s">
        <v>4</v>
      </c>
      <c r="D48" s="27">
        <v>52</v>
      </c>
      <c r="E48" s="8">
        <v>11239.08</v>
      </c>
      <c r="F48" s="39">
        <f>ROUND(E48*$D48,2)</f>
        <v>584432.16</v>
      </c>
    </row>
    <row r="49" spans="1:6" s="41" customFormat="1" ht="37.15" customHeight="1" outlineLevel="1" x14ac:dyDescent="0.25">
      <c r="A49" s="4" t="s">
        <v>88</v>
      </c>
      <c r="B49" s="5" t="s">
        <v>89</v>
      </c>
      <c r="C49" s="19"/>
      <c r="D49" s="29"/>
      <c r="E49" s="40"/>
      <c r="F49" s="21"/>
    </row>
    <row r="50" spans="1:6" ht="37.15" customHeight="1" outlineLevel="2" x14ac:dyDescent="0.25">
      <c r="A50" s="2" t="s">
        <v>90</v>
      </c>
      <c r="B50" s="7" t="s">
        <v>91</v>
      </c>
      <c r="C50" s="2" t="s">
        <v>4</v>
      </c>
      <c r="D50" s="27">
        <v>18</v>
      </c>
      <c r="E50" s="8">
        <v>36006.684999999998</v>
      </c>
      <c r="F50" s="39">
        <f>ROUND(E50*$D50,2)</f>
        <v>648120.32999999996</v>
      </c>
    </row>
    <row r="51" spans="1:6" s="41" customFormat="1" ht="37.15" customHeight="1" outlineLevel="1" x14ac:dyDescent="0.25">
      <c r="A51" s="4" t="s">
        <v>92</v>
      </c>
      <c r="B51" s="5" t="s">
        <v>93</v>
      </c>
      <c r="C51" s="19"/>
      <c r="D51" s="29"/>
      <c r="E51" s="40"/>
      <c r="F51" s="21"/>
    </row>
    <row r="52" spans="1:6" ht="37.15" customHeight="1" outlineLevel="2" x14ac:dyDescent="0.25">
      <c r="A52" s="2" t="s">
        <v>94</v>
      </c>
      <c r="B52" s="7" t="s">
        <v>25</v>
      </c>
      <c r="C52" s="2" t="s">
        <v>4</v>
      </c>
      <c r="D52" s="27">
        <v>71</v>
      </c>
      <c r="E52" s="8">
        <v>8262.7900000000009</v>
      </c>
      <c r="F52" s="39">
        <f>ROUND(E52*$D52,2)</f>
        <v>586658.09</v>
      </c>
    </row>
    <row r="53" spans="1:6" s="41" customFormat="1" ht="37.15" customHeight="1" outlineLevel="1" x14ac:dyDescent="0.25">
      <c r="A53" s="4" t="s">
        <v>95</v>
      </c>
      <c r="B53" s="5" t="s">
        <v>96</v>
      </c>
      <c r="C53" s="19"/>
      <c r="D53" s="29"/>
      <c r="E53" s="40"/>
      <c r="F53" s="21"/>
    </row>
    <row r="54" spans="1:6" ht="37.15" customHeight="1" outlineLevel="2" x14ac:dyDescent="0.25">
      <c r="A54" s="2" t="s">
        <v>97</v>
      </c>
      <c r="B54" s="7" t="s">
        <v>98</v>
      </c>
      <c r="C54" s="2" t="s">
        <v>4</v>
      </c>
      <c r="D54" s="27">
        <v>20</v>
      </c>
      <c r="E54" s="8">
        <v>31739.994999999999</v>
      </c>
      <c r="F54" s="39">
        <f t="shared" ref="F54:F56" si="6">ROUND(E54*$D54,2)</f>
        <v>634799.9</v>
      </c>
    </row>
    <row r="55" spans="1:6" ht="37.15" customHeight="1" outlineLevel="2" x14ac:dyDescent="0.25">
      <c r="A55" s="2" t="s">
        <v>99</v>
      </c>
      <c r="B55" s="7" t="s">
        <v>100</v>
      </c>
      <c r="C55" s="2" t="s">
        <v>4</v>
      </c>
      <c r="D55" s="27">
        <v>7</v>
      </c>
      <c r="E55" s="8">
        <v>10510.625</v>
      </c>
      <c r="F55" s="39">
        <f t="shared" si="6"/>
        <v>73574.38</v>
      </c>
    </row>
    <row r="56" spans="1:6" ht="37.15" customHeight="1" outlineLevel="2" x14ac:dyDescent="0.25">
      <c r="A56" s="2" t="s">
        <v>101</v>
      </c>
      <c r="B56" s="7" t="s">
        <v>41</v>
      </c>
      <c r="C56" s="2" t="s">
        <v>4</v>
      </c>
      <c r="D56" s="27">
        <v>8</v>
      </c>
      <c r="E56" s="8">
        <v>12175.67</v>
      </c>
      <c r="F56" s="39">
        <f t="shared" si="6"/>
        <v>97405.36</v>
      </c>
    </row>
    <row r="57" spans="1:6" s="41" customFormat="1" ht="37.15" customHeight="1" outlineLevel="1" x14ac:dyDescent="0.25">
      <c r="A57" s="4" t="s">
        <v>102</v>
      </c>
      <c r="B57" s="5" t="s">
        <v>103</v>
      </c>
      <c r="C57" s="19"/>
      <c r="D57" s="29"/>
      <c r="E57" s="40"/>
      <c r="F57" s="21"/>
    </row>
    <row r="58" spans="1:6" ht="37.15" customHeight="1" outlineLevel="2" x14ac:dyDescent="0.25">
      <c r="A58" s="2" t="s">
        <v>104</v>
      </c>
      <c r="B58" s="7" t="s">
        <v>105</v>
      </c>
      <c r="C58" s="2" t="s">
        <v>4</v>
      </c>
      <c r="D58" s="27">
        <v>12</v>
      </c>
      <c r="E58" s="8">
        <v>28409.894999999997</v>
      </c>
      <c r="F58" s="39">
        <f t="shared" ref="F58" si="7">ROUND(E58*$D58,2)</f>
        <v>340918.74</v>
      </c>
    </row>
    <row r="59" spans="1:6" s="41" customFormat="1" ht="37.15" customHeight="1" outlineLevel="1" x14ac:dyDescent="0.25">
      <c r="A59" s="4" t="s">
        <v>106</v>
      </c>
      <c r="B59" s="5" t="s">
        <v>107</v>
      </c>
      <c r="C59" s="19"/>
      <c r="D59" s="29"/>
      <c r="E59" s="40"/>
      <c r="F59" s="21"/>
    </row>
    <row r="60" spans="1:6" ht="37.15" customHeight="1" outlineLevel="2" x14ac:dyDescent="0.25">
      <c r="A60" s="2" t="s">
        <v>108</v>
      </c>
      <c r="B60" s="7" t="s">
        <v>109</v>
      </c>
      <c r="C60" s="2" t="s">
        <v>4</v>
      </c>
      <c r="D60" s="27">
        <v>4</v>
      </c>
      <c r="E60" s="8">
        <v>29242.425000000003</v>
      </c>
      <c r="F60" s="39">
        <f t="shared" ref="F60" si="8">ROUND(E60*$D60,2)</f>
        <v>116969.7</v>
      </c>
    </row>
    <row r="61" spans="1:6" s="41" customFormat="1" ht="37.15" customHeight="1" outlineLevel="1" x14ac:dyDescent="0.25">
      <c r="A61" s="4" t="s">
        <v>110</v>
      </c>
      <c r="B61" s="5" t="s">
        <v>111</v>
      </c>
      <c r="C61" s="19"/>
      <c r="D61" s="29"/>
      <c r="E61" s="40"/>
      <c r="F61" s="21"/>
    </row>
    <row r="62" spans="1:6" ht="37.15" customHeight="1" outlineLevel="2" x14ac:dyDescent="0.25">
      <c r="A62" s="2" t="s">
        <v>112</v>
      </c>
      <c r="B62" s="7" t="s">
        <v>113</v>
      </c>
      <c r="C62" s="2" t="s">
        <v>4</v>
      </c>
      <c r="D62" s="27">
        <v>15</v>
      </c>
      <c r="E62" s="8">
        <v>2289.4449999999997</v>
      </c>
      <c r="F62" s="39">
        <f t="shared" ref="F62:F63" si="9">ROUND(E62*$D62,2)</f>
        <v>34341.68</v>
      </c>
    </row>
    <row r="63" spans="1:6" ht="37.15" customHeight="1" outlineLevel="2" x14ac:dyDescent="0.25">
      <c r="A63" s="2" t="s">
        <v>114</v>
      </c>
      <c r="B63" s="7" t="s">
        <v>61</v>
      </c>
      <c r="C63" s="2" t="s">
        <v>4</v>
      </c>
      <c r="D63" s="27">
        <v>98</v>
      </c>
      <c r="E63" s="8">
        <v>2601.6400000000003</v>
      </c>
      <c r="F63" s="39">
        <f t="shared" si="9"/>
        <v>254960.72</v>
      </c>
    </row>
    <row r="64" spans="1:6" s="41" customFormat="1" ht="37.15" customHeight="1" outlineLevel="1" x14ac:dyDescent="0.25">
      <c r="A64" s="4" t="s">
        <v>115</v>
      </c>
      <c r="B64" s="5" t="s">
        <v>116</v>
      </c>
      <c r="C64" s="19"/>
      <c r="D64" s="29"/>
      <c r="E64" s="40"/>
      <c r="F64" s="21"/>
    </row>
    <row r="65" spans="1:6" ht="37.15" customHeight="1" outlineLevel="2" x14ac:dyDescent="0.25">
      <c r="A65" s="2" t="s">
        <v>117</v>
      </c>
      <c r="B65" s="7" t="s">
        <v>118</v>
      </c>
      <c r="C65" s="2" t="s">
        <v>4</v>
      </c>
      <c r="D65" s="27">
        <v>39</v>
      </c>
      <c r="E65" s="8">
        <v>7895.0550000000003</v>
      </c>
      <c r="F65" s="39">
        <f t="shared" ref="F65:F72" si="10">ROUND(E65*$D65,2)</f>
        <v>307907.15000000002</v>
      </c>
    </row>
    <row r="66" spans="1:6" ht="37.15" customHeight="1" outlineLevel="2" x14ac:dyDescent="0.25">
      <c r="A66" s="2" t="s">
        <v>119</v>
      </c>
      <c r="B66" s="7" t="s">
        <v>69</v>
      </c>
      <c r="C66" s="2" t="s">
        <v>4</v>
      </c>
      <c r="D66" s="27">
        <v>35</v>
      </c>
      <c r="E66" s="8">
        <v>5099.2150000000001</v>
      </c>
      <c r="F66" s="39">
        <f t="shared" si="10"/>
        <v>178472.53</v>
      </c>
    </row>
    <row r="67" spans="1:6" ht="37.15" customHeight="1" outlineLevel="2" x14ac:dyDescent="0.25">
      <c r="A67" s="2" t="s">
        <v>120</v>
      </c>
      <c r="B67" s="7" t="s">
        <v>71</v>
      </c>
      <c r="C67" s="2" t="s">
        <v>4</v>
      </c>
      <c r="D67" s="27">
        <v>49</v>
      </c>
      <c r="E67" s="8">
        <v>3186.88375</v>
      </c>
      <c r="F67" s="39">
        <f t="shared" si="10"/>
        <v>156157.29999999999</v>
      </c>
    </row>
    <row r="68" spans="1:6" ht="37.15" customHeight="1" outlineLevel="2" x14ac:dyDescent="0.25">
      <c r="A68" s="2" t="s">
        <v>121</v>
      </c>
      <c r="B68" s="7" t="s">
        <v>122</v>
      </c>
      <c r="C68" s="2" t="s">
        <v>4</v>
      </c>
      <c r="D68" s="27">
        <v>20</v>
      </c>
      <c r="E68" s="8">
        <v>956.06712500000003</v>
      </c>
      <c r="F68" s="39">
        <f t="shared" si="10"/>
        <v>19121.34</v>
      </c>
    </row>
    <row r="69" spans="1:6" ht="37.15" customHeight="1" outlineLevel="2" x14ac:dyDescent="0.25">
      <c r="A69" s="2" t="s">
        <v>123</v>
      </c>
      <c r="B69" s="7" t="s">
        <v>124</v>
      </c>
      <c r="C69" s="2" t="s">
        <v>4</v>
      </c>
      <c r="D69" s="27">
        <v>29</v>
      </c>
      <c r="E69" s="8">
        <v>3538.23</v>
      </c>
      <c r="F69" s="39">
        <f t="shared" si="10"/>
        <v>102608.67</v>
      </c>
    </row>
    <row r="70" spans="1:6" ht="37.15" customHeight="1" outlineLevel="2" x14ac:dyDescent="0.25">
      <c r="A70" s="2" t="s">
        <v>125</v>
      </c>
      <c r="B70" s="7" t="s">
        <v>126</v>
      </c>
      <c r="C70" s="2" t="s">
        <v>4</v>
      </c>
      <c r="D70" s="27">
        <v>15</v>
      </c>
      <c r="E70" s="8">
        <v>1769.115</v>
      </c>
      <c r="F70" s="39">
        <f t="shared" si="10"/>
        <v>26536.73</v>
      </c>
    </row>
    <row r="71" spans="1:6" ht="37.15" customHeight="1" outlineLevel="2" x14ac:dyDescent="0.25">
      <c r="A71" s="2" t="s">
        <v>127</v>
      </c>
      <c r="B71" s="7" t="s">
        <v>128</v>
      </c>
      <c r="C71" s="2" t="s">
        <v>4</v>
      </c>
      <c r="D71" s="27">
        <v>5</v>
      </c>
      <c r="E71" s="8">
        <v>2913.835</v>
      </c>
      <c r="F71" s="39">
        <f t="shared" si="10"/>
        <v>14569.18</v>
      </c>
    </row>
    <row r="72" spans="1:6" ht="37.15" customHeight="1" outlineLevel="2" x14ac:dyDescent="0.25">
      <c r="A72" s="2" t="s">
        <v>129</v>
      </c>
      <c r="B72" s="7" t="s">
        <v>130</v>
      </c>
      <c r="C72" s="2" t="s">
        <v>4</v>
      </c>
      <c r="D72" s="27">
        <v>49</v>
      </c>
      <c r="E72" s="8">
        <v>531.145625</v>
      </c>
      <c r="F72" s="39">
        <f t="shared" si="10"/>
        <v>26026.14</v>
      </c>
    </row>
    <row r="73" spans="1:6" s="41" customFormat="1" ht="37.15" customHeight="1" outlineLevel="1" x14ac:dyDescent="0.25">
      <c r="A73" s="4" t="s">
        <v>131</v>
      </c>
      <c r="B73" s="5" t="s">
        <v>132</v>
      </c>
      <c r="C73" s="19"/>
      <c r="D73" s="29"/>
      <c r="E73" s="40"/>
      <c r="F73" s="21"/>
    </row>
    <row r="74" spans="1:6" ht="37.15" customHeight="1" outlineLevel="2" x14ac:dyDescent="0.25">
      <c r="A74" s="2" t="s">
        <v>133</v>
      </c>
      <c r="B74" s="7" t="s">
        <v>134</v>
      </c>
      <c r="C74" s="2" t="s">
        <v>4</v>
      </c>
      <c r="D74" s="27">
        <v>10</v>
      </c>
      <c r="E74" s="8">
        <v>7076.46</v>
      </c>
      <c r="F74" s="39">
        <f t="shared" ref="F74:F89" si="11">ROUND(E74*$D74,2)</f>
        <v>70764.600000000006</v>
      </c>
    </row>
    <row r="75" spans="1:6" ht="37.15" customHeight="1" outlineLevel="2" x14ac:dyDescent="0.25">
      <c r="A75" s="2" t="s">
        <v>135</v>
      </c>
      <c r="B75" s="7" t="s">
        <v>136</v>
      </c>
      <c r="C75" s="2" t="s">
        <v>4</v>
      </c>
      <c r="D75" s="27">
        <v>28</v>
      </c>
      <c r="E75" s="8">
        <v>1380.9836250000001</v>
      </c>
      <c r="F75" s="39">
        <f t="shared" si="11"/>
        <v>38667.54</v>
      </c>
    </row>
    <row r="76" spans="1:6" ht="37.15" customHeight="1" outlineLevel="2" x14ac:dyDescent="0.25">
      <c r="A76" s="2" t="s">
        <v>137</v>
      </c>
      <c r="B76" s="7" t="s">
        <v>138</v>
      </c>
      <c r="C76" s="2" t="s">
        <v>4</v>
      </c>
      <c r="D76" s="27">
        <v>15</v>
      </c>
      <c r="E76" s="8">
        <v>2549.509</v>
      </c>
      <c r="F76" s="39">
        <f t="shared" si="11"/>
        <v>38242.639999999999</v>
      </c>
    </row>
    <row r="77" spans="1:6" ht="37.15" customHeight="1" outlineLevel="2" x14ac:dyDescent="0.25">
      <c r="A77" s="2" t="s">
        <v>139</v>
      </c>
      <c r="B77" s="7" t="s">
        <v>140</v>
      </c>
      <c r="C77" s="2" t="s">
        <v>4</v>
      </c>
      <c r="D77" s="27">
        <v>18</v>
      </c>
      <c r="E77" s="8">
        <v>6139.8649999999998</v>
      </c>
      <c r="F77" s="39">
        <f t="shared" si="11"/>
        <v>110517.57</v>
      </c>
    </row>
    <row r="78" spans="1:6" ht="37.15" customHeight="1" outlineLevel="2" x14ac:dyDescent="0.25">
      <c r="A78" s="2" t="s">
        <v>141</v>
      </c>
      <c r="B78" s="7" t="s">
        <v>142</v>
      </c>
      <c r="C78" s="2" t="s">
        <v>4</v>
      </c>
      <c r="D78" s="27">
        <v>21</v>
      </c>
      <c r="E78" s="8">
        <v>637.37474999999995</v>
      </c>
      <c r="F78" s="39">
        <f t="shared" si="11"/>
        <v>13384.87</v>
      </c>
    </row>
    <row r="79" spans="1:6" ht="37.15" customHeight="1" outlineLevel="2" x14ac:dyDescent="0.25">
      <c r="A79" s="2" t="s">
        <v>143</v>
      </c>
      <c r="B79" s="7" t="s">
        <v>144</v>
      </c>
      <c r="C79" s="2" t="s">
        <v>4</v>
      </c>
      <c r="D79" s="27">
        <v>22</v>
      </c>
      <c r="E79" s="8">
        <v>637.37474999999995</v>
      </c>
      <c r="F79" s="39">
        <f t="shared" si="11"/>
        <v>14022.24</v>
      </c>
    </row>
    <row r="80" spans="1:6" ht="37.15" customHeight="1" outlineLevel="2" x14ac:dyDescent="0.25">
      <c r="A80" s="2" t="s">
        <v>145</v>
      </c>
      <c r="B80" s="7" t="s">
        <v>146</v>
      </c>
      <c r="C80" s="2" t="s">
        <v>4</v>
      </c>
      <c r="D80" s="27">
        <v>13</v>
      </c>
      <c r="E80" s="8">
        <v>1560.9850000000001</v>
      </c>
      <c r="F80" s="39">
        <f t="shared" si="11"/>
        <v>20292.810000000001</v>
      </c>
    </row>
    <row r="81" spans="1:6" ht="37.15" customHeight="1" outlineLevel="2" x14ac:dyDescent="0.25">
      <c r="A81" s="2" t="s">
        <v>147</v>
      </c>
      <c r="B81" s="7" t="s">
        <v>148</v>
      </c>
      <c r="C81" s="2" t="s">
        <v>4</v>
      </c>
      <c r="D81" s="27">
        <v>4</v>
      </c>
      <c r="E81" s="8">
        <v>6758.7749999999996</v>
      </c>
      <c r="F81" s="39">
        <f t="shared" si="11"/>
        <v>27035.1</v>
      </c>
    </row>
    <row r="82" spans="1:6" ht="37.15" customHeight="1" outlineLevel="2" x14ac:dyDescent="0.25">
      <c r="A82" s="2" t="s">
        <v>149</v>
      </c>
      <c r="B82" s="7" t="s">
        <v>150</v>
      </c>
      <c r="C82" s="2" t="s">
        <v>4</v>
      </c>
      <c r="D82" s="27">
        <v>17</v>
      </c>
      <c r="E82" s="8">
        <v>1062.2962499999999</v>
      </c>
      <c r="F82" s="39">
        <f t="shared" si="11"/>
        <v>18059.04</v>
      </c>
    </row>
    <row r="83" spans="1:6" ht="37.15" customHeight="1" outlineLevel="2" x14ac:dyDescent="0.25">
      <c r="A83" s="2" t="s">
        <v>151</v>
      </c>
      <c r="B83" s="7" t="s">
        <v>152</v>
      </c>
      <c r="C83" s="2" t="s">
        <v>4</v>
      </c>
      <c r="D83" s="27">
        <v>23</v>
      </c>
      <c r="E83" s="8">
        <v>212.45825000000002</v>
      </c>
      <c r="F83" s="39">
        <f t="shared" si="11"/>
        <v>4886.54</v>
      </c>
    </row>
    <row r="84" spans="1:6" ht="37.15" customHeight="1" outlineLevel="2" x14ac:dyDescent="0.25">
      <c r="A84" s="2" t="s">
        <v>153</v>
      </c>
      <c r="B84" s="7" t="s">
        <v>154</v>
      </c>
      <c r="C84" s="2" t="s">
        <v>4</v>
      </c>
      <c r="D84" s="27">
        <v>29</v>
      </c>
      <c r="E84" s="8">
        <v>637.37474999999995</v>
      </c>
      <c r="F84" s="39">
        <f t="shared" si="11"/>
        <v>18483.87</v>
      </c>
    </row>
    <row r="85" spans="1:6" ht="37.15" customHeight="1" outlineLevel="2" x14ac:dyDescent="0.25">
      <c r="A85" s="2" t="s">
        <v>155</v>
      </c>
      <c r="B85" s="7" t="s">
        <v>156</v>
      </c>
      <c r="C85" s="2" t="s">
        <v>4</v>
      </c>
      <c r="D85" s="27">
        <v>31</v>
      </c>
      <c r="E85" s="8">
        <v>1352.85</v>
      </c>
      <c r="F85" s="39">
        <f t="shared" si="11"/>
        <v>41938.35</v>
      </c>
    </row>
    <row r="86" spans="1:6" ht="37.15" customHeight="1" outlineLevel="2" x14ac:dyDescent="0.25">
      <c r="A86" s="2" t="s">
        <v>157</v>
      </c>
      <c r="B86" s="7" t="s">
        <v>158</v>
      </c>
      <c r="C86" s="2" t="s">
        <v>4</v>
      </c>
      <c r="D86" s="27">
        <v>49</v>
      </c>
      <c r="E86" s="8">
        <v>531.145625</v>
      </c>
      <c r="F86" s="39">
        <f t="shared" si="11"/>
        <v>26026.14</v>
      </c>
    </row>
    <row r="87" spans="1:6" ht="37.15" customHeight="1" outlineLevel="2" x14ac:dyDescent="0.25">
      <c r="A87" s="2" t="s">
        <v>159</v>
      </c>
      <c r="B87" s="7" t="s">
        <v>160</v>
      </c>
      <c r="C87" s="2" t="s">
        <v>4</v>
      </c>
      <c r="D87" s="27">
        <v>98</v>
      </c>
      <c r="E87" s="8">
        <v>9365.9</v>
      </c>
      <c r="F87" s="39">
        <f t="shared" si="11"/>
        <v>917858.2</v>
      </c>
    </row>
    <row r="88" spans="1:6" ht="37.15" customHeight="1" outlineLevel="2" x14ac:dyDescent="0.25">
      <c r="A88" s="2" t="s">
        <v>161</v>
      </c>
      <c r="B88" s="7" t="s">
        <v>162</v>
      </c>
      <c r="C88" s="2" t="s">
        <v>4</v>
      </c>
      <c r="D88" s="27">
        <v>39</v>
      </c>
      <c r="E88" s="8">
        <v>1487.2127500000001</v>
      </c>
      <c r="F88" s="39">
        <f t="shared" si="11"/>
        <v>58001.3</v>
      </c>
    </row>
    <row r="89" spans="1:6" ht="37.15" customHeight="1" outlineLevel="2" x14ac:dyDescent="0.25">
      <c r="A89" s="2" t="s">
        <v>163</v>
      </c>
      <c r="B89" s="7" t="s">
        <v>164</v>
      </c>
      <c r="C89" s="2" t="s">
        <v>4</v>
      </c>
      <c r="D89" s="27">
        <v>49</v>
      </c>
      <c r="E89" s="8">
        <v>106.22912500000001</v>
      </c>
      <c r="F89" s="39">
        <f t="shared" si="11"/>
        <v>5205.2299999999996</v>
      </c>
    </row>
    <row r="90" spans="1:6" s="22" customFormat="1" ht="37.15" customHeight="1" x14ac:dyDescent="0.25">
      <c r="A90" s="4">
        <v>3</v>
      </c>
      <c r="B90" s="5" t="s">
        <v>165</v>
      </c>
      <c r="C90" s="19"/>
      <c r="D90" s="29"/>
      <c r="E90" s="23"/>
      <c r="F90" s="21"/>
    </row>
    <row r="91" spans="1:6" s="22" customFormat="1" ht="37.15" customHeight="1" outlineLevel="1" x14ac:dyDescent="0.25">
      <c r="A91" s="4" t="s">
        <v>166</v>
      </c>
      <c r="B91" s="5" t="s">
        <v>167</v>
      </c>
      <c r="C91" s="5"/>
      <c r="D91" s="29"/>
      <c r="E91" s="23"/>
      <c r="F91" s="21"/>
    </row>
    <row r="92" spans="1:6" ht="37.15" customHeight="1" outlineLevel="2" x14ac:dyDescent="0.25">
      <c r="A92" s="2" t="s">
        <v>168</v>
      </c>
      <c r="B92" s="7" t="s">
        <v>169</v>
      </c>
      <c r="C92" s="2" t="s">
        <v>4</v>
      </c>
      <c r="D92" s="27">
        <v>10</v>
      </c>
      <c r="E92" s="8">
        <v>8949.6350000000002</v>
      </c>
      <c r="F92" s="39">
        <f t="shared" ref="F92:F101" si="12">ROUND(E92*$D92,2)</f>
        <v>89496.35</v>
      </c>
    </row>
    <row r="93" spans="1:6" ht="37.15" customHeight="1" outlineLevel="2" x14ac:dyDescent="0.25">
      <c r="A93" s="2" t="s">
        <v>170</v>
      </c>
      <c r="B93" s="7" t="s">
        <v>171</v>
      </c>
      <c r="C93" s="2" t="s">
        <v>4</v>
      </c>
      <c r="D93" s="27">
        <v>15</v>
      </c>
      <c r="E93" s="8">
        <v>8325.244999999999</v>
      </c>
      <c r="F93" s="39">
        <f t="shared" si="12"/>
        <v>124878.68</v>
      </c>
    </row>
    <row r="94" spans="1:6" ht="37.15" customHeight="1" outlineLevel="2" x14ac:dyDescent="0.25">
      <c r="A94" s="2" t="s">
        <v>172</v>
      </c>
      <c r="B94" s="7" t="s">
        <v>173</v>
      </c>
      <c r="C94" s="2" t="s">
        <v>4</v>
      </c>
      <c r="D94" s="27">
        <v>29</v>
      </c>
      <c r="E94" s="8">
        <v>10926.884999999998</v>
      </c>
      <c r="F94" s="39">
        <f t="shared" si="12"/>
        <v>316879.67</v>
      </c>
    </row>
    <row r="95" spans="1:6" ht="37.15" customHeight="1" outlineLevel="2" x14ac:dyDescent="0.25">
      <c r="A95" s="2" t="s">
        <v>174</v>
      </c>
      <c r="B95" s="7" t="s">
        <v>175</v>
      </c>
      <c r="C95" s="2" t="s">
        <v>4</v>
      </c>
      <c r="D95" s="27">
        <v>41</v>
      </c>
      <c r="E95" s="8">
        <v>5931.7350000000006</v>
      </c>
      <c r="F95" s="39">
        <f t="shared" si="12"/>
        <v>243201.14</v>
      </c>
    </row>
    <row r="96" spans="1:6" ht="37.15" customHeight="1" outlineLevel="2" x14ac:dyDescent="0.25">
      <c r="A96" s="2" t="s">
        <v>176</v>
      </c>
      <c r="B96" s="7" t="s">
        <v>177</v>
      </c>
      <c r="C96" s="2" t="s">
        <v>4</v>
      </c>
      <c r="D96" s="27">
        <v>39</v>
      </c>
      <c r="E96" s="8">
        <v>5205.2471249999999</v>
      </c>
      <c r="F96" s="39">
        <f t="shared" si="12"/>
        <v>203004.64</v>
      </c>
    </row>
    <row r="97" spans="1:6" ht="37.15" customHeight="1" outlineLevel="2" x14ac:dyDescent="0.25">
      <c r="A97" s="2" t="s">
        <v>178</v>
      </c>
      <c r="B97" s="7" t="s">
        <v>179</v>
      </c>
      <c r="C97" s="2" t="s">
        <v>4</v>
      </c>
      <c r="D97" s="27">
        <v>42</v>
      </c>
      <c r="E97" s="8">
        <v>10822.82</v>
      </c>
      <c r="F97" s="39">
        <f t="shared" si="12"/>
        <v>454558.44</v>
      </c>
    </row>
    <row r="98" spans="1:6" ht="37.15" customHeight="1" outlineLevel="2" x14ac:dyDescent="0.25">
      <c r="A98" s="2" t="s">
        <v>180</v>
      </c>
      <c r="B98" s="7" t="s">
        <v>181</v>
      </c>
      <c r="C98" s="2" t="s">
        <v>4</v>
      </c>
      <c r="D98" s="27">
        <v>49</v>
      </c>
      <c r="E98" s="8">
        <v>9574.0299999999988</v>
      </c>
      <c r="F98" s="39">
        <f t="shared" si="12"/>
        <v>469127.47</v>
      </c>
    </row>
    <row r="99" spans="1:6" ht="37.15" customHeight="1" outlineLevel="2" x14ac:dyDescent="0.25">
      <c r="A99" s="2" t="s">
        <v>182</v>
      </c>
      <c r="B99" s="7" t="s">
        <v>183</v>
      </c>
      <c r="C99" s="2" t="s">
        <v>4</v>
      </c>
      <c r="D99" s="27">
        <v>32</v>
      </c>
      <c r="E99" s="8">
        <v>9782.1650000000009</v>
      </c>
      <c r="F99" s="39">
        <f t="shared" si="12"/>
        <v>313029.28000000003</v>
      </c>
    </row>
    <row r="100" spans="1:6" ht="37.15" customHeight="1" outlineLevel="2" x14ac:dyDescent="0.25">
      <c r="A100" s="2" t="s">
        <v>184</v>
      </c>
      <c r="B100" s="7" t="s">
        <v>185</v>
      </c>
      <c r="C100" s="2" t="s">
        <v>4</v>
      </c>
      <c r="D100" s="27">
        <v>39</v>
      </c>
      <c r="E100" s="8">
        <v>10822.82</v>
      </c>
      <c r="F100" s="39">
        <f t="shared" si="12"/>
        <v>422089.98</v>
      </c>
    </row>
    <row r="101" spans="1:6" ht="37.15" customHeight="1" outlineLevel="2" x14ac:dyDescent="0.25">
      <c r="A101" s="2" t="s">
        <v>186</v>
      </c>
      <c r="B101" s="7" t="s">
        <v>187</v>
      </c>
      <c r="C101" s="2" t="s">
        <v>4</v>
      </c>
      <c r="D101" s="27">
        <v>32</v>
      </c>
      <c r="E101" s="8">
        <v>10822.82</v>
      </c>
      <c r="F101" s="39">
        <f t="shared" si="12"/>
        <v>346330.24</v>
      </c>
    </row>
    <row r="102" spans="1:6" s="22" customFormat="1" ht="37.15" customHeight="1" outlineLevel="1" x14ac:dyDescent="0.25">
      <c r="A102" s="4" t="s">
        <v>188</v>
      </c>
      <c r="B102" s="5" t="s">
        <v>189</v>
      </c>
      <c r="C102" s="19"/>
      <c r="D102" s="29"/>
      <c r="E102" s="23"/>
      <c r="F102" s="21"/>
    </row>
    <row r="103" spans="1:6" ht="37.15" customHeight="1" outlineLevel="2" x14ac:dyDescent="0.25">
      <c r="A103" s="2" t="s">
        <v>190</v>
      </c>
      <c r="B103" s="7" t="s">
        <v>191</v>
      </c>
      <c r="C103" s="2" t="s">
        <v>4</v>
      </c>
      <c r="D103" s="27">
        <v>1758</v>
      </c>
      <c r="E103" s="8">
        <v>312.19499999999999</v>
      </c>
      <c r="F103" s="39">
        <f>ROUND(E103*$D103,2)</f>
        <v>548838.81000000006</v>
      </c>
    </row>
    <row r="104" spans="1:6" ht="37.15" customHeight="1" outlineLevel="2" x14ac:dyDescent="0.25">
      <c r="A104" s="2" t="s">
        <v>192</v>
      </c>
      <c r="B104" s="7" t="s">
        <v>193</v>
      </c>
      <c r="C104" s="2" t="s">
        <v>4</v>
      </c>
      <c r="D104" s="27">
        <v>1562</v>
      </c>
      <c r="E104" s="8">
        <v>106.22912500000001</v>
      </c>
      <c r="F104" s="39">
        <f>ROUND(E104*$D104,2)</f>
        <v>165929.89000000001</v>
      </c>
    </row>
    <row r="105" spans="1:6" ht="37.15" customHeight="1" outlineLevel="2" x14ac:dyDescent="0.25">
      <c r="A105" s="2" t="s">
        <v>194</v>
      </c>
      <c r="B105" s="7" t="s">
        <v>195</v>
      </c>
      <c r="C105" s="2" t="s">
        <v>4</v>
      </c>
      <c r="D105" s="27">
        <v>1172</v>
      </c>
      <c r="E105" s="8">
        <v>318.68737499999997</v>
      </c>
      <c r="F105" s="39">
        <f>ROUND(E105*$D105,2)</f>
        <v>373501.6</v>
      </c>
    </row>
    <row r="106" spans="1:6" ht="37.15" customHeight="1" outlineLevel="2" x14ac:dyDescent="0.25">
      <c r="A106" s="2" t="s">
        <v>196</v>
      </c>
      <c r="B106" s="7" t="s">
        <v>197</v>
      </c>
      <c r="C106" s="2" t="s">
        <v>4</v>
      </c>
      <c r="D106" s="27">
        <v>976</v>
      </c>
      <c r="E106" s="8">
        <v>417.73</v>
      </c>
      <c r="F106" s="39">
        <f>ROUND(E106*$D106,2)</f>
        <v>407704.48</v>
      </c>
    </row>
    <row r="107" spans="1:6" s="22" customFormat="1" ht="37.15" customHeight="1" outlineLevel="1" x14ac:dyDescent="0.25">
      <c r="A107" s="4" t="s">
        <v>198</v>
      </c>
      <c r="B107" s="5" t="s">
        <v>199</v>
      </c>
      <c r="C107" s="19"/>
      <c r="D107" s="29"/>
      <c r="E107" s="23"/>
      <c r="F107" s="21"/>
    </row>
    <row r="108" spans="1:6" ht="37.15" customHeight="1" outlineLevel="2" x14ac:dyDescent="0.25">
      <c r="A108" s="2" t="s">
        <v>200</v>
      </c>
      <c r="B108" s="7" t="s">
        <v>370</v>
      </c>
      <c r="C108" s="2" t="s">
        <v>4</v>
      </c>
      <c r="D108" s="27">
        <f>19+86</f>
        <v>105</v>
      </c>
      <c r="E108" s="8">
        <v>1040.655</v>
      </c>
      <c r="F108" s="39">
        <f t="shared" ref="F108:F112" si="13">ROUND(E108*$D108,2)</f>
        <v>109268.78</v>
      </c>
    </row>
    <row r="109" spans="1:6" ht="37.15" customHeight="1" outlineLevel="2" x14ac:dyDescent="0.25">
      <c r="A109" s="2" t="s">
        <v>201</v>
      </c>
      <c r="B109" s="7" t="s">
        <v>371</v>
      </c>
      <c r="C109" s="2" t="s">
        <v>4</v>
      </c>
      <c r="D109" s="27">
        <f>316+1420</f>
        <v>1736</v>
      </c>
      <c r="E109" s="8">
        <v>1144.7199999999998</v>
      </c>
      <c r="F109" s="39">
        <f t="shared" si="13"/>
        <v>1987233.92</v>
      </c>
    </row>
    <row r="110" spans="1:6" ht="37.15" customHeight="1" outlineLevel="2" x14ac:dyDescent="0.25">
      <c r="A110" s="2" t="s">
        <v>202</v>
      </c>
      <c r="B110" s="7" t="s">
        <v>372</v>
      </c>
      <c r="C110" s="2" t="s">
        <v>4</v>
      </c>
      <c r="D110" s="27">
        <v>500</v>
      </c>
      <c r="E110" s="8">
        <v>1248.7849999999999</v>
      </c>
      <c r="F110" s="39">
        <f t="shared" si="13"/>
        <v>624392.5</v>
      </c>
    </row>
    <row r="111" spans="1:6" ht="37.15" customHeight="1" outlineLevel="2" x14ac:dyDescent="0.25">
      <c r="A111" s="2" t="s">
        <v>203</v>
      </c>
      <c r="B111" s="7" t="s">
        <v>373</v>
      </c>
      <c r="C111" s="2" t="s">
        <v>4</v>
      </c>
      <c r="D111" s="27">
        <v>250</v>
      </c>
      <c r="E111" s="8">
        <v>1560.9850000000001</v>
      </c>
      <c r="F111" s="39">
        <f t="shared" si="13"/>
        <v>390246.25</v>
      </c>
    </row>
    <row r="112" spans="1:6" ht="37.15" customHeight="1" outlineLevel="2" x14ac:dyDescent="0.25">
      <c r="A112" s="2" t="s">
        <v>204</v>
      </c>
      <c r="B112" s="7" t="s">
        <v>374</v>
      </c>
      <c r="C112" s="2" t="s">
        <v>4</v>
      </c>
      <c r="D112" s="27">
        <v>250</v>
      </c>
      <c r="E112" s="8">
        <v>1769.115</v>
      </c>
      <c r="F112" s="39">
        <f t="shared" si="13"/>
        <v>442278.75</v>
      </c>
    </row>
    <row r="113" spans="1:6" s="22" customFormat="1" ht="37.15" customHeight="1" x14ac:dyDescent="0.25">
      <c r="A113" s="4">
        <v>4</v>
      </c>
      <c r="B113" s="5" t="s">
        <v>205</v>
      </c>
      <c r="C113" s="19"/>
      <c r="D113" s="29"/>
      <c r="E113" s="23"/>
      <c r="F113" s="21"/>
    </row>
    <row r="114" spans="1:6" s="22" customFormat="1" ht="37.15" customHeight="1" outlineLevel="1" x14ac:dyDescent="0.25">
      <c r="A114" s="4" t="s">
        <v>206</v>
      </c>
      <c r="B114" s="5" t="s">
        <v>364</v>
      </c>
      <c r="C114" s="5"/>
      <c r="D114" s="29"/>
      <c r="E114" s="23"/>
      <c r="F114" s="21"/>
    </row>
    <row r="115" spans="1:6" ht="37.15" customHeight="1" outlineLevel="2" x14ac:dyDescent="0.25">
      <c r="A115" s="2" t="s">
        <v>208</v>
      </c>
      <c r="B115" s="7" t="s">
        <v>365</v>
      </c>
      <c r="C115" s="2" t="s">
        <v>4</v>
      </c>
      <c r="D115" s="27">
        <v>65</v>
      </c>
      <c r="E115" s="8">
        <v>5729.94</v>
      </c>
      <c r="F115" s="8">
        <f t="shared" ref="F115:F116" si="14">ROUND(E115*$D115,2)</f>
        <v>372446.1</v>
      </c>
    </row>
    <row r="116" spans="1:6" ht="37.15" customHeight="1" outlineLevel="2" x14ac:dyDescent="0.25">
      <c r="A116" s="2" t="s">
        <v>210</v>
      </c>
      <c r="B116" s="7" t="s">
        <v>366</v>
      </c>
      <c r="C116" s="2" t="s">
        <v>4</v>
      </c>
      <c r="D116" s="27">
        <v>65</v>
      </c>
      <c r="E116" s="8">
        <v>8423.8349999999991</v>
      </c>
      <c r="F116" s="8">
        <f t="shared" si="14"/>
        <v>547549.28</v>
      </c>
    </row>
    <row r="117" spans="1:6" s="22" customFormat="1" ht="37.15" customHeight="1" outlineLevel="1" x14ac:dyDescent="0.25">
      <c r="A117" s="4" t="s">
        <v>213</v>
      </c>
      <c r="B117" s="5" t="s">
        <v>207</v>
      </c>
      <c r="C117" s="5"/>
      <c r="D117" s="29"/>
      <c r="E117" s="23"/>
      <c r="F117" s="21"/>
    </row>
    <row r="118" spans="1:6" ht="37.15" customHeight="1" outlineLevel="2" x14ac:dyDescent="0.25">
      <c r="A118" s="2" t="s">
        <v>215</v>
      </c>
      <c r="B118" s="7" t="s">
        <v>209</v>
      </c>
      <c r="C118" s="2" t="s">
        <v>4</v>
      </c>
      <c r="D118" s="27">
        <v>122</v>
      </c>
      <c r="E118" s="8">
        <v>3538.23</v>
      </c>
      <c r="F118" s="8">
        <f t="shared" ref="F118:F120" si="15">ROUND(E118*$D118,2)</f>
        <v>431664.06</v>
      </c>
    </row>
    <row r="119" spans="1:6" ht="37.15" customHeight="1" outlineLevel="2" x14ac:dyDescent="0.25">
      <c r="A119" s="2" t="s">
        <v>217</v>
      </c>
      <c r="B119" s="7" t="s">
        <v>211</v>
      </c>
      <c r="C119" s="2" t="s">
        <v>4</v>
      </c>
      <c r="D119" s="27">
        <v>49</v>
      </c>
      <c r="E119" s="8">
        <v>3954.49</v>
      </c>
      <c r="F119" s="8">
        <f t="shared" si="15"/>
        <v>193770.01</v>
      </c>
    </row>
    <row r="120" spans="1:6" ht="37.15" customHeight="1" outlineLevel="2" x14ac:dyDescent="0.25">
      <c r="A120" s="2" t="s">
        <v>219</v>
      </c>
      <c r="B120" s="7" t="s">
        <v>212</v>
      </c>
      <c r="C120" s="2" t="s">
        <v>4</v>
      </c>
      <c r="D120" s="27">
        <v>20</v>
      </c>
      <c r="E120" s="8">
        <v>743.60887500000013</v>
      </c>
      <c r="F120" s="8">
        <f t="shared" si="15"/>
        <v>14872.18</v>
      </c>
    </row>
    <row r="121" spans="1:6" s="22" customFormat="1" ht="37.15" customHeight="1" outlineLevel="1" x14ac:dyDescent="0.25">
      <c r="A121" s="4" t="s">
        <v>225</v>
      </c>
      <c r="B121" s="5" t="s">
        <v>214</v>
      </c>
      <c r="C121" s="5"/>
      <c r="D121" s="30"/>
      <c r="E121" s="23"/>
      <c r="F121" s="21"/>
    </row>
    <row r="122" spans="1:6" ht="37.15" customHeight="1" outlineLevel="2" x14ac:dyDescent="0.25">
      <c r="A122" s="2" t="s">
        <v>227</v>
      </c>
      <c r="B122" s="7" t="s">
        <v>216</v>
      </c>
      <c r="C122" s="2" t="s">
        <v>4</v>
      </c>
      <c r="D122" s="27">
        <v>1704.6</v>
      </c>
      <c r="E122" s="8">
        <v>208.13</v>
      </c>
      <c r="F122" s="8">
        <f t="shared" ref="F122:F128" si="16">ROUND(E122*$D122,2)</f>
        <v>354778.4</v>
      </c>
    </row>
    <row r="123" spans="1:6" ht="37.15" customHeight="1" outlineLevel="2" x14ac:dyDescent="0.25">
      <c r="A123" s="2" t="s">
        <v>229</v>
      </c>
      <c r="B123" s="7" t="s">
        <v>218</v>
      </c>
      <c r="C123" s="2" t="s">
        <v>4</v>
      </c>
      <c r="D123" s="27">
        <v>1136.4000000000001</v>
      </c>
      <c r="E123" s="8">
        <v>624.39</v>
      </c>
      <c r="F123" s="8">
        <f t="shared" si="16"/>
        <v>709556.8</v>
      </c>
    </row>
    <row r="124" spans="1:6" ht="37.15" customHeight="1" outlineLevel="2" x14ac:dyDescent="0.25">
      <c r="A124" s="2" t="s">
        <v>231</v>
      </c>
      <c r="B124" s="7" t="s">
        <v>220</v>
      </c>
      <c r="C124" s="2" t="s">
        <v>4</v>
      </c>
      <c r="D124" s="27">
        <v>131</v>
      </c>
      <c r="E124" s="8">
        <v>212.45825000000002</v>
      </c>
      <c r="F124" s="8">
        <f t="shared" si="16"/>
        <v>27832.03</v>
      </c>
    </row>
    <row r="125" spans="1:6" ht="37.15" customHeight="1" outlineLevel="2" x14ac:dyDescent="0.25">
      <c r="A125" s="2" t="s">
        <v>233</v>
      </c>
      <c r="B125" s="7" t="s">
        <v>221</v>
      </c>
      <c r="C125" s="2" t="s">
        <v>4</v>
      </c>
      <c r="D125" s="27">
        <v>98</v>
      </c>
      <c r="E125" s="8">
        <v>417.73</v>
      </c>
      <c r="F125" s="8">
        <f t="shared" si="16"/>
        <v>40937.54</v>
      </c>
    </row>
    <row r="126" spans="1:6" ht="37.15" customHeight="1" outlineLevel="2" x14ac:dyDescent="0.25">
      <c r="A126" s="2" t="s">
        <v>356</v>
      </c>
      <c r="B126" s="7" t="s">
        <v>222</v>
      </c>
      <c r="C126" s="2" t="s">
        <v>4</v>
      </c>
      <c r="D126" s="27">
        <v>66</v>
      </c>
      <c r="E126" s="8">
        <v>422.73</v>
      </c>
      <c r="F126" s="8">
        <f t="shared" si="16"/>
        <v>27900.18</v>
      </c>
    </row>
    <row r="127" spans="1:6" ht="37.15" customHeight="1" outlineLevel="2" x14ac:dyDescent="0.25">
      <c r="A127" s="2" t="s">
        <v>357</v>
      </c>
      <c r="B127" s="7" t="s">
        <v>223</v>
      </c>
      <c r="C127" s="2" t="s">
        <v>4</v>
      </c>
      <c r="D127" s="27">
        <v>41</v>
      </c>
      <c r="E127" s="8">
        <v>1665.05</v>
      </c>
      <c r="F127" s="8">
        <f t="shared" si="16"/>
        <v>68267.05</v>
      </c>
    </row>
    <row r="128" spans="1:6" ht="37.15" customHeight="1" outlineLevel="2" x14ac:dyDescent="0.25">
      <c r="A128" s="2" t="s">
        <v>358</v>
      </c>
      <c r="B128" s="7" t="s">
        <v>224</v>
      </c>
      <c r="C128" s="2" t="s">
        <v>4</v>
      </c>
      <c r="D128" s="27">
        <v>44</v>
      </c>
      <c r="E128" s="8">
        <v>212.45825000000002</v>
      </c>
      <c r="F128" s="8">
        <f t="shared" si="16"/>
        <v>9348.16</v>
      </c>
    </row>
    <row r="129" spans="1:6" s="22" customFormat="1" ht="37.15" customHeight="1" outlineLevel="1" x14ac:dyDescent="0.25">
      <c r="A129" s="4" t="s">
        <v>359</v>
      </c>
      <c r="B129" s="5" t="s">
        <v>226</v>
      </c>
      <c r="C129" s="19"/>
      <c r="D129" s="29"/>
      <c r="E129" s="23"/>
      <c r="F129" s="21"/>
    </row>
    <row r="130" spans="1:6" ht="37.15" customHeight="1" outlineLevel="2" x14ac:dyDescent="0.25">
      <c r="A130" s="2" t="s">
        <v>360</v>
      </c>
      <c r="B130" s="7" t="s">
        <v>228</v>
      </c>
      <c r="C130" s="2" t="s">
        <v>4</v>
      </c>
      <c r="D130" s="27">
        <v>8</v>
      </c>
      <c r="E130" s="8">
        <v>6868.3249999999998</v>
      </c>
      <c r="F130" s="8">
        <f t="shared" ref="F130:F133" si="17">ROUND(E130*$D130,2)</f>
        <v>54946.6</v>
      </c>
    </row>
    <row r="131" spans="1:6" ht="37.15" customHeight="1" outlineLevel="2" x14ac:dyDescent="0.25">
      <c r="A131" s="2" t="s">
        <v>361</v>
      </c>
      <c r="B131" s="7" t="s">
        <v>230</v>
      </c>
      <c r="C131" s="2" t="s">
        <v>4</v>
      </c>
      <c r="D131" s="27">
        <v>7</v>
      </c>
      <c r="E131" s="8">
        <v>6480.0016249999999</v>
      </c>
      <c r="F131" s="8">
        <f t="shared" si="17"/>
        <v>45360.01</v>
      </c>
    </row>
    <row r="132" spans="1:6" ht="37.15" customHeight="1" outlineLevel="2" x14ac:dyDescent="0.25">
      <c r="A132" s="2" t="s">
        <v>362</v>
      </c>
      <c r="B132" s="7" t="s">
        <v>232</v>
      </c>
      <c r="C132" s="2" t="s">
        <v>4</v>
      </c>
      <c r="D132" s="27">
        <v>9</v>
      </c>
      <c r="E132" s="8">
        <v>7596.7849999999999</v>
      </c>
      <c r="F132" s="8">
        <f t="shared" si="17"/>
        <v>68371.070000000007</v>
      </c>
    </row>
    <row r="133" spans="1:6" ht="37.15" customHeight="1" outlineLevel="2" x14ac:dyDescent="0.25">
      <c r="A133" s="2" t="s">
        <v>363</v>
      </c>
      <c r="B133" s="7" t="s">
        <v>234</v>
      </c>
      <c r="C133" s="2" t="s">
        <v>4</v>
      </c>
      <c r="D133" s="27">
        <v>9</v>
      </c>
      <c r="E133" s="8">
        <v>7804.92</v>
      </c>
      <c r="F133" s="8">
        <f t="shared" si="17"/>
        <v>70244.28</v>
      </c>
    </row>
    <row r="134" spans="1:6" s="22" customFormat="1" ht="37.15" customHeight="1" x14ac:dyDescent="0.25">
      <c r="A134" s="4">
        <v>5</v>
      </c>
      <c r="B134" s="5" t="s">
        <v>235</v>
      </c>
      <c r="C134" s="19"/>
      <c r="D134" s="29"/>
      <c r="E134" s="23"/>
      <c r="F134" s="21"/>
    </row>
    <row r="135" spans="1:6" s="22" customFormat="1" ht="37.15" customHeight="1" outlineLevel="1" x14ac:dyDescent="0.25">
      <c r="A135" s="4" t="s">
        <v>236</v>
      </c>
      <c r="B135" s="5" t="s">
        <v>237</v>
      </c>
      <c r="C135" s="19"/>
      <c r="D135" s="29"/>
      <c r="E135" s="23"/>
      <c r="F135" s="21"/>
    </row>
    <row r="136" spans="1:6" ht="37.15" customHeight="1" outlineLevel="2" x14ac:dyDescent="0.25">
      <c r="A136" s="2" t="s">
        <v>238</v>
      </c>
      <c r="B136" s="7" t="s">
        <v>239</v>
      </c>
      <c r="C136" s="2" t="s">
        <v>4</v>
      </c>
      <c r="D136" s="27">
        <v>13</v>
      </c>
      <c r="E136" s="8">
        <v>4787.0149999999994</v>
      </c>
      <c r="F136" s="8">
        <f t="shared" ref="F136:F137" si="18">ROUND(E136*$D136,2)</f>
        <v>62231.199999999997</v>
      </c>
    </row>
    <row r="137" spans="1:6" ht="37.15" customHeight="1" outlineLevel="2" x14ac:dyDescent="0.25">
      <c r="A137" s="2" t="s">
        <v>240</v>
      </c>
      <c r="B137" s="7" t="s">
        <v>241</v>
      </c>
      <c r="C137" s="2" t="s">
        <v>4</v>
      </c>
      <c r="D137" s="27">
        <v>19</v>
      </c>
      <c r="E137" s="8">
        <v>8117.1149999999998</v>
      </c>
      <c r="F137" s="8">
        <f t="shared" si="18"/>
        <v>154225.19</v>
      </c>
    </row>
    <row r="138" spans="1:6" s="22" customFormat="1" ht="37.15" customHeight="1" outlineLevel="1" x14ac:dyDescent="0.25">
      <c r="A138" s="4" t="s">
        <v>242</v>
      </c>
      <c r="B138" s="5" t="s">
        <v>243</v>
      </c>
      <c r="C138" s="5"/>
      <c r="D138" s="30"/>
      <c r="E138" s="18"/>
      <c r="F138" s="21"/>
    </row>
    <row r="139" spans="1:6" ht="37.15" customHeight="1" outlineLevel="2" x14ac:dyDescent="0.25">
      <c r="A139" s="2" t="s">
        <v>244</v>
      </c>
      <c r="B139" s="7" t="s">
        <v>245</v>
      </c>
      <c r="C139" s="2" t="s">
        <v>4</v>
      </c>
      <c r="D139" s="31">
        <v>1.99</v>
      </c>
      <c r="E139" s="8">
        <v>163695.13</v>
      </c>
      <c r="F139" s="8">
        <f t="shared" ref="F139:F143" si="19">ROUND(E139*$D139,2)</f>
        <v>325753.31</v>
      </c>
    </row>
    <row r="140" spans="1:6" ht="37.15" customHeight="1" outlineLevel="2" x14ac:dyDescent="0.25">
      <c r="A140" s="2" t="s">
        <v>246</v>
      </c>
      <c r="B140" s="7" t="s">
        <v>247</v>
      </c>
      <c r="C140" s="2" t="s">
        <v>4</v>
      </c>
      <c r="D140" s="31">
        <v>2.94</v>
      </c>
      <c r="E140" s="8">
        <v>175454.535</v>
      </c>
      <c r="F140" s="8">
        <f t="shared" si="19"/>
        <v>515836.33</v>
      </c>
    </row>
    <row r="141" spans="1:6" ht="37.15" customHeight="1" outlineLevel="2" x14ac:dyDescent="0.25">
      <c r="A141" s="2" t="s">
        <v>248</v>
      </c>
      <c r="B141" s="7" t="s">
        <v>249</v>
      </c>
      <c r="C141" s="2" t="s">
        <v>4</v>
      </c>
      <c r="D141" s="31">
        <v>1.99</v>
      </c>
      <c r="E141" s="8">
        <v>199181.49</v>
      </c>
      <c r="F141" s="8">
        <f t="shared" si="19"/>
        <v>396371.17</v>
      </c>
    </row>
    <row r="142" spans="1:6" ht="37.15" customHeight="1" outlineLevel="2" x14ac:dyDescent="0.25">
      <c r="A142" s="2" t="s">
        <v>250</v>
      </c>
      <c r="B142" s="7" t="s">
        <v>251</v>
      </c>
      <c r="C142" s="2" t="s">
        <v>4</v>
      </c>
      <c r="D142" s="31">
        <v>3.92</v>
      </c>
      <c r="E142" s="8">
        <v>316047.11499999999</v>
      </c>
      <c r="F142" s="8">
        <f t="shared" si="19"/>
        <v>1238904.69</v>
      </c>
    </row>
    <row r="143" spans="1:6" ht="37.15" customHeight="1" outlineLevel="2" x14ac:dyDescent="0.25">
      <c r="A143" s="2" t="s">
        <v>252</v>
      </c>
      <c r="B143" s="7" t="s">
        <v>253</v>
      </c>
      <c r="C143" s="2" t="s">
        <v>4</v>
      </c>
      <c r="D143" s="31">
        <v>1.99</v>
      </c>
      <c r="E143" s="8">
        <v>418759.82500000001</v>
      </c>
      <c r="F143" s="8">
        <f t="shared" si="19"/>
        <v>833332.05</v>
      </c>
    </row>
    <row r="144" spans="1:6" s="22" customFormat="1" ht="37.15" customHeight="1" outlineLevel="1" x14ac:dyDescent="0.25">
      <c r="A144" s="4" t="s">
        <v>254</v>
      </c>
      <c r="B144" s="5" t="s">
        <v>368</v>
      </c>
      <c r="C144" s="19"/>
      <c r="D144" s="29"/>
      <c r="E144" s="23"/>
      <c r="F144" s="21"/>
    </row>
    <row r="145" spans="1:6" ht="37.15" customHeight="1" outlineLevel="2" x14ac:dyDescent="0.25">
      <c r="A145" s="2" t="s">
        <v>255</v>
      </c>
      <c r="B145" s="7" t="s">
        <v>256</v>
      </c>
      <c r="C145" s="2" t="s">
        <v>4</v>
      </c>
      <c r="D145" s="31">
        <v>5.83</v>
      </c>
      <c r="E145" s="8">
        <v>75967.86</v>
      </c>
      <c r="F145" s="8">
        <f t="shared" ref="F145:F147" si="20">ROUND(E145*$D145,2)</f>
        <v>442892.62</v>
      </c>
    </row>
    <row r="146" spans="1:6" ht="37.15" customHeight="1" outlineLevel="2" x14ac:dyDescent="0.25">
      <c r="A146" s="2" t="s">
        <v>257</v>
      </c>
      <c r="B146" s="7" t="s">
        <v>258</v>
      </c>
      <c r="C146" s="2" t="s">
        <v>4</v>
      </c>
      <c r="D146" s="31">
        <v>2.94</v>
      </c>
      <c r="E146" s="8">
        <v>81159.336500000005</v>
      </c>
      <c r="F146" s="8">
        <f t="shared" si="20"/>
        <v>238608.45</v>
      </c>
    </row>
    <row r="147" spans="1:6" ht="37.15" customHeight="1" outlineLevel="2" x14ac:dyDescent="0.25">
      <c r="A147" s="2" t="s">
        <v>259</v>
      </c>
      <c r="B147" s="7" t="s">
        <v>260</v>
      </c>
      <c r="C147" s="2" t="s">
        <v>4</v>
      </c>
      <c r="D147" s="31">
        <v>3.05</v>
      </c>
      <c r="E147" s="8">
        <v>88382.94200000001</v>
      </c>
      <c r="F147" s="8">
        <f t="shared" si="20"/>
        <v>269567.96999999997</v>
      </c>
    </row>
    <row r="148" spans="1:6" s="22" customFormat="1" ht="37.15" customHeight="1" outlineLevel="1" x14ac:dyDescent="0.25">
      <c r="A148" s="4" t="s">
        <v>261</v>
      </c>
      <c r="B148" s="5" t="s">
        <v>262</v>
      </c>
      <c r="C148" s="19"/>
      <c r="D148" s="29"/>
      <c r="E148" s="23"/>
      <c r="F148" s="21"/>
    </row>
    <row r="149" spans="1:6" ht="37.15" customHeight="1" outlineLevel="2" x14ac:dyDescent="0.25">
      <c r="A149" s="2" t="s">
        <v>263</v>
      </c>
      <c r="B149" s="7" t="s">
        <v>264</v>
      </c>
      <c r="C149" s="2" t="s">
        <v>4</v>
      </c>
      <c r="D149" s="27">
        <v>20</v>
      </c>
      <c r="E149" s="8">
        <v>9886.23</v>
      </c>
      <c r="F149" s="8">
        <f t="shared" ref="F149:F150" si="21">ROUND(E149*$D149,2)</f>
        <v>197724.6</v>
      </c>
    </row>
    <row r="150" spans="1:6" ht="37.15" customHeight="1" outlineLevel="2" x14ac:dyDescent="0.25">
      <c r="A150" s="2" t="s">
        <v>265</v>
      </c>
      <c r="B150" s="7" t="s">
        <v>266</v>
      </c>
      <c r="C150" s="2" t="s">
        <v>4</v>
      </c>
      <c r="D150" s="27">
        <v>12</v>
      </c>
      <c r="E150" s="8">
        <v>11135.014999999999</v>
      </c>
      <c r="F150" s="8">
        <f t="shared" si="21"/>
        <v>133620.18</v>
      </c>
    </row>
    <row r="151" spans="1:6" s="22" customFormat="1" ht="37.15" customHeight="1" outlineLevel="1" x14ac:dyDescent="0.25">
      <c r="A151" s="4" t="s">
        <v>267</v>
      </c>
      <c r="B151" s="5" t="s">
        <v>268</v>
      </c>
      <c r="C151" s="5"/>
      <c r="D151" s="30"/>
      <c r="E151" s="23"/>
      <c r="F151" s="21"/>
    </row>
    <row r="152" spans="1:6" ht="37.15" customHeight="1" outlineLevel="2" x14ac:dyDescent="0.25">
      <c r="A152" s="2" t="s">
        <v>269</v>
      </c>
      <c r="B152" s="7" t="s">
        <v>270</v>
      </c>
      <c r="C152" s="2" t="s">
        <v>4</v>
      </c>
      <c r="D152" s="27">
        <v>11</v>
      </c>
      <c r="E152" s="8">
        <v>20709.044999999998</v>
      </c>
      <c r="F152" s="8">
        <f t="shared" ref="F152:F153" si="22">ROUND(E152*$D152,2)</f>
        <v>227799.5</v>
      </c>
    </row>
    <row r="153" spans="1:6" ht="37.15" customHeight="1" outlineLevel="2" x14ac:dyDescent="0.25">
      <c r="A153" s="2" t="s">
        <v>271</v>
      </c>
      <c r="B153" s="7" t="s">
        <v>272</v>
      </c>
      <c r="C153" s="2" t="s">
        <v>4</v>
      </c>
      <c r="D153" s="27">
        <v>6</v>
      </c>
      <c r="E153" s="8">
        <v>31948.13</v>
      </c>
      <c r="F153" s="8">
        <f t="shared" si="22"/>
        <v>191688.78</v>
      </c>
    </row>
    <row r="154" spans="1:6" s="22" customFormat="1" ht="37.15" customHeight="1" outlineLevel="1" x14ac:dyDescent="0.25">
      <c r="A154" s="4" t="s">
        <v>273</v>
      </c>
      <c r="B154" s="5" t="s">
        <v>274</v>
      </c>
      <c r="C154" s="5"/>
      <c r="D154" s="29"/>
      <c r="E154" s="23"/>
      <c r="F154" s="21"/>
    </row>
    <row r="155" spans="1:6" ht="37.15" customHeight="1" outlineLevel="2" x14ac:dyDescent="0.25">
      <c r="A155" s="2" t="s">
        <v>275</v>
      </c>
      <c r="B155" s="7" t="s">
        <v>276</v>
      </c>
      <c r="C155" s="2" t="s">
        <v>4</v>
      </c>
      <c r="D155" s="27">
        <v>8</v>
      </c>
      <c r="E155" s="8">
        <v>34549.764999999999</v>
      </c>
      <c r="F155" s="8">
        <f t="shared" ref="F155:F158" si="23">ROUND(E155*$D155,2)</f>
        <v>276398.12</v>
      </c>
    </row>
    <row r="156" spans="1:6" ht="37.15" customHeight="1" outlineLevel="2" x14ac:dyDescent="0.25">
      <c r="A156" s="2" t="s">
        <v>277</v>
      </c>
      <c r="B156" s="7" t="s">
        <v>278</v>
      </c>
      <c r="C156" s="2" t="s">
        <v>4</v>
      </c>
      <c r="D156" s="27">
        <v>7</v>
      </c>
      <c r="E156" s="8">
        <v>41730.29</v>
      </c>
      <c r="F156" s="8">
        <f t="shared" si="23"/>
        <v>292112.03000000003</v>
      </c>
    </row>
    <row r="157" spans="1:6" ht="37.15" customHeight="1" outlineLevel="2" x14ac:dyDescent="0.25">
      <c r="A157" s="2" t="s">
        <v>279</v>
      </c>
      <c r="B157" s="7" t="s">
        <v>280</v>
      </c>
      <c r="C157" s="2" t="s">
        <v>4</v>
      </c>
      <c r="D157" s="27">
        <v>2</v>
      </c>
      <c r="E157" s="8">
        <v>58901.104999999996</v>
      </c>
      <c r="F157" s="8">
        <f t="shared" si="23"/>
        <v>117802.21</v>
      </c>
    </row>
    <row r="158" spans="1:6" ht="37.15" customHeight="1" outlineLevel="2" x14ac:dyDescent="0.25">
      <c r="A158" s="2" t="s">
        <v>281</v>
      </c>
      <c r="B158" s="7" t="s">
        <v>282</v>
      </c>
      <c r="C158" s="2" t="s">
        <v>4</v>
      </c>
      <c r="D158" s="27">
        <v>1</v>
      </c>
      <c r="E158" s="8">
        <v>90224.845000000001</v>
      </c>
      <c r="F158" s="8">
        <f t="shared" si="23"/>
        <v>90224.85</v>
      </c>
    </row>
    <row r="159" spans="1:6" s="22" customFormat="1" ht="37.15" customHeight="1" outlineLevel="1" x14ac:dyDescent="0.25">
      <c r="A159" s="4" t="s">
        <v>283</v>
      </c>
      <c r="B159" s="5" t="s">
        <v>284</v>
      </c>
      <c r="C159" s="19"/>
      <c r="D159" s="29"/>
      <c r="E159" s="23"/>
      <c r="F159" s="21"/>
    </row>
    <row r="160" spans="1:6" ht="37.15" customHeight="1" outlineLevel="2" x14ac:dyDescent="0.25">
      <c r="A160" s="2" t="s">
        <v>285</v>
      </c>
      <c r="B160" s="7" t="s">
        <v>286</v>
      </c>
      <c r="C160" s="2" t="s">
        <v>4</v>
      </c>
      <c r="D160" s="27">
        <v>8</v>
      </c>
      <c r="E160" s="8">
        <v>10822.82</v>
      </c>
      <c r="F160" s="8">
        <f t="shared" ref="F160:F162" si="24">ROUND(E160*$D160,2)</f>
        <v>86582.56</v>
      </c>
    </row>
    <row r="161" spans="1:6" ht="37.15" customHeight="1" outlineLevel="2" x14ac:dyDescent="0.25">
      <c r="A161" s="2" t="s">
        <v>287</v>
      </c>
      <c r="B161" s="7" t="s">
        <v>288</v>
      </c>
      <c r="C161" s="2" t="s">
        <v>4</v>
      </c>
      <c r="D161" s="27">
        <v>11</v>
      </c>
      <c r="E161" s="8">
        <v>10822.82</v>
      </c>
      <c r="F161" s="8">
        <f t="shared" si="24"/>
        <v>119051.02</v>
      </c>
    </row>
    <row r="162" spans="1:6" ht="37.15" customHeight="1" outlineLevel="2" x14ac:dyDescent="0.25">
      <c r="A162" s="2" t="s">
        <v>289</v>
      </c>
      <c r="B162" s="7" t="s">
        <v>290</v>
      </c>
      <c r="C162" s="2" t="s">
        <v>4</v>
      </c>
      <c r="D162" s="27">
        <v>8</v>
      </c>
      <c r="E162" s="8">
        <v>14048.85</v>
      </c>
      <c r="F162" s="8">
        <f t="shared" si="24"/>
        <v>112390.8</v>
      </c>
    </row>
    <row r="163" spans="1:6" s="22" customFormat="1" ht="37.15" customHeight="1" x14ac:dyDescent="0.25">
      <c r="A163" s="4">
        <v>6</v>
      </c>
      <c r="B163" s="5" t="s">
        <v>291</v>
      </c>
      <c r="C163" s="19"/>
      <c r="D163" s="29"/>
      <c r="E163" s="23"/>
      <c r="F163" s="21"/>
    </row>
    <row r="164" spans="1:6" s="22" customFormat="1" ht="37.15" customHeight="1" outlineLevel="1" x14ac:dyDescent="0.25">
      <c r="A164" s="4" t="s">
        <v>292</v>
      </c>
      <c r="B164" s="5" t="s">
        <v>293</v>
      </c>
      <c r="C164" s="19"/>
      <c r="D164" s="29"/>
      <c r="E164" s="23"/>
      <c r="F164" s="21"/>
    </row>
    <row r="165" spans="1:6" ht="37.15" customHeight="1" outlineLevel="2" x14ac:dyDescent="0.25">
      <c r="A165" s="2" t="s">
        <v>294</v>
      </c>
      <c r="B165" s="7" t="s">
        <v>295</v>
      </c>
      <c r="C165" s="2" t="s">
        <v>4</v>
      </c>
      <c r="D165" s="27">
        <v>6</v>
      </c>
      <c r="E165" s="8">
        <v>4058.5549999999998</v>
      </c>
      <c r="F165" s="8">
        <f t="shared" ref="F165:F168" si="25">ROUND(E165*$D165,2)</f>
        <v>24351.33</v>
      </c>
    </row>
    <row r="166" spans="1:6" ht="37.15" customHeight="1" outlineLevel="2" x14ac:dyDescent="0.25">
      <c r="A166" s="2" t="s">
        <v>296</v>
      </c>
      <c r="B166" s="7" t="s">
        <v>297</v>
      </c>
      <c r="C166" s="2" t="s">
        <v>4</v>
      </c>
      <c r="D166" s="27">
        <v>10</v>
      </c>
      <c r="E166" s="8">
        <v>4162.625</v>
      </c>
      <c r="F166" s="8">
        <f t="shared" si="25"/>
        <v>41626.25</v>
      </c>
    </row>
    <row r="167" spans="1:6" ht="37.15" customHeight="1" outlineLevel="2" x14ac:dyDescent="0.25">
      <c r="A167" s="2" t="s">
        <v>298</v>
      </c>
      <c r="B167" s="7" t="s">
        <v>299</v>
      </c>
      <c r="C167" s="2" t="s">
        <v>4</v>
      </c>
      <c r="D167" s="27">
        <v>7</v>
      </c>
      <c r="E167" s="8">
        <v>4682.95</v>
      </c>
      <c r="F167" s="8">
        <f t="shared" si="25"/>
        <v>32780.65</v>
      </c>
    </row>
    <row r="168" spans="1:6" ht="37.15" customHeight="1" outlineLevel="2" x14ac:dyDescent="0.25">
      <c r="A168" s="2" t="s">
        <v>300</v>
      </c>
      <c r="B168" s="7" t="s">
        <v>301</v>
      </c>
      <c r="C168" s="2" t="s">
        <v>4</v>
      </c>
      <c r="D168" s="27">
        <v>8</v>
      </c>
      <c r="E168" s="8">
        <v>12410.715</v>
      </c>
      <c r="F168" s="8">
        <f t="shared" si="25"/>
        <v>99285.72</v>
      </c>
    </row>
    <row r="169" spans="1:6" s="22" customFormat="1" ht="37.15" customHeight="1" outlineLevel="1" x14ac:dyDescent="0.25">
      <c r="A169" s="4" t="s">
        <v>302</v>
      </c>
      <c r="B169" s="5" t="s">
        <v>303</v>
      </c>
      <c r="C169" s="19"/>
      <c r="D169" s="29"/>
      <c r="E169" s="23"/>
      <c r="F169" s="21"/>
    </row>
    <row r="170" spans="1:6" ht="37.15" customHeight="1" outlineLevel="2" x14ac:dyDescent="0.25">
      <c r="A170" s="2" t="s">
        <v>304</v>
      </c>
      <c r="B170" s="7" t="s">
        <v>305</v>
      </c>
      <c r="C170" s="2" t="s">
        <v>4</v>
      </c>
      <c r="D170" s="27">
        <v>10</v>
      </c>
      <c r="E170" s="8">
        <v>11759.404999999999</v>
      </c>
      <c r="F170" s="8">
        <f t="shared" ref="F170:F173" si="26">ROUND(E170*$D170,2)</f>
        <v>117594.05</v>
      </c>
    </row>
    <row r="171" spans="1:6" ht="37.15" customHeight="1" outlineLevel="2" x14ac:dyDescent="0.25">
      <c r="A171" s="2" t="s">
        <v>306</v>
      </c>
      <c r="B171" s="7" t="s">
        <v>307</v>
      </c>
      <c r="C171" s="2" t="s">
        <v>4</v>
      </c>
      <c r="D171" s="27">
        <v>5</v>
      </c>
      <c r="E171" s="8">
        <v>12042.98</v>
      </c>
      <c r="F171" s="8">
        <f t="shared" si="26"/>
        <v>60214.9</v>
      </c>
    </row>
    <row r="172" spans="1:6" ht="37.15" customHeight="1" outlineLevel="2" x14ac:dyDescent="0.25">
      <c r="A172" s="2" t="s">
        <v>308</v>
      </c>
      <c r="B172" s="7" t="s">
        <v>309</v>
      </c>
      <c r="C172" s="2" t="s">
        <v>4</v>
      </c>
      <c r="D172" s="27">
        <v>3</v>
      </c>
      <c r="E172" s="8">
        <v>22626.883624999999</v>
      </c>
      <c r="F172" s="8">
        <f t="shared" si="26"/>
        <v>67880.649999999994</v>
      </c>
    </row>
    <row r="173" spans="1:6" ht="37.15" customHeight="1" outlineLevel="2" x14ac:dyDescent="0.25">
      <c r="A173" s="2" t="s">
        <v>310</v>
      </c>
      <c r="B173" s="7" t="s">
        <v>311</v>
      </c>
      <c r="C173" s="2" t="s">
        <v>4</v>
      </c>
      <c r="D173" s="27">
        <v>2</v>
      </c>
      <c r="E173" s="8">
        <v>29106.885250000003</v>
      </c>
      <c r="F173" s="8">
        <f t="shared" si="26"/>
        <v>58213.77</v>
      </c>
    </row>
    <row r="174" spans="1:6" s="22" customFormat="1" ht="37.15" customHeight="1" x14ac:dyDescent="0.25">
      <c r="A174" s="4">
        <v>7</v>
      </c>
      <c r="B174" s="5" t="s">
        <v>312</v>
      </c>
      <c r="C174" s="19"/>
      <c r="D174" s="29"/>
      <c r="E174" s="23"/>
      <c r="F174" s="21"/>
    </row>
    <row r="175" spans="1:6" s="22" customFormat="1" ht="37.15" customHeight="1" outlineLevel="1" x14ac:dyDescent="0.25">
      <c r="A175" s="4" t="s">
        <v>313</v>
      </c>
      <c r="B175" s="5" t="s">
        <v>314</v>
      </c>
      <c r="C175" s="19"/>
      <c r="D175" s="29"/>
      <c r="E175" s="23"/>
      <c r="F175" s="21"/>
    </row>
    <row r="176" spans="1:6" ht="37.15" customHeight="1" outlineLevel="2" x14ac:dyDescent="0.25">
      <c r="A176" s="2" t="s">
        <v>315</v>
      </c>
      <c r="B176" s="7" t="s">
        <v>316</v>
      </c>
      <c r="C176" s="2" t="s">
        <v>4</v>
      </c>
      <c r="D176" s="27">
        <v>39</v>
      </c>
      <c r="E176" s="8">
        <v>1168.5253750000002</v>
      </c>
      <c r="F176" s="8">
        <f t="shared" ref="F176:F177" si="27">ROUND(E176*$D176,2)</f>
        <v>45572.49</v>
      </c>
    </row>
    <row r="177" spans="1:6" ht="37.15" customHeight="1" outlineLevel="2" x14ac:dyDescent="0.25">
      <c r="A177" s="2" t="s">
        <v>317</v>
      </c>
      <c r="B177" s="7" t="s">
        <v>318</v>
      </c>
      <c r="C177" s="2" t="s">
        <v>4</v>
      </c>
      <c r="D177" s="27">
        <v>39</v>
      </c>
      <c r="E177" s="8">
        <v>2018.358375</v>
      </c>
      <c r="F177" s="8">
        <f t="shared" si="27"/>
        <v>78715.98</v>
      </c>
    </row>
    <row r="178" spans="1:6" s="22" customFormat="1" ht="37.15" customHeight="1" outlineLevel="1" x14ac:dyDescent="0.25">
      <c r="A178" s="4" t="s">
        <v>319</v>
      </c>
      <c r="B178" s="5" t="s">
        <v>320</v>
      </c>
      <c r="C178" s="19"/>
      <c r="D178" s="29"/>
      <c r="E178" s="23"/>
      <c r="F178" s="21"/>
    </row>
    <row r="179" spans="1:6" ht="37.15" customHeight="1" outlineLevel="2" x14ac:dyDescent="0.25">
      <c r="A179" s="2" t="s">
        <v>321</v>
      </c>
      <c r="B179" s="7" t="s">
        <v>322</v>
      </c>
      <c r="C179" s="2" t="s">
        <v>4</v>
      </c>
      <c r="D179" s="27">
        <v>34</v>
      </c>
      <c r="E179" s="8">
        <v>318.68737499999997</v>
      </c>
      <c r="F179" s="8">
        <f t="shared" ref="F179:F184" si="28">ROUND(E179*$D179,2)</f>
        <v>10835.37</v>
      </c>
    </row>
    <row r="180" spans="1:6" ht="37.15" customHeight="1" outlineLevel="2" x14ac:dyDescent="0.25">
      <c r="A180" s="2" t="s">
        <v>323</v>
      </c>
      <c r="B180" s="7" t="s">
        <v>324</v>
      </c>
      <c r="C180" s="2" t="s">
        <v>4</v>
      </c>
      <c r="D180" s="27">
        <v>44</v>
      </c>
      <c r="E180" s="8">
        <v>212.45825000000002</v>
      </c>
      <c r="F180" s="8">
        <f t="shared" si="28"/>
        <v>9348.16</v>
      </c>
    </row>
    <row r="181" spans="1:6" ht="37.15" customHeight="1" outlineLevel="2" x14ac:dyDescent="0.25">
      <c r="A181" s="2" t="s">
        <v>325</v>
      </c>
      <c r="B181" s="7" t="s">
        <v>326</v>
      </c>
      <c r="C181" s="2" t="s">
        <v>4</v>
      </c>
      <c r="D181" s="27">
        <v>29</v>
      </c>
      <c r="E181" s="8">
        <v>2761.9672500000001</v>
      </c>
      <c r="F181" s="8">
        <f t="shared" si="28"/>
        <v>80097.05</v>
      </c>
    </row>
    <row r="182" spans="1:6" ht="37.15" customHeight="1" outlineLevel="2" x14ac:dyDescent="0.25">
      <c r="A182" s="2" t="s">
        <v>327</v>
      </c>
      <c r="B182" s="7" t="s">
        <v>328</v>
      </c>
      <c r="C182" s="2" t="s">
        <v>4</v>
      </c>
      <c r="D182" s="27">
        <v>54</v>
      </c>
      <c r="E182" s="8">
        <v>2230.821625</v>
      </c>
      <c r="F182" s="8">
        <f t="shared" si="28"/>
        <v>120464.37</v>
      </c>
    </row>
    <row r="183" spans="1:6" ht="37.15" customHeight="1" outlineLevel="2" x14ac:dyDescent="0.25">
      <c r="A183" s="2" t="s">
        <v>329</v>
      </c>
      <c r="B183" s="7" t="s">
        <v>330</v>
      </c>
      <c r="C183" s="2" t="s">
        <v>4</v>
      </c>
      <c r="D183" s="27">
        <v>54</v>
      </c>
      <c r="E183" s="8">
        <v>2549.509</v>
      </c>
      <c r="F183" s="8">
        <f t="shared" si="28"/>
        <v>137673.49</v>
      </c>
    </row>
    <row r="184" spans="1:6" ht="37.15" customHeight="1" outlineLevel="2" x14ac:dyDescent="0.25">
      <c r="A184" s="2" t="s">
        <v>331</v>
      </c>
      <c r="B184" s="7" t="s">
        <v>332</v>
      </c>
      <c r="C184" s="2" t="s">
        <v>4</v>
      </c>
      <c r="D184" s="27">
        <v>54</v>
      </c>
      <c r="E184" s="8">
        <v>2868.1963750000004</v>
      </c>
      <c r="F184" s="8">
        <f t="shared" si="28"/>
        <v>154882.6</v>
      </c>
    </row>
    <row r="185" spans="1:6" s="22" customFormat="1" ht="37.15" customHeight="1" outlineLevel="1" x14ac:dyDescent="0.25">
      <c r="A185" s="4" t="s">
        <v>333</v>
      </c>
      <c r="B185" s="5" t="s">
        <v>334</v>
      </c>
      <c r="C185" s="19"/>
      <c r="D185" s="29"/>
      <c r="E185" s="23"/>
      <c r="F185" s="21"/>
    </row>
    <row r="186" spans="1:6" ht="37.15" customHeight="1" outlineLevel="2" x14ac:dyDescent="0.25">
      <c r="A186" s="2" t="s">
        <v>335</v>
      </c>
      <c r="B186" s="7" t="s">
        <v>336</v>
      </c>
      <c r="C186" s="2" t="s">
        <v>4</v>
      </c>
      <c r="D186" s="27">
        <v>93</v>
      </c>
      <c r="E186" s="8">
        <v>1657.1813500000003</v>
      </c>
      <c r="F186" s="8">
        <f t="shared" ref="F186:F187" si="29">ROUND(E186*$D186,2)</f>
        <v>154117.87</v>
      </c>
    </row>
    <row r="187" spans="1:6" ht="37.15" customHeight="1" outlineLevel="2" x14ac:dyDescent="0.25">
      <c r="A187" s="2" t="s">
        <v>337</v>
      </c>
      <c r="B187" s="7" t="s">
        <v>355</v>
      </c>
      <c r="C187" s="2" t="s">
        <v>4</v>
      </c>
      <c r="D187" s="27">
        <v>63</v>
      </c>
      <c r="E187" s="8">
        <v>2507.0143500000004</v>
      </c>
      <c r="F187" s="8">
        <f t="shared" si="29"/>
        <v>157941.9</v>
      </c>
    </row>
    <row r="188" spans="1:6" s="22" customFormat="1" ht="37.15" customHeight="1" outlineLevel="1" x14ac:dyDescent="0.25">
      <c r="A188" s="4" t="s">
        <v>338</v>
      </c>
      <c r="B188" s="5" t="s">
        <v>339</v>
      </c>
      <c r="C188" s="19"/>
      <c r="D188" s="29"/>
      <c r="E188" s="23"/>
      <c r="F188" s="21"/>
    </row>
    <row r="189" spans="1:6" ht="37.15" customHeight="1" outlineLevel="2" x14ac:dyDescent="0.25">
      <c r="A189" s="2" t="s">
        <v>340</v>
      </c>
      <c r="B189" s="7" t="s">
        <v>341</v>
      </c>
      <c r="C189" s="2" t="s">
        <v>4</v>
      </c>
      <c r="D189" s="27">
        <v>54</v>
      </c>
      <c r="E189" s="8">
        <v>2974.4255000000003</v>
      </c>
      <c r="F189" s="8">
        <f>ROUND(E189*$D189,2)</f>
        <v>160618.98000000001</v>
      </c>
    </row>
    <row r="190" spans="1:6" s="22" customFormat="1" ht="37.15" customHeight="1" x14ac:dyDescent="0.25">
      <c r="A190" s="4">
        <v>8</v>
      </c>
      <c r="B190" s="5" t="s">
        <v>342</v>
      </c>
      <c r="C190" s="19"/>
      <c r="D190" s="29"/>
      <c r="E190" s="23"/>
      <c r="F190" s="21"/>
    </row>
    <row r="191" spans="1:6" ht="37.15" customHeight="1" outlineLevel="1" x14ac:dyDescent="0.25">
      <c r="A191" s="2" t="s">
        <v>343</v>
      </c>
      <c r="B191" s="7" t="s">
        <v>344</v>
      </c>
      <c r="C191" s="2" t="s">
        <v>4</v>
      </c>
      <c r="D191" s="27">
        <v>1811</v>
      </c>
      <c r="E191" s="8">
        <v>208.13</v>
      </c>
      <c r="F191" s="8">
        <f>ROUND(E191*$D191,2)</f>
        <v>376923.43</v>
      </c>
    </row>
    <row r="192" spans="1:6" ht="37.15" customHeight="1" outlineLevel="1" x14ac:dyDescent="0.25">
      <c r="A192" s="2" t="s">
        <v>345</v>
      </c>
      <c r="B192" s="7" t="s">
        <v>346</v>
      </c>
      <c r="C192" s="2" t="s">
        <v>4</v>
      </c>
      <c r="D192" s="27">
        <v>574</v>
      </c>
      <c r="E192" s="8">
        <v>104.065</v>
      </c>
      <c r="F192" s="8">
        <f t="shared" ref="F192:F193" si="30">ROUND(E192*$D192,2)</f>
        <v>59733.31</v>
      </c>
    </row>
    <row r="193" spans="1:6" ht="37.15" customHeight="1" outlineLevel="1" x14ac:dyDescent="0.25">
      <c r="A193" s="2" t="s">
        <v>347</v>
      </c>
      <c r="B193" s="7" t="s">
        <v>348</v>
      </c>
      <c r="C193" s="2" t="s">
        <v>4</v>
      </c>
      <c r="D193" s="27">
        <v>271</v>
      </c>
      <c r="E193" s="8">
        <v>208.13</v>
      </c>
      <c r="F193" s="8">
        <f t="shared" si="30"/>
        <v>56403.23</v>
      </c>
    </row>
    <row r="194" spans="1:6" ht="37.15" customHeight="1" outlineLevel="1" x14ac:dyDescent="0.25">
      <c r="A194" s="2" t="s">
        <v>349</v>
      </c>
      <c r="B194" s="7" t="s">
        <v>350</v>
      </c>
      <c r="C194" s="2" t="s">
        <v>4</v>
      </c>
      <c r="D194" s="27">
        <v>145</v>
      </c>
      <c r="E194" s="8">
        <v>849.83800000000008</v>
      </c>
      <c r="F194" s="8">
        <f>ROUND(E194*$D194,2)</f>
        <v>123226.51</v>
      </c>
    </row>
    <row r="195" spans="1:6" ht="37.15" customHeight="1" x14ac:dyDescent="0.25">
      <c r="A195" s="11"/>
      <c r="B195" s="4" t="s">
        <v>351</v>
      </c>
      <c r="C195" s="5"/>
      <c r="D195" s="16"/>
      <c r="E195" s="35">
        <f>SUBTOTAL(9,F6:F194)</f>
        <v>42685810.599999972</v>
      </c>
      <c r="F195" s="35"/>
    </row>
  </sheetData>
  <autoFilter ref="A5:D195" xr:uid="{00000000-0009-0000-0000-000000000000}"/>
  <mergeCells count="7">
    <mergeCell ref="A4:B4"/>
    <mergeCell ref="C4:D4"/>
    <mergeCell ref="A3:D3"/>
    <mergeCell ref="A1:F1"/>
    <mergeCell ref="E3:F3"/>
    <mergeCell ref="E195:F195"/>
    <mergeCell ref="A2:F2"/>
  </mergeCells>
  <phoneticPr fontId="12" type="noConversion"/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Orçamentária</vt:lpstr>
      <vt:lpstr>'Planilha Orçamentária'!Area_de_impressao</vt:lpstr>
      <vt:lpstr>'Planilha Orçamentária'!Titulos_de_impressao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Felipe Lopes de Lanna</cp:lastModifiedBy>
  <cp:lastPrinted>2025-05-07T12:35:41Z</cp:lastPrinted>
  <dcterms:created xsi:type="dcterms:W3CDTF">2024-07-12T17:35:00Z</dcterms:created>
  <dcterms:modified xsi:type="dcterms:W3CDTF">2025-09-09T11:47:36Z</dcterms:modified>
</cp:coreProperties>
</file>