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Mayron\Downloads\"/>
    </mc:Choice>
  </mc:AlternateContent>
  <xr:revisionPtr revIDLastSave="0" documentId="13_ncr:1_{A075C084-2905-4E7A-92B5-322A642AF9A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Composição BDI" sheetId="1" r:id="rId1"/>
    <sheet name="Memória e Referências" sheetId="2" r:id="rId2"/>
  </sheets>
  <calcPr calcId="191029"/>
</workbook>
</file>

<file path=xl/calcChain.xml><?xml version="1.0" encoding="utf-8"?>
<calcChain xmlns="http://schemas.openxmlformats.org/spreadsheetml/2006/main">
  <c r="B20" i="2" l="1"/>
  <c r="B19" i="2"/>
  <c r="B17" i="2"/>
  <c r="B18" i="2" s="1"/>
  <c r="D16" i="1"/>
  <c r="B21" i="2" s="1"/>
  <c r="B22" i="2" l="1"/>
  <c r="B23" i="2" s="1"/>
  <c r="D17" i="1"/>
  <c r="D19" i="1" s="1"/>
</calcChain>
</file>

<file path=xl/sharedStrings.xml><?xml version="1.0" encoding="utf-8"?>
<sst xmlns="http://schemas.openxmlformats.org/spreadsheetml/2006/main" count="113" uniqueCount="82">
  <si>
    <t>PREFEITURA MUNICIPAL DE VIRGINÓPOLIS – MG</t>
  </si>
  <si>
    <t>COMPOSIÇÃO ANALÍTICA DE BDI – OBRAS E SERVIÇOS DE ENGENHARIA</t>
  </si>
  <si>
    <t>BDI de referência: 24,43% | Fórmula de referência utilizada em análises do TCU</t>
  </si>
  <si>
    <t>Grupo</t>
  </si>
  <si>
    <t>Sigla</t>
  </si>
  <si>
    <t>Componente</t>
  </si>
  <si>
    <t>Percentual</t>
  </si>
  <si>
    <t>Critério / observação</t>
  </si>
  <si>
    <t>Incidência</t>
  </si>
  <si>
    <t>Administração Central</t>
  </si>
  <si>
    <t>AC</t>
  </si>
  <si>
    <t>Estrutura central da empresa</t>
  </si>
  <si>
    <t>Numerador</t>
  </si>
  <si>
    <t>Seguros e Garantias</t>
  </si>
  <si>
    <t>S+G</t>
  </si>
  <si>
    <t>Seguros + Garantias</t>
  </si>
  <si>
    <t>Seguros e garantias contratuais</t>
  </si>
  <si>
    <t>Riscos</t>
  </si>
  <si>
    <t>R</t>
  </si>
  <si>
    <t>Riscos inerentes à execução</t>
  </si>
  <si>
    <t>Despesas Financeiras</t>
  </si>
  <si>
    <t>DF</t>
  </si>
  <si>
    <t>Custo financeiro do fluxo contratual</t>
  </si>
  <si>
    <t>Fator próprio</t>
  </si>
  <si>
    <t>Lucro</t>
  </si>
  <si>
    <t>L</t>
  </si>
  <si>
    <t>Lucro / Remuneração</t>
  </si>
  <si>
    <t>Percentual que, com as demais premissas, resulta em 24,43%</t>
  </si>
  <si>
    <t>Tributos</t>
  </si>
  <si>
    <t>PIS</t>
  </si>
  <si>
    <t>Tributo sobre faturamento</t>
  </si>
  <si>
    <t>Denominador</t>
  </si>
  <si>
    <t>COFINS</t>
  </si>
  <si>
    <t>ISS</t>
  </si>
  <si>
    <t>ISS – Virginópolis/MG</t>
  </si>
  <si>
    <t>Alíquota municipal informada; confirmar base tributável do objeto</t>
  </si>
  <si>
    <t>RESUMO</t>
  </si>
  <si>
    <t>Tributos incidentes (I)</t>
  </si>
  <si>
    <t>BDI calculado</t>
  </si>
  <si>
    <t>BDI-alvo</t>
  </si>
  <si>
    <t>Diferença</t>
  </si>
  <si>
    <t>FÓRMULA UTILIZADA</t>
  </si>
  <si>
    <t>BDI = {[(1 + AC + S + G + R) × (1 + DF) × (1 + L)] ÷ (1 − I)} − 1
I = PIS + COFINS + ISS e outros tributos sobre faturamento, quando aplicáveis.</t>
  </si>
  <si>
    <t>OBSERVAÇÕES TÉCNICAS</t>
  </si>
  <si>
    <t>1.</t>
  </si>
  <si>
    <t>IRPJ e CSLL não foram incluídos no BDI, por serem tributos diretos/personalísticos da empresa, conforme orientação consolidada do TCU.</t>
  </si>
  <si>
    <t>2.</t>
  </si>
  <si>
    <t>CPRB não incluída. Se o orçamento estiver sujeito à desoneração da folha, a composição deve ser recalculada para o regime aplicável.</t>
  </si>
  <si>
    <t>3.</t>
  </si>
  <si>
    <t>ISS considerado em 5,00%. Antes da publicação, confirmar a base efetiva de incidência do ISS para o objeto e eventuais deduções admitidas pela legislação municipal.</t>
  </si>
  <si>
    <t>4.</t>
  </si>
  <si>
    <t>Os percentuais devem ser compatibilizados com a tipologia e complexidade da obra; o BDI final deve permanecer acompanhado desta memória de cálculo.</t>
  </si>
  <si>
    <t>5.</t>
  </si>
  <si>
    <t>Fornecimentos relevantes de materiais/equipamentos destacados podem exigir BDI diferenciado, conforme o caso concreto.</t>
  </si>
  <si>
    <t>MEMÓRIA DE CÁLCULO, PREMISSAS E REFERÊNCIAS</t>
  </si>
  <si>
    <t>Item</t>
  </si>
  <si>
    <t>Valor</t>
  </si>
  <si>
    <t>Fundamento / uso</t>
  </si>
  <si>
    <t>Fonte</t>
  </si>
  <si>
    <t>BDI final</t>
  </si>
  <si>
    <t>Percentual-alvo desta composição</t>
  </si>
  <si>
    <t>Memória desta planilha</t>
  </si>
  <si>
    <t>Parâmetro de composição indireta</t>
  </si>
  <si>
    <t>Acórdão TCU 2.622/2013-Plenário</t>
  </si>
  <si>
    <t>Percentual matematicamente compatibilizado para BDI de 24,43%</t>
  </si>
  <si>
    <t>Legislação tributária federal</t>
  </si>
  <si>
    <t>Alíquota municipal informada; confirmar base efetiva</t>
  </si>
  <si>
    <t>Legislação tributária municipal</t>
  </si>
  <si>
    <t>Lei 14.133/2021</t>
  </si>
  <si>
    <t>Orçamento estimado e contratação pública</t>
  </si>
  <si>
    <t>https://www.planalto.gov.br/ccivil_03/_ato2019-2022/2021/lei/l14133.htm</t>
  </si>
  <si>
    <t>Acórdão TCU 2.622/2013</t>
  </si>
  <si>
    <t>Referência para BDI em obras públicas</t>
  </si>
  <si>
    <t>https://pesquisa.apps.tcu.gov.br/documento/acordao-completo/2622%252F2013/</t>
  </si>
  <si>
    <t>CÁLCULO PASSO A PASSO</t>
  </si>
  <si>
    <t>AC + S+G + R</t>
  </si>
  <si>
    <t>1 + AC + S+G + R</t>
  </si>
  <si>
    <t>1 + DF</t>
  </si>
  <si>
    <t>1 + L</t>
  </si>
  <si>
    <t>1 - I</t>
  </si>
  <si>
    <t>Fator BDI</t>
  </si>
  <si>
    <t>BDI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</si>
</sst>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%"/>
  </numFmts>
  <fonts count="5">
    <font>
      <sz val="11"/>
      <name val="Carlito"/>
    </font>
    <font>
      <b/>
      <sz val="14"/>
      <color rgb="FFFFFFFF"/>
      <name val="Carlito"/>
    </font>
    <font>
      <b/>
      <sz val="11"/>
      <name val="Carlito"/>
    </font>
    <font>
      <b/>
      <sz val="11"/>
      <color rgb="FFFFFFFF"/>
      <name val="Carlito"/>
    </font>
    <font>
      <b/>
      <sz val="12"/>
      <name val="Carlito"/>
    </font>
  </fonts>
  <fills count="6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5B9BD5"/>
      </patternFill>
    </fill>
    <fill>
      <patternFill patternType="solid">
        <fgColor rgb="FFE2F0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4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2" fillId="3" borderId="0" xfId="0" applyFont="1" applyFill="1" applyAlignment="1">
      <alignment wrapText="1"/>
    </xf>
    <xf numFmtId="10" fontId="0" fillId="0" borderId="0" xfId="0" applyNumberFormat="1" applyAlignment="1">
      <alignment wrapText="1"/>
    </xf>
    <xf numFmtId="10" fontId="2" fillId="3" borderId="0" xfId="0" applyNumberFormat="1" applyFont="1" applyFill="1" applyAlignment="1">
      <alignment wrapText="1"/>
    </xf>
    <xf numFmtId="164" fontId="0" fillId="0" borderId="0" xfId="0" applyNumberFormat="1" applyAlignment="1">
      <alignment wrapText="1"/>
    </xf>
    <xf numFmtId="10" fontId="4" fillId="0" borderId="0" xfId="0" applyNumberFormat="1" applyFont="1" applyAlignment="1">
      <alignment wrapText="1"/>
    </xf>
    <xf numFmtId="10" fontId="4" fillId="5" borderId="0" xfId="0" applyNumberFormat="1" applyFont="1" applyFill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wrapText="1"/>
    </xf>
    <xf numFmtId="0" fontId="2" fillId="3" borderId="0" xfId="0" applyFont="1" applyFill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0"/>
  <sheetViews>
    <sheetView tabSelected="1" workbookViewId="0">
      <selection activeCell="D38" sqref="D38"/>
    </sheetView>
  </sheetViews>
  <sheetFormatPr defaultRowHeight="14.25"/>
  <cols>
    <col min="1" max="1" width="20" customWidth="1"/>
    <col min="2" max="2" width="13" customWidth="1"/>
    <col min="3" max="3" width="27" customWidth="1"/>
    <col min="4" max="4" width="15" customWidth="1"/>
    <col min="5" max="5" width="52" customWidth="1"/>
    <col min="6" max="6" width="17" customWidth="1"/>
  </cols>
  <sheetData>
    <row r="1" spans="1:6" ht="18">
      <c r="A1" s="9" t="s">
        <v>0</v>
      </c>
      <c r="B1" s="9"/>
      <c r="C1" s="9"/>
      <c r="D1" s="9"/>
      <c r="E1" s="9"/>
      <c r="F1" s="9"/>
    </row>
    <row r="2" spans="1:6" ht="18">
      <c r="A2" s="9" t="s">
        <v>1</v>
      </c>
      <c r="B2" s="9"/>
      <c r="C2" s="9"/>
      <c r="D2" s="9"/>
      <c r="E2" s="9"/>
      <c r="F2" s="9"/>
    </row>
    <row r="3" spans="1:6" ht="15">
      <c r="A3" s="10" t="s">
        <v>2</v>
      </c>
      <c r="B3" s="10"/>
      <c r="C3" s="10"/>
      <c r="D3" s="10"/>
      <c r="E3" s="10"/>
      <c r="F3" s="10"/>
    </row>
    <row r="4" spans="1:6">
      <c r="A4" s="2"/>
      <c r="B4" s="2"/>
      <c r="C4" s="2"/>
      <c r="D4" s="2"/>
      <c r="E4" s="2"/>
      <c r="F4" s="2"/>
    </row>
    <row r="5" spans="1:6" ht="15">
      <c r="A5" s="1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</row>
    <row r="6" spans="1:6">
      <c r="A6" s="2" t="s">
        <v>9</v>
      </c>
      <c r="B6" s="2" t="s">
        <v>10</v>
      </c>
      <c r="C6" s="2" t="s">
        <v>9</v>
      </c>
      <c r="D6" s="4">
        <v>0.04</v>
      </c>
      <c r="E6" s="2" t="s">
        <v>11</v>
      </c>
      <c r="F6" s="2" t="s">
        <v>12</v>
      </c>
    </row>
    <row r="7" spans="1:6">
      <c r="A7" s="2" t="s">
        <v>13</v>
      </c>
      <c r="B7" s="2" t="s">
        <v>14</v>
      </c>
      <c r="C7" s="2" t="s">
        <v>15</v>
      </c>
      <c r="D7" s="4">
        <v>8.0000000000000002E-3</v>
      </c>
      <c r="E7" s="2" t="s">
        <v>16</v>
      </c>
      <c r="F7" s="2" t="s">
        <v>12</v>
      </c>
    </row>
    <row r="8" spans="1:6">
      <c r="A8" s="2" t="s">
        <v>17</v>
      </c>
      <c r="B8" s="2" t="s">
        <v>18</v>
      </c>
      <c r="C8" s="2" t="s">
        <v>17</v>
      </c>
      <c r="D8" s="4">
        <v>9.7000000000000003E-3</v>
      </c>
      <c r="E8" s="2" t="s">
        <v>19</v>
      </c>
      <c r="F8" s="2" t="s">
        <v>12</v>
      </c>
    </row>
    <row r="9" spans="1:6">
      <c r="A9" s="2" t="s">
        <v>20</v>
      </c>
      <c r="B9" s="2" t="s">
        <v>21</v>
      </c>
      <c r="C9" s="2" t="s">
        <v>20</v>
      </c>
      <c r="D9" s="4">
        <v>1.23E-2</v>
      </c>
      <c r="E9" s="2" t="s">
        <v>22</v>
      </c>
      <c r="F9" s="2" t="s">
        <v>23</v>
      </c>
    </row>
    <row r="10" spans="1:6" ht="28.5">
      <c r="A10" s="2" t="s">
        <v>24</v>
      </c>
      <c r="B10" s="2" t="s">
        <v>25</v>
      </c>
      <c r="C10" s="2" t="s">
        <v>26</v>
      </c>
      <c r="D10" s="4">
        <v>6.1602448716001248E-2</v>
      </c>
      <c r="E10" s="2" t="s">
        <v>27</v>
      </c>
      <c r="F10" s="2" t="s">
        <v>23</v>
      </c>
    </row>
    <row r="11" spans="1:6">
      <c r="A11" s="2" t="s">
        <v>28</v>
      </c>
      <c r="B11" s="2" t="s">
        <v>29</v>
      </c>
      <c r="C11" s="2" t="s">
        <v>29</v>
      </c>
      <c r="D11" s="4">
        <v>6.4999999999999997E-3</v>
      </c>
      <c r="E11" s="2" t="s">
        <v>30</v>
      </c>
      <c r="F11" s="2" t="s">
        <v>31</v>
      </c>
    </row>
    <row r="12" spans="1:6">
      <c r="A12" s="2" t="s">
        <v>28</v>
      </c>
      <c r="B12" s="2" t="s">
        <v>32</v>
      </c>
      <c r="C12" s="2" t="s">
        <v>32</v>
      </c>
      <c r="D12" s="4">
        <v>0.03</v>
      </c>
      <c r="E12" s="2" t="s">
        <v>30</v>
      </c>
      <c r="F12" s="2" t="s">
        <v>31</v>
      </c>
    </row>
    <row r="13" spans="1:6" ht="28.5">
      <c r="A13" s="2" t="s">
        <v>28</v>
      </c>
      <c r="B13" s="2" t="s">
        <v>33</v>
      </c>
      <c r="C13" s="2" t="s">
        <v>34</v>
      </c>
      <c r="D13" s="4">
        <v>0.05</v>
      </c>
      <c r="E13" s="2" t="s">
        <v>35</v>
      </c>
      <c r="F13" s="2" t="s">
        <v>31</v>
      </c>
    </row>
    <row r="14" spans="1:6">
      <c r="A14" s="2"/>
      <c r="B14" s="2"/>
      <c r="C14" s="2"/>
      <c r="D14" s="4"/>
      <c r="E14" s="2"/>
      <c r="F14" s="2"/>
    </row>
    <row r="15" spans="1:6" ht="15">
      <c r="A15" s="3" t="s">
        <v>36</v>
      </c>
      <c r="B15" s="3"/>
      <c r="C15" s="3"/>
      <c r="D15" s="5"/>
      <c r="E15" s="3"/>
      <c r="F15" s="3"/>
    </row>
    <row r="16" spans="1:6">
      <c r="A16" s="2" t="s">
        <v>37</v>
      </c>
      <c r="B16" s="2"/>
      <c r="C16" s="2"/>
      <c r="D16" s="4">
        <f>D11+D12+D13</f>
        <v>8.6499999999999994E-2</v>
      </c>
      <c r="E16" s="2"/>
      <c r="F16" s="2"/>
    </row>
    <row r="17" spans="1:6" ht="15.75">
      <c r="A17" s="2" t="s">
        <v>38</v>
      </c>
      <c r="B17" s="2"/>
      <c r="C17" s="2"/>
      <c r="D17" s="8">
        <f>((1+D6+D7+D8)*(1+D9)*(1+D10)/(1-D16))-1</f>
        <v>0.24429999999999952</v>
      </c>
      <c r="E17" s="2"/>
      <c r="F17" s="2"/>
    </row>
    <row r="18" spans="1:6" ht="15.75">
      <c r="A18" s="2" t="s">
        <v>39</v>
      </c>
      <c r="B18" s="2"/>
      <c r="C18" s="2"/>
      <c r="D18" s="7">
        <v>0.24429999999999999</v>
      </c>
      <c r="E18" s="2"/>
      <c r="F18" s="2"/>
    </row>
    <row r="19" spans="1:6">
      <c r="A19" s="2" t="s">
        <v>40</v>
      </c>
      <c r="B19" s="2"/>
      <c r="C19" s="2"/>
      <c r="D19" s="6">
        <f>D17-D18</f>
        <v>-4.7184478546569153E-16</v>
      </c>
      <c r="E19" s="2"/>
      <c r="F19" s="2"/>
    </row>
    <row r="20" spans="1:6">
      <c r="A20" s="2"/>
      <c r="B20" s="2"/>
      <c r="C20" s="2"/>
      <c r="D20" s="2"/>
      <c r="E20" s="2"/>
      <c r="F20" s="2"/>
    </row>
    <row r="21" spans="1:6" ht="15">
      <c r="A21" s="11" t="s">
        <v>41</v>
      </c>
      <c r="B21" s="11"/>
      <c r="C21" s="11"/>
      <c r="D21" s="11"/>
      <c r="E21" s="11"/>
      <c r="F21" s="11"/>
    </row>
    <row r="22" spans="1:6">
      <c r="A22" s="12" t="s">
        <v>42</v>
      </c>
      <c r="B22" s="12"/>
      <c r="C22" s="12"/>
      <c r="D22" s="12"/>
      <c r="E22" s="12"/>
      <c r="F22" s="12"/>
    </row>
    <row r="23" spans="1:6">
      <c r="A23" s="12"/>
      <c r="B23" s="12"/>
      <c r="C23" s="12"/>
      <c r="D23" s="12"/>
      <c r="E23" s="12"/>
      <c r="F23" s="12"/>
    </row>
    <row r="24" spans="1:6">
      <c r="A24" s="2"/>
      <c r="B24" s="2"/>
      <c r="C24" s="2"/>
      <c r="D24" s="2"/>
      <c r="E24" s="2"/>
      <c r="F24" s="2"/>
    </row>
    <row r="25" spans="1:6" ht="15">
      <c r="A25" s="11" t="s">
        <v>43</v>
      </c>
      <c r="B25" s="11"/>
      <c r="C25" s="11"/>
      <c r="D25" s="11"/>
      <c r="E25" s="11"/>
      <c r="F25" s="11"/>
    </row>
    <row r="26" spans="1:6" ht="33.75" customHeight="1">
      <c r="A26" s="2" t="s">
        <v>44</v>
      </c>
      <c r="B26" s="2"/>
      <c r="C26" s="2"/>
      <c r="D26" s="13" t="s">
        <v>45</v>
      </c>
      <c r="E26" s="13"/>
      <c r="F26" s="13"/>
    </row>
    <row r="27" spans="1:6" ht="32.25" customHeight="1">
      <c r="A27" s="2" t="s">
        <v>46</v>
      </c>
      <c r="B27" s="2"/>
      <c r="C27" s="2"/>
      <c r="D27" s="13" t="s">
        <v>47</v>
      </c>
      <c r="E27" s="13"/>
      <c r="F27" s="13"/>
    </row>
    <row r="28" spans="1:6" ht="30" customHeight="1">
      <c r="A28" s="2" t="s">
        <v>48</v>
      </c>
      <c r="B28" s="2"/>
      <c r="C28" s="2"/>
      <c r="D28" s="13" t="s">
        <v>49</v>
      </c>
      <c r="E28" s="13"/>
      <c r="F28" s="13"/>
    </row>
    <row r="29" spans="1:6" ht="34.5" customHeight="1">
      <c r="A29" s="2" t="s">
        <v>50</v>
      </c>
      <c r="B29" s="2"/>
      <c r="C29" s="2"/>
      <c r="D29" s="13" t="s">
        <v>51</v>
      </c>
      <c r="E29" s="13"/>
      <c r="F29" s="13"/>
    </row>
    <row r="30" spans="1:6" ht="32.25" customHeight="1">
      <c r="A30" s="2" t="s">
        <v>52</v>
      </c>
      <c r="B30" s="2"/>
      <c r="C30" s="2"/>
      <c r="D30" s="13" t="s">
        <v>53</v>
      </c>
      <c r="E30" s="13"/>
      <c r="F30" s="13"/>
    </row>
  </sheetData>
  <mergeCells count="11">
    <mergeCell ref="D27:F27"/>
    <mergeCell ref="D28:F28"/>
    <mergeCell ref="D29:F29"/>
    <mergeCell ref="D30:F30"/>
    <mergeCell ref="A25:F25"/>
    <mergeCell ref="D26:F26"/>
    <mergeCell ref="A1:F1"/>
    <mergeCell ref="A2:F2"/>
    <mergeCell ref="A3:F3"/>
    <mergeCell ref="A21:F21"/>
    <mergeCell ref="A22:F23"/>
  </mergeCells>
  <pageMargins left="0.70866141732283472" right="0.70866141732283472" top="0.74803149606299213" bottom="0.74803149606299213" header="0.31496062992125984" footer="0.31496062992125984"/>
  <pageSetup paperSize="9" scale="82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3"/>
  <sheetViews>
    <sheetView workbookViewId="0"/>
  </sheetViews>
  <sheetFormatPr defaultRowHeight="14.25"/>
  <cols>
    <col min="1" max="1" width="25" customWidth="1"/>
    <col min="2" max="2" width="18" customWidth="1"/>
    <col min="3" max="3" width="55" customWidth="1"/>
    <col min="4" max="4" width="70" customWidth="1"/>
  </cols>
  <sheetData>
    <row r="1" spans="1:4" ht="18">
      <c r="A1" s="9" t="s">
        <v>54</v>
      </c>
      <c r="B1" s="9"/>
      <c r="C1" s="9"/>
      <c r="D1" s="9"/>
    </row>
    <row r="2" spans="1:4">
      <c r="A2" s="2"/>
      <c r="B2" s="2"/>
      <c r="C2" s="2"/>
      <c r="D2" s="2"/>
    </row>
    <row r="3" spans="1:4" ht="15">
      <c r="A3" s="1" t="s">
        <v>55</v>
      </c>
      <c r="B3" s="1" t="s">
        <v>56</v>
      </c>
      <c r="C3" s="1" t="s">
        <v>57</v>
      </c>
      <c r="D3" s="1" t="s">
        <v>58</v>
      </c>
    </row>
    <row r="4" spans="1:4">
      <c r="A4" s="2" t="s">
        <v>59</v>
      </c>
      <c r="B4" s="4">
        <v>0.24429999999999999</v>
      </c>
      <c r="C4" s="2" t="s">
        <v>60</v>
      </c>
      <c r="D4" s="2" t="s">
        <v>61</v>
      </c>
    </row>
    <row r="5" spans="1:4">
      <c r="A5" s="2" t="s">
        <v>9</v>
      </c>
      <c r="B5" s="4">
        <v>0.04</v>
      </c>
      <c r="C5" s="2" t="s">
        <v>62</v>
      </c>
      <c r="D5" s="2" t="s">
        <v>63</v>
      </c>
    </row>
    <row r="6" spans="1:4">
      <c r="A6" s="2" t="s">
        <v>15</v>
      </c>
      <c r="B6" s="4">
        <v>8.0000000000000002E-3</v>
      </c>
      <c r="C6" s="2" t="s">
        <v>62</v>
      </c>
      <c r="D6" s="2" t="s">
        <v>63</v>
      </c>
    </row>
    <row r="7" spans="1:4">
      <c r="A7" s="2" t="s">
        <v>17</v>
      </c>
      <c r="B7" s="4">
        <v>9.7000000000000003E-3</v>
      </c>
      <c r="C7" s="2" t="s">
        <v>62</v>
      </c>
      <c r="D7" s="2" t="s">
        <v>63</v>
      </c>
    </row>
    <row r="8" spans="1:4">
      <c r="A8" s="2" t="s">
        <v>20</v>
      </c>
      <c r="B8" s="4">
        <v>1.23E-2</v>
      </c>
      <c r="C8" s="2" t="s">
        <v>62</v>
      </c>
      <c r="D8" s="2" t="s">
        <v>63</v>
      </c>
    </row>
    <row r="9" spans="1:4" ht="28.5">
      <c r="A9" s="2" t="s">
        <v>24</v>
      </c>
      <c r="B9" s="4">
        <v>6.1602448716001248E-2</v>
      </c>
      <c r="C9" s="2" t="s">
        <v>64</v>
      </c>
      <c r="D9" s="2" t="s">
        <v>61</v>
      </c>
    </row>
    <row r="10" spans="1:4">
      <c r="A10" s="2" t="s">
        <v>29</v>
      </c>
      <c r="B10" s="4">
        <v>6.4999999999999997E-3</v>
      </c>
      <c r="C10" s="2" t="s">
        <v>30</v>
      </c>
      <c r="D10" s="2" t="s">
        <v>65</v>
      </c>
    </row>
    <row r="11" spans="1:4">
      <c r="A11" s="2" t="s">
        <v>32</v>
      </c>
      <c r="B11" s="4">
        <v>0.03</v>
      </c>
      <c r="C11" s="2" t="s">
        <v>30</v>
      </c>
      <c r="D11" s="2" t="s">
        <v>65</v>
      </c>
    </row>
    <row r="12" spans="1:4">
      <c r="A12" s="2" t="s">
        <v>33</v>
      </c>
      <c r="B12" s="4">
        <v>0.05</v>
      </c>
      <c r="C12" s="2" t="s">
        <v>66</v>
      </c>
      <c r="D12" s="2" t="s">
        <v>67</v>
      </c>
    </row>
    <row r="13" spans="1:4">
      <c r="A13" s="2" t="s">
        <v>68</v>
      </c>
      <c r="B13" s="2"/>
      <c r="C13" s="2" t="s">
        <v>69</v>
      </c>
      <c r="D13" s="2" t="s">
        <v>70</v>
      </c>
    </row>
    <row r="14" spans="1:4">
      <c r="A14" s="2" t="s">
        <v>71</v>
      </c>
      <c r="B14" s="2"/>
      <c r="C14" s="2" t="s">
        <v>72</v>
      </c>
      <c r="D14" s="2" t="s">
        <v>73</v>
      </c>
    </row>
    <row r="15" spans="1:4">
      <c r="A15" s="2"/>
      <c r="B15" s="2"/>
      <c r="C15" s="2"/>
      <c r="D15" s="2"/>
    </row>
    <row r="16" spans="1:4" ht="15">
      <c r="A16" s="11" t="s">
        <v>74</v>
      </c>
      <c r="B16" s="11"/>
      <c r="C16" s="11"/>
      <c r="D16" s="11"/>
    </row>
    <row r="17" spans="1:4">
      <c r="A17" s="2" t="s">
        <v>75</v>
      </c>
      <c r="B17" s="6">
        <f>'Composição BDI'!D6+'Composição BDI'!D7+'Composição BDI'!D8</f>
        <v>5.7700000000000001E-2</v>
      </c>
      <c r="C17" s="2"/>
      <c r="D17" s="2"/>
    </row>
    <row r="18" spans="1:4">
      <c r="A18" s="2" t="s">
        <v>76</v>
      </c>
      <c r="B18" s="6">
        <f>1+B17</f>
        <v>1.0577000000000001</v>
      </c>
      <c r="C18" s="2"/>
      <c r="D18" s="2"/>
    </row>
    <row r="19" spans="1:4">
      <c r="A19" s="2" t="s">
        <v>77</v>
      </c>
      <c r="B19" s="6">
        <f>1+'Composição BDI'!D9</f>
        <v>1.0123</v>
      </c>
      <c r="C19" s="2"/>
      <c r="D19" s="2"/>
    </row>
    <row r="20" spans="1:4">
      <c r="A20" s="2" t="s">
        <v>78</v>
      </c>
      <c r="B20" s="6">
        <f>1+'Composição BDI'!D10</f>
        <v>1.0616024487160012</v>
      </c>
      <c r="C20" s="2"/>
      <c r="D20" s="2"/>
    </row>
    <row r="21" spans="1:4">
      <c r="A21" s="2" t="s">
        <v>79</v>
      </c>
      <c r="B21" s="6">
        <f>1-'Composição BDI'!D16</f>
        <v>0.91349999999999998</v>
      </c>
      <c r="C21" s="2"/>
      <c r="D21" s="2"/>
    </row>
    <row r="22" spans="1:4">
      <c r="A22" s="2" t="s">
        <v>80</v>
      </c>
      <c r="B22" s="6">
        <f>(B18*B19*B20)/B21</f>
        <v>1.2442999999999995</v>
      </c>
      <c r="C22" s="2"/>
      <c r="D22" s="2"/>
    </row>
    <row r="23" spans="1:4">
      <c r="A23" s="2" t="s">
        <v>81</v>
      </c>
      <c r="B23" s="6">
        <f>B22-1</f>
        <v>0.24429999999999952</v>
      </c>
      <c r="C23" s="2"/>
      <c r="D23" s="2"/>
    </row>
  </sheetData>
  <mergeCells count="2">
    <mergeCell ref="A1:D1"/>
    <mergeCell ref="A16:D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Composição BDI</vt:lpstr>
      <vt:lpstr>Memória e Referências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Mayron</cp:lastModifiedBy>
  <cp:lastPrinted>2026-10-01T12:39:28Z</cp:lastPrinted>
  <dcterms:modified xsi:type="dcterms:W3CDTF">2026-10-01T12:39:53Z</dcterms:modified>
</cp:coreProperties>
</file>