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Default Extension="fntdata" ContentType="application/x-fontdata"/>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styles.xml" ContentType="application/vnd.openxmlformats-officedocument.spreadsheetml.styles+xml"/>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çamento Proposta" sheetId="1" state="visible" r:id="rId3"/>
  </sheets>
  <definedNames>
    <definedName function="false" hidden="false" localSheetId="0" name="_xlnm.Print_Area" vbProcedure="false">'Orçamento Proposta'!$A$1:$M$190</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<sst xmlns="http://schemas.openxmlformats.org/spreadsheetml/2006/main" count="785" uniqueCount="445">
  <si>
    <t xml:space="preserve">PROPOSTA DA LICITANTE</t>
  </si>
  <si>
    <t xml:space="preserve">DADOS DA EMPRESA </t>
  </si>
  <si>
    <t xml:space="preserve">Nome da Empresa: </t>
  </si>
  <si>
    <t xml:space="preserve">CNPJ:</t>
  </si>
  <si>
    <t xml:space="preserve">Telefone:</t>
  </si>
  <si>
    <t xml:space="preserve">Responsável da Empresa: </t>
  </si>
  <si>
    <t xml:space="preserve">Responsável  Técnico:</t>
  </si>
  <si>
    <t xml:space="preserve">ORIENTAÇÕES PARA PREENCHIMENTO POR PARTE DO LICITANTE</t>
  </si>
  <si>
    <t xml:space="preserve">1) Deverá ser preenchido somente os campos com linhas vermelhas;
2) Não poderá ser alterado os itens de composições, insumos e quantitativos;
3) Caso haja alteração nos valores do BDI deverá ser apresentado junto a planilha a composição utilizada;</t>
  </si>
  <si>
    <t xml:space="preserve">Obra:</t>
  </si>
  <si>
    <t xml:space="preserve">Bancos</t>
  </si>
  <si>
    <t xml:space="preserve">Encargos Sociais</t>
  </si>
  <si>
    <t xml:space="preserve">Retomada da Obra de Reforma e Ampliação da Pista de Skate, nos termos do convênio nº 1481000916/2024</t>
  </si>
  <si>
    <t xml:space="preserve">SINAPI - 09/2025 - Minas Gerais
SETOP - 07/2025 - Minas Gerais</t>
  </si>
  <si>
    <t xml:space="preserve">Desonerado: embutido nos preços unitário
dos insumos de mão de obra,
de acordo com as bases.</t>
  </si>
  <si>
    <t xml:space="preserve">Local da Obra:</t>
  </si>
  <si>
    <t xml:space="preserve">Praça Eunice Nogueira de Faria, confluência com a Rua México, Rua Canadá e Av. Jove Soares no bairro Pio XII, lote 42, quadra 04, zona 04.       </t>
  </si>
  <si>
    <t xml:space="preserve">Valor do Orçamento Original</t>
  </si>
  <si>
    <t xml:space="preserve">BDI Utilizado</t>
  </si>
  <si>
    <t xml:space="preserve">Valor Final do Orçamento</t>
  </si>
  <si>
    <t xml:space="preserve">Desconto Global Aplicado</t>
  </si>
  <si>
    <r>
      <rPr>
        <b val="true"/>
        <sz val="12"/>
        <rFont val="Century Gothic"/>
        <family val="2"/>
        <charset val="1"/>
      </rPr>
      <t xml:space="preserve">Orçamento Sintético com Fórmulas
</t>
    </r>
    <r>
      <rPr>
        <b val="true"/>
        <sz val="10"/>
        <rFont val="Century Gothic"/>
        <family val="2"/>
        <charset val="1"/>
      </rPr>
      <t xml:space="preserve">(truncado 2 casas decimais)</t>
    </r>
  </si>
  <si>
    <t xml:space="preserve">Item</t>
  </si>
  <si>
    <t xml:space="preserve">Código</t>
  </si>
  <si>
    <t xml:space="preserve">Banco</t>
  </si>
  <si>
    <t xml:space="preserve">Descrição</t>
  </si>
  <si>
    <t xml:space="preserve">Und</t>
  </si>
  <si>
    <t xml:space="preserve">Quant.</t>
  </si>
  <si>
    <t xml:space="preserve">Valor Unit Original</t>
  </si>
  <si>
    <t xml:space="preserve">Valor Unit c/ desconto</t>
  </si>
  <si>
    <t xml:space="preserve">BDI Diferenciado</t>
  </si>
  <si>
    <t xml:space="preserve">Valor Unit
com BDI</t>
  </si>
  <si>
    <t xml:space="preserve">Total</t>
  </si>
  <si>
    <t xml:space="preserve">Desconto no Item (%)</t>
  </si>
  <si>
    <t xml:space="preserve">Peso (%)</t>
  </si>
  <si>
    <t xml:space="preserve"> 1 </t>
  </si>
  <si>
    <t xml:space="preserve">  </t>
  </si>
  <si>
    <t xml:space="preserve">SERVIÇOS PRELIMINARES</t>
  </si>
  <si>
    <t xml:space="preserve"> 1.1 </t>
  </si>
  <si>
    <t xml:space="preserve">DEMOLIÇÃO</t>
  </si>
  <si>
    <t xml:space="preserve"> 1.1.1 </t>
  </si>
  <si>
    <t xml:space="preserve"> ED-48443 </t>
  </si>
  <si>
    <t xml:space="preserve">SETOP</t>
  </si>
  <si>
    <t xml:space="preserve">DEMOLIÇÃO MECANIZADA DE CONCRETO ARMADO, COM EQUIPAMENTO ELÉTRICO, INCLUSIVE AFASTAMENTO E EMPILHAMENTO, EXCLUSIVE TRANSPORTE E RETIRADA DO MATERIAL DEMOLIDO</t>
  </si>
  <si>
    <t xml:space="preserve">m³</t>
  </si>
  <si>
    <t xml:space="preserve"> 1.1.2 </t>
  </si>
  <si>
    <t xml:space="preserve"> ED-48442 </t>
  </si>
  <si>
    <t xml:space="preserve">DEMOLIÇÃO MECANIZADA DE CONCRETO, SEM ARMAÇÃO, COM EQUIPAMENTO ELÉTRICO, INCLUSIVE AFASTAMENTO E EMPILHAMENTO, EXCLUSIVE TRANSPORTE E RETIRADA DO MATERIAL DEMOLIDO</t>
  </si>
  <si>
    <t xml:space="preserve"> 1.1.3 </t>
  </si>
  <si>
    <t xml:space="preserve"> ED-51132 </t>
  </si>
  <si>
    <t xml:space="preserve">CARGA MECÂNICA DE MATERIAL DE QUALQUER NATUREZA SOBRE CAMINHÃO, EXCLUSIVE TRANSPORTE</t>
  </si>
  <si>
    <t xml:space="preserve"> 1.1.4 </t>
  </si>
  <si>
    <t xml:space="preserve"> ED-51125 </t>
  </si>
  <si>
    <t xml:space="preserve">TRANSPORTE DE MATERIAL DEMOLIDO EM CAÇAMBA, EXCLUSIVE CARGA MANUAL OU MECÂNICA</t>
  </si>
  <si>
    <t xml:space="preserve"> 1.1.5 </t>
  </si>
  <si>
    <t xml:space="preserve"> ED-28163 </t>
  </si>
  <si>
    <t xml:space="preserve">DESTOCAMENTO E AFASTAMENTO DE REMANESCENTE ARBÓREO, INCLUSIVE TRANSPORTE COM RETIRADA DO MATERIAL DESTOCADO (EM CAÇAMBA)</t>
  </si>
  <si>
    <t xml:space="preserve">un</t>
  </si>
  <si>
    <t xml:space="preserve"> 1.2 </t>
  </si>
  <si>
    <t xml:space="preserve">INSTALAÇÕES PROVISÓRIAS</t>
  </si>
  <si>
    <t xml:space="preserve"> 1.2.1 </t>
  </si>
  <si>
    <t xml:space="preserve"> ED-28429 </t>
  </si>
  <si>
    <t xml:space="preserve">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</si>
  <si>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 xml:space="preserve"> 1.3 </t>
  </si>
  <si>
    <t xml:space="preserve">CANTEIRO DE OBRA</t>
  </si>
  <si>
    <t xml:space="preserve"> 1.3.1 </t>
  </si>
  <si>
    <t xml:space="preserve"> ED-16349 </t>
  </si>
  <si>
    <t xml:space="preserve">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</si>
  <si>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mês</t>
  </si>
  <si>
    <t xml:space="preserve"> 1.3.2 </t>
  </si>
  <si>
    <t xml:space="preserve"> ED-16357 </t>
  </si>
  <si>
    <t xml:space="preserve">LIGAÇÕES PROVISÓRIAS PARA CONTAINER TIPO 2 (CORRESPONDENTE AO CÓDIGO ED 16349)</t>
  </si>
  <si>
    <t xml:space="preserve"> 1.3.3 </t>
  </si>
  <si>
    <t xml:space="preserve"> ED-16350 </t>
  </si>
  <si>
    <t xml:space="preserve">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</si>
  <si>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 1.3.4 </t>
  </si>
  <si>
    <t xml:space="preserve"> ED-16358 </t>
  </si>
  <si>
    <t xml:space="preserve">LIGAÇÕES PROVISÓRIAS PARA CONTAINER TIPO 3 (CORRESPONDENTE AO CÓDIGO ED 16350)</t>
  </si>
  <si>
    <t xml:space="preserve"> 1.3.5 </t>
  </si>
  <si>
    <t xml:space="preserve"> ED-31745 </t>
  </si>
  <si>
    <t xml:space="preserve">LIGAÇÃO DE ESGOTO PARA BARRACÃO DE OBRA EM CANTEIRO, EXCLUSIVE FOSSA SÉPTICA</t>
  </si>
  <si>
    <t xml:space="preserve"> 1.4 </t>
  </si>
  <si>
    <t xml:space="preserve">MOBILIZAÇÃO</t>
  </si>
  <si>
    <t xml:space="preserve"> 1.4.1 </t>
  </si>
  <si>
    <t xml:space="preserve"> ED-50137 </t>
  </si>
  <si>
    <t xml:space="preserve">MOBILIZAÇÃO E DESMOBILIZAÇÃO DE CONTAINER, INCLUSIVE CARGA, DESCARGA E TRANSPORTE EM CAMINHÃO CARROCERIA COM GUINDAUTO (MUNCK), EXCLUSIVE LOCAÇÃO DO CONTAINER</t>
  </si>
  <si>
    <t xml:space="preserve"> 2 </t>
  </si>
  <si>
    <t xml:space="preserve">LOCAÇÃO DA OBRA E TERRAPLANAGEM</t>
  </si>
  <si>
    <t xml:space="preserve"> 2.1 </t>
  </si>
  <si>
    <t xml:space="preserve"> ED-17989 </t>
  </si>
  <si>
    <t xml:space="preserve">LOCAÇÃO DE OBRA COM GABARITO DE TÁBUAS CORRIDAS PONTALETADAS A CADA 2,00M, REAPROVEITAMENTO (2X), INCLUSIVE ACOMPANHAMENTO DE EQUIPE TOPOGRÁFICA PARA MARCAÇÃO DE PONTO TOPOGRÁFICO</t>
  </si>
  <si>
    <t xml:space="preserve">m</t>
  </si>
  <si>
    <t xml:space="preserve"> 2.2 </t>
  </si>
  <si>
    <t xml:space="preserve"> ED-50159 </t>
  </si>
  <si>
    <t xml:space="preserve">TAPUME FIXO DE PROTEÇÃO PARA FECHAMENTO DE OBRA EM CHAPA DE COMPENSADO, ESP. 12MM, COM MÓDULO NA DIMENSÃO DE (110X220)CM, INCLUSIVE PINTURA LÁTEX (PVA) COM DUAS (2) DEMÃOS, EXCLUSIVE ABERTURA PARA PORTÃO</t>
  </si>
  <si>
    <t xml:space="preserve"> 2.3 </t>
  </si>
  <si>
    <t xml:space="preserve"> ED-50162 </t>
  </si>
  <si>
    <t xml:space="preserve">PORTÃO PARA TAPUME FIXO DE PROTEÇÃO COM FECHAMENTO DE OBRA EM CHAPA DE COMPENSADO, ESP. 12MM, COM MÓDULO NA DIMENSÃO DE (110X220)CM, INCLUSIVE FERRAGENS E PINTURA LÁTEX (PVA) COM DUAS (2) DEMÃOS</t>
  </si>
  <si>
    <t xml:space="preserve">m²</t>
  </si>
  <si>
    <t xml:space="preserve"> 2.4 </t>
  </si>
  <si>
    <t xml:space="preserve"> 100576 </t>
  </si>
  <si>
    <t xml:space="preserve">SINAPI</t>
  </si>
  <si>
    <t xml:space="preserve">REGULARIZAÇÃO E COMPACTAÇÃO DE SUBLEITO DE SOLO PREDOMINANTEMENTE ARGILOSO, PARA OBRAS DE CONSTRUÇÃO DE PAVIMENTOS. AF_09/2024</t>
  </si>
  <si>
    <t xml:space="preserve"> 3 </t>
  </si>
  <si>
    <t xml:space="preserve">ESTRUTURAL</t>
  </si>
  <si>
    <t xml:space="preserve"> 3.1 </t>
  </si>
  <si>
    <t xml:space="preserve">FUNDAÇÃO</t>
  </si>
  <si>
    <t xml:space="preserve"> 3.1.1 </t>
  </si>
  <si>
    <t xml:space="preserve"> 104918 </t>
  </si>
  <si>
    <t xml:space="preserve">ARMAÇÃO DE SAPATA ISOLADA, VIGA BALDRAME E SAPATA CORRIDA UTILIZANDO AÇO CA-50 DE 8 MM - MONTAGEM. AF_01/2024</t>
  </si>
  <si>
    <t xml:space="preserve">KG</t>
  </si>
  <si>
    <t xml:space="preserve"> 3.1.2 </t>
  </si>
  <si>
    <t xml:space="preserve"> 104919 </t>
  </si>
  <si>
    <t xml:space="preserve">ARMAÇÃO DE SAPATA ISOLADA, VIGA BALDRAME E SAPATA CORRIDA UTILIZANDO AÇO CA-50 DE 10 MM - MONTAGEM. AF_01/2024</t>
  </si>
  <si>
    <t xml:space="preserve"> 3.1.3 </t>
  </si>
  <si>
    <t xml:space="preserve"> 104920 </t>
  </si>
  <si>
    <t xml:space="preserve">ARMAÇÃO DE BLOCO, SAPATA ISOLADA, VIGA BALDRAME E SAPATA CORRIDA UTILIZANDO AÇO CA-50 DE 12,5 MM - MONTAGEM. AF_01/2024</t>
  </si>
  <si>
    <t xml:space="preserve"> 3.1.4 </t>
  </si>
  <si>
    <t xml:space="preserve"> 104921 </t>
  </si>
  <si>
    <t xml:space="preserve">ARMAÇÃO DE BLOCO, SAPATA ISOLADA, VIGA BALDRAME E SAPATA CORRIDA UTILIZANDO AÇO CA-50 DE 16 MM - MONTAGEM. AF_01/2024</t>
  </si>
  <si>
    <t xml:space="preserve"> 3.1.5 </t>
  </si>
  <si>
    <t xml:space="preserve"> 104916 </t>
  </si>
  <si>
    <t xml:space="preserve">ARMAÇÃO DE SAPATA ISOLADA, VIGA BALDRAME E SAPATA CORRIDA UTILIZANDO AÇO CA-60 DE 5 MM - MONTAGEM. AF_01/2024</t>
  </si>
  <si>
    <t xml:space="preserve"> 3.1.6 </t>
  </si>
  <si>
    <t xml:space="preserve"> 96523 </t>
  </si>
  <si>
    <t xml:space="preserve">ESCAVAÇÃO MANUAL PARA BLOCO DE COROAMENTO OU SAPATA (INCLUINDO ESCAVAÇÃO PARA COLOCAÇÃO DE FÔRMAS). AF_01/2024</t>
  </si>
  <si>
    <t xml:space="preserve"> 3.1.7 </t>
  </si>
  <si>
    <t xml:space="preserve"> ED-51096 </t>
  </si>
  <si>
    <t xml:space="preserve">COMPACTAÇÃO MECANIZADA DE ATERRO COM PLACA VIBRATÓRIA, INCLUSIVE ESPALHAMENTO MANUAL</t>
  </si>
  <si>
    <t xml:space="preserve"> 3.1.8 </t>
  </si>
  <si>
    <t xml:space="preserve"> 96541 </t>
  </si>
  <si>
    <t xml:space="preserve">FABRICAÇÃO, MONTAGEM E DESMONTAGEM DE FÔRMA PARA SAPATA, EM CHAPA DE MADEIRA COMPENSADA RESINADA, E=17 MM, 4 UTILIZAÇÕES. AF_01/2024</t>
  </si>
  <si>
    <t xml:space="preserve"> 3.1.9 </t>
  </si>
  <si>
    <t xml:space="preserve"> ED-49639 </t>
  </si>
  <si>
    <t xml:space="preserve">FORNECIMENTO DE CONCRETO ESTRUTURAL, USINADO BOMBEADO, COM FCK 30MPA, INCLUSIVE LANÇAMENTO, ADENSAMENTO E ACABAMENTO</t>
  </si>
  <si>
    <t xml:space="preserve"> 3.2 </t>
  </si>
  <si>
    <t xml:space="preserve">CINTAMENTO</t>
  </si>
  <si>
    <t xml:space="preserve"> 3.2.1 </t>
  </si>
  <si>
    <t xml:space="preserve"> ED-51107 </t>
  </si>
  <si>
    <t xml:space="preserve">ESCAVAÇÃO MANUAL DE VALA COM PROFUNDIDADE MENOR OU IGUAL A 1,5M, INCLUSIVE DESCARGA LATERAL</t>
  </si>
  <si>
    <t xml:space="preserve"> 3.2.2 </t>
  </si>
  <si>
    <t xml:space="preserve"> 95240 </t>
  </si>
  <si>
    <t xml:space="preserve">LASTRO DE CONCRETO MAGRO, APLICADO EM PISOS, LAJES SOBRE SOLO OU RADIERS, ESPESSURA DE 3 CM. AF_01/2024</t>
  </si>
  <si>
    <t xml:space="preserve"> 3.2.3 </t>
  </si>
  <si>
    <t xml:space="preserve"> 96542 </t>
  </si>
  <si>
    <t xml:space="preserve">FABRICAÇÃO, MONTAGEM E DESMONTAGEM DE FÔRMA PARA VIGA BALDRAME, EM CHAPA DE MADEIRA COMPENSADA RESINADA, E=17 MM, 4 UTILIZAÇÕES. AF_01/2024</t>
  </si>
  <si>
    <t xml:space="preserve"> 3.2.4 </t>
  </si>
  <si>
    <t xml:space="preserve"> 104917 </t>
  </si>
  <si>
    <t xml:space="preserve">ARMAÇÃO DE SAPATA ISOLADA, VIGA BALDRAME E SAPATA CORRIDA UTILIZANDO AÇO CA-50 DE 6,3 MM - MONTAGEM. AF_01/2024</t>
  </si>
  <si>
    <t xml:space="preserve"> 3.2.5 </t>
  </si>
  <si>
    <t xml:space="preserve"> 3.2.6 </t>
  </si>
  <si>
    <t xml:space="preserve"> 3.2.7 </t>
  </si>
  <si>
    <t xml:space="preserve"> 3.2.8 </t>
  </si>
  <si>
    <t xml:space="preserve"> 3.2.9 </t>
  </si>
  <si>
    <t xml:space="preserve"> 3.2.10 </t>
  </si>
  <si>
    <t xml:space="preserve"> 98557 </t>
  </si>
  <si>
    <t xml:space="preserve">IMPERMEABILIZAÇÃO DE SUPERFÍCIE COM EMULSÃO ASFÁLTICA, 2 DEMÃOS. AF_09/2023</t>
  </si>
  <si>
    <t xml:space="preserve"> 3.3 </t>
  </si>
  <si>
    <t xml:space="preserve">PILARES</t>
  </si>
  <si>
    <t xml:space="preserve"> 3.3.1 </t>
  </si>
  <si>
    <t xml:space="preserve"> 92762 </t>
  </si>
  <si>
    <t xml:space="preserve">ARMAÇÃO DE PILAR OU VIGA DE ESTRUTURA CONVENCIONAL DE CONCRETO ARMADO UTILIZANDO AÇO CA-50 DE 10,0 MM - MONTAGEM. AF_06/2022</t>
  </si>
  <si>
    <t xml:space="preserve"> 3.3.2 </t>
  </si>
  <si>
    <t xml:space="preserve"> 92763 </t>
  </si>
  <si>
    <t xml:space="preserve">ARMAÇÃO DE PILAR OU VIGA DE ESTRUTURA CONVENCIONAL DE CONCRETO ARMADO UTILIZANDO AÇO CA-50 DE 12,5 MM - MONTAGEM. AF_06/2022</t>
  </si>
  <si>
    <t xml:space="preserve"> 3.3.3 </t>
  </si>
  <si>
    <t xml:space="preserve"> 92764 </t>
  </si>
  <si>
    <t xml:space="preserve">ARMAÇÃO DE PILAR OU VIGA DE ESTRUTURA CONVENCIONAL DE CONCRETO ARMADO UTILIZANDO AÇO CA-50 DE 16,0 MM - MONTAGEM. AF_06/2022</t>
  </si>
  <si>
    <t xml:space="preserve"> 3.3.4 </t>
  </si>
  <si>
    <t xml:space="preserve"> 92759 </t>
  </si>
  <si>
    <t xml:space="preserve">ARMAÇÃO DE PILAR OU VIGA DE ESTRUTURA CONVENCIONAL DE CONCRETO ARMADO UTILIZANDO AÇO CA-60 DE 5,0 MM - MONTAGEM. AF_06/2022</t>
  </si>
  <si>
    <t xml:space="preserve"> 3.3.5 </t>
  </si>
  <si>
    <t xml:space="preserve"> 92761 </t>
  </si>
  <si>
    <t xml:space="preserve">ARMAÇÃO DE PILAR OU VIGA DE ESTRUTURA CONVENCIONAL DE CONCRETO ARMADO UTILIZANDO AÇO CA-50 DE 8,0 MM - MONTAGEM. AF_06/2022</t>
  </si>
  <si>
    <t xml:space="preserve"> 3.3.6 </t>
  </si>
  <si>
    <t xml:space="preserve"> 92760 </t>
  </si>
  <si>
    <t xml:space="preserve">ARMAÇÃO DE PILAR OU VIGA DE ESTRUTURA CONVENCIONAL DE CONCRETO ARMADO UTILIZANDO AÇO CA-50 DE 6,3 MM - MONTAGEM. AF_06/2022</t>
  </si>
  <si>
    <t xml:space="preserve"> 3.3.7 </t>
  </si>
  <si>
    <t xml:space="preserve"> 92435 </t>
  </si>
  <si>
    <t xml:space="preserve">MONTAGEM E DESMONTAGEM DE FÔRMA DE PILARES RETANGULARES E ESTRUTURAS SIMILARES, PÉ-DIREITO SIMPLES, EM CHAPA DE MADEIRA COMPENSADA PLASTIFICADA, 12 UTILIZAÇÕES. AF_09/2020</t>
  </si>
  <si>
    <t xml:space="preserve"> 3.3.8 </t>
  </si>
  <si>
    <t xml:space="preserve"> 94972 </t>
  </si>
  <si>
    <t xml:space="preserve">CONCRETO FCK = 30MPA, TRAÇO 1:2,1:2,5 (EM MASSA SECA DE CIMENTO/ AREIA MÉDIA/ BRITA 1) - PREPARO MECÂNICO COM BETONEIRA 600 L. AF_05/2021</t>
  </si>
  <si>
    <t xml:space="preserve"> 3.3.9 </t>
  </si>
  <si>
    <t xml:space="preserve"> 103670 </t>
  </si>
  <si>
    <t xml:space="preserve">LANÇAMENTO COM USO DE BALDES, ADENSAMENTO E ACABAMENTO DE CONCRETO EM ESTRUTURAS. AF_02/2022</t>
  </si>
  <si>
    <t xml:space="preserve"> 3.4 </t>
  </si>
  <si>
    <t xml:space="preserve">VIGAS</t>
  </si>
  <si>
    <t xml:space="preserve"> 3.4.1 </t>
  </si>
  <si>
    <t xml:space="preserve"> 92472 </t>
  </si>
  <si>
    <t xml:space="preserve">MONTAGEM E DESMONTAGEM DE FÔRMA DE VIGA, ESCORAMENTO METÁLICO, PÉ-DIREITO SIMPLES, EM CHAPA DE MADEIRA PLASTIFICADA, 12 UTILIZAÇÕES. AF_09/2020</t>
  </si>
  <si>
    <t xml:space="preserve"> 3.4.2 </t>
  </si>
  <si>
    <t xml:space="preserve"> 3.4.3 </t>
  </si>
  <si>
    <t xml:space="preserve"> 3.4.4 </t>
  </si>
  <si>
    <t xml:space="preserve"> 3.4.5 </t>
  </si>
  <si>
    <t xml:space="preserve"> 3.4.6 </t>
  </si>
  <si>
    <t xml:space="preserve"> 3.4.7 </t>
  </si>
  <si>
    <t xml:space="preserve"> 3.4.8 </t>
  </si>
  <si>
    <t xml:space="preserve"> 3.5 </t>
  </si>
  <si>
    <t xml:space="preserve">LAJES</t>
  </si>
  <si>
    <t xml:space="preserve"> 3.5.1 </t>
  </si>
  <si>
    <t xml:space="preserve"> 92534 </t>
  </si>
  <si>
    <t xml:space="preserve">MONTAGEM E DESMONTAGEM DE FÔRMA DE LAJE MACIÇA, PÉ-DIREITO SIMPLES, EM CHAPA DE MADEIRA COMPENSADA PLASTIFICADA, 14 UTILIZAÇÕES. AF_09/2020</t>
  </si>
  <si>
    <t xml:space="preserve"> 3.5.2 </t>
  </si>
  <si>
    <t xml:space="preserve"> 92769 </t>
  </si>
  <si>
    <t xml:space="preserve">ARMAÇÃO DE LAJE DE ESTRUTURA CONVENCIONAL DE CONCRETO ARMADO UTILIZANDO AÇO CA-50 DE 6,3 MM - MONTAGEM. AF_06/2022</t>
  </si>
  <si>
    <t xml:space="preserve"> 3.5.3 </t>
  </si>
  <si>
    <t xml:space="preserve"> 92770 </t>
  </si>
  <si>
    <t xml:space="preserve">ARMAÇÃO DE LAJE DE ESTRUTURA CONVENCIONAL DE CONCRETO ARMADO UTILIZANDO AÇO CA-50 DE 8,0 MM - MONTAGEM. AF_06/2022</t>
  </si>
  <si>
    <t xml:space="preserve"> 3.5.4 </t>
  </si>
  <si>
    <t xml:space="preserve"> 92771 </t>
  </si>
  <si>
    <t xml:space="preserve">ARMAÇÃO DE LAJE DE ESTRUTURA CONVENCIONAL DE CONCRETO ARMADO UTILIZANDO AÇO CA-50 DE 10,0 MM - MONTAGEM. AF_06/2022</t>
  </si>
  <si>
    <t xml:space="preserve"> 3.5.5 </t>
  </si>
  <si>
    <t xml:space="preserve"> 92768 </t>
  </si>
  <si>
    <t xml:space="preserve">ARMAÇÃO DE LAJE DE ESTRUTURA CONVENCIONAL DE CONCRETO ARMADO UTILIZANDO AÇO CA-60 DE 5,0 MM - MONTAGEM. AF_06/2022</t>
  </si>
  <si>
    <t xml:space="preserve"> 3.5.6 </t>
  </si>
  <si>
    <t xml:space="preserve"> ED-29582 </t>
  </si>
  <si>
    <t xml:space="preserve">ARMADURA DE TELA DE AÇO CA 60, SOLDADA TIPO Q 138, DIÂMETRO Ø4,2MM, TRAMA COM DIMENSÃO (100X100)MM, INCLUSIVE ESPAÇADOR, EXCLUSIVE CONCRETO</t>
  </si>
  <si>
    <t xml:space="preserve"> 3.5.7 </t>
  </si>
  <si>
    <t xml:space="preserve"> 3.5.8 </t>
  </si>
  <si>
    <t xml:space="preserve"> ED-50619 </t>
  </si>
  <si>
    <t xml:space="preserve">POLIMENTO MECANIZADO DE SUPERFÍCIE EM CONCRETO, INCLUSIVE ACABAMENTO DE CONCRETAGEM EM NIVELAMENTO A LASER (NÍVEL ZERO)</t>
  </si>
  <si>
    <t xml:space="preserve"> 3.5.9 </t>
  </si>
  <si>
    <t xml:space="preserve"> 98575 </t>
  </si>
  <si>
    <t xml:space="preserve">TRATAMENTO DE JUNTA DE DILATAÇÃO, COM TARUGO DE POLIETILENO E SELANTE PU, INCLUSO PREENCHIMENTO COM ESPUMA EXPANSIVA PU. AF_09/2023</t>
  </si>
  <si>
    <t xml:space="preserve">M</t>
  </si>
  <si>
    <t xml:space="preserve"> 3.5.10 </t>
  </si>
  <si>
    <t xml:space="preserve"> 91283 </t>
  </si>
  <si>
    <t xml:space="preserve">CORTADORA DE PISO COM MOTOR 4 TEMPOS A GASOLINA, POTÊNCIA DE 13 HP, COM DISCO DE CORTE DIAMANTADO SEGMENTADO PARA CONCRETO, DIÂMETRO DE 350 MM, FURO DE 1" (14 X 1") - CHP DIURNO. AF_08/2015</t>
  </si>
  <si>
    <t xml:space="preserve">CHP</t>
  </si>
  <si>
    <t xml:space="preserve"> 3.5.11 </t>
  </si>
  <si>
    <t xml:space="preserve"> 97087 </t>
  </si>
  <si>
    <t xml:space="preserve">CAMADA SEPARADORA PARA EXECUÇÃO DE RADIER, PISO DE CONCRETO OU LAJE SOBRE SOLO, EM LONA PLÁSTICA. AF_09/2021</t>
  </si>
  <si>
    <t xml:space="preserve"> 3.6 </t>
  </si>
  <si>
    <t xml:space="preserve">ESCADAS</t>
  </si>
  <si>
    <t xml:space="preserve"> 3.6.1 </t>
  </si>
  <si>
    <t xml:space="preserve"> 101995 </t>
  </si>
  <si>
    <t xml:space="preserve">FABRICAÇÃO DE FÔRMA PARA ESCADAS, COM 1 LANCE E LAJE PLANA, EM CHAPA DE MADEIRA COMPENSADA RESINADA, E= 17 MM. AF_11/2020</t>
  </si>
  <si>
    <t xml:space="preserve"> 3.6.2 </t>
  </si>
  <si>
    <t xml:space="preserve"> 95944 </t>
  </si>
  <si>
    <t xml:space="preserve">ARMAÇÃO DE ESCADA, DE UMA ESTRUTURA CONVENCIONAL DE CONCRETO ARMADO UTILIZANDO AÇO CA-50 DE 6,3 MM - MONTAGEM. AF_11/2020</t>
  </si>
  <si>
    <t xml:space="preserve"> 3.6.3 </t>
  </si>
  <si>
    <t xml:space="preserve"> 95945 </t>
  </si>
  <si>
    <t xml:space="preserve">ARMAÇÃO DE ESCADA, DE UMA ESTRUTURA CONVENCIONAL DE CONCRETO ARMADO UTILIZANDO AÇO CA-50 DE 8,0 MM - MONTAGEM. AF_11/2020</t>
  </si>
  <si>
    <t xml:space="preserve"> 3.6.4 </t>
  </si>
  <si>
    <t xml:space="preserve"> 95946 </t>
  </si>
  <si>
    <t xml:space="preserve">ARMAÇÃO DE ESCADA, DE UMA ESTRUTURA CONVENCIONAL DE CONCRETO ARMADO UTILIZANDO AÇO CA-50 DE 10,0 MM - MONTAGEM. AF_11/2020</t>
  </si>
  <si>
    <t xml:space="preserve"> 3.6.5 </t>
  </si>
  <si>
    <t xml:space="preserve"> 95943 </t>
  </si>
  <si>
    <t xml:space="preserve">ARMAÇÃO DE ESCADA, DE UMA ESTRUTURA CONVENCIONAL DE CONCRETO ARMADO UTILIZANDO AÇO CA-60 DE 5,0 MM - MONTAGEM. AF_11/2020</t>
  </si>
  <si>
    <t xml:space="preserve"> 3.6.6 </t>
  </si>
  <si>
    <t xml:space="preserve"> 3.7 </t>
  </si>
  <si>
    <t xml:space="preserve">CANTONEIRAS E COPING</t>
  </si>
  <si>
    <t xml:space="preserve"> 3.7.1 </t>
  </si>
  <si>
    <t xml:space="preserve">CHUMBADOR DE ACO ZINCADO, DIAMETRO 5/8", COMPRIMENTO 6", COM 
PORCA</t>
  </si>
  <si>
    <t xml:space="preserve">UM</t>
  </si>
  <si>
    <t xml:space="preserve"> 3.7.2 </t>
  </si>
  <si>
    <t xml:space="preserve"> 00021013 </t>
  </si>
  <si>
    <t xml:space="preserve">TUBO ACO GALVANIZADO COM COSTURA, CLASSE LEVE, DN 50 MM (2"), E = 3,00 MM, *4,40* KG/M (NBR 5580)</t>
  </si>
  <si>
    <t xml:space="preserve"> 3.7.3 </t>
  </si>
  <si>
    <t xml:space="preserve"> 00000589 </t>
  </si>
  <si>
    <t xml:space="preserve">CANTONEIRA EM ALUMINIO, ABAS IGUAIS, LARGURA DE 50,80 MM (2"), ESPESSURA DE 6,35 MM (1/4") E PESO LINEAR DE APROXIMADAMENTE 1,630 KG/M</t>
  </si>
  <si>
    <t xml:space="preserve"> 3.7.4 </t>
  </si>
  <si>
    <t xml:space="preserve"> 98750 </t>
  </si>
  <si>
    <t xml:space="preserve">SOLDA DE TOPO EM CHAPA/PERFIL/TUBO DE AÇO CHANFRADO, ESPESSURA=3/8''. AF_06/2018</t>
  </si>
  <si>
    <t xml:space="preserve"> 3.7.5 </t>
  </si>
  <si>
    <t xml:space="preserve"> 00000157 </t>
  </si>
  <si>
    <t xml:space="preserve">ADESIVO ESTRUTURAL A BASE DE RESINA EPOXI PARA INJECAO EM TRINCAS, BICOMPONENTE, BAIXA VISCOSIDADE</t>
  </si>
  <si>
    <t xml:space="preserve"> 3.7.6 </t>
  </si>
  <si>
    <t xml:space="preserve"> ED-50496 </t>
  </si>
  <si>
    <t xml:space="preserve">PINTURA ESMALTE BASE SOLVENTE EM TUBO GALVANIZADO, DUAS (2) DEMÃOS, COM APLICAÇÃO MANUAL, INCLUSIVE UMA (1) DEMÃO DE FUNDO ANTICORROSIVO</t>
  </si>
  <si>
    <t xml:space="preserve"> 3.8 </t>
  </si>
  <si>
    <t xml:space="preserve">CORRIMÃO E GUARDA CORPO</t>
  </si>
  <si>
    <t xml:space="preserve"> 3.8.1 </t>
  </si>
  <si>
    <t xml:space="preserve"> ED-27791 </t>
  </si>
  <si>
    <t xml:space="preserve">FORNECIMENTO DE ESTRUTURA METÁLICA EM PERFIL SOLDADO PARA PONTES, EM AÇO PATINÁVEL, INCLUSIVE FABRICAÇÃO, EXCLUSIVE TRANSPORTE E LANÇAMENTO</t>
  </si>
  <si>
    <t xml:space="preserve">Kg</t>
  </si>
  <si>
    <t xml:space="preserve"> 3.8.2 </t>
  </si>
  <si>
    <t xml:space="preserve"> 3.8.3 </t>
  </si>
  <si>
    <t xml:space="preserve"> 4 </t>
  </si>
  <si>
    <t xml:space="preserve">ALVENARIAS E REVESTIMENTOS</t>
  </si>
  <si>
    <t xml:space="preserve"> 4.1 </t>
  </si>
  <si>
    <t xml:space="preserve">REVESTIMENTOS</t>
  </si>
  <si>
    <t xml:space="preserve"> 4.1.1 </t>
  </si>
  <si>
    <t xml:space="preserve"> 89480 </t>
  </si>
  <si>
    <t xml:space="preserve">ALVENARIA DE BLOCOS DE CONCRETO ESTRUTURAL 14X19X29 CM (ESPESSURA 14 CM), FBK = 14 MPA, UTILIZANDO COLHER DE PEDREIRO. AF_10/2022</t>
  </si>
  <si>
    <t xml:space="preserve"> 4.1.2 </t>
  </si>
  <si>
    <t xml:space="preserve"> 100342 </t>
  </si>
  <si>
    <t xml:space="preserve">ARMAÇÃO DE CORTINA DE CONTENÇÃO EM CONCRETO ARMADO, COM AÇO CA-50 DE 6,3 MM - MONTAGEM. AF_11/2024</t>
  </si>
  <si>
    <t xml:space="preserve"> 4.1.3 </t>
  </si>
  <si>
    <t xml:space="preserve"> 100343 </t>
  </si>
  <si>
    <t xml:space="preserve">ARMAÇÃO DE CORTINA DE CONTENÇÃO EM CONCRETO ARMADO, COM AÇO CA-50 DE 8 MM - MONTAGEM. AF_11/2024</t>
  </si>
  <si>
    <t xml:space="preserve"> 4.1.4 </t>
  </si>
  <si>
    <t xml:space="preserve"> 100344 </t>
  </si>
  <si>
    <t xml:space="preserve">ARMAÇÃO DE CORTINA DE CONTENÇÃO EM CONCRETO ARMADO, COM AÇO CA-50 DE 10 MM - MONTAGEM. AF_11/2024</t>
  </si>
  <si>
    <t xml:space="preserve"> 4.1.5 </t>
  </si>
  <si>
    <t xml:space="preserve"> 4.1.6 </t>
  </si>
  <si>
    <t xml:space="preserve"> 4.1.7 </t>
  </si>
  <si>
    <t xml:space="preserve"> 104738 </t>
  </si>
  <si>
    <t xml:space="preserve">ATERRO MECANIZADO DE VALA COM MINICARREGADEIRA, COM SOLO ARGILO-ARENOSO. AF_08/2023</t>
  </si>
  <si>
    <t xml:space="preserve"> 4.1.8 </t>
  </si>
  <si>
    <t xml:space="preserve"> 4.1.9 </t>
  </si>
  <si>
    <t xml:space="preserve"> 4.2 </t>
  </si>
  <si>
    <t xml:space="preserve"> 4.2.1 </t>
  </si>
  <si>
    <t xml:space="preserve"> ED-50727 </t>
  </si>
  <si>
    <t xml:space="preserve">CHAPISCO COM ARGAMASSA, TRAÇO 1:3 (CIMENTO E AREIA), ESP. 5MM, APLICADO EM ALVENARIA/ESTRUTURA DE CONCRETO COM COLHER, INCLUSIVE ARGAMASSA COM PREPARO MECANIZADO</t>
  </si>
  <si>
    <t xml:space="preserve"> 4.2.2 </t>
  </si>
  <si>
    <t xml:space="preserve"> ED-50761 </t>
  </si>
  <si>
    <t xml:space="preserve">REBOCO COM ARGAMASSA, TRAÇO 1:2:8 (CIMENTO, CAL E AREIA), ESP. 20MM, APLICAÇÃO MANUAL, INCLUSIVE ARGAMASSA COM PREPARO MECANIZADO, EXCLUSIVE CHAPISCO</t>
  </si>
  <si>
    <t xml:space="preserve"> 4.2.3 </t>
  </si>
  <si>
    <t xml:space="preserve"> ED-50514 </t>
  </si>
  <si>
    <t xml:space="preserve">PREPARAÇÃO PARA EMASSAMENTO OU PINTURA (LÁTEX/ACRÍLICA) EM PAREDE, INCLUSIVE UMA (1) DEMÃO DE SELADOR ACRÍLICO</t>
  </si>
  <si>
    <t xml:space="preserve"> 4.2.4 </t>
  </si>
  <si>
    <t xml:space="preserve"> ED-50451 </t>
  </si>
  <si>
    <t xml:space="preserve">PINTURA ACRÍLICA EM PAREDE, DUAS (2) DEMÃOS, COM APLICAÇÃO MANUAL, EXCLUSIVE SELADOR ACRÍLICO E MASSA ACRÍLICA/CORRIDA (PVA)</t>
  </si>
  <si>
    <t xml:space="preserve"> 5 </t>
  </si>
  <si>
    <t xml:space="preserve">INSTALAÇÕES ELÉTRICAS</t>
  </si>
  <si>
    <t xml:space="preserve"> 5.1 </t>
  </si>
  <si>
    <t xml:space="preserve"> ED-20582 </t>
  </si>
  <si>
    <t xml:space="preserve">ENTRADA DE ENERGIA AÉREA, TIPO C2, PADRÃO CEMIG, CARGA INSTALADA DE 15,1KVA ATÉ 23KVA, TRIFÁSICO, COM SAÍDA SUBTERRÂNEA, INCLUSIVE POSTE, CAIXA PARA MEDIDOR, DISJUNTOR, BARRAMENTO, ATERRAMENTO E ACESSÓRIOS</t>
  </si>
  <si>
    <t xml:space="preserve"> 5.2 </t>
  </si>
  <si>
    <t xml:space="preserve"> ED-48998 </t>
  </si>
  <si>
    <t xml:space="preserve">CABO UNIPOLAR DE COBRE FLEXÍVEL, CLASSE 5, ISOLAMENTO TIPO EPR/HEPR, NÃO HALOGENADO E ANTICHAMA, DIÂMETRO DA SEÇÃO DE 10MM2, TEMPERATURA DE TRABALHO 90°C, TENSÃO NOMINAL DE OPERAÇÃO 0,6/1KV</t>
  </si>
  <si>
    <t xml:space="preserve"> 5.3 </t>
  </si>
  <si>
    <t xml:space="preserve"> 5.4 </t>
  </si>
  <si>
    <t xml:space="preserve"> ED-48989 </t>
  </si>
  <si>
    <t xml:space="preserve">CABO UNIPOLAR DE COBRE FLEXÍVEL, CLASSE 5, ISOLAMENTO TIPO EPR/HEPR, NÃO HALOGENADO E ANTICHAMA, DIÂMETRO DA SEÇÃO DE 2,5MM2, TEMPERATURA DE TRABALHO 90°C, TENSÃO NOMINAL DE OPERAÇÃO 0,6/1KV</t>
  </si>
  <si>
    <t xml:space="preserve"> 5.5 </t>
  </si>
  <si>
    <t xml:space="preserve"> 5.6 </t>
  </si>
  <si>
    <t xml:space="preserve"> ED-48992 </t>
  </si>
  <si>
    <t xml:space="preserve">CABO UNIPOLAR DE COBRE FLEXÍVEL, CLASSE 5, ISOLAMENTO TIPO EPR/HEPR, NÃO HALOGENADO E ANTICHAMA, DIÂMETRO DA SEÇÃO DE 4MM2, TEMPERATURA DE TRABALHO 90°C, TENSÃO NOMINAL DE OPERAÇÃO 0,6/1KV</t>
  </si>
  <si>
    <t xml:space="preserve"> 5.7 </t>
  </si>
  <si>
    <t xml:space="preserve"> 5.8 </t>
  </si>
  <si>
    <t xml:space="preserve"> ED-48995 </t>
  </si>
  <si>
    <t xml:space="preserve">CABO UNIPOLAR DE COBRE FLEXÍVEL, CLASSE 5, ISOLAMENTO TIPO EPR/HEPR, NÃO HALOGENADO E ANTICHAMA, DIÂMETRO DA SEÇÃO DE 6MM2, TEMPERATURA DE TRABALHO 90°C, TENSÃO NOMINAL DE OPERAÇÃO 0,6/1KV</t>
  </si>
  <si>
    <t xml:space="preserve"> 5.9 </t>
  </si>
  <si>
    <t xml:space="preserve"> 5.10 </t>
  </si>
  <si>
    <t xml:space="preserve"> ED-48971 </t>
  </si>
  <si>
    <t xml:space="preserve">CABO ISOLADO DE COBRE FLEXÍVEL, CLASSE 5, ISOLAMENTO TIPO LSHF/ATOX, NÃO HALOGENADO E ANTICHAMA, DIÂMETRO DA SEÇÃO DE 16MM2, TEMPERATURA DE TRABALHO 70°C, TENSÃO NOMINAL DE OPERAÇÃO 450/750V</t>
  </si>
  <si>
    <t xml:space="preserve"> 5.11 </t>
  </si>
  <si>
    <t xml:space="preserve"> 5.12 </t>
  </si>
  <si>
    <t xml:space="preserve"> 5.13 </t>
  </si>
  <si>
    <t xml:space="preserve"> 5.14 </t>
  </si>
  <si>
    <t xml:space="preserve"> ED-49151 </t>
  </si>
  <si>
    <t xml:space="preserve">CAIXA DE PASSAGEM, DIMENSÃO (10X10)CM, EM CHAPA DE AÇO, TIPO DE SOBREPOR, COM ACABAMENTO EM PINTURA ELETROSTÁTICA E TAMPA CEGA, INCLUSIVE FIXAÇÃO EM ALVENARIA</t>
  </si>
  <si>
    <t xml:space="preserve"> 5.15 </t>
  </si>
  <si>
    <t xml:space="preserve"> ED-49169 </t>
  </si>
  <si>
    <t xml:space="preserve">CAIXA DE PASSAGEM EM ALVENARIA E TAMPA DE CONCRETO, FUNDO DE BRITA, TIPO 1, DIMENSÃO (40X40X60)CM, INCLUSIVE ESCAVAÇÃO, REATERRO E BOTA FORA</t>
  </si>
  <si>
    <t xml:space="preserve"> 5.16 </t>
  </si>
  <si>
    <t xml:space="preserve"> ED-3010 </t>
  </si>
  <si>
    <t xml:space="preserve">ATERRAMENTO COM HASTE EM AÇO GALVANIZADO À FOGO, TIPO CANTONEIRA COM ABAS IGUAIS DE 25MM (1"), ESPESSURA DE 4,76 MM (3/16"), COMPRIMENTO DE 240CM, EXCLUSIVE CABO E CAIXA PARA ATERRAMENTO, INCLUSIVE PRENSA PARA HASTE E INSTALAÇÃO</t>
  </si>
  <si>
    <t xml:space="preserve"> 5.17 </t>
  </si>
  <si>
    <t xml:space="preserve"> ED-49133 </t>
  </si>
  <si>
    <t xml:space="preserve">CABO DE COBRE NU # 16 MM2, ENTERRADO, EXCLUSIVE ESCAVAÇÃO E REATERRO</t>
  </si>
  <si>
    <t xml:space="preserve"> 5.18 </t>
  </si>
  <si>
    <t xml:space="preserve"> 91981 </t>
  </si>
  <si>
    <t xml:space="preserve">INTERRUPTOR BIPOLAR (1 MÓDULO), 10A/250V, INCLUINDO SUPORTE E PLACA - FORNECIMENTO E INSTALAÇÃO. AF_03/2023</t>
  </si>
  <si>
    <t xml:space="preserve">UN</t>
  </si>
  <si>
    <t xml:space="preserve"> 5.19 </t>
  </si>
  <si>
    <t xml:space="preserve"> ED-34498 </t>
  </si>
  <si>
    <t xml:space="preserve">DISJUNTOR TRIPOLAR TIPO DIN, CORRENTE NOMINAL DE 125A, FORNECIMENTO E INSTALAÇÃO, INCLUSIVE TERMINAL DE COMPRESSÃO</t>
  </si>
  <si>
    <t xml:space="preserve"> 5.20 </t>
  </si>
  <si>
    <t xml:space="preserve"> 93666 </t>
  </si>
  <si>
    <t xml:space="preserve">DISJUNTOR BIPOLAR TIPO DIN, CORRENTE NOMINAL DE 50A - FORNECIMENTO E INSTALAÇÃO. AF_07/2025</t>
  </si>
  <si>
    <t xml:space="preserve"> 5.21 </t>
  </si>
  <si>
    <t xml:space="preserve"> 93661 </t>
  </si>
  <si>
    <t xml:space="preserve">DISJUNTOR BIPOLAR TIPO DIN, CORRENTE NOMINAL DE 16A - FORNECIMENTO E INSTALAÇÃO. AF_07/2025</t>
  </si>
  <si>
    <t xml:space="preserve"> 5.22 </t>
  </si>
  <si>
    <t xml:space="preserve">ED-49527</t>
  </si>
  <si>
    <t xml:space="preserve">SUPRESSOR DE SURTO PARA PROTEÇÃO PRIMÁRIA EM QGD, ATÉ 1,5 KV 
5 KA</t>
  </si>
  <si>
    <t xml:space="preserve"> 5.23 </t>
  </si>
  <si>
    <t xml:space="preserve"> 91847 </t>
  </si>
  <si>
    <t xml:space="preserve">ELETRODUTO FLEXÍVEL CORRUGADO REFORÇADO, PVC, DN 32 MM (1"), PARA CIRCUITOS TERMINAIS, INSTALADO EM LAJE - FORNECIMENTO E INSTALAÇÃO. AF_03/2023</t>
  </si>
  <si>
    <t xml:space="preserve"> 5.24 </t>
  </si>
  <si>
    <t xml:space="preserve"> 91845 </t>
  </si>
  <si>
    <t xml:space="preserve">ELETRODUTO FLEXÍVEL CORRUGADO REFORÇADO, PVC, DN 25 MM (3/4"), PARA CIRCUITOS TERMINAIS, INSTALADO EM LAJE - FORNECIMENTO E INSTALAÇÃO. AF_03/2023</t>
  </si>
  <si>
    <t xml:space="preserve"> 5.25 </t>
  </si>
  <si>
    <t xml:space="preserve"> 91851 </t>
  </si>
  <si>
    <t xml:space="preserve">ELETRODUTO FLEXÍVEL LISO, PEAD, DN 40 MM (1 1/4"), PARA CIRCUITOS TERMINAIS, INSTALADO EM LAJE - FORNECIMENTO E INSTALAÇÃO. AF_03/2023</t>
  </si>
  <si>
    <t xml:space="preserve"> 5.26 </t>
  </si>
  <si>
    <t xml:space="preserve">ED-49410</t>
  </si>
  <si>
    <t xml:space="preserve"> LUMINÁRIA REFLETORA PARA ILUMINAÇÃO PÚBLICA COM LÂMPADA 
VAPOR DE MERCÚRIO, 3 REFLETORES DE 400W EM POSTE DE 
CONCRETO COM 11 M DE ALTURA (COMPLETA)</t>
  </si>
  <si>
    <t xml:space="preserve"> 5.27 </t>
  </si>
  <si>
    <t xml:space="preserve">ED-49408</t>
  </si>
  <si>
    <t xml:space="preserve"> LUMINÁRIA REFLETORA PARA ILUMINAÇÃO PÚBLICA COM LÂMPADA 
VAPOR DE MERCÚRIO, 2 REFLETORES DE 250W EM POSTE DE 
CONCRETO COM 9 M DE ALTURA (COMPLETA)</t>
  </si>
  <si>
    <t xml:space="preserve"> 5.28 </t>
  </si>
  <si>
    <t xml:space="preserve"> 101875 </t>
  </si>
  <si>
    <t xml:space="preserve">QUADRO DE DISTRIBUIÇÃO DE ENERGIA EM CHAPA DE AÇO GALVANIZADO, DE EMBUTIR, COM BARRAMENTO TRIFÁSICO, PARA 12 DISJUNTORES DIN 100A - FORNECIMENTO E INSTALAÇÃO. AF_07/2025</t>
  </si>
  <si>
    <t xml:space="preserve"> 6 </t>
  </si>
  <si>
    <t xml:space="preserve">DRENAGEM E ÁGUAS PLUVIAIS</t>
  </si>
  <si>
    <t xml:space="preserve"> 6.1 </t>
  </si>
  <si>
    <t xml:space="preserve"> 89522 </t>
  </si>
  <si>
    <t xml:space="preserve">JOELHO 90 GRAUS, PVC, SERIE R, ÁGUA PLUVIAL, DN 75 MM, JUNTA ELÁSTICA, FORNECIDO E INSTALADO EM RAMAL DE ENCAMINHAMENTO. AF_06/2022</t>
  </si>
  <si>
    <t xml:space="preserve"> 6.2 </t>
  </si>
  <si>
    <t xml:space="preserve"> 89524 </t>
  </si>
  <si>
    <t xml:space="preserve">JOELHO 45 GRAUS, PVC, SERIE R, ÁGUA PLUVIAL, DN 75 MM, JUNTA ELÁSTICA, FORNECIDO E INSTALADO EM RAMAL DE ENCAMINHAMENTO. AF_06/2022</t>
  </si>
  <si>
    <t xml:space="preserve"> 6.3 </t>
  </si>
  <si>
    <t xml:space="preserve"> 89547 </t>
  </si>
  <si>
    <t xml:space="preserve">LUVA SIMPLES, PVC, SERIE R, ÁGUA PLUVIAL, DN 75 MM, JUNTA ELÁSTICA, FORNECIDO E INSTALADO EM RAMAL DE ENCAMINHAMENTO. AF_06/2022</t>
  </si>
  <si>
    <t xml:space="preserve"> 6.4 </t>
  </si>
  <si>
    <t xml:space="preserve"> 89554 </t>
  </si>
  <si>
    <t xml:space="preserve">LUVA SIMPLES, PVC, SERIE R, ÁGUA PLUVIAL, DN 100 MM, JUNTA ELÁSTICA, FORNECIDO E INSTALADO EM RAMAL DE ENCAMINHAMENTO. AF_06/2022</t>
  </si>
  <si>
    <t xml:space="preserve"> 6.5 </t>
  </si>
  <si>
    <t xml:space="preserve"> ED-50812 </t>
  </si>
  <si>
    <t xml:space="preserve">GRELHA EM FERRO FUNDIDO COM CAIXILHO, DIMENSÃO (20X20)CM, INCLUSIVE ASSENTAMENTO DE CAIXILHO, EXCLUSIVE CAIXA COLETORA</t>
  </si>
  <si>
    <t xml:space="preserve"> 6.6 </t>
  </si>
  <si>
    <t xml:space="preserve"> ED-49915 </t>
  </si>
  <si>
    <t xml:space="preserve">CAIXA DE DRENAGEM DE INSPEÇÃO/PASSAGEM EM ALVENARIA (60X60X60CM), REVESTIMENTO EM ARGAMASSA COM ADITIVO IMPERMEABILIZANTE, COM TAMPA EM GRELHA, INCLUSIVE ESCAVAÇÃO, REATERRO E TRANSPORTE COM RETIRADA DO MATERIAL ESCAVADO (EM CAÇAMBA)</t>
  </si>
  <si>
    <t xml:space="preserve"> 6.7 </t>
  </si>
  <si>
    <t xml:space="preserve"> 89511 </t>
  </si>
  <si>
    <t xml:space="preserve">TUBO PVC, SÉRIE R, ÁGUA PLUVIAL, DN 75 MM, FORNECIDO E INSTALADO EM RAMAL DE ENCAMINHAMENTO. AF_06/2022</t>
  </si>
  <si>
    <t xml:space="preserve"> 6.8 </t>
  </si>
  <si>
    <t xml:space="preserve"> 89512 </t>
  </si>
  <si>
    <t xml:space="preserve">TUBO PVC, SÉRIE R, ÁGUA PLUVIAL, DN 100 MM, FORNECIDO E INSTALADO EM RAMAL DE ENCAMINHAMENTO. AF_06/2022</t>
  </si>
  <si>
    <t xml:space="preserve"> 7 </t>
  </si>
  <si>
    <t xml:space="preserve">PINTURA DO PISO</t>
  </si>
  <si>
    <t xml:space="preserve"> 7.1 </t>
  </si>
  <si>
    <t xml:space="preserve"> ED-9935 </t>
  </si>
  <si>
    <t xml:space="preserve">PREPARAÇÃO PARA PINTURA (EPÓXI) EM PISO, INCLUSIVE UMA (1) DEMÃO DE PRIMER EPÓXI</t>
  </si>
  <si>
    <t xml:space="preserve"> 7.2 </t>
  </si>
  <si>
    <t xml:space="preserve"> ED-50461 </t>
  </si>
  <si>
    <t xml:space="preserve">PINTURA ACRÍLICA PARA PISO EM QUADRAS ESPORTIVA, DUAS (2) DEMÃOS, COM APLICAÇÃO MANUAL</t>
  </si>
  <si>
    <t xml:space="preserve"> 7.3 </t>
  </si>
  <si>
    <t xml:space="preserve"> 7.4 </t>
  </si>
  <si>
    <t xml:space="preserve"> 7.5 </t>
  </si>
  <si>
    <t xml:space="preserve"> 8 </t>
  </si>
  <si>
    <t xml:space="preserve">PAISAGISMO</t>
  </si>
  <si>
    <t xml:space="preserve"> 8.1 </t>
  </si>
  <si>
    <t xml:space="preserve"> ED-51141 </t>
  </si>
  <si>
    <t xml:space="preserve">GUIA DE MEIO FIO, EM CONCRETO COM FCK 15MPA, MOLDADA IN LOCO, SEÇÃO 15X45CM, FORMA EM MADEIRA, EXCLUSIVE SARJETA, INCLUSIVE ESCAVAÇÃO, APILOAMENTO E TRANSPORTE COM RETIRADA DO MATERIAL ESCAVADO (EM CAÇAMBA)</t>
  </si>
  <si>
    <t xml:space="preserve"> 8.2 </t>
  </si>
  <si>
    <t xml:space="preserve"> 103946 </t>
  </si>
  <si>
    <t xml:space="preserve">PLANTIO DE GRAMA ESMERALDA OU SÃO CARLOS OU CURITIBANA, EM PLACAS. AF_07/2024</t>
  </si>
  <si>
    <t xml:space="preserve"> 9 </t>
  </si>
  <si>
    <t xml:space="preserve">LIMPEZA FINAL DE OBRA</t>
  </si>
  <si>
    <t xml:space="preserve"> 9.1 </t>
  </si>
  <si>
    <t xml:space="preserve"> ED-50266 </t>
  </si>
  <si>
    <t xml:space="preserve">LIMPEZA FINAL PARA ENTREGA DA OBRA</t>
  </si>
  <si>
    <t xml:space="preserve">Município e Data</t>
  </si>
  <si>
    <t xml:space="preserve">Nome da Empresa</t>
  </si>
  <si>
    <t xml:space="preserve">Nome do Responsável Técnico</t>
  </si>
  <si>
    <t xml:space="preserve">Nome do Proprietário da Empresa</t>
  </si>
  <si>
    <t xml:space="preserve">Profissão</t>
  </si>
  <si>
    <t xml:space="preserve">CPNJ</t>
  </si>
  <si>
    <t xml:space="preserve">CREA/CAU</t>
  </si>
</sst>
</file>

<file path=xl/styles.xml><?xml version="1.0" encoding="utf-8"?>
<styleSheet xmlns="http://schemas.openxmlformats.org/spreadsheetml/2006/main">
  <numFmts count="6">
    <numFmt numFmtId="164" formatCode="General"/>
    <numFmt numFmtId="165" formatCode="0.00%"/>
    <numFmt numFmtId="166" formatCode="&quot;R$ &quot;#,##0.00"/>
    <numFmt numFmtId="167" formatCode="#,##0.00\ %"/>
    <numFmt numFmtId="168" formatCode="#,##0.00"/>
    <numFmt numFmtId="169" formatCode="0.000"/>
  </numFmts>
  <fonts count="20">
    <font>
      <sz val="11"/>
      <name val="Arial"/>
      <family val="1"/>
      <charset val="1"/>
    </font>
    <font>
      <sz val="10"/>
      <name val="Arial"/>
      <family val="0"/>
    </font>
    <font>
      <sz val="10"/>
      <name val="Arial"/>
      <family val="0"/>
    </font>
    <font>
      <sz val="10"/>
      <name val="Arial"/>
      <family val="0"/>
    </font>
    <font>
      <sz val="11"/>
      <name val="Century Gothic"/>
      <family val="2"/>
      <charset val="1"/>
    </font>
    <font>
      <b val="true"/>
      <sz val="16"/>
      <name val="Century Gothic"/>
      <family val="2"/>
      <charset val="1"/>
    </font>
    <font>
      <b val="true"/>
      <sz val="14"/>
      <name val="Century Gothic"/>
      <family val="2"/>
      <charset val="1"/>
    </font>
    <font>
      <b val="true"/>
      <sz val="11"/>
      <color theme="1"/>
      <name val="Century Gothic"/>
      <family val="2"/>
      <charset val="1"/>
    </font>
    <font>
      <b val="true"/>
      <sz val="10"/>
      <name val="Century Gothic"/>
      <family val="2"/>
      <charset val="1"/>
    </font>
    <font>
      <sz val="14"/>
      <name val="Century Gothic"/>
      <family val="2"/>
      <charset val="1"/>
    </font>
    <font>
      <b val="true"/>
      <sz val="12"/>
      <name val="Century Gothic"/>
      <family val="2"/>
      <charset val="1"/>
    </font>
    <font>
      <b val="true"/>
      <sz val="11"/>
      <name val="Century Gothic"/>
      <family val="2"/>
      <charset val="1"/>
    </font>
    <font>
      <sz val="8"/>
      <color theme="1"/>
      <name val="Century Gothic"/>
      <family val="2"/>
      <charset val="1"/>
    </font>
    <font>
      <sz val="9"/>
      <color theme="1"/>
      <name val="Century Gothic"/>
      <family val="2"/>
      <charset val="1"/>
    </font>
    <font>
      <sz val="11"/>
      <color theme="1"/>
      <name val="Century Gothic"/>
      <family val="2"/>
      <charset val="1"/>
    </font>
    <font>
      <b val="true"/>
      <sz val="12"/>
      <color rgb="FFFF0000"/>
      <name val="Century Gothic"/>
      <family val="2"/>
      <charset val="1"/>
    </font>
    <font>
      <b val="true"/>
      <sz val="10"/>
      <color rgb="FF000000"/>
      <name val="Century Gothic"/>
      <family val="2"/>
      <charset val="1"/>
    </font>
    <font>
      <sz val="10"/>
      <color rgb="FF000000"/>
      <name val="Century Gothic"/>
      <family val="2"/>
      <charset val="1"/>
    </font>
    <font>
      <b val="true"/>
      <sz val="11"/>
      <color rgb="FFFF0000"/>
      <name val="Century Gothic"/>
      <family val="2"/>
      <charset val="1"/>
    </font>
    <font>
      <sz val="10.5"/>
      <color rgb="FFFF0000"/>
      <name val="Century Gothic"/>
      <family val="2"/>
      <charset val="1"/>
    </font>
  </fonts>
  <fills count="9">
    <fill>
      <patternFill patternType="none"/>
    </fill>
    <fill>
      <patternFill patternType="gray125"/>
    </fill>
    <fill>
      <patternFill patternType="solid">
        <fgColor theme="0"/>
        <bgColor rgb="FFFFF2CC"/>
      </patternFill>
    </fill>
    <fill>
      <patternFill patternType="solid">
        <fgColor rgb="FFFFFF00"/>
        <bgColor rgb="FFFFFF00"/>
      </patternFill>
    </fill>
    <fill>
      <patternFill patternType="solid">
        <fgColor theme="0" tint="-0.15"/>
        <bgColor rgb="FFCCCCCC"/>
      </patternFill>
    </fill>
    <fill>
      <patternFill patternType="solid">
        <fgColor theme="7" tint="0.7999"/>
        <bgColor rgb="FFE0ECDF"/>
      </patternFill>
    </fill>
    <fill>
      <patternFill patternType="solid">
        <fgColor theme="8" tint="0.7999"/>
        <bgColor rgb="FFE0ECDF"/>
      </patternFill>
    </fill>
    <fill>
      <patternFill patternType="solid">
        <fgColor rgb="FFBFBFBF"/>
        <bgColor rgb="FFCCCCCC"/>
      </patternFill>
    </fill>
    <fill>
      <patternFill patternType="solid">
        <fgColor rgb="FFE0ECDF"/>
        <bgColor rgb="FFDEEBF7"/>
      </patternFill>
    </fill>
  </fills>
  <borders count="9">
    <border diagonalUp="false" diagonalDown="false">
      <left/>
      <right/>
      <top/>
      <bottom/>
      <diagonal/>
    </border>
    <border diagonalUp="false" diagonalDown="false">
      <left/>
      <right/>
      <top/>
      <bottom style="medium">
        <color rgb="FFFF0000"/>
      </bottom>
      <diagonal/>
    </border>
    <border diagonalUp="false" diagonalDown="false">
      <left/>
      <right/>
      <top style="medium">
        <color rgb="FFFF0000"/>
      </top>
      <bottom style="medium">
        <color rgb="FFFF0000"/>
      </bottom>
      <diagonal/>
    </border>
    <border diagonalUp="false" diagonalDown="false">
      <left/>
      <right/>
      <top/>
      <bottom style="double">
        <color theme="0" tint="-0.35"/>
      </bottom>
      <diagonal/>
    </border>
    <border diagonalUp="false" diagonalDown="false">
      <left style="medium">
        <color rgb="FFFF0000"/>
      </left>
      <right style="medium">
        <color rgb="FFFF0000"/>
      </right>
      <top style="medium">
        <color rgb="FFFF0000"/>
      </top>
      <bottom style="medium">
        <color rgb="FFFF0000"/>
      </bottom>
      <diagonal/>
    </border>
    <border diagonalUp="false" diagonalDown="false">
      <left style="thin">
        <color rgb="FFCCCCCC"/>
      </left>
      <right style="thin">
        <color rgb="FFCCCCCC"/>
      </right>
      <top style="thin">
        <color rgb="FFCCCCCC"/>
      </top>
      <bottom style="thin">
        <color rgb="FFCCCCCC"/>
      </bottom>
      <diagonal/>
    </border>
    <border diagonalUp="false" diagonalDown="false">
      <left style="thin">
        <color rgb="FFCCCCCC"/>
      </left>
      <right style="thin">
        <color rgb="FFCCCCCC"/>
      </right>
      <top style="thin">
        <color rgb="FFCCCCCC"/>
      </top>
      <bottom/>
      <diagonal/>
    </border>
    <border diagonalUp="false" diagonalDown="false">
      <left/>
      <right/>
      <top/>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7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true">
      <alignment horizontal="general" vertical="bottom" textRotation="0" wrapText="false" indent="0" shrinkToFit="false"/>
      <protection locked="false" hidden="false"/>
    </xf>
    <xf numFmtId="165" fontId="4" fillId="0" borderId="0" xfId="0" applyFont="true" applyBorder="false" applyAlignment="false" applyProtection="true">
      <alignment horizontal="general" vertical="bottom" textRotation="0" wrapText="false" indent="0" shrinkToFit="false"/>
      <protection locked="false" hidden="false"/>
    </xf>
    <xf numFmtId="164" fontId="5" fillId="2" borderId="0" xfId="0" applyFont="true" applyBorder="true" applyAlignment="true" applyProtection="true">
      <alignment horizontal="center" vertical="center" textRotation="0" wrapText="true" indent="0" shrinkToFit="false"/>
      <protection locked="false" hidden="false"/>
    </xf>
    <xf numFmtId="164" fontId="6" fillId="2" borderId="0" xfId="0" applyFont="true" applyBorder="false" applyAlignment="true" applyProtection="true">
      <alignment horizontal="center" vertical="center" textRotation="0" wrapText="true" indent="0" shrinkToFit="false"/>
      <protection locked="false" hidden="false"/>
    </xf>
    <xf numFmtId="165" fontId="6" fillId="2" borderId="0" xfId="0" applyFont="true" applyBorder="false" applyAlignment="true" applyProtection="true">
      <alignment horizontal="center" vertical="center" textRotation="0" wrapText="true" indent="0" shrinkToFit="false"/>
      <protection locked="false" hidden="false"/>
    </xf>
    <xf numFmtId="164" fontId="6" fillId="2" borderId="0" xfId="0" applyFont="true" applyBorder="true" applyAlignment="true" applyProtection="true">
      <alignment horizontal="center" vertical="center" textRotation="0" wrapText="true" indent="0" shrinkToFit="false"/>
      <protection locked="false" hidden="false"/>
    </xf>
    <xf numFmtId="164" fontId="7" fillId="2" borderId="1" xfId="0" applyFont="true" applyBorder="true" applyAlignment="true" applyProtection="true">
      <alignment horizontal="left" vertical="bottom" textRotation="0" wrapText="true" indent="0" shrinkToFit="false"/>
      <protection locked="false" hidden="false"/>
    </xf>
    <xf numFmtId="164" fontId="4" fillId="2" borderId="0" xfId="0" applyFont="true" applyBorder="false" applyAlignment="false" applyProtection="true">
      <alignment horizontal="general" vertical="bottom" textRotation="0" wrapText="false" indent="0" shrinkToFit="false"/>
      <protection locked="false" hidden="false"/>
    </xf>
    <xf numFmtId="164" fontId="7" fillId="2" borderId="2" xfId="0" applyFont="true" applyBorder="true" applyAlignment="true" applyProtection="true">
      <alignment horizontal="left" vertical="bottom" textRotation="0" wrapText="true" indent="0" shrinkToFit="false"/>
      <protection locked="false" hidden="false"/>
    </xf>
    <xf numFmtId="164" fontId="6" fillId="3" borderId="0" xfId="0" applyFont="true" applyBorder="false" applyAlignment="true" applyProtection="true">
      <alignment horizontal="center" vertical="bottom" textRotation="0" wrapText="false" indent="0" shrinkToFit="false"/>
      <protection locked="false" hidden="false"/>
    </xf>
    <xf numFmtId="164" fontId="8" fillId="2" borderId="3" xfId="0" applyFont="true" applyBorder="true" applyAlignment="true" applyProtection="true">
      <alignment horizontal="center" vertical="top" textRotation="0" wrapText="true" indent="0" shrinkToFit="false"/>
      <protection locked="false" hidden="false"/>
    </xf>
    <xf numFmtId="164" fontId="9" fillId="3" borderId="0" xfId="0" applyFont="true" applyBorder="true" applyAlignment="true" applyProtection="true">
      <alignment horizontal="left" vertical="top" textRotation="0" wrapText="true" indent="0" shrinkToFit="false"/>
      <protection locked="false" hidden="false"/>
    </xf>
    <xf numFmtId="165" fontId="4" fillId="2" borderId="0" xfId="0" applyFont="true" applyBorder="false" applyAlignment="false" applyProtection="true">
      <alignment horizontal="general" vertical="bottom" textRotation="0" wrapText="false" indent="0" shrinkToFit="false"/>
      <protection locked="false" hidden="false"/>
    </xf>
    <xf numFmtId="164" fontId="10" fillId="2" borderId="0" xfId="0" applyFont="true" applyBorder="true" applyAlignment="true" applyProtection="true">
      <alignment horizontal="left" vertical="bottom" textRotation="0" wrapText="true" indent="0" shrinkToFit="false"/>
      <protection locked="false" hidden="false"/>
    </xf>
    <xf numFmtId="164" fontId="11" fillId="2" borderId="0" xfId="0" applyFont="true" applyBorder="true" applyAlignment="true" applyProtection="true">
      <alignment horizontal="center" vertical="top" textRotation="0" wrapText="true" indent="0" shrinkToFit="false"/>
      <protection locked="false" hidden="false"/>
    </xf>
    <xf numFmtId="164" fontId="11" fillId="2" borderId="0" xfId="0" applyFont="true" applyBorder="false" applyAlignment="true" applyProtection="true">
      <alignment horizontal="center" vertical="top" textRotation="0" wrapText="true" indent="0" shrinkToFit="false"/>
      <protection locked="false" hidden="false"/>
    </xf>
    <xf numFmtId="164" fontId="7" fillId="2" borderId="0" xfId="0" applyFont="true" applyBorder="true" applyAlignment="true" applyProtection="true">
      <alignment horizontal="left" vertical="top" textRotation="0" wrapText="true" indent="0" shrinkToFit="false"/>
      <protection locked="false" hidden="false"/>
    </xf>
    <xf numFmtId="164" fontId="12" fillId="2" borderId="0" xfId="0" applyFont="true" applyBorder="true" applyAlignment="true" applyProtection="true">
      <alignment horizontal="center" vertical="top" textRotation="0" wrapText="true" indent="0" shrinkToFit="false"/>
      <protection locked="false" hidden="false"/>
    </xf>
    <xf numFmtId="165" fontId="7" fillId="2" borderId="0" xfId="0" applyFont="true" applyBorder="true" applyAlignment="true" applyProtection="true">
      <alignment horizontal="center" vertical="top" textRotation="0" wrapText="true" indent="0" shrinkToFit="false"/>
      <protection locked="false" hidden="false"/>
    </xf>
    <xf numFmtId="165" fontId="13" fillId="2" borderId="0" xfId="0" applyFont="true" applyBorder="true" applyAlignment="true" applyProtection="true">
      <alignment horizontal="center" vertical="top" textRotation="0" wrapText="true" indent="0" shrinkToFit="false"/>
      <protection locked="false" hidden="false"/>
    </xf>
    <xf numFmtId="164" fontId="11" fillId="2" borderId="0" xfId="0" applyFont="true" applyBorder="false" applyAlignment="true" applyProtection="true">
      <alignment horizontal="left" vertical="top" textRotation="0" wrapText="true" indent="0" shrinkToFit="false"/>
      <protection locked="false" hidden="false"/>
    </xf>
    <xf numFmtId="164" fontId="11" fillId="2" borderId="0" xfId="0" applyFont="true" applyBorder="true" applyAlignment="true" applyProtection="true">
      <alignment horizontal="left" vertical="top" textRotation="0" wrapText="true" indent="0" shrinkToFit="false"/>
      <protection locked="false" hidden="false"/>
    </xf>
    <xf numFmtId="164" fontId="14" fillId="2" borderId="0" xfId="0" applyFont="true" applyBorder="true" applyAlignment="true" applyProtection="true">
      <alignment horizontal="left" vertical="top" textRotation="0" wrapText="true" indent="0" shrinkToFit="false"/>
      <protection locked="false" hidden="false"/>
    </xf>
    <xf numFmtId="164" fontId="8" fillId="2" borderId="0" xfId="0" applyFont="true" applyBorder="false" applyAlignment="true" applyProtection="true">
      <alignment horizontal="center" vertical="top" textRotation="0" wrapText="true" indent="0" shrinkToFit="false"/>
      <protection locked="false" hidden="false"/>
    </xf>
    <xf numFmtId="165" fontId="8" fillId="2" borderId="0" xfId="0" applyFont="true" applyBorder="false" applyAlignment="true" applyProtection="true">
      <alignment horizontal="center" vertical="top" textRotation="0" wrapText="true" indent="0" shrinkToFit="false"/>
      <protection locked="false" hidden="false"/>
    </xf>
    <xf numFmtId="164" fontId="8" fillId="2" borderId="0" xfId="0" applyFont="true" applyBorder="false" applyAlignment="true" applyProtection="true">
      <alignment horizontal="left" vertical="top" textRotation="0" wrapText="true" indent="0" shrinkToFit="false"/>
      <protection locked="false" hidden="false"/>
    </xf>
    <xf numFmtId="164" fontId="10" fillId="4" borderId="0" xfId="0" applyFont="true" applyBorder="true" applyAlignment="true" applyProtection="true">
      <alignment horizontal="center" vertical="center" textRotation="0" wrapText="true" indent="0" shrinkToFit="false"/>
      <protection locked="false" hidden="false"/>
    </xf>
    <xf numFmtId="166" fontId="10" fillId="4" borderId="0" xfId="0" applyFont="true" applyBorder="true" applyAlignment="true" applyProtection="false">
      <alignment horizontal="right" vertical="center" textRotation="0" wrapText="true" indent="0" shrinkToFit="false"/>
      <protection locked="true" hidden="false"/>
    </xf>
    <xf numFmtId="167" fontId="10" fillId="4" borderId="0" xfId="0" applyFont="true" applyBorder="true" applyAlignment="true" applyProtection="true">
      <alignment horizontal="right" vertical="top" textRotation="0" wrapText="true" indent="0" shrinkToFit="false"/>
      <protection locked="false" hidden="false"/>
    </xf>
    <xf numFmtId="164" fontId="10" fillId="5" borderId="0" xfId="0" applyFont="true" applyBorder="true" applyAlignment="true" applyProtection="true">
      <alignment horizontal="center" vertical="center" textRotation="0" wrapText="true" indent="0" shrinkToFit="false"/>
      <protection locked="false" hidden="false"/>
    </xf>
    <xf numFmtId="166" fontId="15" fillId="5" borderId="4" xfId="0" applyFont="true" applyBorder="true" applyAlignment="true" applyProtection="false">
      <alignment horizontal="right" vertical="center" textRotation="0" wrapText="true" indent="0" shrinkToFit="false"/>
      <protection locked="true" hidden="false"/>
    </xf>
    <xf numFmtId="166" fontId="4" fillId="0" borderId="0" xfId="0" applyFont="true" applyBorder="false" applyAlignment="false" applyProtection="true">
      <alignment horizontal="general" vertical="bottom" textRotation="0" wrapText="false" indent="0" shrinkToFit="false"/>
      <protection locked="false" hidden="false"/>
    </xf>
    <xf numFmtId="164" fontId="10" fillId="6" borderId="0" xfId="0" applyFont="true" applyBorder="true" applyAlignment="true" applyProtection="true">
      <alignment horizontal="center" vertical="center" textRotation="0" wrapText="true" indent="0" shrinkToFit="false"/>
      <protection locked="false" hidden="false"/>
    </xf>
    <xf numFmtId="167" fontId="15" fillId="6" borderId="4" xfId="0" applyFont="true" applyBorder="true" applyAlignment="true" applyProtection="false">
      <alignment horizontal="right" vertical="center" textRotation="0" wrapText="true" indent="0" shrinkToFit="false"/>
      <protection locked="true" hidden="false"/>
    </xf>
    <xf numFmtId="164" fontId="10" fillId="2" borderId="0" xfId="0" applyFont="true" applyBorder="true" applyAlignment="true" applyProtection="true">
      <alignment horizontal="center" vertical="bottom" textRotation="0" wrapText="true" indent="0" shrinkToFit="false"/>
      <protection locked="false" hidden="false"/>
    </xf>
    <xf numFmtId="164" fontId="8" fillId="2" borderId="5" xfId="0" applyFont="true" applyBorder="true" applyAlignment="true" applyProtection="true">
      <alignment horizontal="center" vertical="center" textRotation="0" wrapText="true" indent="0" shrinkToFit="false"/>
      <protection locked="false" hidden="false"/>
    </xf>
    <xf numFmtId="164" fontId="8" fillId="2" borderId="5" xfId="0" applyFont="true" applyBorder="true" applyAlignment="true" applyProtection="false">
      <alignment horizontal="center" vertical="center" textRotation="0" wrapText="true" indent="0" shrinkToFit="false"/>
      <protection locked="true" hidden="false"/>
    </xf>
    <xf numFmtId="165" fontId="8" fillId="2" borderId="5" xfId="0" applyFont="true" applyBorder="true" applyAlignment="true" applyProtection="false">
      <alignment horizontal="center" vertical="center" textRotation="0" wrapText="true" indent="0" shrinkToFit="false"/>
      <protection locked="true" hidden="false"/>
    </xf>
    <xf numFmtId="164" fontId="16" fillId="7" borderId="5" xfId="0" applyFont="true" applyBorder="true" applyAlignment="true" applyProtection="true">
      <alignment horizontal="left" vertical="top" textRotation="0" wrapText="true" indent="0" shrinkToFit="false"/>
      <protection locked="false" hidden="false"/>
    </xf>
    <xf numFmtId="164" fontId="16" fillId="7" borderId="5" xfId="0" applyFont="true" applyBorder="true" applyAlignment="true" applyProtection="true">
      <alignment horizontal="center" vertical="top" textRotation="0" wrapText="true" indent="0" shrinkToFit="false"/>
      <protection locked="false" hidden="false"/>
    </xf>
    <xf numFmtId="164" fontId="16" fillId="7" borderId="5" xfId="0" applyFont="true" applyBorder="true" applyAlignment="true" applyProtection="false">
      <alignment horizontal="right" vertical="top" textRotation="0" wrapText="true" indent="0" shrinkToFit="false"/>
      <protection locked="true" hidden="false"/>
    </xf>
    <xf numFmtId="164" fontId="16" fillId="7" borderId="5" xfId="0" applyFont="true" applyBorder="true" applyAlignment="true" applyProtection="true">
      <alignment horizontal="right" vertical="top" textRotation="0" wrapText="true" indent="0" shrinkToFit="false"/>
      <protection locked="false" hidden="false"/>
    </xf>
    <xf numFmtId="164" fontId="16" fillId="7" borderId="6" xfId="0" applyFont="true" applyBorder="true" applyAlignment="true" applyProtection="true">
      <alignment horizontal="right" vertical="top" textRotation="0" wrapText="true" indent="0" shrinkToFit="false"/>
      <protection locked="false" hidden="false"/>
    </xf>
    <xf numFmtId="167" fontId="16" fillId="7" borderId="5" xfId="0" applyFont="true" applyBorder="true" applyAlignment="true" applyProtection="true">
      <alignment horizontal="right" vertical="top" textRotation="0" wrapText="true" indent="0" shrinkToFit="false"/>
      <protection locked="false" hidden="false"/>
    </xf>
    <xf numFmtId="168" fontId="16" fillId="7" borderId="5" xfId="0" applyFont="true" applyBorder="true" applyAlignment="true" applyProtection="false">
      <alignment horizontal="right" vertical="top" textRotation="0" wrapText="true" indent="0" shrinkToFit="false"/>
      <protection locked="true" hidden="false"/>
    </xf>
    <xf numFmtId="165" fontId="16" fillId="7" borderId="5" xfId="0" applyFont="true" applyBorder="true" applyAlignment="true" applyProtection="false">
      <alignment horizontal="right" vertical="top" textRotation="0" wrapText="true" indent="0" shrinkToFit="false"/>
      <protection locked="true" hidden="false"/>
    </xf>
    <xf numFmtId="167" fontId="16" fillId="7" borderId="5" xfId="0" applyFont="true" applyBorder="true" applyAlignment="true" applyProtection="false">
      <alignment horizontal="right" vertical="top" textRotation="0" wrapText="true" indent="0" shrinkToFit="false"/>
      <protection locked="true" hidden="false"/>
    </xf>
    <xf numFmtId="164" fontId="17" fillId="8" borderId="5" xfId="0" applyFont="true" applyBorder="true" applyAlignment="true" applyProtection="true">
      <alignment horizontal="left" vertical="top" textRotation="0" wrapText="true" indent="0" shrinkToFit="false"/>
      <protection locked="false" hidden="false"/>
    </xf>
    <xf numFmtId="164" fontId="17" fillId="8" borderId="5" xfId="0" applyFont="true" applyBorder="true" applyAlignment="true" applyProtection="true">
      <alignment horizontal="center" vertical="top" textRotation="0" wrapText="true" indent="0" shrinkToFit="false"/>
      <protection locked="false" hidden="false"/>
    </xf>
    <xf numFmtId="169" fontId="17" fillId="8" borderId="5" xfId="0" applyFont="true" applyBorder="true" applyAlignment="true" applyProtection="false">
      <alignment horizontal="right" vertical="top" textRotation="0" wrapText="true" indent="0" shrinkToFit="false"/>
      <protection locked="true" hidden="false"/>
    </xf>
    <xf numFmtId="168" fontId="17" fillId="8" borderId="5" xfId="0" applyFont="true" applyBorder="true" applyAlignment="true" applyProtection="false">
      <alignment horizontal="right" vertical="top" textRotation="0" wrapText="true" indent="0" shrinkToFit="false"/>
      <protection locked="true" hidden="false"/>
    </xf>
    <xf numFmtId="168" fontId="17" fillId="8" borderId="4" xfId="0" applyFont="true" applyBorder="true" applyAlignment="true" applyProtection="true">
      <alignment horizontal="right" vertical="top" textRotation="0" wrapText="true" indent="0" shrinkToFit="false"/>
      <protection locked="false" hidden="false"/>
    </xf>
    <xf numFmtId="167" fontId="17" fillId="8" borderId="5" xfId="0" applyFont="true" applyBorder="true" applyAlignment="true" applyProtection="true">
      <alignment horizontal="right" vertical="top" textRotation="0" wrapText="true" indent="0" shrinkToFit="false"/>
      <protection locked="false" hidden="false"/>
    </xf>
    <xf numFmtId="165" fontId="17" fillId="8" borderId="5" xfId="0" applyFont="true" applyBorder="true" applyAlignment="true" applyProtection="false">
      <alignment horizontal="right" vertical="top" textRotation="0" wrapText="true" indent="0" shrinkToFit="false"/>
      <protection locked="true" hidden="false"/>
    </xf>
    <xf numFmtId="167" fontId="17" fillId="8" borderId="5" xfId="0" applyFont="true" applyBorder="true" applyAlignment="true" applyProtection="false">
      <alignment horizontal="right" vertical="top" textRotation="0" wrapText="true" indent="0" shrinkToFit="false"/>
      <protection locked="true" hidden="false"/>
    </xf>
    <xf numFmtId="164" fontId="17" fillId="8" borderId="5" xfId="0" applyFont="true" applyBorder="true" applyAlignment="true" applyProtection="false">
      <alignment horizontal="right" vertical="top" textRotation="0" wrapText="true" indent="0" shrinkToFit="false"/>
      <protection locked="true" hidden="false"/>
    </xf>
    <xf numFmtId="164" fontId="17" fillId="5" borderId="5" xfId="0" applyFont="true" applyBorder="true" applyAlignment="true" applyProtection="true">
      <alignment horizontal="left" vertical="top" textRotation="0" wrapText="true" indent="0" shrinkToFit="false"/>
      <protection locked="false" hidden="false"/>
    </xf>
    <xf numFmtId="164" fontId="17" fillId="5" borderId="5" xfId="0" applyFont="true" applyBorder="true" applyAlignment="true" applyProtection="true">
      <alignment horizontal="center" vertical="top" textRotation="0" wrapText="true" indent="0" shrinkToFit="false"/>
      <protection locked="false" hidden="false"/>
    </xf>
    <xf numFmtId="169" fontId="17" fillId="5" borderId="5" xfId="0" applyFont="true" applyBorder="true" applyAlignment="true" applyProtection="false">
      <alignment horizontal="right" vertical="top" textRotation="0" wrapText="true" indent="0" shrinkToFit="false"/>
      <protection locked="true" hidden="false"/>
    </xf>
    <xf numFmtId="168" fontId="17" fillId="5" borderId="5" xfId="0" applyFont="true" applyBorder="true" applyAlignment="true" applyProtection="false">
      <alignment horizontal="right" vertical="top" textRotation="0" wrapText="true" indent="0" shrinkToFit="false"/>
      <protection locked="true" hidden="false"/>
    </xf>
    <xf numFmtId="168" fontId="17" fillId="5" borderId="4" xfId="0" applyFont="true" applyBorder="true" applyAlignment="true" applyProtection="true">
      <alignment horizontal="right" vertical="top" textRotation="0" wrapText="true" indent="0" shrinkToFit="false"/>
      <protection locked="false" hidden="false"/>
    </xf>
    <xf numFmtId="167" fontId="17" fillId="5" borderId="5" xfId="0" applyFont="true" applyBorder="true" applyAlignment="true" applyProtection="true">
      <alignment horizontal="right" vertical="top" textRotation="0" wrapText="true" indent="0" shrinkToFit="false"/>
      <protection locked="false" hidden="false"/>
    </xf>
    <xf numFmtId="165" fontId="17" fillId="5" borderId="5" xfId="0" applyFont="true" applyBorder="true" applyAlignment="true" applyProtection="false">
      <alignment horizontal="right" vertical="top" textRotation="0" wrapText="true" indent="0" shrinkToFit="false"/>
      <protection locked="true" hidden="false"/>
    </xf>
    <xf numFmtId="167" fontId="17" fillId="5" borderId="5" xfId="0" applyFont="true" applyBorder="true" applyAlignment="true" applyProtection="false">
      <alignment horizontal="right" vertical="top" textRotation="0" wrapText="true" indent="0" shrinkToFit="false"/>
      <protection locked="true" hidden="false"/>
    </xf>
    <xf numFmtId="164" fontId="4" fillId="2" borderId="4" xfId="0" applyFont="true" applyBorder="true" applyAlignment="true" applyProtection="true">
      <alignment horizontal="center" vertical="top" textRotation="0" wrapText="true" indent="0" shrinkToFit="false"/>
      <protection locked="false" hidden="false"/>
    </xf>
    <xf numFmtId="164" fontId="4" fillId="2" borderId="7" xfId="0" applyFont="true" applyBorder="true" applyAlignment="false" applyProtection="true">
      <alignment horizontal="general" vertical="bottom" textRotation="0" wrapText="false" indent="0" shrinkToFit="false"/>
      <protection locked="false" hidden="false"/>
    </xf>
    <xf numFmtId="164" fontId="4" fillId="2" borderId="7" xfId="0" applyFont="true" applyBorder="true" applyAlignment="true" applyProtection="true">
      <alignment horizontal="center" vertical="bottom" textRotation="0" wrapText="false" indent="0" shrinkToFit="false"/>
      <protection locked="false" hidden="false"/>
    </xf>
    <xf numFmtId="164" fontId="18" fillId="2" borderId="0" xfId="0" applyFont="true" applyBorder="false" applyAlignment="true" applyProtection="true">
      <alignment horizontal="center" vertical="center" textRotation="0" wrapText="false" indent="0" shrinkToFit="false"/>
      <protection locked="false" hidden="false"/>
    </xf>
    <xf numFmtId="164" fontId="18" fillId="2" borderId="8" xfId="0" applyFont="true" applyBorder="true" applyAlignment="true" applyProtection="true">
      <alignment horizontal="center" vertical="center" textRotation="0" wrapText="false" indent="0" shrinkToFit="false"/>
      <protection locked="false" hidden="false"/>
    </xf>
    <xf numFmtId="164" fontId="19" fillId="2" borderId="0" xfId="0" applyFont="true" applyBorder="false" applyAlignment="true" applyProtection="true">
      <alignment horizontal="center" vertical="center" textRotation="0" wrapText="false" indent="0" shrinkToFit="false"/>
      <protection locked="false" hidden="false"/>
    </xf>
    <xf numFmtId="164" fontId="19" fillId="2" borderId="0" xfId="0" applyFont="true" applyBorder="true" applyAlignment="true" applyProtection="true">
      <alignment horizontal="center" vertical="center" textRotation="0" wrapText="false" indent="0" shrinkToFit="false"/>
      <protection locked="fals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DEEBF7"/>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E0ECDF"/>
      <rgbColor rgb="FFFFFF99"/>
      <rgbColor rgb="FF99CCFF"/>
      <rgbColor rgb="FFFF99CC"/>
      <rgbColor rgb="FFCC99FF"/>
      <rgbColor rgb="FFD9D9D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190"/>
  <sheetViews>
    <sheetView showFormulas="false" showGridLines="true" showRowColHeaders="true" showZeros="true" rightToLeft="false" tabSelected="true" showOutlineSymbols="true" defaultGridColor="true" view="normal" topLeftCell="A1" colorId="64" zoomScale="85" zoomScaleNormal="85" zoomScalePageLayoutView="100" workbookViewId="0">
      <selection pane="topLeft" activeCell="A180" activeCellId="0" sqref="A180"/>
    </sheetView>
  </sheetViews>
  <sheetFormatPr defaultColWidth="9.00390625" defaultRowHeight="16.5" customHeight="true" zeroHeight="false" outlineLevelRow="0" outlineLevelCol="0"/>
  <cols>
    <col collapsed="false" customWidth="true" hidden="false" outlineLevel="0" max="1" min="1" style="1" width="5.88"/>
    <col collapsed="false" customWidth="false" hidden="false" outlineLevel="0" max="2" min="2" style="1" width="9"/>
    <col collapsed="false" customWidth="true" hidden="false" outlineLevel="0" max="3" min="3" style="1" width="6"/>
    <col collapsed="false" customWidth="true" hidden="false" outlineLevel="0" max="4" min="4" style="1" width="74.38"/>
    <col collapsed="false" customWidth="true" hidden="false" outlineLevel="0" max="5" min="5" style="1" width="4.62"/>
    <col collapsed="false" customWidth="true" hidden="false" outlineLevel="0" max="7" min="6" style="1" width="12.12"/>
    <col collapsed="false" customWidth="true" hidden="false" outlineLevel="0" max="8" min="8" style="1" width="11.62"/>
    <col collapsed="false" customWidth="true" hidden="false" outlineLevel="0" max="9" min="9" style="1" width="12.5"/>
    <col collapsed="false" customWidth="true" hidden="false" outlineLevel="0" max="10" min="10" style="1" width="11.88"/>
    <col collapsed="false" customWidth="true" hidden="false" outlineLevel="0" max="11" min="11" style="1" width="9.87"/>
    <col collapsed="false" customWidth="true" hidden="false" outlineLevel="0" max="12" min="12" style="2" width="9.87"/>
    <col collapsed="false" customWidth="false" hidden="false" outlineLevel="0" max="14" min="13" style="1" width="9"/>
    <col collapsed="false" customWidth="true" hidden="false" outlineLevel="0" max="15" min="15" style="1" width="81.5"/>
    <col collapsed="false" customWidth="false" hidden="false" outlineLevel="0" max="16384" min="16" style="1" width="9"/>
  </cols>
  <sheetData>
    <row r="1" customFormat="false" ht="19.7" hidden="false" customHeight="true" outlineLevel="0" collapsed="false">
      <c r="A1" s="3" t="s">
        <v>0</v>
      </c>
      <c r="B1" s="3"/>
      <c r="C1" s="3"/>
      <c r="D1" s="3"/>
      <c r="E1" s="3"/>
      <c r="F1" s="3"/>
      <c r="G1" s="3"/>
      <c r="H1" s="3"/>
      <c r="I1" s="3"/>
      <c r="J1" s="3"/>
      <c r="K1" s="3"/>
      <c r="L1" s="3"/>
      <c r="M1" s="3"/>
    </row>
    <row r="2" customFormat="false" ht="17.35" hidden="false" customHeight="false" outlineLevel="0" collapsed="false">
      <c r="A2" s="4"/>
      <c r="B2" s="4"/>
      <c r="C2" s="4"/>
      <c r="D2" s="4"/>
      <c r="E2" s="4"/>
      <c r="F2" s="4"/>
      <c r="G2" s="4"/>
      <c r="H2" s="4"/>
      <c r="I2" s="4"/>
      <c r="J2" s="4"/>
      <c r="K2" s="4"/>
      <c r="L2" s="5"/>
      <c r="M2" s="4"/>
    </row>
    <row r="3" customFormat="false" ht="17.35" hidden="false" customHeight="true" outlineLevel="0" collapsed="false">
      <c r="A3" s="6" t="s">
        <v>1</v>
      </c>
      <c r="B3" s="6"/>
      <c r="C3" s="6"/>
      <c r="D3" s="6"/>
      <c r="E3" s="6"/>
      <c r="F3" s="6"/>
      <c r="G3" s="6"/>
      <c r="H3" s="6"/>
      <c r="I3" s="6"/>
      <c r="J3" s="6"/>
      <c r="K3" s="6"/>
      <c r="L3" s="6"/>
      <c r="M3" s="6"/>
    </row>
    <row r="4" customFormat="false" ht="30" hidden="false" customHeight="true" outlineLevel="0" collapsed="false">
      <c r="A4" s="7" t="s">
        <v>2</v>
      </c>
      <c r="B4" s="7"/>
      <c r="C4" s="7"/>
      <c r="D4" s="7"/>
      <c r="E4" s="8"/>
      <c r="F4" s="7" t="s">
        <v>3</v>
      </c>
      <c r="G4" s="7"/>
      <c r="H4" s="7"/>
      <c r="I4" s="7"/>
      <c r="J4" s="7" t="s">
        <v>4</v>
      </c>
      <c r="K4" s="7"/>
      <c r="L4" s="7"/>
      <c r="M4" s="7"/>
    </row>
    <row r="5" customFormat="false" ht="30" hidden="false" customHeight="true" outlineLevel="0" collapsed="false">
      <c r="A5" s="9" t="s">
        <v>5</v>
      </c>
      <c r="B5" s="9"/>
      <c r="C5" s="9"/>
      <c r="D5" s="9"/>
      <c r="E5" s="8"/>
      <c r="F5" s="9" t="s">
        <v>6</v>
      </c>
      <c r="G5" s="9"/>
      <c r="H5" s="9"/>
      <c r="I5" s="9"/>
      <c r="J5" s="9"/>
      <c r="K5" s="9"/>
      <c r="L5" s="9"/>
      <c r="M5" s="9"/>
      <c r="O5" s="10" t="s">
        <v>7</v>
      </c>
    </row>
    <row r="6" customFormat="false" ht="12" hidden="false" customHeight="true" outlineLevel="0" collapsed="false">
      <c r="A6" s="11"/>
      <c r="B6" s="11"/>
      <c r="C6" s="11"/>
      <c r="D6" s="11"/>
      <c r="E6" s="11"/>
      <c r="F6" s="11"/>
      <c r="G6" s="11"/>
      <c r="H6" s="11"/>
      <c r="I6" s="11"/>
      <c r="J6" s="11"/>
      <c r="K6" s="11"/>
      <c r="L6" s="11"/>
      <c r="M6" s="11"/>
      <c r="O6" s="12" t="s">
        <v>8</v>
      </c>
    </row>
    <row r="7" s="8" customFormat="true" ht="16.5" hidden="false" customHeight="false" outlineLevel="0" collapsed="false">
      <c r="L7" s="13"/>
      <c r="O7" s="12"/>
    </row>
    <row r="8" customFormat="false" ht="16.5" hidden="false" customHeight="true" outlineLevel="0" collapsed="false">
      <c r="A8" s="14" t="s">
        <v>9</v>
      </c>
      <c r="B8" s="14"/>
      <c r="C8" s="14"/>
      <c r="D8" s="14"/>
      <c r="E8" s="15" t="s">
        <v>10</v>
      </c>
      <c r="F8" s="15"/>
      <c r="G8" s="15"/>
      <c r="H8" s="15"/>
      <c r="I8" s="16"/>
      <c r="J8" s="15" t="s">
        <v>11</v>
      </c>
      <c r="K8" s="15"/>
      <c r="L8" s="15"/>
      <c r="M8" s="15"/>
      <c r="O8" s="12"/>
    </row>
    <row r="9" customFormat="false" ht="35.25" hidden="false" customHeight="true" outlineLevel="0" collapsed="false">
      <c r="A9" s="17" t="s">
        <v>12</v>
      </c>
      <c r="B9" s="17"/>
      <c r="C9" s="17"/>
      <c r="D9" s="17"/>
      <c r="E9" s="18" t="s">
        <v>13</v>
      </c>
      <c r="F9" s="18"/>
      <c r="G9" s="18"/>
      <c r="H9" s="18"/>
      <c r="I9" s="19"/>
      <c r="J9" s="20" t="s">
        <v>14</v>
      </c>
      <c r="K9" s="20"/>
      <c r="L9" s="20"/>
      <c r="M9" s="20"/>
      <c r="O9" s="12"/>
    </row>
    <row r="10" customFormat="false" ht="16.5" hidden="false" customHeight="false" outlineLevel="0" collapsed="false">
      <c r="A10" s="21"/>
      <c r="B10" s="21"/>
      <c r="C10" s="21"/>
      <c r="D10" s="21"/>
      <c r="E10" s="18"/>
      <c r="F10" s="18"/>
      <c r="G10" s="18"/>
      <c r="H10" s="18"/>
      <c r="I10" s="19"/>
      <c r="J10" s="20"/>
      <c r="K10" s="20"/>
      <c r="L10" s="20"/>
      <c r="M10" s="20"/>
      <c r="O10" s="12"/>
    </row>
    <row r="11" customFormat="false" ht="16.5" hidden="false" customHeight="true" outlineLevel="0" collapsed="false">
      <c r="A11" s="22" t="s">
        <v>15</v>
      </c>
      <c r="B11" s="22"/>
      <c r="C11" s="22"/>
      <c r="D11" s="22"/>
      <c r="E11" s="18"/>
      <c r="F11" s="18"/>
      <c r="G11" s="18"/>
      <c r="H11" s="18"/>
      <c r="I11" s="19"/>
      <c r="J11" s="20"/>
      <c r="K11" s="20"/>
      <c r="L11" s="20"/>
      <c r="M11" s="20"/>
      <c r="O11" s="12"/>
    </row>
    <row r="12" customFormat="false" ht="32.25" hidden="false" customHeight="true" outlineLevel="0" collapsed="false">
      <c r="A12" s="23" t="s">
        <v>16</v>
      </c>
      <c r="B12" s="23"/>
      <c r="C12" s="23"/>
      <c r="D12" s="23"/>
      <c r="E12" s="18"/>
      <c r="F12" s="18"/>
      <c r="G12" s="18"/>
      <c r="H12" s="18"/>
      <c r="I12" s="19"/>
      <c r="J12" s="20"/>
      <c r="K12" s="20"/>
      <c r="L12" s="20"/>
      <c r="M12" s="20"/>
    </row>
    <row r="13" customFormat="false" ht="16.5" hidden="false" customHeight="false" outlineLevel="0" collapsed="false">
      <c r="A13" s="11"/>
      <c r="B13" s="11"/>
      <c r="C13" s="11"/>
      <c r="D13" s="11"/>
      <c r="E13" s="11"/>
      <c r="F13" s="11"/>
      <c r="G13" s="11"/>
      <c r="H13" s="11"/>
      <c r="I13" s="11"/>
      <c r="J13" s="11"/>
      <c r="K13" s="11"/>
      <c r="L13" s="11"/>
      <c r="M13" s="11"/>
    </row>
    <row r="14" customFormat="false" ht="16.5" hidden="false" customHeight="false" outlineLevel="0" collapsed="false">
      <c r="A14" s="24"/>
      <c r="B14" s="24"/>
      <c r="C14" s="24"/>
      <c r="D14" s="24"/>
      <c r="E14" s="24"/>
      <c r="F14" s="24"/>
      <c r="G14" s="24"/>
      <c r="H14" s="24"/>
      <c r="I14" s="24"/>
      <c r="J14" s="24"/>
      <c r="K14" s="24"/>
      <c r="L14" s="25"/>
      <c r="M14" s="24"/>
    </row>
    <row r="15" customFormat="false" ht="19.5" hidden="false" customHeight="true" outlineLevel="0" collapsed="false">
      <c r="A15" s="26"/>
      <c r="B15" s="26"/>
      <c r="C15" s="26"/>
      <c r="D15" s="26"/>
      <c r="E15" s="26"/>
      <c r="F15" s="26"/>
      <c r="G15" s="26"/>
      <c r="H15" s="27" t="s">
        <v>17</v>
      </c>
      <c r="I15" s="27"/>
      <c r="J15" s="27"/>
      <c r="K15" s="28" t="n">
        <v>1045453.86</v>
      </c>
      <c r="L15" s="28"/>
      <c r="M15" s="28"/>
    </row>
    <row r="16" customFormat="false" ht="19.5" hidden="false" customHeight="true" outlineLevel="0" collapsed="false">
      <c r="A16" s="26"/>
      <c r="B16" s="26"/>
      <c r="C16" s="26"/>
      <c r="D16" s="26"/>
      <c r="E16" s="26"/>
      <c r="F16" s="26"/>
      <c r="G16" s="26"/>
      <c r="H16" s="27" t="s">
        <v>18</v>
      </c>
      <c r="I16" s="27"/>
      <c r="J16" s="27"/>
      <c r="K16" s="29" t="n">
        <v>0.2278</v>
      </c>
      <c r="L16" s="29"/>
      <c r="M16" s="29"/>
    </row>
    <row r="17" customFormat="false" ht="30" hidden="false" customHeight="true" outlineLevel="0" collapsed="false">
      <c r="A17" s="26"/>
      <c r="B17" s="26"/>
      <c r="C17" s="26"/>
      <c r="D17" s="26"/>
      <c r="E17" s="26"/>
      <c r="F17" s="26"/>
      <c r="G17" s="26"/>
      <c r="H17" s="30" t="s">
        <v>19</v>
      </c>
      <c r="I17" s="30"/>
      <c r="J17" s="30"/>
      <c r="K17" s="31" t="n">
        <f aca="false">SUM(K22,K39,K44,K115,K131,K160,K169,K175,K178)</f>
        <v>0</v>
      </c>
      <c r="L17" s="31"/>
      <c r="M17" s="31"/>
      <c r="O17" s="32"/>
    </row>
    <row r="18" customFormat="false" ht="30" hidden="false" customHeight="true" outlineLevel="0" collapsed="false">
      <c r="A18" s="26"/>
      <c r="B18" s="26"/>
      <c r="C18" s="26"/>
      <c r="D18" s="26"/>
      <c r="E18" s="26"/>
      <c r="F18" s="26"/>
      <c r="G18" s="26"/>
      <c r="H18" s="33" t="s">
        <v>20</v>
      </c>
      <c r="I18" s="33"/>
      <c r="J18" s="33"/>
      <c r="K18" s="34" t="n">
        <f aca="false">IF(K17=0,0,K17/K15-1)*-1</f>
        <v>0</v>
      </c>
      <c r="L18" s="34"/>
      <c r="M18" s="34"/>
    </row>
    <row r="19" customFormat="false" ht="16.5" hidden="false" customHeight="false" outlineLevel="0" collapsed="false">
      <c r="A19" s="11"/>
      <c r="B19" s="11"/>
      <c r="C19" s="11"/>
      <c r="D19" s="11"/>
      <c r="E19" s="11"/>
      <c r="F19" s="11"/>
      <c r="G19" s="11"/>
      <c r="H19" s="11"/>
      <c r="I19" s="11"/>
      <c r="J19" s="11"/>
      <c r="K19" s="11"/>
      <c r="L19" s="11"/>
      <c r="M19" s="11"/>
    </row>
    <row r="20" customFormat="false" ht="38.25" hidden="false" customHeight="true" outlineLevel="0" collapsed="false">
      <c r="A20" s="35" t="s">
        <v>21</v>
      </c>
      <c r="B20" s="35"/>
      <c r="C20" s="35"/>
      <c r="D20" s="35"/>
      <c r="E20" s="35"/>
      <c r="F20" s="35"/>
      <c r="G20" s="35"/>
      <c r="H20" s="35"/>
      <c r="I20" s="35"/>
      <c r="J20" s="35"/>
      <c r="K20" s="35"/>
      <c r="L20" s="35"/>
      <c r="M20" s="35"/>
    </row>
    <row r="21" customFormat="false" ht="23.85" hidden="false" customHeight="false" outlineLevel="0" collapsed="false">
      <c r="A21" s="36" t="s">
        <v>22</v>
      </c>
      <c r="B21" s="36" t="s">
        <v>23</v>
      </c>
      <c r="C21" s="36" t="s">
        <v>24</v>
      </c>
      <c r="D21" s="36" t="s">
        <v>25</v>
      </c>
      <c r="E21" s="36" t="s">
        <v>26</v>
      </c>
      <c r="F21" s="37" t="s">
        <v>27</v>
      </c>
      <c r="G21" s="36" t="s">
        <v>28</v>
      </c>
      <c r="H21" s="36" t="s">
        <v>29</v>
      </c>
      <c r="I21" s="36" t="s">
        <v>30</v>
      </c>
      <c r="J21" s="37" t="s">
        <v>31</v>
      </c>
      <c r="K21" s="37" t="s">
        <v>32</v>
      </c>
      <c r="L21" s="38" t="s">
        <v>33</v>
      </c>
      <c r="M21" s="37" t="s">
        <v>34</v>
      </c>
    </row>
    <row r="22" customFormat="false" ht="16.5" hidden="false" customHeight="false" outlineLevel="0" collapsed="false">
      <c r="A22" s="39" t="s">
        <v>35</v>
      </c>
      <c r="B22" s="39" t="s">
        <v>36</v>
      </c>
      <c r="C22" s="39"/>
      <c r="D22" s="39" t="s">
        <v>37</v>
      </c>
      <c r="E22" s="40"/>
      <c r="F22" s="41" t="n">
        <v>1</v>
      </c>
      <c r="G22" s="42"/>
      <c r="H22" s="43"/>
      <c r="I22" s="44"/>
      <c r="J22" s="45"/>
      <c r="K22" s="45" t="n">
        <f aca="false">TRUNC(SUM(K23,K29,K31,K37),2)</f>
        <v>0</v>
      </c>
      <c r="L22" s="46"/>
      <c r="M22" s="47" t="n">
        <f aca="false">IF(K22=0,0,K22 / $K$17)</f>
        <v>0</v>
      </c>
    </row>
    <row r="23" customFormat="false" ht="16.5" hidden="false" customHeight="false" outlineLevel="0" collapsed="false">
      <c r="A23" s="39" t="s">
        <v>38</v>
      </c>
      <c r="B23" s="39" t="s">
        <v>36</v>
      </c>
      <c r="C23" s="39"/>
      <c r="D23" s="39" t="s">
        <v>39</v>
      </c>
      <c r="E23" s="40"/>
      <c r="F23" s="41" t="n">
        <v>1</v>
      </c>
      <c r="G23" s="42"/>
      <c r="H23" s="43"/>
      <c r="I23" s="44"/>
      <c r="J23" s="45"/>
      <c r="K23" s="45" t="n">
        <f aca="false">TRUNC(SUM(K24:K28),2)</f>
        <v>0</v>
      </c>
      <c r="L23" s="46"/>
      <c r="M23" s="47" t="n">
        <f aca="false">IF(K23=0,0,K23 / $K$17)</f>
        <v>0</v>
      </c>
    </row>
    <row r="24" customFormat="false" ht="35.05" hidden="false" customHeight="false" outlineLevel="0" collapsed="false">
      <c r="A24" s="48" t="s">
        <v>40</v>
      </c>
      <c r="B24" s="48" t="s">
        <v>41</v>
      </c>
      <c r="C24" s="48" t="s">
        <v>42</v>
      </c>
      <c r="D24" s="48" t="s">
        <v>43</v>
      </c>
      <c r="E24" s="49" t="s">
        <v>44</v>
      </c>
      <c r="F24" s="50" t="n">
        <v>0</v>
      </c>
      <c r="G24" s="51" t="n">
        <v>261.92</v>
      </c>
      <c r="H24" s="52"/>
      <c r="I24" s="53"/>
      <c r="J24" s="51" t="n">
        <f aca="false">TRUNC(TRUNC(H24 *$K$16, 2) + H24, 2)</f>
        <v>0</v>
      </c>
      <c r="K24" s="51" t="n">
        <f aca="false">TRUNC(F24 * J24,2)</f>
        <v>0</v>
      </c>
      <c r="L24" s="54" t="n">
        <f aca="false">IF(H24=0,0,H24/G24-1)*-1</f>
        <v>-0</v>
      </c>
      <c r="M24" s="55" t="n">
        <f aca="false">IF(K24=0,0,K24 / $K$17)</f>
        <v>0</v>
      </c>
    </row>
    <row r="25" customFormat="false" ht="35.05" hidden="false" customHeight="false" outlineLevel="0" collapsed="false">
      <c r="A25" s="48" t="s">
        <v>45</v>
      </c>
      <c r="B25" s="48" t="s">
        <v>46</v>
      </c>
      <c r="C25" s="48" t="s">
        <v>42</v>
      </c>
      <c r="D25" s="48" t="s">
        <v>47</v>
      </c>
      <c r="E25" s="49" t="s">
        <v>44</v>
      </c>
      <c r="F25" s="50" t="n">
        <v>0</v>
      </c>
      <c r="G25" s="51" t="n">
        <v>159.97</v>
      </c>
      <c r="H25" s="52"/>
      <c r="I25" s="53"/>
      <c r="J25" s="51" t="n">
        <f aca="false">TRUNC(TRUNC(H25 *$K$16, 2) + H25, 2)</f>
        <v>0</v>
      </c>
      <c r="K25" s="51" t="n">
        <f aca="false">TRUNC(F25 * J25,2)</f>
        <v>0</v>
      </c>
      <c r="L25" s="54" t="n">
        <f aca="false">IF(H25=0,0,H25/G25-1)*-1</f>
        <v>-0</v>
      </c>
      <c r="M25" s="55" t="n">
        <f aca="false">IF(K25=0,0,K25 / $K$17)</f>
        <v>0</v>
      </c>
    </row>
    <row r="26" customFormat="false" ht="23.85" hidden="false" customHeight="false" outlineLevel="0" collapsed="false">
      <c r="A26" s="48" t="s">
        <v>48</v>
      </c>
      <c r="B26" s="48" t="s">
        <v>49</v>
      </c>
      <c r="C26" s="48" t="s">
        <v>42</v>
      </c>
      <c r="D26" s="48" t="s">
        <v>50</v>
      </c>
      <c r="E26" s="49" t="s">
        <v>44</v>
      </c>
      <c r="F26" s="50" t="n">
        <v>0</v>
      </c>
      <c r="G26" s="51" t="n">
        <v>3.26</v>
      </c>
      <c r="H26" s="52"/>
      <c r="I26" s="53"/>
      <c r="J26" s="51" t="n">
        <f aca="false">TRUNC(TRUNC(H26 *$K$16, 2) + H26, 2)</f>
        <v>0</v>
      </c>
      <c r="K26" s="51" t="n">
        <f aca="false">TRUNC(F26 * J26,2)</f>
        <v>0</v>
      </c>
      <c r="L26" s="54" t="n">
        <f aca="false">IF(H26=0,0,H26/G26-1)*-1</f>
        <v>-0</v>
      </c>
      <c r="M26" s="55" t="n">
        <f aca="false">IF(K26=0,0,K26 / $K$17)</f>
        <v>0</v>
      </c>
    </row>
    <row r="27" customFormat="false" ht="23.85" hidden="false" customHeight="false" outlineLevel="0" collapsed="false">
      <c r="A27" s="48" t="s">
        <v>51</v>
      </c>
      <c r="B27" s="48" t="s">
        <v>52</v>
      </c>
      <c r="C27" s="48" t="s">
        <v>42</v>
      </c>
      <c r="D27" s="48" t="s">
        <v>53</v>
      </c>
      <c r="E27" s="49" t="s">
        <v>44</v>
      </c>
      <c r="F27" s="50" t="n">
        <v>0</v>
      </c>
      <c r="G27" s="51" t="n">
        <v>83</v>
      </c>
      <c r="H27" s="52"/>
      <c r="I27" s="53"/>
      <c r="J27" s="51" t="n">
        <f aca="false">TRUNC(TRUNC(H27 *$K$16, 2) + H27, 2)</f>
        <v>0</v>
      </c>
      <c r="K27" s="51" t="n">
        <f aca="false">TRUNC(F27 * J27,2)</f>
        <v>0</v>
      </c>
      <c r="L27" s="54" t="n">
        <f aca="false">IF(H27=0,0,H27/G27-1)*-1</f>
        <v>-0</v>
      </c>
      <c r="M27" s="55" t="n">
        <f aca="false">IF(K27=0,0,K27 / $K$17)</f>
        <v>0</v>
      </c>
    </row>
    <row r="28" customFormat="false" ht="23.85" hidden="false" customHeight="false" outlineLevel="0" collapsed="false">
      <c r="A28" s="48" t="s">
        <v>54</v>
      </c>
      <c r="B28" s="48" t="s">
        <v>55</v>
      </c>
      <c r="C28" s="48" t="s">
        <v>42</v>
      </c>
      <c r="D28" s="48" t="s">
        <v>56</v>
      </c>
      <c r="E28" s="49" t="s">
        <v>57</v>
      </c>
      <c r="F28" s="50" t="n">
        <v>6</v>
      </c>
      <c r="G28" s="51" t="n">
        <v>480.48</v>
      </c>
      <c r="H28" s="52"/>
      <c r="I28" s="53"/>
      <c r="J28" s="51" t="n">
        <f aca="false">TRUNC(TRUNC(H28 *$K$16, 2) + H28, 2)</f>
        <v>0</v>
      </c>
      <c r="K28" s="51" t="n">
        <f aca="false">TRUNC(F28 * J28,2)</f>
        <v>0</v>
      </c>
      <c r="L28" s="54" t="n">
        <f aca="false">IF(H28=0,0,H28/G28-1)*-1</f>
        <v>-0</v>
      </c>
      <c r="M28" s="55" t="n">
        <f aca="false">IF(K28=0,0,K28 / $K$17)</f>
        <v>0</v>
      </c>
    </row>
    <row r="29" customFormat="false" ht="16.5" hidden="false" customHeight="false" outlineLevel="0" collapsed="false">
      <c r="A29" s="39" t="s">
        <v>58</v>
      </c>
      <c r="B29" s="39" t="s">
        <v>36</v>
      </c>
      <c r="C29" s="39"/>
      <c r="D29" s="39" t="s">
        <v>59</v>
      </c>
      <c r="E29" s="40"/>
      <c r="F29" s="41" t="n">
        <v>1</v>
      </c>
      <c r="G29" s="42"/>
      <c r="H29" s="43"/>
      <c r="I29" s="44"/>
      <c r="J29" s="45"/>
      <c r="K29" s="45" t="n">
        <f aca="false">TRUNC(SUM(K30),2)</f>
        <v>0</v>
      </c>
      <c r="L29" s="46"/>
      <c r="M29" s="47" t="n">
        <f aca="false">IF(K29=0,0,K29 / $K$17)</f>
        <v>0</v>
      </c>
    </row>
    <row r="30" customFormat="false" ht="46.25" hidden="false" customHeight="false" outlineLevel="0" collapsed="false">
      <c r="A30" s="48" t="s">
        <v>60</v>
      </c>
      <c r="B30" s="48" t="s">
        <v>61</v>
      </c>
      <c r="C30" s="48" t="s">
        <v>42</v>
      </c>
      <c r="D30" s="48" t="s">
        <v>62</v>
      </c>
      <c r="E30" s="49" t="s">
        <v>57</v>
      </c>
      <c r="F30" s="50" t="n">
        <v>1</v>
      </c>
      <c r="G30" s="51" t="n">
        <v>4522.68</v>
      </c>
      <c r="H30" s="52"/>
      <c r="I30" s="53"/>
      <c r="J30" s="51" t="n">
        <f aca="false">TRUNC(TRUNC(H30 *$K$16, 2) + H30, 2)</f>
        <v>0</v>
      </c>
      <c r="K30" s="51" t="n">
        <f aca="false">TRUNC(F30 * J30,2)</f>
        <v>0</v>
      </c>
      <c r="L30" s="54" t="n">
        <f aca="false">IF(H30=0,0,H30/G30-1)*-1</f>
        <v>-0</v>
      </c>
      <c r="M30" s="55" t="n">
        <f aca="false">IF(K30=0,0,K30 / $K$17)</f>
        <v>0</v>
      </c>
    </row>
    <row r="31" customFormat="false" ht="16.5" hidden="false" customHeight="false" outlineLevel="0" collapsed="false">
      <c r="A31" s="39" t="s">
        <v>63</v>
      </c>
      <c r="B31" s="39" t="s">
        <v>36</v>
      </c>
      <c r="C31" s="39"/>
      <c r="D31" s="39" t="s">
        <v>64</v>
      </c>
      <c r="E31" s="40"/>
      <c r="F31" s="41" t="n">
        <v>1</v>
      </c>
      <c r="G31" s="42"/>
      <c r="H31" s="43"/>
      <c r="I31" s="44"/>
      <c r="J31" s="45"/>
      <c r="K31" s="45" t="n">
        <f aca="false">TRUNC(SUM(K32:K36),2)</f>
        <v>0</v>
      </c>
      <c r="L31" s="46"/>
      <c r="M31" s="47" t="n">
        <f aca="false">IF(K31=0,0,K31 / $K$17)</f>
        <v>0</v>
      </c>
    </row>
    <row r="32" customFormat="false" ht="68.65" hidden="false" customHeight="false" outlineLevel="0" collapsed="false">
      <c r="A32" s="48" t="s">
        <v>65</v>
      </c>
      <c r="B32" s="48" t="s">
        <v>66</v>
      </c>
      <c r="C32" s="48" t="s">
        <v>42</v>
      </c>
      <c r="D32" s="48" t="s">
        <v>67</v>
      </c>
      <c r="E32" s="49" t="s">
        <v>68</v>
      </c>
      <c r="F32" s="50" t="n">
        <v>10</v>
      </c>
      <c r="G32" s="51" t="n">
        <v>1639.75</v>
      </c>
      <c r="H32" s="52"/>
      <c r="I32" s="53"/>
      <c r="J32" s="51" t="n">
        <f aca="false">TRUNC(TRUNC(H32 *$K$16, 2) + H32, 2)</f>
        <v>0</v>
      </c>
      <c r="K32" s="51" t="n">
        <f aca="false">TRUNC(F32 * J32,2)</f>
        <v>0</v>
      </c>
      <c r="L32" s="54" t="n">
        <f aca="false">IF(H32=0,0,H32/G32-1)*-1</f>
        <v>-0</v>
      </c>
      <c r="M32" s="55" t="n">
        <f aca="false">IF(K32=0,0,K32 / $K$17)</f>
        <v>0</v>
      </c>
    </row>
    <row r="33" customFormat="false" ht="23.85" hidden="false" customHeight="false" outlineLevel="0" collapsed="false">
      <c r="A33" s="48" t="s">
        <v>69</v>
      </c>
      <c r="B33" s="48" t="s">
        <v>70</v>
      </c>
      <c r="C33" s="48" t="s">
        <v>42</v>
      </c>
      <c r="D33" s="48" t="s">
        <v>71</v>
      </c>
      <c r="E33" s="49" t="s">
        <v>57</v>
      </c>
      <c r="F33" s="50" t="n">
        <v>1</v>
      </c>
      <c r="G33" s="51" t="n">
        <v>657.42</v>
      </c>
      <c r="H33" s="52"/>
      <c r="I33" s="53"/>
      <c r="J33" s="51" t="n">
        <f aca="false">TRUNC(TRUNC(H33 *$K$16, 2) + H33, 2)</f>
        <v>0</v>
      </c>
      <c r="K33" s="51" t="n">
        <f aca="false">TRUNC(F33 * J33,2)</f>
        <v>0</v>
      </c>
      <c r="L33" s="54" t="n">
        <f aca="false">IF(H33=0,0,H33/G33-1)*-1</f>
        <v>-0</v>
      </c>
      <c r="M33" s="55" t="n">
        <f aca="false">IF(K33=0,0,K33 / $K$17)</f>
        <v>0</v>
      </c>
    </row>
    <row r="34" customFormat="false" ht="57.45" hidden="false" customHeight="false" outlineLevel="0" collapsed="false">
      <c r="A34" s="48" t="s">
        <v>72</v>
      </c>
      <c r="B34" s="48" t="s">
        <v>73</v>
      </c>
      <c r="C34" s="48" t="s">
        <v>42</v>
      </c>
      <c r="D34" s="48" t="s">
        <v>74</v>
      </c>
      <c r="E34" s="49" t="s">
        <v>68</v>
      </c>
      <c r="F34" s="50" t="n">
        <v>10</v>
      </c>
      <c r="G34" s="51" t="n">
        <v>794.68</v>
      </c>
      <c r="H34" s="52"/>
      <c r="I34" s="53"/>
      <c r="J34" s="51" t="n">
        <f aca="false">TRUNC(TRUNC(H34 *$K$16, 2) + H34, 2)</f>
        <v>0</v>
      </c>
      <c r="K34" s="51" t="n">
        <f aca="false">TRUNC(F34 * J34,2)</f>
        <v>0</v>
      </c>
      <c r="L34" s="54" t="n">
        <f aca="false">IF(H34=0,0,H34/G34-1)*-1</f>
        <v>-0</v>
      </c>
      <c r="M34" s="55" t="n">
        <f aca="false">IF(K34=0,0,K34 / $K$17)</f>
        <v>0</v>
      </c>
    </row>
    <row r="35" customFormat="false" ht="23.85" hidden="false" customHeight="false" outlineLevel="0" collapsed="false">
      <c r="A35" s="48" t="s">
        <v>75</v>
      </c>
      <c r="B35" s="48" t="s">
        <v>76</v>
      </c>
      <c r="C35" s="48" t="s">
        <v>42</v>
      </c>
      <c r="D35" s="48" t="s">
        <v>77</v>
      </c>
      <c r="E35" s="49" t="s">
        <v>57</v>
      </c>
      <c r="F35" s="50" t="n">
        <v>1</v>
      </c>
      <c r="G35" s="51" t="n">
        <v>339.62</v>
      </c>
      <c r="H35" s="52"/>
      <c r="I35" s="53"/>
      <c r="J35" s="51" t="n">
        <f aca="false">TRUNC(TRUNC(H35 *$K$16, 2) + H35, 2)</f>
        <v>0</v>
      </c>
      <c r="K35" s="51" t="n">
        <f aca="false">TRUNC(F35 * J35,2)</f>
        <v>0</v>
      </c>
      <c r="L35" s="54" t="n">
        <f aca="false">IF(H35=0,0,H35/G35-1)*-1</f>
        <v>-0</v>
      </c>
      <c r="M35" s="55" t="n">
        <f aca="false">IF(K35=0,0,K35 / $K$17)</f>
        <v>0</v>
      </c>
    </row>
    <row r="36" customFormat="false" ht="23.85" hidden="false" customHeight="false" outlineLevel="0" collapsed="false">
      <c r="A36" s="48" t="s">
        <v>78</v>
      </c>
      <c r="B36" s="48" t="s">
        <v>79</v>
      </c>
      <c r="C36" s="48" t="s">
        <v>42</v>
      </c>
      <c r="D36" s="48" t="s">
        <v>80</v>
      </c>
      <c r="E36" s="49" t="s">
        <v>57</v>
      </c>
      <c r="F36" s="50" t="n">
        <v>1</v>
      </c>
      <c r="G36" s="51" t="n">
        <v>818.06</v>
      </c>
      <c r="H36" s="52"/>
      <c r="I36" s="53"/>
      <c r="J36" s="51" t="n">
        <f aca="false">TRUNC(TRUNC(H36 *$K$16, 2) + H36, 2)</f>
        <v>0</v>
      </c>
      <c r="K36" s="51" t="n">
        <f aca="false">TRUNC(F36 * J36,2)</f>
        <v>0</v>
      </c>
      <c r="L36" s="54" t="n">
        <f aca="false">IF(H36=0,0,H36/G36-1)*-1</f>
        <v>-0</v>
      </c>
      <c r="M36" s="55" t="n">
        <f aca="false">IF(K36=0,0,K36 / $K$17)</f>
        <v>0</v>
      </c>
    </row>
    <row r="37" customFormat="false" ht="16.5" hidden="false" customHeight="false" outlineLevel="0" collapsed="false">
      <c r="A37" s="39" t="s">
        <v>81</v>
      </c>
      <c r="B37" s="39" t="s">
        <v>36</v>
      </c>
      <c r="C37" s="39"/>
      <c r="D37" s="39" t="s">
        <v>82</v>
      </c>
      <c r="E37" s="40"/>
      <c r="F37" s="41" t="n">
        <v>1</v>
      </c>
      <c r="G37" s="42"/>
      <c r="H37" s="43"/>
      <c r="I37" s="44"/>
      <c r="J37" s="45"/>
      <c r="K37" s="45" t="n">
        <f aca="false">TRUNC(SUM(K38),2)</f>
        <v>0</v>
      </c>
      <c r="L37" s="46"/>
      <c r="M37" s="47" t="n">
        <f aca="false">IF(K37=0,0,K37 / $K$17)</f>
        <v>0</v>
      </c>
    </row>
    <row r="38" customFormat="false" ht="35.05" hidden="false" customHeight="false" outlineLevel="0" collapsed="false">
      <c r="A38" s="48" t="s">
        <v>83</v>
      </c>
      <c r="B38" s="48" t="s">
        <v>84</v>
      </c>
      <c r="C38" s="48" t="s">
        <v>42</v>
      </c>
      <c r="D38" s="48" t="s">
        <v>85</v>
      </c>
      <c r="E38" s="49" t="s">
        <v>57</v>
      </c>
      <c r="F38" s="50" t="n">
        <v>2</v>
      </c>
      <c r="G38" s="51" t="n">
        <v>1634.06</v>
      </c>
      <c r="H38" s="52"/>
      <c r="I38" s="53"/>
      <c r="J38" s="51" t="n">
        <f aca="false">TRUNC(TRUNC(H38 *$K$16, 2) + H38, 2)</f>
        <v>0</v>
      </c>
      <c r="K38" s="51" t="n">
        <f aca="false">TRUNC(F38 * J38,2)</f>
        <v>0</v>
      </c>
      <c r="L38" s="54" t="n">
        <f aca="false">IF(H38=0,0,H38/G38-1)*-1</f>
        <v>-0</v>
      </c>
      <c r="M38" s="55" t="n">
        <f aca="false">IF(K38=0,0,K38 / $K$17)</f>
        <v>0</v>
      </c>
    </row>
    <row r="39" customFormat="false" ht="16.5" hidden="false" customHeight="false" outlineLevel="0" collapsed="false">
      <c r="A39" s="39" t="s">
        <v>86</v>
      </c>
      <c r="B39" s="39" t="s">
        <v>36</v>
      </c>
      <c r="C39" s="39"/>
      <c r="D39" s="39" t="s">
        <v>87</v>
      </c>
      <c r="E39" s="40"/>
      <c r="F39" s="41" t="n">
        <v>1</v>
      </c>
      <c r="G39" s="42"/>
      <c r="H39" s="43"/>
      <c r="I39" s="44"/>
      <c r="J39" s="45"/>
      <c r="K39" s="45" t="n">
        <f aca="false">TRUNC(SUM(K40:K43),2)</f>
        <v>0</v>
      </c>
      <c r="L39" s="46"/>
      <c r="M39" s="47" t="n">
        <f aca="false">IF(K39=0,0,K39 / $K$17)</f>
        <v>0</v>
      </c>
    </row>
    <row r="40" customFormat="false" ht="35.05" hidden="false" customHeight="false" outlineLevel="0" collapsed="false">
      <c r="A40" s="48" t="s">
        <v>88</v>
      </c>
      <c r="B40" s="48" t="s">
        <v>89</v>
      </c>
      <c r="C40" s="48" t="s">
        <v>42</v>
      </c>
      <c r="D40" s="48" t="s">
        <v>90</v>
      </c>
      <c r="E40" s="49" t="s">
        <v>91</v>
      </c>
      <c r="F40" s="50" t="n">
        <v>312.47</v>
      </c>
      <c r="G40" s="51" t="n">
        <v>60.7</v>
      </c>
      <c r="H40" s="52"/>
      <c r="I40" s="53"/>
      <c r="J40" s="51" t="n">
        <f aca="false">TRUNC(TRUNC(H40 *$K$16, 2) + H40, 2)</f>
        <v>0</v>
      </c>
      <c r="K40" s="51" t="n">
        <f aca="false">TRUNC(F40 * J40,2)</f>
        <v>0</v>
      </c>
      <c r="L40" s="54" t="n">
        <f aca="false">IF(H40=0,0,H40/G40-1)*-1</f>
        <v>-0</v>
      </c>
      <c r="M40" s="55" t="n">
        <f aca="false">IF(K40=0,0,K40 / $K$17)</f>
        <v>0</v>
      </c>
    </row>
    <row r="41" customFormat="false" ht="35.05" hidden="false" customHeight="false" outlineLevel="0" collapsed="false">
      <c r="A41" s="48" t="s">
        <v>92</v>
      </c>
      <c r="B41" s="48" t="s">
        <v>93</v>
      </c>
      <c r="C41" s="48" t="s">
        <v>42</v>
      </c>
      <c r="D41" s="48" t="s">
        <v>94</v>
      </c>
      <c r="E41" s="49" t="s">
        <v>91</v>
      </c>
      <c r="F41" s="50" t="n">
        <v>158.6</v>
      </c>
      <c r="G41" s="51" t="n">
        <v>214.39</v>
      </c>
      <c r="H41" s="52"/>
      <c r="I41" s="53"/>
      <c r="J41" s="51" t="n">
        <f aca="false">TRUNC(TRUNC(H41 *$K$16, 2) + H41, 2)</f>
        <v>0</v>
      </c>
      <c r="K41" s="51" t="n">
        <f aca="false">TRUNC(F41 * J41,2)</f>
        <v>0</v>
      </c>
      <c r="L41" s="54" t="n">
        <f aca="false">IF(H41=0,0,H41/G41-1)*-1</f>
        <v>-0</v>
      </c>
      <c r="M41" s="55" t="n">
        <f aca="false">IF(K41=0,0,K41 / $K$17)</f>
        <v>0</v>
      </c>
    </row>
    <row r="42" customFormat="false" ht="35.05" hidden="false" customHeight="false" outlineLevel="0" collapsed="false">
      <c r="A42" s="48" t="s">
        <v>95</v>
      </c>
      <c r="B42" s="48" t="s">
        <v>96</v>
      </c>
      <c r="C42" s="48" t="s">
        <v>42</v>
      </c>
      <c r="D42" s="48" t="s">
        <v>97</v>
      </c>
      <c r="E42" s="49" t="s">
        <v>98</v>
      </c>
      <c r="F42" s="50" t="n">
        <v>0</v>
      </c>
      <c r="G42" s="51" t="n">
        <v>167.24</v>
      </c>
      <c r="H42" s="52"/>
      <c r="I42" s="53"/>
      <c r="J42" s="51" t="n">
        <f aca="false">TRUNC(TRUNC(H42 *$K$16, 2) + H42, 2)</f>
        <v>0</v>
      </c>
      <c r="K42" s="51" t="n">
        <f aca="false">TRUNC(F42 * J42,2)</f>
        <v>0</v>
      </c>
      <c r="L42" s="54" t="n">
        <f aca="false">IF(H42=0,0,H42/G42-1)*-1</f>
        <v>-0</v>
      </c>
      <c r="M42" s="55" t="n">
        <f aca="false">IF(K42=0,0,K42 / $K$17)</f>
        <v>0</v>
      </c>
    </row>
    <row r="43" customFormat="false" ht="23.85" hidden="false" customHeight="false" outlineLevel="0" collapsed="false">
      <c r="A43" s="48" t="s">
        <v>99</v>
      </c>
      <c r="B43" s="48" t="s">
        <v>100</v>
      </c>
      <c r="C43" s="48" t="s">
        <v>101</v>
      </c>
      <c r="D43" s="48" t="s">
        <v>102</v>
      </c>
      <c r="E43" s="49" t="s">
        <v>98</v>
      </c>
      <c r="F43" s="50" t="n">
        <v>1636</v>
      </c>
      <c r="G43" s="51" t="n">
        <v>2.8</v>
      </c>
      <c r="H43" s="52"/>
      <c r="I43" s="53"/>
      <c r="J43" s="51" t="n">
        <f aca="false">TRUNC(TRUNC(H43 *$K$16, 2) + H43, 2)</f>
        <v>0</v>
      </c>
      <c r="K43" s="51" t="n">
        <f aca="false">TRUNC(F43 * J43,2)</f>
        <v>0</v>
      </c>
      <c r="L43" s="54" t="n">
        <f aca="false">IF(H43=0,0,H43/G43-1)*-1</f>
        <v>-0</v>
      </c>
      <c r="M43" s="55" t="n">
        <f aca="false">IF(K43=0,0,K43 / $K$17)</f>
        <v>0</v>
      </c>
    </row>
    <row r="44" customFormat="false" ht="16.5" hidden="false" customHeight="false" outlineLevel="0" collapsed="false">
      <c r="A44" s="39" t="s">
        <v>103</v>
      </c>
      <c r="B44" s="39" t="s">
        <v>36</v>
      </c>
      <c r="C44" s="39"/>
      <c r="D44" s="39" t="s">
        <v>104</v>
      </c>
      <c r="E44" s="40"/>
      <c r="F44" s="41" t="n">
        <v>1</v>
      </c>
      <c r="G44" s="42"/>
      <c r="H44" s="43"/>
      <c r="I44" s="44"/>
      <c r="J44" s="45"/>
      <c r="K44" s="45" t="n">
        <f aca="false">TRUNC(SUM(K45,K55,K66,K76,K85,K97,K104,K111),2)</f>
        <v>0</v>
      </c>
      <c r="L44" s="46"/>
      <c r="M44" s="47" t="n">
        <f aca="false">IF(K44=0,0,K44 / $K$17)</f>
        <v>0</v>
      </c>
    </row>
    <row r="45" customFormat="false" ht="16.5" hidden="false" customHeight="false" outlineLevel="0" collapsed="false">
      <c r="A45" s="39" t="s">
        <v>105</v>
      </c>
      <c r="B45" s="39" t="s">
        <v>36</v>
      </c>
      <c r="C45" s="39"/>
      <c r="D45" s="39" t="s">
        <v>106</v>
      </c>
      <c r="E45" s="40"/>
      <c r="F45" s="41" t="n">
        <v>1</v>
      </c>
      <c r="G45" s="42"/>
      <c r="H45" s="43"/>
      <c r="I45" s="44"/>
      <c r="J45" s="45"/>
      <c r="K45" s="45" t="n">
        <f aca="false">TRUNC(SUM(K46:K54),2)</f>
        <v>0</v>
      </c>
      <c r="L45" s="46"/>
      <c r="M45" s="47" t="n">
        <f aca="false">IF(K45=0,0,K45 / $K$17)</f>
        <v>0</v>
      </c>
    </row>
    <row r="46" customFormat="false" ht="23.85" hidden="false" customHeight="false" outlineLevel="0" collapsed="false">
      <c r="A46" s="48" t="s">
        <v>107</v>
      </c>
      <c r="B46" s="48" t="s">
        <v>108</v>
      </c>
      <c r="C46" s="48" t="s">
        <v>101</v>
      </c>
      <c r="D46" s="48" t="s">
        <v>109</v>
      </c>
      <c r="E46" s="49" t="s">
        <v>110</v>
      </c>
      <c r="F46" s="50" t="n">
        <v>320.1</v>
      </c>
      <c r="G46" s="51" t="n">
        <v>13.87</v>
      </c>
      <c r="H46" s="52"/>
      <c r="I46" s="53"/>
      <c r="J46" s="51" t="n">
        <f aca="false">TRUNC(TRUNC(H46 *$K$16, 2) + H46, 2)</f>
        <v>0</v>
      </c>
      <c r="K46" s="51" t="n">
        <f aca="false">TRUNC(F46 * J46,2)</f>
        <v>0</v>
      </c>
      <c r="L46" s="54" t="n">
        <f aca="false">IF(H46=0,0,H46/G46-1)*-1</f>
        <v>-0</v>
      </c>
      <c r="M46" s="55" t="n">
        <f aca="false">IF(K46=0,0,K46 / $K$17)</f>
        <v>0</v>
      </c>
    </row>
    <row r="47" customFormat="false" ht="23.85" hidden="false" customHeight="false" outlineLevel="0" collapsed="false">
      <c r="A47" s="48" t="s">
        <v>111</v>
      </c>
      <c r="B47" s="48" t="s">
        <v>112</v>
      </c>
      <c r="C47" s="48" t="s">
        <v>101</v>
      </c>
      <c r="D47" s="48" t="s">
        <v>113</v>
      </c>
      <c r="E47" s="49" t="s">
        <v>110</v>
      </c>
      <c r="F47" s="50" t="n">
        <v>335.3</v>
      </c>
      <c r="G47" s="51" t="n">
        <v>12.32</v>
      </c>
      <c r="H47" s="52"/>
      <c r="I47" s="53"/>
      <c r="J47" s="51" t="n">
        <f aca="false">TRUNC(TRUNC(H47 *$K$16, 2) + H47, 2)</f>
        <v>0</v>
      </c>
      <c r="K47" s="51" t="n">
        <f aca="false">TRUNC(F47 * J47,2)</f>
        <v>0</v>
      </c>
      <c r="L47" s="54" t="n">
        <f aca="false">IF(H47=0,0,H47/G47-1)*-1</f>
        <v>-0</v>
      </c>
      <c r="M47" s="55" t="n">
        <f aca="false">IF(K47=0,0,K47 / $K$17)</f>
        <v>0</v>
      </c>
    </row>
    <row r="48" customFormat="false" ht="23.85" hidden="false" customHeight="false" outlineLevel="0" collapsed="false">
      <c r="A48" s="48" t="s">
        <v>114</v>
      </c>
      <c r="B48" s="48" t="s">
        <v>115</v>
      </c>
      <c r="C48" s="48" t="s">
        <v>101</v>
      </c>
      <c r="D48" s="48" t="s">
        <v>116</v>
      </c>
      <c r="E48" s="49" t="s">
        <v>110</v>
      </c>
      <c r="F48" s="50" t="n">
        <v>23.7</v>
      </c>
      <c r="G48" s="51" t="n">
        <v>10.41</v>
      </c>
      <c r="H48" s="52"/>
      <c r="I48" s="53"/>
      <c r="J48" s="51" t="n">
        <f aca="false">TRUNC(TRUNC(H48 *$K$16, 2) + H48, 2)</f>
        <v>0</v>
      </c>
      <c r="K48" s="51" t="n">
        <f aca="false">TRUNC(F48 * J48,2)</f>
        <v>0</v>
      </c>
      <c r="L48" s="54" t="n">
        <f aca="false">IF(H48=0,0,H48/G48-1)*-1</f>
        <v>-0</v>
      </c>
      <c r="M48" s="55" t="n">
        <f aca="false">IF(K48=0,0,K48 / $K$17)</f>
        <v>0</v>
      </c>
    </row>
    <row r="49" customFormat="false" ht="23.85" hidden="false" customHeight="false" outlineLevel="0" collapsed="false">
      <c r="A49" s="48" t="s">
        <v>117</v>
      </c>
      <c r="B49" s="48" t="s">
        <v>118</v>
      </c>
      <c r="C49" s="48" t="s">
        <v>101</v>
      </c>
      <c r="D49" s="48" t="s">
        <v>119</v>
      </c>
      <c r="E49" s="49" t="s">
        <v>110</v>
      </c>
      <c r="F49" s="50" t="n">
        <v>11.1</v>
      </c>
      <c r="G49" s="51" t="n">
        <v>9.77</v>
      </c>
      <c r="H49" s="52"/>
      <c r="I49" s="53"/>
      <c r="J49" s="51" t="n">
        <f aca="false">TRUNC(TRUNC(H49 *$K$16, 2) + H49, 2)</f>
        <v>0</v>
      </c>
      <c r="K49" s="51" t="n">
        <f aca="false">TRUNC(F49 * J49,2)</f>
        <v>0</v>
      </c>
      <c r="L49" s="54" t="n">
        <f aca="false">IF(H49=0,0,H49/G49-1)*-1</f>
        <v>-0</v>
      </c>
      <c r="M49" s="55" t="n">
        <f aca="false">IF(K49=0,0,K49 / $K$17)</f>
        <v>0</v>
      </c>
    </row>
    <row r="50" customFormat="false" ht="23.85" hidden="false" customHeight="false" outlineLevel="0" collapsed="false">
      <c r="A50" s="48" t="s">
        <v>120</v>
      </c>
      <c r="B50" s="48" t="s">
        <v>121</v>
      </c>
      <c r="C50" s="48" t="s">
        <v>101</v>
      </c>
      <c r="D50" s="48" t="s">
        <v>122</v>
      </c>
      <c r="E50" s="49" t="s">
        <v>110</v>
      </c>
      <c r="F50" s="50" t="n">
        <v>109.2</v>
      </c>
      <c r="G50" s="51" t="n">
        <v>16.42</v>
      </c>
      <c r="H50" s="52"/>
      <c r="I50" s="53"/>
      <c r="J50" s="51" t="n">
        <f aca="false">TRUNC(TRUNC(H50 *$K$16, 2) + H50, 2)</f>
        <v>0</v>
      </c>
      <c r="K50" s="51" t="n">
        <f aca="false">TRUNC(F50 * J50,2)</f>
        <v>0</v>
      </c>
      <c r="L50" s="54" t="n">
        <f aca="false">IF(H50=0,0,H50/G50-1)*-1</f>
        <v>-0</v>
      </c>
      <c r="M50" s="55" t="n">
        <f aca="false">IF(K50=0,0,K50 / $K$17)</f>
        <v>0</v>
      </c>
    </row>
    <row r="51" customFormat="false" ht="23.85" hidden="false" customHeight="false" outlineLevel="0" collapsed="false">
      <c r="A51" s="48" t="s">
        <v>123</v>
      </c>
      <c r="B51" s="48" t="s">
        <v>124</v>
      </c>
      <c r="C51" s="48" t="s">
        <v>101</v>
      </c>
      <c r="D51" s="48" t="s">
        <v>125</v>
      </c>
      <c r="E51" s="49" t="s">
        <v>44</v>
      </c>
      <c r="F51" s="50" t="n">
        <v>19.81125</v>
      </c>
      <c r="G51" s="51" t="n">
        <v>93.01</v>
      </c>
      <c r="H51" s="52"/>
      <c r="I51" s="53"/>
      <c r="J51" s="51" t="n">
        <f aca="false">TRUNC(TRUNC(H51 *$K$16, 2) + H51, 2)</f>
        <v>0</v>
      </c>
      <c r="K51" s="51" t="n">
        <f aca="false">TRUNC(F51 * J51,2)</f>
        <v>0</v>
      </c>
      <c r="L51" s="54" t="n">
        <f aca="false">IF(H51=0,0,H51/G51-1)*-1</f>
        <v>-0</v>
      </c>
      <c r="M51" s="55" t="n">
        <f aca="false">IF(K51=0,0,K51 / $K$17)</f>
        <v>0</v>
      </c>
    </row>
    <row r="52" customFormat="false" ht="23.85" hidden="false" customHeight="false" outlineLevel="0" collapsed="false">
      <c r="A52" s="48" t="s">
        <v>126</v>
      </c>
      <c r="B52" s="48" t="s">
        <v>127</v>
      </c>
      <c r="C52" s="48" t="s">
        <v>42</v>
      </c>
      <c r="D52" s="48" t="s">
        <v>128</v>
      </c>
      <c r="E52" s="49" t="s">
        <v>44</v>
      </c>
      <c r="F52" s="50" t="n">
        <v>58.32</v>
      </c>
      <c r="G52" s="51" t="n">
        <v>51.65</v>
      </c>
      <c r="H52" s="52"/>
      <c r="I52" s="53"/>
      <c r="J52" s="51" t="n">
        <f aca="false">TRUNC(TRUNC(H52 *$K$16, 2) + H52, 2)</f>
        <v>0</v>
      </c>
      <c r="K52" s="51" t="n">
        <f aca="false">TRUNC(F52 * J52,2)</f>
        <v>0</v>
      </c>
      <c r="L52" s="54" t="n">
        <f aca="false">IF(H52=0,0,H52/G52-1)*-1</f>
        <v>-0</v>
      </c>
      <c r="M52" s="55" t="n">
        <f aca="false">IF(K52=0,0,K52 / $K$17)</f>
        <v>0</v>
      </c>
    </row>
    <row r="53" customFormat="false" ht="23.85" hidden="false" customHeight="false" outlineLevel="0" collapsed="false">
      <c r="A53" s="48" t="s">
        <v>129</v>
      </c>
      <c r="B53" s="48" t="s">
        <v>130</v>
      </c>
      <c r="C53" s="48" t="s">
        <v>101</v>
      </c>
      <c r="D53" s="48" t="s">
        <v>131</v>
      </c>
      <c r="E53" s="49" t="s">
        <v>98</v>
      </c>
      <c r="F53" s="50" t="n">
        <v>89.46</v>
      </c>
      <c r="G53" s="51" t="n">
        <v>180.11</v>
      </c>
      <c r="H53" s="52"/>
      <c r="I53" s="53"/>
      <c r="J53" s="51" t="n">
        <f aca="false">TRUNC(TRUNC(H53 *$K$16, 2) + H53, 2)</f>
        <v>0</v>
      </c>
      <c r="K53" s="51" t="n">
        <f aca="false">TRUNC(F53 * J53,2)</f>
        <v>0</v>
      </c>
      <c r="L53" s="54" t="n">
        <f aca="false">IF(H53=0,0,H53/G53-1)*-1</f>
        <v>-0</v>
      </c>
      <c r="M53" s="55" t="n">
        <f aca="false">IF(K53=0,0,K53 / $K$17)</f>
        <v>0</v>
      </c>
    </row>
    <row r="54" customFormat="false" ht="23.85" hidden="false" customHeight="false" outlineLevel="0" collapsed="false">
      <c r="A54" s="48" t="s">
        <v>132</v>
      </c>
      <c r="B54" s="48" t="s">
        <v>133</v>
      </c>
      <c r="C54" s="48" t="s">
        <v>42</v>
      </c>
      <c r="D54" s="48" t="s">
        <v>134</v>
      </c>
      <c r="E54" s="49" t="s">
        <v>44</v>
      </c>
      <c r="F54" s="56" t="n">
        <v>12.17</v>
      </c>
      <c r="G54" s="51" t="n">
        <v>738.66</v>
      </c>
      <c r="H54" s="52"/>
      <c r="I54" s="53"/>
      <c r="J54" s="51" t="n">
        <f aca="false">TRUNC(TRUNC(H54 *$K$16, 2) + H54, 2)</f>
        <v>0</v>
      </c>
      <c r="K54" s="51" t="n">
        <f aca="false">TRUNC(F54 * J54,2)</f>
        <v>0</v>
      </c>
      <c r="L54" s="54" t="n">
        <f aca="false">IF(H54=0,0,H54/G54-1)*-1</f>
        <v>-0</v>
      </c>
      <c r="M54" s="55" t="n">
        <f aca="false">IF(K54=0,0,K54 / $K$17)</f>
        <v>0</v>
      </c>
    </row>
    <row r="55" customFormat="false" ht="16.5" hidden="false" customHeight="false" outlineLevel="0" collapsed="false">
      <c r="A55" s="39" t="s">
        <v>135</v>
      </c>
      <c r="B55" s="39" t="s">
        <v>36</v>
      </c>
      <c r="C55" s="39"/>
      <c r="D55" s="39" t="s">
        <v>136</v>
      </c>
      <c r="E55" s="40"/>
      <c r="F55" s="41" t="n">
        <v>1</v>
      </c>
      <c r="G55" s="42"/>
      <c r="H55" s="43"/>
      <c r="I55" s="44"/>
      <c r="J55" s="45"/>
      <c r="K55" s="45" t="n">
        <f aca="false">TRUNC(SUM(K56:K65),2)</f>
        <v>0</v>
      </c>
      <c r="L55" s="46"/>
      <c r="M55" s="47" t="n">
        <f aca="false">IF(K55=0,0,K55 / $K$17)</f>
        <v>0</v>
      </c>
    </row>
    <row r="56" customFormat="false" ht="23.85" hidden="false" customHeight="false" outlineLevel="0" collapsed="false">
      <c r="A56" s="48" t="s">
        <v>137</v>
      </c>
      <c r="B56" s="48" t="s">
        <v>138</v>
      </c>
      <c r="C56" s="48" t="s">
        <v>42</v>
      </c>
      <c r="D56" s="48" t="s">
        <v>139</v>
      </c>
      <c r="E56" s="49" t="s">
        <v>44</v>
      </c>
      <c r="F56" s="50" t="n">
        <v>24.03624</v>
      </c>
      <c r="G56" s="51" t="n">
        <v>71.42</v>
      </c>
      <c r="H56" s="52"/>
      <c r="I56" s="53"/>
      <c r="J56" s="51" t="n">
        <f aca="false">TRUNC(TRUNC(H56 *$K$16, 2) + H56, 2)</f>
        <v>0</v>
      </c>
      <c r="K56" s="51" t="n">
        <f aca="false">TRUNC(F56 * J56,2)</f>
        <v>0</v>
      </c>
      <c r="L56" s="54" t="n">
        <f aca="false">IF(H56=0,0,H56/G56-1)*-1</f>
        <v>-0</v>
      </c>
      <c r="M56" s="55" t="n">
        <f aca="false">IF(K56=0,0,K56 / $K$17)</f>
        <v>0</v>
      </c>
    </row>
    <row r="57" customFormat="false" ht="23.85" hidden="false" customHeight="false" outlineLevel="0" collapsed="false">
      <c r="A57" s="48" t="s">
        <v>140</v>
      </c>
      <c r="B57" s="48" t="s">
        <v>141</v>
      </c>
      <c r="C57" s="48" t="s">
        <v>101</v>
      </c>
      <c r="D57" s="48" t="s">
        <v>142</v>
      </c>
      <c r="E57" s="49" t="s">
        <v>98</v>
      </c>
      <c r="F57" s="50" t="n">
        <v>43.0304</v>
      </c>
      <c r="G57" s="51" t="n">
        <v>21.1</v>
      </c>
      <c r="H57" s="52"/>
      <c r="I57" s="53"/>
      <c r="J57" s="51" t="n">
        <f aca="false">TRUNC(TRUNC(H57 *$K$16, 2) + H57, 2)</f>
        <v>0</v>
      </c>
      <c r="K57" s="51" t="n">
        <f aca="false">TRUNC(F57 * J57,2)</f>
        <v>0</v>
      </c>
      <c r="L57" s="54" t="n">
        <f aca="false">IF(H57=0,0,H57/G57-1)*-1</f>
        <v>-0</v>
      </c>
      <c r="M57" s="55" t="n">
        <f aca="false">IF(K57=0,0,K57 / $K$17)</f>
        <v>0</v>
      </c>
    </row>
    <row r="58" customFormat="false" ht="23.85" hidden="false" customHeight="false" outlineLevel="0" collapsed="false">
      <c r="A58" s="48" t="s">
        <v>143</v>
      </c>
      <c r="B58" s="48" t="s">
        <v>144</v>
      </c>
      <c r="C58" s="48" t="s">
        <v>101</v>
      </c>
      <c r="D58" s="48" t="s">
        <v>145</v>
      </c>
      <c r="E58" s="49" t="s">
        <v>98</v>
      </c>
      <c r="F58" s="50" t="n">
        <v>215.53</v>
      </c>
      <c r="G58" s="51" t="n">
        <v>96.25</v>
      </c>
      <c r="H58" s="52"/>
      <c r="I58" s="53"/>
      <c r="J58" s="51" t="n">
        <f aca="false">TRUNC(TRUNC(H58 *$K$16, 2) + H58, 2)</f>
        <v>0</v>
      </c>
      <c r="K58" s="51" t="n">
        <f aca="false">TRUNC(F58 * J58,2)</f>
        <v>0</v>
      </c>
      <c r="L58" s="54" t="n">
        <f aca="false">IF(H58=0,0,H58/G58-1)*-1</f>
        <v>-0</v>
      </c>
      <c r="M58" s="55" t="n">
        <f aca="false">IF(K58=0,0,K58 / $K$17)</f>
        <v>0</v>
      </c>
    </row>
    <row r="59" customFormat="false" ht="23.85" hidden="false" customHeight="false" outlineLevel="0" collapsed="false">
      <c r="A59" s="48" t="s">
        <v>146</v>
      </c>
      <c r="B59" s="48" t="s">
        <v>147</v>
      </c>
      <c r="C59" s="48" t="s">
        <v>101</v>
      </c>
      <c r="D59" s="48" t="s">
        <v>148</v>
      </c>
      <c r="E59" s="49" t="s">
        <v>110</v>
      </c>
      <c r="F59" s="50" t="n">
        <v>9.6</v>
      </c>
      <c r="G59" s="51" t="n">
        <v>15.09</v>
      </c>
      <c r="H59" s="52"/>
      <c r="I59" s="53"/>
      <c r="J59" s="51" t="n">
        <f aca="false">TRUNC(TRUNC(H59 *$K$16, 2) + H59, 2)</f>
        <v>0</v>
      </c>
      <c r="K59" s="51" t="n">
        <f aca="false">TRUNC(F59 * J59,2)</f>
        <v>0</v>
      </c>
      <c r="L59" s="54" t="n">
        <f aca="false">IF(H59=0,0,H59/G59-1)*-1</f>
        <v>-0</v>
      </c>
      <c r="M59" s="55" t="n">
        <f aca="false">IF(K59=0,0,K59 / $K$17)</f>
        <v>0</v>
      </c>
    </row>
    <row r="60" customFormat="false" ht="23.85" hidden="false" customHeight="false" outlineLevel="0" collapsed="false">
      <c r="A60" s="48" t="s">
        <v>149</v>
      </c>
      <c r="B60" s="48" t="s">
        <v>108</v>
      </c>
      <c r="C60" s="48" t="s">
        <v>101</v>
      </c>
      <c r="D60" s="48" t="s">
        <v>109</v>
      </c>
      <c r="E60" s="49" t="s">
        <v>110</v>
      </c>
      <c r="F60" s="50" t="n">
        <v>517.2</v>
      </c>
      <c r="G60" s="51" t="n">
        <v>13.87</v>
      </c>
      <c r="H60" s="52"/>
      <c r="I60" s="53"/>
      <c r="J60" s="51" t="n">
        <f aca="false">TRUNC(TRUNC(H60 *$K$16, 2) + H60, 2)</f>
        <v>0</v>
      </c>
      <c r="K60" s="51" t="n">
        <f aca="false">TRUNC(F60 * J60,2)</f>
        <v>0</v>
      </c>
      <c r="L60" s="54" t="n">
        <f aca="false">IF(H60=0,0,H60/G60-1)*-1</f>
        <v>-0</v>
      </c>
      <c r="M60" s="55" t="n">
        <f aca="false">IF(K60=0,0,K60 / $K$17)</f>
        <v>0</v>
      </c>
    </row>
    <row r="61" customFormat="false" ht="23.85" hidden="false" customHeight="false" outlineLevel="0" collapsed="false">
      <c r="A61" s="48" t="s">
        <v>150</v>
      </c>
      <c r="B61" s="48" t="s">
        <v>112</v>
      </c>
      <c r="C61" s="48" t="s">
        <v>101</v>
      </c>
      <c r="D61" s="48" t="s">
        <v>113</v>
      </c>
      <c r="E61" s="49" t="s">
        <v>110</v>
      </c>
      <c r="F61" s="50" t="n">
        <v>128.8</v>
      </c>
      <c r="G61" s="51" t="n">
        <v>12.32</v>
      </c>
      <c r="H61" s="52"/>
      <c r="I61" s="53"/>
      <c r="J61" s="51" t="n">
        <f aca="false">TRUNC(TRUNC(H61 *$K$16, 2) + H61, 2)</f>
        <v>0</v>
      </c>
      <c r="K61" s="51" t="n">
        <f aca="false">TRUNC(F61 * J61,2)</f>
        <v>0</v>
      </c>
      <c r="L61" s="54" t="n">
        <f aca="false">IF(H61=0,0,H61/G61-1)*-1</f>
        <v>-0</v>
      </c>
      <c r="M61" s="55" t="n">
        <f aca="false">IF(K61=0,0,K61 / $K$17)</f>
        <v>0</v>
      </c>
    </row>
    <row r="62" customFormat="false" ht="23.85" hidden="false" customHeight="false" outlineLevel="0" collapsed="false">
      <c r="A62" s="48" t="s">
        <v>151</v>
      </c>
      <c r="B62" s="48" t="s">
        <v>115</v>
      </c>
      <c r="C62" s="48" t="s">
        <v>101</v>
      </c>
      <c r="D62" s="48" t="s">
        <v>116</v>
      </c>
      <c r="E62" s="49" t="s">
        <v>110</v>
      </c>
      <c r="F62" s="50" t="n">
        <v>43</v>
      </c>
      <c r="G62" s="51" t="n">
        <v>10.41</v>
      </c>
      <c r="H62" s="52"/>
      <c r="I62" s="53"/>
      <c r="J62" s="51" t="n">
        <f aca="false">TRUNC(TRUNC(H62 *$K$16, 2) + H62, 2)</f>
        <v>0</v>
      </c>
      <c r="K62" s="51" t="n">
        <f aca="false">TRUNC(F62 * J62,2)</f>
        <v>0</v>
      </c>
      <c r="L62" s="54" t="n">
        <f aca="false">IF(H62=0,0,H62/G62-1)*-1</f>
        <v>-0</v>
      </c>
      <c r="M62" s="55" t="n">
        <f aca="false">IF(K62=0,0,K62 / $K$17)</f>
        <v>0</v>
      </c>
    </row>
    <row r="63" customFormat="false" ht="23.85" hidden="false" customHeight="false" outlineLevel="0" collapsed="false">
      <c r="A63" s="48" t="s">
        <v>152</v>
      </c>
      <c r="B63" s="48" t="s">
        <v>121</v>
      </c>
      <c r="C63" s="48" t="s">
        <v>101</v>
      </c>
      <c r="D63" s="48" t="s">
        <v>122</v>
      </c>
      <c r="E63" s="49" t="s">
        <v>110</v>
      </c>
      <c r="F63" s="50" t="n">
        <v>222.7</v>
      </c>
      <c r="G63" s="51" t="n">
        <v>16.42</v>
      </c>
      <c r="H63" s="52"/>
      <c r="I63" s="53"/>
      <c r="J63" s="51" t="n">
        <f aca="false">TRUNC(TRUNC(H63 *$K$16, 2) + H63, 2)</f>
        <v>0</v>
      </c>
      <c r="K63" s="51" t="n">
        <f aca="false">TRUNC(F63 * J63,2)</f>
        <v>0</v>
      </c>
      <c r="L63" s="54" t="n">
        <f aca="false">IF(H63=0,0,H63/G63-1)*-1</f>
        <v>-0</v>
      </c>
      <c r="M63" s="55" t="n">
        <f aca="false">IF(K63=0,0,K63 / $K$17)</f>
        <v>0</v>
      </c>
    </row>
    <row r="64" customFormat="false" ht="23.85" hidden="false" customHeight="false" outlineLevel="0" collapsed="false">
      <c r="A64" s="48" t="s">
        <v>153</v>
      </c>
      <c r="B64" s="48" t="s">
        <v>133</v>
      </c>
      <c r="C64" s="48" t="s">
        <v>42</v>
      </c>
      <c r="D64" s="48" t="s">
        <v>134</v>
      </c>
      <c r="E64" s="49" t="s">
        <v>44</v>
      </c>
      <c r="F64" s="56" t="n">
        <v>13.74</v>
      </c>
      <c r="G64" s="51" t="n">
        <v>738.66</v>
      </c>
      <c r="H64" s="52"/>
      <c r="I64" s="53"/>
      <c r="J64" s="51" t="n">
        <f aca="false">TRUNC(TRUNC(H64 *$K$16, 2) + H64, 2)</f>
        <v>0</v>
      </c>
      <c r="K64" s="51" t="n">
        <f aca="false">TRUNC(F64 * J64,2)</f>
        <v>0</v>
      </c>
      <c r="L64" s="54" t="n">
        <f aca="false">IF(H64=0,0,H64/G64-1)*-1</f>
        <v>-0</v>
      </c>
      <c r="M64" s="55" t="n">
        <f aca="false">IF(K64=0,0,K64 / $K$17)</f>
        <v>0</v>
      </c>
    </row>
    <row r="65" customFormat="false" ht="16.5" hidden="false" customHeight="false" outlineLevel="0" collapsed="false">
      <c r="A65" s="48" t="s">
        <v>154</v>
      </c>
      <c r="B65" s="48" t="s">
        <v>155</v>
      </c>
      <c r="C65" s="48" t="s">
        <v>101</v>
      </c>
      <c r="D65" s="48" t="s">
        <v>156</v>
      </c>
      <c r="E65" s="49" t="s">
        <v>98</v>
      </c>
      <c r="F65" s="56" t="n">
        <v>290.2424</v>
      </c>
      <c r="G65" s="51" t="n">
        <v>39.63</v>
      </c>
      <c r="H65" s="52"/>
      <c r="I65" s="53"/>
      <c r="J65" s="51" t="n">
        <f aca="false">TRUNC(TRUNC(H65 *$K$16, 2) + H65, 2)</f>
        <v>0</v>
      </c>
      <c r="K65" s="51" t="n">
        <f aca="false">TRUNC(F65 * J65,2)</f>
        <v>0</v>
      </c>
      <c r="L65" s="54" t="n">
        <f aca="false">IF(H65=0,0,H65/G65-1)*-1</f>
        <v>-0</v>
      </c>
      <c r="M65" s="55" t="n">
        <f aca="false">IF(K65=0,0,K65 / $K$17)</f>
        <v>0</v>
      </c>
    </row>
    <row r="66" customFormat="false" ht="16.5" hidden="false" customHeight="false" outlineLevel="0" collapsed="false">
      <c r="A66" s="39" t="s">
        <v>157</v>
      </c>
      <c r="B66" s="39" t="s">
        <v>36</v>
      </c>
      <c r="C66" s="39"/>
      <c r="D66" s="39" t="s">
        <v>158</v>
      </c>
      <c r="E66" s="40"/>
      <c r="F66" s="41" t="n">
        <v>1</v>
      </c>
      <c r="G66" s="42"/>
      <c r="H66" s="43"/>
      <c r="I66" s="44"/>
      <c r="J66" s="45"/>
      <c r="K66" s="45" t="n">
        <f aca="false">TRUNC(SUM(K67:K75),2)</f>
        <v>0</v>
      </c>
      <c r="L66" s="46"/>
      <c r="M66" s="47" t="n">
        <f aca="false">IF(K66=0,0,K66 / $K$17)</f>
        <v>0</v>
      </c>
    </row>
    <row r="67" customFormat="false" ht="23.85" hidden="false" customHeight="false" outlineLevel="0" collapsed="false">
      <c r="A67" s="48" t="s">
        <v>159</v>
      </c>
      <c r="B67" s="48" t="s">
        <v>160</v>
      </c>
      <c r="C67" s="48" t="s">
        <v>101</v>
      </c>
      <c r="D67" s="48" t="s">
        <v>161</v>
      </c>
      <c r="E67" s="49" t="s">
        <v>110</v>
      </c>
      <c r="F67" s="50" t="n">
        <v>164.8</v>
      </c>
      <c r="G67" s="51" t="n">
        <v>10.6</v>
      </c>
      <c r="H67" s="52"/>
      <c r="I67" s="53"/>
      <c r="J67" s="51" t="n">
        <f aca="false">TRUNC(TRUNC(H67 *$K$16, 2) + H67, 2)</f>
        <v>0</v>
      </c>
      <c r="K67" s="51" t="n">
        <f aca="false">TRUNC(F67 * J67,2)</f>
        <v>0</v>
      </c>
      <c r="L67" s="54" t="n">
        <f aca="false">IF(H67=0,0,H67/G67-1)*-1</f>
        <v>-0</v>
      </c>
      <c r="M67" s="55" t="n">
        <f aca="false">IF(K67=0,0,K67 / $K$17)</f>
        <v>0</v>
      </c>
    </row>
    <row r="68" customFormat="false" ht="23.85" hidden="false" customHeight="false" outlineLevel="0" collapsed="false">
      <c r="A68" s="48" t="s">
        <v>162</v>
      </c>
      <c r="B68" s="48" t="s">
        <v>163</v>
      </c>
      <c r="C68" s="48" t="s">
        <v>101</v>
      </c>
      <c r="D68" s="48" t="s">
        <v>164</v>
      </c>
      <c r="E68" s="49" t="s">
        <v>110</v>
      </c>
      <c r="F68" s="50" t="n">
        <v>46.9</v>
      </c>
      <c r="G68" s="51" t="n">
        <v>8.85</v>
      </c>
      <c r="H68" s="52"/>
      <c r="I68" s="53"/>
      <c r="J68" s="51" t="n">
        <f aca="false">TRUNC(TRUNC(H68 *$K$16, 2) + H68, 2)</f>
        <v>0</v>
      </c>
      <c r="K68" s="51" t="n">
        <f aca="false">TRUNC(F68 * J68,2)</f>
        <v>0</v>
      </c>
      <c r="L68" s="54" t="n">
        <f aca="false">IF(H68=0,0,H68/G68-1)*-1</f>
        <v>-0</v>
      </c>
      <c r="M68" s="55" t="n">
        <f aca="false">IF(K68=0,0,K68 / $K$17)</f>
        <v>0</v>
      </c>
    </row>
    <row r="69" customFormat="false" ht="23.85" hidden="false" customHeight="false" outlineLevel="0" collapsed="false">
      <c r="A69" s="48" t="s">
        <v>165</v>
      </c>
      <c r="B69" s="48" t="s">
        <v>166</v>
      </c>
      <c r="C69" s="48" t="s">
        <v>101</v>
      </c>
      <c r="D69" s="48" t="s">
        <v>167</v>
      </c>
      <c r="E69" s="49" t="s">
        <v>110</v>
      </c>
      <c r="F69" s="50" t="n">
        <v>7</v>
      </c>
      <c r="G69" s="51" t="n">
        <v>8.56</v>
      </c>
      <c r="H69" s="52"/>
      <c r="I69" s="53"/>
      <c r="J69" s="51" t="n">
        <f aca="false">TRUNC(TRUNC(H69 *$K$16, 2) + H69, 2)</f>
        <v>0</v>
      </c>
      <c r="K69" s="51" t="n">
        <f aca="false">TRUNC(F69 * J69,2)</f>
        <v>0</v>
      </c>
      <c r="L69" s="54" t="n">
        <f aca="false">IF(H69=0,0,H69/G69-1)*-1</f>
        <v>-0</v>
      </c>
      <c r="M69" s="55" t="n">
        <f aca="false">IF(K69=0,0,K69 / $K$17)</f>
        <v>0</v>
      </c>
    </row>
    <row r="70" customFormat="false" ht="23.85" hidden="false" customHeight="false" outlineLevel="0" collapsed="false">
      <c r="A70" s="48" t="s">
        <v>168</v>
      </c>
      <c r="B70" s="48" t="s">
        <v>169</v>
      </c>
      <c r="C70" s="48" t="s">
        <v>101</v>
      </c>
      <c r="D70" s="48" t="s">
        <v>170</v>
      </c>
      <c r="E70" s="49" t="s">
        <v>110</v>
      </c>
      <c r="F70" s="50" t="n">
        <v>84.2</v>
      </c>
      <c r="G70" s="51" t="n">
        <v>13.74</v>
      </c>
      <c r="H70" s="52"/>
      <c r="I70" s="53"/>
      <c r="J70" s="51" t="n">
        <f aca="false">TRUNC(TRUNC(H70 *$K$16, 2) + H70, 2)</f>
        <v>0</v>
      </c>
      <c r="K70" s="51" t="n">
        <f aca="false">TRUNC(F70 * J70,2)</f>
        <v>0</v>
      </c>
      <c r="L70" s="54" t="n">
        <f aca="false">IF(H70=0,0,H70/G70-1)*-1</f>
        <v>-0</v>
      </c>
      <c r="M70" s="55" t="n">
        <f aca="false">IF(K70=0,0,K70 / $K$17)</f>
        <v>0</v>
      </c>
    </row>
    <row r="71" customFormat="false" ht="23.85" hidden="false" customHeight="false" outlineLevel="0" collapsed="false">
      <c r="A71" s="48" t="s">
        <v>171</v>
      </c>
      <c r="B71" s="48" t="s">
        <v>172</v>
      </c>
      <c r="C71" s="48" t="s">
        <v>101</v>
      </c>
      <c r="D71" s="48" t="s">
        <v>173</v>
      </c>
      <c r="E71" s="49" t="s">
        <v>110</v>
      </c>
      <c r="F71" s="50" t="n">
        <v>2.3</v>
      </c>
      <c r="G71" s="51" t="n">
        <v>11.94</v>
      </c>
      <c r="H71" s="52"/>
      <c r="I71" s="53"/>
      <c r="J71" s="51" t="n">
        <f aca="false">TRUNC(TRUNC(H71 *$K$16, 2) + H71, 2)</f>
        <v>0</v>
      </c>
      <c r="K71" s="51" t="n">
        <f aca="false">TRUNC(F71 * J71,2)</f>
        <v>0</v>
      </c>
      <c r="L71" s="54" t="n">
        <f aca="false">IF(H71=0,0,H71/G71-1)*-1</f>
        <v>-0</v>
      </c>
      <c r="M71" s="55" t="n">
        <f aca="false">IF(K71=0,0,K71 / $K$17)</f>
        <v>0</v>
      </c>
    </row>
    <row r="72" customFormat="false" ht="23.85" hidden="false" customHeight="false" outlineLevel="0" collapsed="false">
      <c r="A72" s="48" t="s">
        <v>174</v>
      </c>
      <c r="B72" s="48" t="s">
        <v>175</v>
      </c>
      <c r="C72" s="48" t="s">
        <v>101</v>
      </c>
      <c r="D72" s="48" t="s">
        <v>176</v>
      </c>
      <c r="E72" s="49" t="s">
        <v>110</v>
      </c>
      <c r="F72" s="50" t="n">
        <v>3.3</v>
      </c>
      <c r="G72" s="51" t="n">
        <v>12.83</v>
      </c>
      <c r="H72" s="52"/>
      <c r="I72" s="53"/>
      <c r="J72" s="51" t="n">
        <f aca="false">TRUNC(TRUNC(H72 *$K$16, 2) + H72, 2)</f>
        <v>0</v>
      </c>
      <c r="K72" s="51" t="n">
        <f aca="false">TRUNC(F72 * J72,2)</f>
        <v>0</v>
      </c>
      <c r="L72" s="54" t="n">
        <f aca="false">IF(H72=0,0,H72/G72-1)*-1</f>
        <v>-0</v>
      </c>
      <c r="M72" s="55" t="n">
        <f aca="false">IF(K72=0,0,K72 / $K$17)</f>
        <v>0</v>
      </c>
    </row>
    <row r="73" customFormat="false" ht="35.05" hidden="false" customHeight="false" outlineLevel="0" collapsed="false">
      <c r="A73" s="48" t="s">
        <v>177</v>
      </c>
      <c r="B73" s="48" t="s">
        <v>178</v>
      </c>
      <c r="C73" s="48" t="s">
        <v>101</v>
      </c>
      <c r="D73" s="48" t="s">
        <v>179</v>
      </c>
      <c r="E73" s="49" t="s">
        <v>98</v>
      </c>
      <c r="F73" s="50" t="n">
        <v>48.8</v>
      </c>
      <c r="G73" s="51" t="n">
        <v>56.58</v>
      </c>
      <c r="H73" s="52"/>
      <c r="I73" s="53"/>
      <c r="J73" s="51" t="n">
        <f aca="false">TRUNC(TRUNC(H73 *$K$16, 2) + H73, 2)</f>
        <v>0</v>
      </c>
      <c r="K73" s="51" t="n">
        <f aca="false">TRUNC(F73 * J73,2)</f>
        <v>0</v>
      </c>
      <c r="L73" s="54" t="n">
        <f aca="false">IF(H73=0,0,H73/G73-1)*-1</f>
        <v>-0</v>
      </c>
      <c r="M73" s="55" t="n">
        <f aca="false">IF(K73=0,0,K73 / $K$17)</f>
        <v>0</v>
      </c>
    </row>
    <row r="74" customFormat="false" ht="23.85" hidden="false" customHeight="false" outlineLevel="0" collapsed="false">
      <c r="A74" s="48" t="s">
        <v>180</v>
      </c>
      <c r="B74" s="48" t="s">
        <v>181</v>
      </c>
      <c r="C74" s="48" t="s">
        <v>101</v>
      </c>
      <c r="D74" s="48" t="s">
        <v>182</v>
      </c>
      <c r="E74" s="49" t="s">
        <v>44</v>
      </c>
      <c r="F74" s="50" t="n">
        <v>2.75</v>
      </c>
      <c r="G74" s="51" t="n">
        <v>568.66</v>
      </c>
      <c r="H74" s="52"/>
      <c r="I74" s="53"/>
      <c r="J74" s="51" t="n">
        <f aca="false">TRUNC(TRUNC(H74 *$K$16, 2) + H74, 2)</f>
        <v>0</v>
      </c>
      <c r="K74" s="51" t="n">
        <f aca="false">TRUNC(F74 * J74,2)</f>
        <v>0</v>
      </c>
      <c r="L74" s="54" t="n">
        <f aca="false">IF(H74=0,0,H74/G74-1)*-1</f>
        <v>-0</v>
      </c>
      <c r="M74" s="55" t="n">
        <f aca="false">IF(K74=0,0,K74 / $K$17)</f>
        <v>0</v>
      </c>
    </row>
    <row r="75" customFormat="false" ht="23.85" hidden="false" customHeight="false" outlineLevel="0" collapsed="false">
      <c r="A75" s="48" t="s">
        <v>183</v>
      </c>
      <c r="B75" s="48" t="s">
        <v>184</v>
      </c>
      <c r="C75" s="48" t="s">
        <v>101</v>
      </c>
      <c r="D75" s="48" t="s">
        <v>185</v>
      </c>
      <c r="E75" s="49" t="s">
        <v>44</v>
      </c>
      <c r="F75" s="56" t="n">
        <v>2.75</v>
      </c>
      <c r="G75" s="51" t="n">
        <v>296.28</v>
      </c>
      <c r="H75" s="52"/>
      <c r="I75" s="53"/>
      <c r="J75" s="51" t="n">
        <f aca="false">TRUNC(TRUNC(H75 *$K$16, 2) + H75, 2)</f>
        <v>0</v>
      </c>
      <c r="K75" s="51" t="n">
        <f aca="false">TRUNC(F75 * J75,2)</f>
        <v>0</v>
      </c>
      <c r="L75" s="54" t="n">
        <f aca="false">IF(H75=0,0,H75/G75-1)*-1</f>
        <v>-0</v>
      </c>
      <c r="M75" s="55" t="n">
        <f aca="false">IF(K75=0,0,K75 / $K$17)</f>
        <v>0</v>
      </c>
    </row>
    <row r="76" customFormat="false" ht="16.5" hidden="false" customHeight="false" outlineLevel="0" collapsed="false">
      <c r="A76" s="39" t="s">
        <v>186</v>
      </c>
      <c r="B76" s="39" t="s">
        <v>36</v>
      </c>
      <c r="C76" s="39"/>
      <c r="D76" s="39" t="s">
        <v>187</v>
      </c>
      <c r="E76" s="40"/>
      <c r="F76" s="41" t="n">
        <v>1</v>
      </c>
      <c r="G76" s="42"/>
      <c r="H76" s="43"/>
      <c r="I76" s="44"/>
      <c r="J76" s="45"/>
      <c r="K76" s="45" t="n">
        <f aca="false">TRUNC(SUM(K77:K84),2)</f>
        <v>0</v>
      </c>
      <c r="L76" s="46"/>
      <c r="M76" s="47" t="n">
        <f aca="false">IF(K76=0,0,K76 / $K$17)</f>
        <v>0</v>
      </c>
    </row>
    <row r="77" customFormat="false" ht="23.85" hidden="false" customHeight="false" outlineLevel="0" collapsed="false">
      <c r="A77" s="48" t="s">
        <v>188</v>
      </c>
      <c r="B77" s="48" t="s">
        <v>189</v>
      </c>
      <c r="C77" s="48" t="s">
        <v>101</v>
      </c>
      <c r="D77" s="48" t="s">
        <v>190</v>
      </c>
      <c r="E77" s="49" t="s">
        <v>98</v>
      </c>
      <c r="F77" s="50" t="n">
        <v>164.23</v>
      </c>
      <c r="G77" s="51" t="n">
        <v>104.64</v>
      </c>
      <c r="H77" s="52"/>
      <c r="I77" s="53"/>
      <c r="J77" s="51" t="n">
        <f aca="false">TRUNC(TRUNC(H77 *$K$16, 2) + H77, 2)</f>
        <v>0</v>
      </c>
      <c r="K77" s="51" t="n">
        <f aca="false">TRUNC(F77 * J77,2)</f>
        <v>0</v>
      </c>
      <c r="L77" s="54" t="n">
        <f aca="false">IF(H77=0,0,H77/G77-1)*-1</f>
        <v>-0</v>
      </c>
      <c r="M77" s="55" t="n">
        <f aca="false">IF(K77=0,0,K77 / $K$17)</f>
        <v>0</v>
      </c>
    </row>
    <row r="78" customFormat="false" ht="23.85" hidden="false" customHeight="false" outlineLevel="0" collapsed="false">
      <c r="A78" s="48" t="s">
        <v>191</v>
      </c>
      <c r="B78" s="48" t="s">
        <v>175</v>
      </c>
      <c r="C78" s="48" t="s">
        <v>101</v>
      </c>
      <c r="D78" s="48" t="s">
        <v>176</v>
      </c>
      <c r="E78" s="49" t="s">
        <v>110</v>
      </c>
      <c r="F78" s="50" t="n">
        <v>49.7</v>
      </c>
      <c r="G78" s="51" t="n">
        <v>12.83</v>
      </c>
      <c r="H78" s="52"/>
      <c r="I78" s="53"/>
      <c r="J78" s="51" t="n">
        <f aca="false">TRUNC(TRUNC(H78 *$K$16, 2) + H78, 2)</f>
        <v>0</v>
      </c>
      <c r="K78" s="51" t="n">
        <f aca="false">TRUNC(F78 * J78,2)</f>
        <v>0</v>
      </c>
      <c r="L78" s="54" t="n">
        <f aca="false">IF(H78=0,0,H78/G78-1)*-1</f>
        <v>-0</v>
      </c>
      <c r="M78" s="55" t="n">
        <f aca="false">IF(K78=0,0,K78 / $K$17)</f>
        <v>0</v>
      </c>
    </row>
    <row r="79" customFormat="false" ht="23.85" hidden="false" customHeight="false" outlineLevel="0" collapsed="false">
      <c r="A79" s="48" t="s">
        <v>192</v>
      </c>
      <c r="B79" s="48" t="s">
        <v>172</v>
      </c>
      <c r="C79" s="48" t="s">
        <v>101</v>
      </c>
      <c r="D79" s="48" t="s">
        <v>173</v>
      </c>
      <c r="E79" s="49" t="s">
        <v>110</v>
      </c>
      <c r="F79" s="50" t="n">
        <v>418.2</v>
      </c>
      <c r="G79" s="51" t="n">
        <v>11.94</v>
      </c>
      <c r="H79" s="52"/>
      <c r="I79" s="53"/>
      <c r="J79" s="51" t="n">
        <f aca="false">TRUNC(TRUNC(H79 *$K$16, 2) + H79, 2)</f>
        <v>0</v>
      </c>
      <c r="K79" s="51" t="n">
        <f aca="false">TRUNC(F79 * J79,2)</f>
        <v>0</v>
      </c>
      <c r="L79" s="54" t="n">
        <f aca="false">IF(H79=0,0,H79/G79-1)*-1</f>
        <v>-0</v>
      </c>
      <c r="M79" s="55" t="n">
        <f aca="false">IF(K79=0,0,K79 / $K$17)</f>
        <v>0</v>
      </c>
    </row>
    <row r="80" customFormat="false" ht="23.85" hidden="false" customHeight="false" outlineLevel="0" collapsed="false">
      <c r="A80" s="48" t="s">
        <v>193</v>
      </c>
      <c r="B80" s="48" t="s">
        <v>160</v>
      </c>
      <c r="C80" s="48" t="s">
        <v>101</v>
      </c>
      <c r="D80" s="48" t="s">
        <v>161</v>
      </c>
      <c r="E80" s="49" t="s">
        <v>110</v>
      </c>
      <c r="F80" s="50" t="n">
        <v>80.3</v>
      </c>
      <c r="G80" s="51" t="n">
        <v>10.6</v>
      </c>
      <c r="H80" s="52"/>
      <c r="I80" s="53"/>
      <c r="J80" s="51" t="n">
        <f aca="false">TRUNC(TRUNC(H80 *$K$16, 2) + H80, 2)</f>
        <v>0</v>
      </c>
      <c r="K80" s="51" t="n">
        <f aca="false">TRUNC(F80 * J80,2)</f>
        <v>0</v>
      </c>
      <c r="L80" s="54" t="n">
        <f aca="false">IF(H80=0,0,H80/G80-1)*-1</f>
        <v>-0</v>
      </c>
      <c r="M80" s="55" t="n">
        <f aca="false">IF(K80=0,0,K80 / $K$17)</f>
        <v>0</v>
      </c>
    </row>
    <row r="81" customFormat="false" ht="23.85" hidden="false" customHeight="false" outlineLevel="0" collapsed="false">
      <c r="A81" s="48" t="s">
        <v>194</v>
      </c>
      <c r="B81" s="48" t="s">
        <v>163</v>
      </c>
      <c r="C81" s="48" t="s">
        <v>101</v>
      </c>
      <c r="D81" s="48" t="s">
        <v>164</v>
      </c>
      <c r="E81" s="49" t="s">
        <v>110</v>
      </c>
      <c r="F81" s="50" t="n">
        <v>48.5</v>
      </c>
      <c r="G81" s="51" t="n">
        <v>8.85</v>
      </c>
      <c r="H81" s="52"/>
      <c r="I81" s="53"/>
      <c r="J81" s="51" t="n">
        <f aca="false">TRUNC(TRUNC(H81 *$K$16, 2) + H81, 2)</f>
        <v>0</v>
      </c>
      <c r="K81" s="51" t="n">
        <f aca="false">TRUNC(F81 * J81,2)</f>
        <v>0</v>
      </c>
      <c r="L81" s="54" t="n">
        <f aca="false">IF(H81=0,0,H81/G81-1)*-1</f>
        <v>-0</v>
      </c>
      <c r="M81" s="55" t="n">
        <f aca="false">IF(K81=0,0,K81 / $K$17)</f>
        <v>0</v>
      </c>
    </row>
    <row r="82" customFormat="false" ht="23.85" hidden="false" customHeight="false" outlineLevel="0" collapsed="false">
      <c r="A82" s="48" t="s">
        <v>195</v>
      </c>
      <c r="B82" s="48" t="s">
        <v>166</v>
      </c>
      <c r="C82" s="48" t="s">
        <v>101</v>
      </c>
      <c r="D82" s="48" t="s">
        <v>167</v>
      </c>
      <c r="E82" s="49" t="s">
        <v>110</v>
      </c>
      <c r="F82" s="50" t="n">
        <v>37.4</v>
      </c>
      <c r="G82" s="51" t="n">
        <v>8.56</v>
      </c>
      <c r="H82" s="52"/>
      <c r="I82" s="53"/>
      <c r="J82" s="51" t="n">
        <f aca="false">TRUNC(TRUNC(H82 *$K$16, 2) + H82, 2)</f>
        <v>0</v>
      </c>
      <c r="K82" s="51" t="n">
        <f aca="false">TRUNC(F82 * J82,2)</f>
        <v>0</v>
      </c>
      <c r="L82" s="54" t="n">
        <f aca="false">IF(H82=0,0,H82/G82-1)*-1</f>
        <v>-0</v>
      </c>
      <c r="M82" s="55" t="n">
        <f aca="false">IF(K82=0,0,K82 / $K$17)</f>
        <v>0</v>
      </c>
    </row>
    <row r="83" customFormat="false" ht="23.85" hidden="false" customHeight="false" outlineLevel="0" collapsed="false">
      <c r="A83" s="48" t="s">
        <v>196</v>
      </c>
      <c r="B83" s="48" t="s">
        <v>169</v>
      </c>
      <c r="C83" s="48" t="s">
        <v>101</v>
      </c>
      <c r="D83" s="48" t="s">
        <v>170</v>
      </c>
      <c r="E83" s="49" t="s">
        <v>110</v>
      </c>
      <c r="F83" s="50" t="n">
        <v>218.6</v>
      </c>
      <c r="G83" s="51" t="n">
        <v>13.74</v>
      </c>
      <c r="H83" s="52"/>
      <c r="I83" s="53"/>
      <c r="J83" s="51" t="n">
        <f aca="false">TRUNC(TRUNC(H83 *$K$16, 2) + H83, 2)</f>
        <v>0</v>
      </c>
      <c r="K83" s="51" t="n">
        <f aca="false">TRUNC(F83 * J83,2)</f>
        <v>0</v>
      </c>
      <c r="L83" s="54" t="n">
        <f aca="false">IF(H83=0,0,H83/G83-1)*-1</f>
        <v>-0</v>
      </c>
      <c r="M83" s="55" t="n">
        <f aca="false">IF(K83=0,0,K83 / $K$17)</f>
        <v>0</v>
      </c>
    </row>
    <row r="84" customFormat="false" ht="23.85" hidden="false" customHeight="false" outlineLevel="0" collapsed="false">
      <c r="A84" s="48" t="s">
        <v>197</v>
      </c>
      <c r="B84" s="48" t="s">
        <v>133</v>
      </c>
      <c r="C84" s="48" t="s">
        <v>42</v>
      </c>
      <c r="D84" s="48" t="s">
        <v>134</v>
      </c>
      <c r="E84" s="49" t="s">
        <v>44</v>
      </c>
      <c r="F84" s="50" t="n">
        <v>12.06</v>
      </c>
      <c r="G84" s="51" t="n">
        <v>738.66</v>
      </c>
      <c r="H84" s="52"/>
      <c r="I84" s="53"/>
      <c r="J84" s="51" t="n">
        <f aca="false">TRUNC(TRUNC(H84 *$K$16, 2) + H84, 2)</f>
        <v>0</v>
      </c>
      <c r="K84" s="51" t="n">
        <f aca="false">TRUNC(F84 * J84,2)</f>
        <v>0</v>
      </c>
      <c r="L84" s="54" t="n">
        <f aca="false">IF(H84=0,0,H84/G84-1)*-1</f>
        <v>-0</v>
      </c>
      <c r="M84" s="55" t="n">
        <f aca="false">IF(K84=0,0,K84 / $K$17)</f>
        <v>0</v>
      </c>
    </row>
    <row r="85" customFormat="false" ht="16.5" hidden="false" customHeight="false" outlineLevel="0" collapsed="false">
      <c r="A85" s="39" t="s">
        <v>198</v>
      </c>
      <c r="B85" s="39" t="s">
        <v>36</v>
      </c>
      <c r="C85" s="39"/>
      <c r="D85" s="39" t="s">
        <v>199</v>
      </c>
      <c r="E85" s="40"/>
      <c r="F85" s="41" t="n">
        <v>1</v>
      </c>
      <c r="G85" s="42"/>
      <c r="H85" s="43"/>
      <c r="I85" s="44"/>
      <c r="J85" s="45"/>
      <c r="K85" s="45" t="n">
        <f aca="false">TRUNC(SUM(K86:K96),2)</f>
        <v>0</v>
      </c>
      <c r="L85" s="46"/>
      <c r="M85" s="47" t="n">
        <f aca="false">IF(K85=0,0,K85 / $K$17)</f>
        <v>0</v>
      </c>
    </row>
    <row r="86" customFormat="false" ht="23.85" hidden="false" customHeight="false" outlineLevel="0" collapsed="false">
      <c r="A86" s="48" t="s">
        <v>200</v>
      </c>
      <c r="B86" s="48" t="s">
        <v>201</v>
      </c>
      <c r="C86" s="48" t="s">
        <v>101</v>
      </c>
      <c r="D86" s="48" t="s">
        <v>202</v>
      </c>
      <c r="E86" s="49" t="s">
        <v>98</v>
      </c>
      <c r="F86" s="50" t="n">
        <v>372.96</v>
      </c>
      <c r="G86" s="51" t="n">
        <v>37.11</v>
      </c>
      <c r="H86" s="52"/>
      <c r="I86" s="53"/>
      <c r="J86" s="51" t="n">
        <f aca="false">TRUNC(TRUNC(H86 *$K$16, 2) + H86, 2)</f>
        <v>0</v>
      </c>
      <c r="K86" s="51" t="n">
        <f aca="false">TRUNC(F86 * J86,2)</f>
        <v>0</v>
      </c>
      <c r="L86" s="54" t="n">
        <f aca="false">IF(H86=0,0,H86/G86-1)*-1</f>
        <v>-0</v>
      </c>
      <c r="M86" s="55" t="n">
        <f aca="false">IF(K86=0,0,K86 / $K$17)</f>
        <v>0</v>
      </c>
    </row>
    <row r="87" customFormat="false" ht="23.85" hidden="false" customHeight="false" outlineLevel="0" collapsed="false">
      <c r="A87" s="48" t="s">
        <v>203</v>
      </c>
      <c r="B87" s="48" t="s">
        <v>204</v>
      </c>
      <c r="C87" s="48" t="s">
        <v>101</v>
      </c>
      <c r="D87" s="48" t="s">
        <v>205</v>
      </c>
      <c r="E87" s="49" t="s">
        <v>110</v>
      </c>
      <c r="F87" s="50" t="n">
        <v>667.51</v>
      </c>
      <c r="G87" s="51" t="n">
        <v>12.28</v>
      </c>
      <c r="H87" s="52"/>
      <c r="I87" s="53"/>
      <c r="J87" s="51" t="n">
        <f aca="false">TRUNC(TRUNC(H87 *$K$16, 2) + H87, 2)</f>
        <v>0</v>
      </c>
      <c r="K87" s="51" t="n">
        <f aca="false">TRUNC(F87 * J87,2)</f>
        <v>0</v>
      </c>
      <c r="L87" s="54" t="n">
        <f aca="false">IF(H87=0,0,H87/G87-1)*-1</f>
        <v>-0</v>
      </c>
      <c r="M87" s="55" t="n">
        <f aca="false">IF(K87=0,0,K87 / $K$17)</f>
        <v>0</v>
      </c>
    </row>
    <row r="88" customFormat="false" ht="23.85" hidden="false" customHeight="false" outlineLevel="0" collapsed="false">
      <c r="A88" s="48" t="s">
        <v>206</v>
      </c>
      <c r="B88" s="48" t="s">
        <v>207</v>
      </c>
      <c r="C88" s="48" t="s">
        <v>101</v>
      </c>
      <c r="D88" s="48" t="s">
        <v>208</v>
      </c>
      <c r="E88" s="49" t="s">
        <v>110</v>
      </c>
      <c r="F88" s="50" t="n">
        <v>590.5</v>
      </c>
      <c r="G88" s="51" t="n">
        <v>11.43</v>
      </c>
      <c r="H88" s="52"/>
      <c r="I88" s="53"/>
      <c r="J88" s="51" t="n">
        <f aca="false">TRUNC(TRUNC(H88 *$K$16, 2) + H88, 2)</f>
        <v>0</v>
      </c>
      <c r="K88" s="51" t="n">
        <f aca="false">TRUNC(F88 * J88,2)</f>
        <v>0</v>
      </c>
      <c r="L88" s="54" t="n">
        <f aca="false">IF(H88=0,0,H88/G88-1)*-1</f>
        <v>-0</v>
      </c>
      <c r="M88" s="55" t="n">
        <f aca="false">IF(K88=0,0,K88 / $K$17)</f>
        <v>0</v>
      </c>
    </row>
    <row r="89" customFormat="false" ht="23.85" hidden="false" customHeight="false" outlineLevel="0" collapsed="false">
      <c r="A89" s="48" t="s">
        <v>209</v>
      </c>
      <c r="B89" s="48" t="s">
        <v>210</v>
      </c>
      <c r="C89" s="48" t="s">
        <v>101</v>
      </c>
      <c r="D89" s="48" t="s">
        <v>211</v>
      </c>
      <c r="E89" s="49" t="s">
        <v>110</v>
      </c>
      <c r="F89" s="50" t="n">
        <v>777.86</v>
      </c>
      <c r="G89" s="51" t="n">
        <v>10.13</v>
      </c>
      <c r="H89" s="52"/>
      <c r="I89" s="53"/>
      <c r="J89" s="51" t="n">
        <f aca="false">TRUNC(TRUNC(H89 *$K$16, 2) + H89, 2)</f>
        <v>0</v>
      </c>
      <c r="K89" s="51" t="n">
        <f aca="false">TRUNC(F89 * J89,2)</f>
        <v>0</v>
      </c>
      <c r="L89" s="54" t="n">
        <f aca="false">IF(H89=0,0,H89/G89-1)*-1</f>
        <v>-0</v>
      </c>
      <c r="M89" s="55" t="n">
        <f aca="false">IF(K89=0,0,K89 / $K$17)</f>
        <v>0</v>
      </c>
    </row>
    <row r="90" customFormat="false" ht="23.85" hidden="false" customHeight="false" outlineLevel="0" collapsed="false">
      <c r="A90" s="48" t="s">
        <v>212</v>
      </c>
      <c r="B90" s="48" t="s">
        <v>213</v>
      </c>
      <c r="C90" s="48" t="s">
        <v>101</v>
      </c>
      <c r="D90" s="48" t="s">
        <v>214</v>
      </c>
      <c r="E90" s="49" t="s">
        <v>110</v>
      </c>
      <c r="F90" s="50" t="n">
        <v>344.8</v>
      </c>
      <c r="G90" s="51" t="n">
        <v>13.19</v>
      </c>
      <c r="H90" s="52"/>
      <c r="I90" s="53"/>
      <c r="J90" s="51" t="n">
        <f aca="false">TRUNC(TRUNC(H90 *$K$16, 2) + H90, 2)</f>
        <v>0</v>
      </c>
      <c r="K90" s="51" t="n">
        <f aca="false">TRUNC(F90 * J90,2)</f>
        <v>0</v>
      </c>
      <c r="L90" s="54" t="n">
        <f aca="false">IF(H90=0,0,H90/G90-1)*-1</f>
        <v>-0</v>
      </c>
      <c r="M90" s="55" t="n">
        <f aca="false">IF(K90=0,0,K90 / $K$17)</f>
        <v>0</v>
      </c>
    </row>
    <row r="91" customFormat="false" ht="23.85" hidden="false" customHeight="false" outlineLevel="0" collapsed="false">
      <c r="A91" s="48" t="s">
        <v>215</v>
      </c>
      <c r="B91" s="48" t="s">
        <v>216</v>
      </c>
      <c r="C91" s="48" t="s">
        <v>42</v>
      </c>
      <c r="D91" s="48" t="s">
        <v>217</v>
      </c>
      <c r="E91" s="49" t="s">
        <v>98</v>
      </c>
      <c r="F91" s="50" t="n">
        <v>929.87</v>
      </c>
      <c r="G91" s="51" t="n">
        <v>31.93</v>
      </c>
      <c r="H91" s="52"/>
      <c r="I91" s="53"/>
      <c r="J91" s="51" t="n">
        <f aca="false">TRUNC(TRUNC(H91 *$K$16, 2) + H91, 2)</f>
        <v>0</v>
      </c>
      <c r="K91" s="51" t="n">
        <f aca="false">TRUNC(F91 * J91,2)</f>
        <v>0</v>
      </c>
      <c r="L91" s="54" t="n">
        <f aca="false">IF(H91=0,0,H91/G91-1)*-1</f>
        <v>-0</v>
      </c>
      <c r="M91" s="55" t="n">
        <f aca="false">IF(K91=0,0,K91 / $K$17)</f>
        <v>0</v>
      </c>
    </row>
    <row r="92" customFormat="false" ht="23.85" hidden="false" customHeight="false" outlineLevel="0" collapsed="false">
      <c r="A92" s="48" t="s">
        <v>218</v>
      </c>
      <c r="B92" s="48" t="s">
        <v>133</v>
      </c>
      <c r="C92" s="48" t="s">
        <v>42</v>
      </c>
      <c r="D92" s="48" t="s">
        <v>134</v>
      </c>
      <c r="E92" s="49" t="s">
        <v>44</v>
      </c>
      <c r="F92" s="50" t="n">
        <v>154.615</v>
      </c>
      <c r="G92" s="51" t="n">
        <v>738.66</v>
      </c>
      <c r="H92" s="52"/>
      <c r="I92" s="53"/>
      <c r="J92" s="51" t="n">
        <f aca="false">TRUNC(TRUNC(H92 *$K$16, 2) + H92, 2)</f>
        <v>0</v>
      </c>
      <c r="K92" s="51" t="n">
        <f aca="false">TRUNC(F92 * J92,2)</f>
        <v>0</v>
      </c>
      <c r="L92" s="54" t="n">
        <f aca="false">IF(H92=0,0,H92/G92-1)*-1</f>
        <v>-0</v>
      </c>
      <c r="M92" s="55" t="n">
        <f aca="false">IF(K92=0,0,K92 / $K$17)</f>
        <v>0</v>
      </c>
    </row>
    <row r="93" customFormat="false" ht="23.85" hidden="false" customHeight="false" outlineLevel="0" collapsed="false">
      <c r="A93" s="48" t="s">
        <v>219</v>
      </c>
      <c r="B93" s="48" t="s">
        <v>220</v>
      </c>
      <c r="C93" s="48" t="s">
        <v>42</v>
      </c>
      <c r="D93" s="48" t="s">
        <v>221</v>
      </c>
      <c r="E93" s="49" t="s">
        <v>98</v>
      </c>
      <c r="F93" s="50" t="n">
        <v>1410.88</v>
      </c>
      <c r="G93" s="51" t="n">
        <v>14.08</v>
      </c>
      <c r="H93" s="52"/>
      <c r="I93" s="53"/>
      <c r="J93" s="51" t="n">
        <f aca="false">TRUNC(TRUNC(H93 *$K$16, 2) + H93, 2)</f>
        <v>0</v>
      </c>
      <c r="K93" s="51" t="n">
        <f aca="false">TRUNC(F93 * J93,2)</f>
        <v>0</v>
      </c>
      <c r="L93" s="54" t="n">
        <f aca="false">IF(H93=0,0,H93/G93-1)*-1</f>
        <v>-0</v>
      </c>
      <c r="M93" s="55" t="n">
        <f aca="false">IF(K93=0,0,K93 / $K$17)</f>
        <v>0</v>
      </c>
    </row>
    <row r="94" customFormat="false" ht="23.85" hidden="false" customHeight="false" outlineLevel="0" collapsed="false">
      <c r="A94" s="48" t="s">
        <v>222</v>
      </c>
      <c r="B94" s="48" t="s">
        <v>223</v>
      </c>
      <c r="C94" s="48" t="s">
        <v>101</v>
      </c>
      <c r="D94" s="48" t="s">
        <v>224</v>
      </c>
      <c r="E94" s="49" t="s">
        <v>225</v>
      </c>
      <c r="F94" s="56" t="n">
        <v>994.22</v>
      </c>
      <c r="G94" s="51" t="n">
        <v>67.47</v>
      </c>
      <c r="H94" s="52"/>
      <c r="I94" s="53"/>
      <c r="J94" s="51" t="n">
        <f aca="false">TRUNC(TRUNC(H94 *$K$16, 2) + H94, 2)</f>
        <v>0</v>
      </c>
      <c r="K94" s="51" t="n">
        <f aca="false">TRUNC(F94 * J94,2)</f>
        <v>0</v>
      </c>
      <c r="L94" s="54" t="n">
        <f aca="false">IF(H94=0,0,H94/G94-1)*-1</f>
        <v>-0</v>
      </c>
      <c r="M94" s="55" t="n">
        <f aca="false">IF(K94=0,0,K94 / $K$17)</f>
        <v>0</v>
      </c>
    </row>
    <row r="95" customFormat="false" ht="35.05" hidden="false" customHeight="false" outlineLevel="0" collapsed="false">
      <c r="A95" s="48" t="s">
        <v>226</v>
      </c>
      <c r="B95" s="48" t="s">
        <v>227</v>
      </c>
      <c r="C95" s="48" t="s">
        <v>101</v>
      </c>
      <c r="D95" s="48" t="s">
        <v>228</v>
      </c>
      <c r="E95" s="49" t="s">
        <v>229</v>
      </c>
      <c r="F95" s="56" t="n">
        <v>120</v>
      </c>
      <c r="G95" s="51" t="n">
        <v>9.85</v>
      </c>
      <c r="H95" s="52"/>
      <c r="I95" s="53"/>
      <c r="J95" s="51" t="n">
        <f aca="false">TRUNC(TRUNC(H95 *$K$16, 2) + H95, 2)</f>
        <v>0</v>
      </c>
      <c r="K95" s="51" t="n">
        <f aca="false">TRUNC(F95 * J95,2)</f>
        <v>0</v>
      </c>
      <c r="L95" s="54" t="n">
        <f aca="false">IF(H95=0,0,H95/G95-1)*-1</f>
        <v>-0</v>
      </c>
      <c r="M95" s="55" t="n">
        <f aca="false">IF(K95=0,0,K95 / $K$17)</f>
        <v>0</v>
      </c>
    </row>
    <row r="96" customFormat="false" ht="23.85" hidden="false" customHeight="false" outlineLevel="0" collapsed="false">
      <c r="A96" s="48" t="s">
        <v>230</v>
      </c>
      <c r="B96" s="48" t="s">
        <v>231</v>
      </c>
      <c r="C96" s="48" t="s">
        <v>101</v>
      </c>
      <c r="D96" s="48" t="s">
        <v>232</v>
      </c>
      <c r="E96" s="49" t="s">
        <v>98</v>
      </c>
      <c r="F96" s="50" t="n">
        <v>929.87</v>
      </c>
      <c r="G96" s="51" t="n">
        <v>3.06</v>
      </c>
      <c r="H96" s="52"/>
      <c r="I96" s="53"/>
      <c r="J96" s="51" t="n">
        <f aca="false">TRUNC(TRUNC(H96 *$K$16, 2) + H96, 2)</f>
        <v>0</v>
      </c>
      <c r="K96" s="51" t="n">
        <f aca="false">TRUNC(F96 * J96,2)</f>
        <v>0</v>
      </c>
      <c r="L96" s="54" t="n">
        <f aca="false">IF(H96=0,0,H96/G96-1)*-1</f>
        <v>-0</v>
      </c>
      <c r="M96" s="55" t="n">
        <f aca="false">IF(K96=0,0,K96 / $K$17)</f>
        <v>0</v>
      </c>
    </row>
    <row r="97" customFormat="false" ht="16.5" hidden="false" customHeight="false" outlineLevel="0" collapsed="false">
      <c r="A97" s="39" t="s">
        <v>233</v>
      </c>
      <c r="B97" s="39" t="s">
        <v>36</v>
      </c>
      <c r="C97" s="39"/>
      <c r="D97" s="39" t="s">
        <v>234</v>
      </c>
      <c r="E97" s="40"/>
      <c r="F97" s="41" t="n">
        <v>1</v>
      </c>
      <c r="G97" s="42"/>
      <c r="H97" s="43"/>
      <c r="I97" s="44"/>
      <c r="J97" s="45"/>
      <c r="K97" s="45" t="n">
        <f aca="false">TRUNC(SUM(K98:K103),2)</f>
        <v>0</v>
      </c>
      <c r="L97" s="46"/>
      <c r="M97" s="47" t="n">
        <f aca="false">IF(K97=0,0,K97 / $K$17)</f>
        <v>0</v>
      </c>
    </row>
    <row r="98" customFormat="false" ht="23.85" hidden="false" customHeight="false" outlineLevel="0" collapsed="false">
      <c r="A98" s="48" t="s">
        <v>235</v>
      </c>
      <c r="B98" s="48" t="s">
        <v>236</v>
      </c>
      <c r="C98" s="48" t="s">
        <v>101</v>
      </c>
      <c r="D98" s="48" t="s">
        <v>237</v>
      </c>
      <c r="E98" s="49" t="s">
        <v>98</v>
      </c>
      <c r="F98" s="50" t="n">
        <v>16.75</v>
      </c>
      <c r="G98" s="51" t="n">
        <v>165.98</v>
      </c>
      <c r="H98" s="52"/>
      <c r="I98" s="53"/>
      <c r="J98" s="51" t="n">
        <f aca="false">TRUNC(TRUNC(H98 *$K$16, 2) + H98, 2)</f>
        <v>0</v>
      </c>
      <c r="K98" s="51" t="n">
        <f aca="false">TRUNC(F98 * J98,2)</f>
        <v>0</v>
      </c>
      <c r="L98" s="54" t="n">
        <f aca="false">IF(H98=0,0,H98/G98-1)*-1</f>
        <v>-0</v>
      </c>
      <c r="M98" s="55" t="n">
        <f aca="false">IF(K98=0,0,K98 / $K$17)</f>
        <v>0</v>
      </c>
    </row>
    <row r="99" customFormat="false" ht="23.85" hidden="false" customHeight="false" outlineLevel="0" collapsed="false">
      <c r="A99" s="48" t="s">
        <v>238</v>
      </c>
      <c r="B99" s="48" t="s">
        <v>239</v>
      </c>
      <c r="C99" s="48" t="s">
        <v>101</v>
      </c>
      <c r="D99" s="48" t="s">
        <v>240</v>
      </c>
      <c r="E99" s="49" t="s">
        <v>110</v>
      </c>
      <c r="F99" s="50" t="n">
        <v>8.5</v>
      </c>
      <c r="G99" s="51" t="n">
        <v>19.78</v>
      </c>
      <c r="H99" s="52"/>
      <c r="I99" s="53"/>
      <c r="J99" s="51" t="n">
        <f aca="false">TRUNC(TRUNC(H99 *$K$16, 2) + H99, 2)</f>
        <v>0</v>
      </c>
      <c r="K99" s="51" t="n">
        <f aca="false">TRUNC(F99 * J99,2)</f>
        <v>0</v>
      </c>
      <c r="L99" s="54" t="n">
        <f aca="false">IF(H99=0,0,H99/G99-1)*-1</f>
        <v>-0</v>
      </c>
      <c r="M99" s="55" t="n">
        <f aca="false">IF(K99=0,0,K99 / $K$17)</f>
        <v>0</v>
      </c>
    </row>
    <row r="100" customFormat="false" ht="23.85" hidden="false" customHeight="false" outlineLevel="0" collapsed="false">
      <c r="A100" s="48" t="s">
        <v>241</v>
      </c>
      <c r="B100" s="48" t="s">
        <v>242</v>
      </c>
      <c r="C100" s="48" t="s">
        <v>101</v>
      </c>
      <c r="D100" s="48" t="s">
        <v>243</v>
      </c>
      <c r="E100" s="49" t="s">
        <v>110</v>
      </c>
      <c r="F100" s="50" t="n">
        <v>11.2</v>
      </c>
      <c r="G100" s="51" t="n">
        <v>15.71</v>
      </c>
      <c r="H100" s="52"/>
      <c r="I100" s="53"/>
      <c r="J100" s="51" t="n">
        <f aca="false">TRUNC(TRUNC(H100 *$K$16, 2) + H100, 2)</f>
        <v>0</v>
      </c>
      <c r="K100" s="51" t="n">
        <f aca="false">TRUNC(F100 * J100,2)</f>
        <v>0</v>
      </c>
      <c r="L100" s="54" t="n">
        <f aca="false">IF(H100=0,0,H100/G100-1)*-1</f>
        <v>-0</v>
      </c>
      <c r="M100" s="55" t="n">
        <f aca="false">IF(K100=0,0,K100 / $K$17)</f>
        <v>0</v>
      </c>
    </row>
    <row r="101" customFormat="false" ht="23.85" hidden="false" customHeight="false" outlineLevel="0" collapsed="false">
      <c r="A101" s="48" t="s">
        <v>244</v>
      </c>
      <c r="B101" s="48" t="s">
        <v>245</v>
      </c>
      <c r="C101" s="48" t="s">
        <v>101</v>
      </c>
      <c r="D101" s="48" t="s">
        <v>246</v>
      </c>
      <c r="E101" s="49" t="s">
        <v>110</v>
      </c>
      <c r="F101" s="50" t="n">
        <v>52.1</v>
      </c>
      <c r="G101" s="51" t="n">
        <v>12.33</v>
      </c>
      <c r="H101" s="52"/>
      <c r="I101" s="53"/>
      <c r="J101" s="51" t="n">
        <f aca="false">TRUNC(TRUNC(H101 *$K$16, 2) + H101, 2)</f>
        <v>0</v>
      </c>
      <c r="K101" s="51" t="n">
        <f aca="false">TRUNC(F101 * J101,2)</f>
        <v>0</v>
      </c>
      <c r="L101" s="54" t="n">
        <f aca="false">IF(H101=0,0,H101/G101-1)*-1</f>
        <v>-0</v>
      </c>
      <c r="M101" s="55" t="n">
        <f aca="false">IF(K101=0,0,K101 / $K$17)</f>
        <v>0</v>
      </c>
    </row>
    <row r="102" customFormat="false" ht="23.85" hidden="false" customHeight="false" outlineLevel="0" collapsed="false">
      <c r="A102" s="48" t="s">
        <v>247</v>
      </c>
      <c r="B102" s="48" t="s">
        <v>248</v>
      </c>
      <c r="C102" s="48" t="s">
        <v>101</v>
      </c>
      <c r="D102" s="48" t="s">
        <v>249</v>
      </c>
      <c r="E102" s="49" t="s">
        <v>110</v>
      </c>
      <c r="F102" s="50" t="n">
        <v>10.7</v>
      </c>
      <c r="G102" s="51" t="n">
        <v>22</v>
      </c>
      <c r="H102" s="52"/>
      <c r="I102" s="53"/>
      <c r="J102" s="51" t="n">
        <f aca="false">TRUNC(TRUNC(H102 *$K$16, 2) + H102, 2)</f>
        <v>0</v>
      </c>
      <c r="K102" s="51" t="n">
        <f aca="false">TRUNC(F102 * J102,2)</f>
        <v>0</v>
      </c>
      <c r="L102" s="54" t="n">
        <f aca="false">IF(H102=0,0,H102/G102-1)*-1</f>
        <v>-0</v>
      </c>
      <c r="M102" s="55" t="n">
        <f aca="false">IF(K102=0,0,K102 / $K$17)</f>
        <v>0</v>
      </c>
    </row>
    <row r="103" customFormat="false" ht="23.85" hidden="false" customHeight="false" outlineLevel="0" collapsed="false">
      <c r="A103" s="48" t="s">
        <v>250</v>
      </c>
      <c r="B103" s="48" t="s">
        <v>133</v>
      </c>
      <c r="C103" s="48" t="s">
        <v>42</v>
      </c>
      <c r="D103" s="48" t="s">
        <v>134</v>
      </c>
      <c r="E103" s="49" t="s">
        <v>44</v>
      </c>
      <c r="F103" s="50" t="n">
        <v>2.08</v>
      </c>
      <c r="G103" s="51" t="n">
        <v>738.66</v>
      </c>
      <c r="H103" s="52"/>
      <c r="I103" s="53"/>
      <c r="J103" s="51" t="n">
        <f aca="false">TRUNC(TRUNC(H103 *$K$16, 2) + H103, 2)</f>
        <v>0</v>
      </c>
      <c r="K103" s="51" t="n">
        <f aca="false">TRUNC(F103 * J103,2)</f>
        <v>0</v>
      </c>
      <c r="L103" s="54" t="n">
        <f aca="false">IF(H103=0,0,H103/G103-1)*-1</f>
        <v>-0</v>
      </c>
      <c r="M103" s="55" t="n">
        <f aca="false">IF(K103=0,0,K103 / $K$17)</f>
        <v>0</v>
      </c>
    </row>
    <row r="104" customFormat="false" ht="16.5" hidden="false" customHeight="false" outlineLevel="0" collapsed="false">
      <c r="A104" s="39" t="s">
        <v>251</v>
      </c>
      <c r="B104" s="39" t="s">
        <v>36</v>
      </c>
      <c r="C104" s="39"/>
      <c r="D104" s="39" t="s">
        <v>252</v>
      </c>
      <c r="E104" s="40"/>
      <c r="F104" s="41" t="n">
        <v>1</v>
      </c>
      <c r="G104" s="42"/>
      <c r="H104" s="43"/>
      <c r="I104" s="44"/>
      <c r="J104" s="45"/>
      <c r="K104" s="45" t="n">
        <f aca="false">TRUNC(SUM(K105:K110),2)</f>
        <v>0</v>
      </c>
      <c r="L104" s="46"/>
      <c r="M104" s="47" t="n">
        <f aca="false">IF(K104=0,0,K104 / $K$17)</f>
        <v>0</v>
      </c>
    </row>
    <row r="105" customFormat="false" ht="23.85" hidden="false" customHeight="false" outlineLevel="0" collapsed="false">
      <c r="A105" s="48" t="s">
        <v>253</v>
      </c>
      <c r="B105" s="48" t="n">
        <v>11975</v>
      </c>
      <c r="C105" s="48" t="s">
        <v>101</v>
      </c>
      <c r="D105" s="48" t="s">
        <v>254</v>
      </c>
      <c r="E105" s="49" t="s">
        <v>255</v>
      </c>
      <c r="F105" s="50" t="n">
        <v>108</v>
      </c>
      <c r="G105" s="51" t="n">
        <v>32.03</v>
      </c>
      <c r="H105" s="52"/>
      <c r="I105" s="53"/>
      <c r="J105" s="51" t="n">
        <f aca="false">TRUNC(TRUNC(H105 *$K$16, 2) + H105, 2)</f>
        <v>0</v>
      </c>
      <c r="K105" s="51" t="n">
        <f aca="false">TRUNC(F105 * J105,2)</f>
        <v>0</v>
      </c>
      <c r="L105" s="54" t="n">
        <f aca="false">IF(H105=0,0,H105/G105-1)*-1</f>
        <v>-0</v>
      </c>
      <c r="M105" s="55" t="n">
        <f aca="false">IF(K105=0,0,K105 / $K$17)</f>
        <v>0</v>
      </c>
    </row>
    <row r="106" customFormat="false" ht="23.85" hidden="false" customHeight="false" outlineLevel="0" collapsed="false">
      <c r="A106" s="57" t="s">
        <v>256</v>
      </c>
      <c r="B106" s="57" t="s">
        <v>257</v>
      </c>
      <c r="C106" s="57" t="s">
        <v>101</v>
      </c>
      <c r="D106" s="57" t="s">
        <v>258</v>
      </c>
      <c r="E106" s="58" t="s">
        <v>225</v>
      </c>
      <c r="F106" s="59" t="n">
        <v>39.72</v>
      </c>
      <c r="G106" s="60" t="n">
        <v>95.53</v>
      </c>
      <c r="H106" s="61"/>
      <c r="I106" s="62"/>
      <c r="J106" s="60" t="n">
        <f aca="false">TRUNC(TRUNC(H106 *$K$16, 2) + H106, 2)</f>
        <v>0</v>
      </c>
      <c r="K106" s="60" t="n">
        <f aca="false">TRUNC(F106 * J106,2)</f>
        <v>0</v>
      </c>
      <c r="L106" s="63" t="n">
        <f aca="false">IF(H106=0,0,H106/G106-1)*-1</f>
        <v>-0</v>
      </c>
      <c r="M106" s="64" t="n">
        <f aca="false">IF(K106=0,0,K106 / $K$17)</f>
        <v>0</v>
      </c>
    </row>
    <row r="107" customFormat="false" ht="23.85" hidden="false" customHeight="false" outlineLevel="0" collapsed="false">
      <c r="A107" s="57" t="s">
        <v>259</v>
      </c>
      <c r="B107" s="57" t="s">
        <v>260</v>
      </c>
      <c r="C107" s="57" t="s">
        <v>101</v>
      </c>
      <c r="D107" s="57" t="s">
        <v>261</v>
      </c>
      <c r="E107" s="58" t="s">
        <v>225</v>
      </c>
      <c r="F107" s="59" t="n">
        <v>67.8</v>
      </c>
      <c r="G107" s="60" t="n">
        <v>90.46</v>
      </c>
      <c r="H107" s="61"/>
      <c r="I107" s="62"/>
      <c r="J107" s="60" t="n">
        <f aca="false">TRUNC(TRUNC(H107 *$K$16, 2) + H107, 2)</f>
        <v>0</v>
      </c>
      <c r="K107" s="60" t="n">
        <f aca="false">TRUNC(F107 * J107,2)</f>
        <v>0</v>
      </c>
      <c r="L107" s="63" t="n">
        <f aca="false">IF(H107=0,0,H107/G107-1)*-1</f>
        <v>-0</v>
      </c>
      <c r="M107" s="64" t="n">
        <f aca="false">IF(K107=0,0,K107 / $K$17)</f>
        <v>0</v>
      </c>
    </row>
    <row r="108" customFormat="false" ht="23.85" hidden="false" customHeight="false" outlineLevel="0" collapsed="false">
      <c r="A108" s="48" t="s">
        <v>262</v>
      </c>
      <c r="B108" s="48" t="s">
        <v>263</v>
      </c>
      <c r="C108" s="48" t="s">
        <v>101</v>
      </c>
      <c r="D108" s="48" t="s">
        <v>264</v>
      </c>
      <c r="E108" s="49" t="s">
        <v>225</v>
      </c>
      <c r="F108" s="50" t="n">
        <v>21.6</v>
      </c>
      <c r="G108" s="51" t="n">
        <v>137.56</v>
      </c>
      <c r="H108" s="52"/>
      <c r="I108" s="53"/>
      <c r="J108" s="51" t="n">
        <f aca="false">TRUNC(TRUNC(H108 *$K$16, 2) + H108, 2)</f>
        <v>0</v>
      </c>
      <c r="K108" s="51" t="n">
        <f aca="false">TRUNC(F108 * J108,2)</f>
        <v>0</v>
      </c>
      <c r="L108" s="54" t="n">
        <f aca="false">IF(H108=0,0,H108/G108-1)*-1</f>
        <v>-0</v>
      </c>
      <c r="M108" s="55" t="n">
        <f aca="false">IF(K108=0,0,K108 / $K$17)</f>
        <v>0</v>
      </c>
    </row>
    <row r="109" customFormat="false" ht="23.85" hidden="false" customHeight="false" outlineLevel="0" collapsed="false">
      <c r="A109" s="57" t="s">
        <v>265</v>
      </c>
      <c r="B109" s="57" t="s">
        <v>266</v>
      </c>
      <c r="C109" s="57" t="s">
        <v>101</v>
      </c>
      <c r="D109" s="57" t="s">
        <v>267</v>
      </c>
      <c r="E109" s="58" t="s">
        <v>110</v>
      </c>
      <c r="F109" s="59" t="n">
        <v>162.27</v>
      </c>
      <c r="G109" s="60" t="n">
        <v>134.05</v>
      </c>
      <c r="H109" s="61"/>
      <c r="I109" s="62"/>
      <c r="J109" s="60" t="n">
        <f aca="false">TRUNC(TRUNC(H109 *$K$16, 2) + H109, 2)</f>
        <v>0</v>
      </c>
      <c r="K109" s="60" t="n">
        <f aca="false">TRUNC(F109 * J109,2)</f>
        <v>0</v>
      </c>
      <c r="L109" s="63" t="n">
        <f aca="false">IF(H109=0,0,H109/G109-1)*-1</f>
        <v>-0</v>
      </c>
      <c r="M109" s="64" t="n">
        <f aca="false">IF(K109=0,0,K109 / $K$17)</f>
        <v>0</v>
      </c>
    </row>
    <row r="110" customFormat="false" ht="23.85" hidden="false" customHeight="false" outlineLevel="0" collapsed="false">
      <c r="A110" s="48" t="s">
        <v>268</v>
      </c>
      <c r="B110" s="48" t="s">
        <v>269</v>
      </c>
      <c r="C110" s="48" t="s">
        <v>42</v>
      </c>
      <c r="D110" s="48" t="s">
        <v>270</v>
      </c>
      <c r="E110" s="49" t="s">
        <v>91</v>
      </c>
      <c r="F110" s="50" t="n">
        <v>107.52</v>
      </c>
      <c r="G110" s="51" t="n">
        <v>9.88</v>
      </c>
      <c r="H110" s="52"/>
      <c r="I110" s="53"/>
      <c r="J110" s="51" t="n">
        <f aca="false">TRUNC(TRUNC(H110 *$K$16, 2) + H110, 2)</f>
        <v>0</v>
      </c>
      <c r="K110" s="51" t="n">
        <f aca="false">TRUNC(F110 * J110,2)</f>
        <v>0</v>
      </c>
      <c r="L110" s="54" t="n">
        <f aca="false">IF(H110=0,0,H110/G110-1)*-1</f>
        <v>-0</v>
      </c>
      <c r="M110" s="55" t="n">
        <f aca="false">IF(K110=0,0,K110 / $K$17)</f>
        <v>0</v>
      </c>
    </row>
    <row r="111" customFormat="false" ht="16.5" hidden="false" customHeight="false" outlineLevel="0" collapsed="false">
      <c r="A111" s="39" t="s">
        <v>271</v>
      </c>
      <c r="B111" s="39" t="s">
        <v>36</v>
      </c>
      <c r="C111" s="39"/>
      <c r="D111" s="39" t="s">
        <v>272</v>
      </c>
      <c r="E111" s="40"/>
      <c r="F111" s="41" t="n">
        <v>1</v>
      </c>
      <c r="G111" s="42"/>
      <c r="H111" s="43"/>
      <c r="I111" s="44"/>
      <c r="J111" s="45"/>
      <c r="K111" s="45" t="n">
        <f aca="false">TRUNC(SUM(K112:K114),2)</f>
        <v>0</v>
      </c>
      <c r="L111" s="46"/>
      <c r="M111" s="47" t="n">
        <v>0</v>
      </c>
    </row>
    <row r="112" customFormat="false" ht="23.85" hidden="false" customHeight="false" outlineLevel="0" collapsed="false">
      <c r="A112" s="48" t="s">
        <v>273</v>
      </c>
      <c r="B112" s="48" t="s">
        <v>274</v>
      </c>
      <c r="C112" s="48" t="s">
        <v>42</v>
      </c>
      <c r="D112" s="48" t="s">
        <v>275</v>
      </c>
      <c r="E112" s="49" t="s">
        <v>276</v>
      </c>
      <c r="F112" s="50" t="n">
        <v>1750.49</v>
      </c>
      <c r="G112" s="51" t="n">
        <v>15.49</v>
      </c>
      <c r="H112" s="52"/>
      <c r="I112" s="53"/>
      <c r="J112" s="51" t="n">
        <f aca="false">TRUNC(TRUNC(H112 *$K$16, 2) + H112, 2)</f>
        <v>0</v>
      </c>
      <c r="K112" s="51" t="n">
        <f aca="false">TRUNC(F112 * J112,2)</f>
        <v>0</v>
      </c>
      <c r="L112" s="54" t="n">
        <f aca="false">IF(H112=0,0,H112/G112-1)*-1</f>
        <v>-0</v>
      </c>
      <c r="M112" s="55" t="n">
        <f aca="false">IF(K112=0,0,K112 / $K$17)</f>
        <v>0</v>
      </c>
    </row>
    <row r="113" customFormat="false" ht="23.85" hidden="false" customHeight="false" outlineLevel="0" collapsed="false">
      <c r="A113" s="57" t="s">
        <v>277</v>
      </c>
      <c r="B113" s="57" t="s">
        <v>257</v>
      </c>
      <c r="C113" s="57" t="s">
        <v>101</v>
      </c>
      <c r="D113" s="57" t="s">
        <v>258</v>
      </c>
      <c r="E113" s="58" t="s">
        <v>225</v>
      </c>
      <c r="F113" s="59" t="n">
        <v>399.29</v>
      </c>
      <c r="G113" s="60" t="n">
        <v>95.53</v>
      </c>
      <c r="H113" s="61"/>
      <c r="I113" s="62"/>
      <c r="J113" s="60" t="n">
        <f aca="false">TRUNC(TRUNC(H113 *$K$16, 2) + H113, 2)</f>
        <v>0</v>
      </c>
      <c r="K113" s="60" t="n">
        <f aca="false">TRUNC(F113 * J113,2)</f>
        <v>0</v>
      </c>
      <c r="L113" s="63" t="n">
        <f aca="false">IF(H113=0,0,H113/G113-1)*-1</f>
        <v>-0</v>
      </c>
      <c r="M113" s="64" t="n">
        <f aca="false">IF(K113=0,0,K113 / $K$17)</f>
        <v>0</v>
      </c>
    </row>
    <row r="114" customFormat="false" ht="23.85" hidden="false" customHeight="false" outlineLevel="0" collapsed="false">
      <c r="A114" s="48" t="s">
        <v>278</v>
      </c>
      <c r="B114" s="48" t="s">
        <v>269</v>
      </c>
      <c r="C114" s="48" t="s">
        <v>42</v>
      </c>
      <c r="D114" s="48" t="s">
        <v>270</v>
      </c>
      <c r="E114" s="49" t="s">
        <v>91</v>
      </c>
      <c r="F114" s="50" t="n">
        <v>399.29</v>
      </c>
      <c r="G114" s="51" t="n">
        <v>9.88</v>
      </c>
      <c r="H114" s="52"/>
      <c r="I114" s="53"/>
      <c r="J114" s="51" t="n">
        <f aca="false">TRUNC(TRUNC(H114 *$K$16, 2) + H114, 2)</f>
        <v>0</v>
      </c>
      <c r="K114" s="51" t="n">
        <f aca="false">TRUNC(F114 * J114,2)</f>
        <v>0</v>
      </c>
      <c r="L114" s="54" t="n">
        <f aca="false">IF(H114=0,0,H114/G114-1)*-1</f>
        <v>-0</v>
      </c>
      <c r="M114" s="55" t="n">
        <f aca="false">IF(K114=0,0,K114 / $K$17)</f>
        <v>0</v>
      </c>
    </row>
    <row r="115" customFormat="false" ht="16.5" hidden="false" customHeight="false" outlineLevel="0" collapsed="false">
      <c r="A115" s="39" t="s">
        <v>279</v>
      </c>
      <c r="B115" s="39" t="s">
        <v>36</v>
      </c>
      <c r="C115" s="39"/>
      <c r="D115" s="39" t="s">
        <v>280</v>
      </c>
      <c r="E115" s="40"/>
      <c r="F115" s="41" t="n">
        <v>1</v>
      </c>
      <c r="G115" s="42"/>
      <c r="H115" s="43"/>
      <c r="I115" s="44"/>
      <c r="J115" s="45"/>
      <c r="K115" s="45" t="n">
        <f aca="false">TRUNC(SUM(K116,K126),2)</f>
        <v>0</v>
      </c>
      <c r="L115" s="46"/>
      <c r="M115" s="47" t="n">
        <v>0</v>
      </c>
    </row>
    <row r="116" customFormat="false" ht="16.5" hidden="false" customHeight="false" outlineLevel="0" collapsed="false">
      <c r="A116" s="39" t="s">
        <v>281</v>
      </c>
      <c r="B116" s="39" t="s">
        <v>36</v>
      </c>
      <c r="C116" s="39"/>
      <c r="D116" s="39" t="s">
        <v>282</v>
      </c>
      <c r="E116" s="40"/>
      <c r="F116" s="41" t="n">
        <v>1</v>
      </c>
      <c r="G116" s="42"/>
      <c r="H116" s="43"/>
      <c r="I116" s="44"/>
      <c r="J116" s="45"/>
      <c r="K116" s="45" t="n">
        <f aca="false">TRUNC(SUM(K117:K125),2)</f>
        <v>0</v>
      </c>
      <c r="L116" s="46"/>
      <c r="M116" s="47" t="n">
        <v>0</v>
      </c>
    </row>
    <row r="117" customFormat="false" ht="23.85" hidden="false" customHeight="false" outlineLevel="0" collapsed="false">
      <c r="A117" s="48" t="s">
        <v>283</v>
      </c>
      <c r="B117" s="48" t="s">
        <v>284</v>
      </c>
      <c r="C117" s="48" t="s">
        <v>101</v>
      </c>
      <c r="D117" s="48" t="s">
        <v>285</v>
      </c>
      <c r="E117" s="49" t="s">
        <v>98</v>
      </c>
      <c r="F117" s="50" t="n">
        <v>93.076</v>
      </c>
      <c r="G117" s="51" t="n">
        <v>165.02</v>
      </c>
      <c r="H117" s="52"/>
      <c r="I117" s="53"/>
      <c r="J117" s="51" t="n">
        <f aca="false">TRUNC(TRUNC(H117 *$K$16, 2) + H117, 2)</f>
        <v>0</v>
      </c>
      <c r="K117" s="51" t="n">
        <f aca="false">TRUNC(F117 * J117,2)</f>
        <v>0</v>
      </c>
      <c r="L117" s="54" t="n">
        <f aca="false">IF(H117=0,0,H117/G117-1)*-1</f>
        <v>-0</v>
      </c>
      <c r="M117" s="55" t="n">
        <f aca="false">IF(K117=0,0,K117 / $K$17)</f>
        <v>0</v>
      </c>
    </row>
    <row r="118" customFormat="false" ht="23.85" hidden="false" customHeight="false" outlineLevel="0" collapsed="false">
      <c r="A118" s="48" t="s">
        <v>286</v>
      </c>
      <c r="B118" s="48" t="s">
        <v>287</v>
      </c>
      <c r="C118" s="48" t="s">
        <v>101</v>
      </c>
      <c r="D118" s="48" t="s">
        <v>288</v>
      </c>
      <c r="E118" s="49" t="s">
        <v>110</v>
      </c>
      <c r="F118" s="50" t="n">
        <v>151.58795</v>
      </c>
      <c r="G118" s="51" t="n">
        <v>16.6</v>
      </c>
      <c r="H118" s="52"/>
      <c r="I118" s="53"/>
      <c r="J118" s="51" t="n">
        <f aca="false">TRUNC(TRUNC(H118 *$K$16, 2) + H118, 2)</f>
        <v>0</v>
      </c>
      <c r="K118" s="51" t="n">
        <f aca="false">TRUNC(F118 * J118,2)</f>
        <v>0</v>
      </c>
      <c r="L118" s="54" t="n">
        <f aca="false">IF(H118=0,0,H118/G118-1)*-1</f>
        <v>-0</v>
      </c>
      <c r="M118" s="55" t="n">
        <f aca="false">IF(K118=0,0,K118 / $K$17)</f>
        <v>0</v>
      </c>
    </row>
    <row r="119" customFormat="false" ht="23.85" hidden="false" customHeight="false" outlineLevel="0" collapsed="false">
      <c r="A119" s="48" t="s">
        <v>289</v>
      </c>
      <c r="B119" s="48" t="s">
        <v>290</v>
      </c>
      <c r="C119" s="48" t="s">
        <v>101</v>
      </c>
      <c r="D119" s="48" t="s">
        <v>291</v>
      </c>
      <c r="E119" s="49" t="s">
        <v>110</v>
      </c>
      <c r="F119" s="50" t="n">
        <v>32.3</v>
      </c>
      <c r="G119" s="51" t="n">
        <v>14.62</v>
      </c>
      <c r="H119" s="52"/>
      <c r="I119" s="53"/>
      <c r="J119" s="51" t="n">
        <f aca="false">TRUNC(TRUNC(H119 *$K$16, 2) + H119, 2)</f>
        <v>0</v>
      </c>
      <c r="K119" s="51" t="n">
        <f aca="false">TRUNC(F119 * J119,2)</f>
        <v>0</v>
      </c>
      <c r="L119" s="54" t="n">
        <f aca="false">IF(H119=0,0,H119/G119-1)*-1</f>
        <v>-0</v>
      </c>
      <c r="M119" s="55" t="n">
        <f aca="false">IF(K119=0,0,K119 / $K$17)</f>
        <v>0</v>
      </c>
    </row>
    <row r="120" customFormat="false" ht="23.85" hidden="false" customHeight="false" outlineLevel="0" collapsed="false">
      <c r="A120" s="48" t="s">
        <v>292</v>
      </c>
      <c r="B120" s="48" t="s">
        <v>293</v>
      </c>
      <c r="C120" s="48" t="s">
        <v>101</v>
      </c>
      <c r="D120" s="48" t="s">
        <v>294</v>
      </c>
      <c r="E120" s="49" t="s">
        <v>110</v>
      </c>
      <c r="F120" s="50" t="n">
        <v>512.01259</v>
      </c>
      <c r="G120" s="51" t="n">
        <v>11.98</v>
      </c>
      <c r="H120" s="52"/>
      <c r="I120" s="53"/>
      <c r="J120" s="51" t="n">
        <f aca="false">TRUNC(TRUNC(H120 *$K$16, 2) + H120, 2)</f>
        <v>0</v>
      </c>
      <c r="K120" s="51" t="n">
        <f aca="false">TRUNC(F120 * J120,2)</f>
        <v>0</v>
      </c>
      <c r="L120" s="54" t="n">
        <f aca="false">IF(H120=0,0,H120/G120-1)*-1</f>
        <v>-0</v>
      </c>
      <c r="M120" s="55" t="n">
        <f aca="false">IF(K120=0,0,K120 / $K$17)</f>
        <v>0</v>
      </c>
    </row>
    <row r="121" customFormat="false" ht="23.85" hidden="false" customHeight="false" outlineLevel="0" collapsed="false">
      <c r="A121" s="48" t="s">
        <v>295</v>
      </c>
      <c r="B121" s="48" t="s">
        <v>181</v>
      </c>
      <c r="C121" s="48" t="s">
        <v>101</v>
      </c>
      <c r="D121" s="48" t="s">
        <v>182</v>
      </c>
      <c r="E121" s="49" t="s">
        <v>44</v>
      </c>
      <c r="F121" s="50" t="n">
        <v>10.532879</v>
      </c>
      <c r="G121" s="51" t="n">
        <v>568.66</v>
      </c>
      <c r="H121" s="52"/>
      <c r="I121" s="53"/>
      <c r="J121" s="51" t="n">
        <f aca="false">TRUNC(TRUNC(H121 *$K$16, 2) + H121, 2)</f>
        <v>0</v>
      </c>
      <c r="K121" s="51" t="n">
        <f aca="false">TRUNC(F121 * J121,2)</f>
        <v>0</v>
      </c>
      <c r="L121" s="54" t="n">
        <f aca="false">IF(H121=0,0,H121/G121-1)*-1</f>
        <v>-0</v>
      </c>
      <c r="M121" s="55" t="n">
        <f aca="false">IF(K121=0,0,K121 / $K$17)</f>
        <v>0</v>
      </c>
    </row>
    <row r="122" customFormat="false" ht="23.85" hidden="false" customHeight="false" outlineLevel="0" collapsed="false">
      <c r="A122" s="48" t="s">
        <v>296</v>
      </c>
      <c r="B122" s="48" t="s">
        <v>184</v>
      </c>
      <c r="C122" s="48" t="s">
        <v>101</v>
      </c>
      <c r="D122" s="48" t="s">
        <v>185</v>
      </c>
      <c r="E122" s="49" t="s">
        <v>44</v>
      </c>
      <c r="F122" s="50" t="n">
        <v>10.882879</v>
      </c>
      <c r="G122" s="51" t="n">
        <v>296.28</v>
      </c>
      <c r="H122" s="52"/>
      <c r="I122" s="53"/>
      <c r="J122" s="51" t="n">
        <f aca="false">TRUNC(TRUNC(H122 *$K$16, 2) + H122, 2)</f>
        <v>0</v>
      </c>
      <c r="K122" s="51" t="n">
        <f aca="false">TRUNC(F122 * J122,2)</f>
        <v>0</v>
      </c>
      <c r="L122" s="54" t="n">
        <f aca="false">IF(H122=0,0,H122/G122-1)*-1</f>
        <v>-0</v>
      </c>
      <c r="M122" s="55" t="n">
        <f aca="false">IF(K122=0,0,K122 / $K$17)</f>
        <v>0</v>
      </c>
    </row>
    <row r="123" customFormat="false" ht="23.85" hidden="false" customHeight="false" outlineLevel="0" collapsed="false">
      <c r="A123" s="48" t="s">
        <v>297</v>
      </c>
      <c r="B123" s="48" t="s">
        <v>298</v>
      </c>
      <c r="C123" s="48" t="s">
        <v>101</v>
      </c>
      <c r="D123" s="48" t="s">
        <v>299</v>
      </c>
      <c r="E123" s="49" t="s">
        <v>44</v>
      </c>
      <c r="F123" s="50" t="n">
        <v>254.675576</v>
      </c>
      <c r="G123" s="51" t="n">
        <v>81.85</v>
      </c>
      <c r="H123" s="52"/>
      <c r="I123" s="53"/>
      <c r="J123" s="51" t="n">
        <f aca="false">TRUNC(TRUNC(H123 *$K$16, 2) + H123, 2)</f>
        <v>0</v>
      </c>
      <c r="K123" s="51" t="n">
        <f aca="false">TRUNC(F123 * J123,2)</f>
        <v>0</v>
      </c>
      <c r="L123" s="54" t="n">
        <f aca="false">IF(H123=0,0,H123/G123-1)*-1</f>
        <v>-0</v>
      </c>
      <c r="M123" s="55" t="n">
        <f aca="false">IF(K123=0,0,K123 / $K$17)</f>
        <v>0</v>
      </c>
    </row>
    <row r="124" customFormat="false" ht="16.5" hidden="false" customHeight="false" outlineLevel="0" collapsed="false">
      <c r="A124" s="48" t="s">
        <v>300</v>
      </c>
      <c r="B124" s="48" t="s">
        <v>155</v>
      </c>
      <c r="C124" s="48" t="s">
        <v>101</v>
      </c>
      <c r="D124" s="48" t="s">
        <v>156</v>
      </c>
      <c r="E124" s="49" t="s">
        <v>98</v>
      </c>
      <c r="F124" s="50" t="n">
        <v>98.626</v>
      </c>
      <c r="G124" s="51" t="n">
        <v>39.63</v>
      </c>
      <c r="H124" s="52"/>
      <c r="I124" s="53"/>
      <c r="J124" s="51" t="n">
        <f aca="false">TRUNC(TRUNC(H124 *$K$16, 2) + H124, 2)</f>
        <v>0</v>
      </c>
      <c r="K124" s="51" t="n">
        <f aca="false">TRUNC(F124 * J124,2)</f>
        <v>0</v>
      </c>
      <c r="L124" s="54" t="n">
        <f aca="false">IF(H124=0,0,H124/G124-1)*-1</f>
        <v>-0</v>
      </c>
      <c r="M124" s="55" t="n">
        <f aca="false">IF(K124=0,0,K124 / $K$17)</f>
        <v>0</v>
      </c>
    </row>
    <row r="125" customFormat="false" ht="23.85" hidden="false" customHeight="false" outlineLevel="0" collapsed="false">
      <c r="A125" s="48" t="s">
        <v>301</v>
      </c>
      <c r="B125" s="48" t="s">
        <v>231</v>
      </c>
      <c r="C125" s="48" t="s">
        <v>101</v>
      </c>
      <c r="D125" s="48" t="s">
        <v>232</v>
      </c>
      <c r="E125" s="49" t="s">
        <v>98</v>
      </c>
      <c r="F125" s="56" t="n">
        <v>98.626</v>
      </c>
      <c r="G125" s="51" t="n">
        <v>3.06</v>
      </c>
      <c r="H125" s="52"/>
      <c r="I125" s="53"/>
      <c r="J125" s="51" t="n">
        <f aca="false">TRUNC(TRUNC(H125 *$K$16, 2) + H125, 2)</f>
        <v>0</v>
      </c>
      <c r="K125" s="51" t="n">
        <f aca="false">TRUNC(F125 * J125,2)</f>
        <v>0</v>
      </c>
      <c r="L125" s="54" t="n">
        <f aca="false">IF(H125=0,0,H125/G125-1)*-1</f>
        <v>-0</v>
      </c>
      <c r="M125" s="55" t="n">
        <f aca="false">IF(K125=0,0,K125 / $K$17)</f>
        <v>0</v>
      </c>
    </row>
    <row r="126" customFormat="false" ht="16.5" hidden="false" customHeight="false" outlineLevel="0" collapsed="false">
      <c r="A126" s="39" t="s">
        <v>302</v>
      </c>
      <c r="B126" s="39" t="s">
        <v>36</v>
      </c>
      <c r="C126" s="39"/>
      <c r="D126" s="39" t="s">
        <v>282</v>
      </c>
      <c r="E126" s="40"/>
      <c r="F126" s="41" t="n">
        <v>1</v>
      </c>
      <c r="G126" s="42"/>
      <c r="H126" s="43"/>
      <c r="I126" s="44"/>
      <c r="J126" s="45"/>
      <c r="K126" s="45" t="n">
        <f aca="false">TRUNC(SUM(K127:K130),2)</f>
        <v>0</v>
      </c>
      <c r="L126" s="46"/>
      <c r="M126" s="47" t="n">
        <v>0</v>
      </c>
    </row>
    <row r="127" customFormat="false" ht="35.05" hidden="false" customHeight="false" outlineLevel="0" collapsed="false">
      <c r="A127" s="48" t="s">
        <v>303</v>
      </c>
      <c r="B127" s="48" t="s">
        <v>304</v>
      </c>
      <c r="C127" s="48" t="s">
        <v>42</v>
      </c>
      <c r="D127" s="48" t="s">
        <v>305</v>
      </c>
      <c r="E127" s="49" t="s">
        <v>98</v>
      </c>
      <c r="F127" s="50" t="n">
        <v>120.23</v>
      </c>
      <c r="G127" s="51" t="n">
        <v>9.43</v>
      </c>
      <c r="H127" s="52"/>
      <c r="I127" s="53"/>
      <c r="J127" s="51" t="n">
        <f aca="false">TRUNC(TRUNC(H127 *$K$16, 2) + H127, 2)</f>
        <v>0</v>
      </c>
      <c r="K127" s="51" t="n">
        <f aca="false">TRUNC(F127 * J127,2)</f>
        <v>0</v>
      </c>
      <c r="L127" s="54" t="n">
        <f aca="false">IF(H127=0,0,H127/G127-1)*-1</f>
        <v>-0</v>
      </c>
      <c r="M127" s="55" t="n">
        <f aca="false">IF(K127=0,0,K127 / $K$17)</f>
        <v>0</v>
      </c>
    </row>
    <row r="128" customFormat="false" ht="23.85" hidden="false" customHeight="false" outlineLevel="0" collapsed="false">
      <c r="A128" s="48" t="s">
        <v>306</v>
      </c>
      <c r="B128" s="48" t="s">
        <v>307</v>
      </c>
      <c r="C128" s="48" t="s">
        <v>42</v>
      </c>
      <c r="D128" s="48" t="s">
        <v>308</v>
      </c>
      <c r="E128" s="49" t="s">
        <v>98</v>
      </c>
      <c r="F128" s="50" t="n">
        <v>120.23</v>
      </c>
      <c r="G128" s="51" t="n">
        <v>36.43</v>
      </c>
      <c r="H128" s="52"/>
      <c r="I128" s="53"/>
      <c r="J128" s="51" t="n">
        <f aca="false">TRUNC(TRUNC(H128 *$K$16, 2) + H128, 2)</f>
        <v>0</v>
      </c>
      <c r="K128" s="51" t="n">
        <f aca="false">TRUNC(F128 * J128,2)</f>
        <v>0</v>
      </c>
      <c r="L128" s="54" t="n">
        <f aca="false">IF(H128=0,0,H128/G128-1)*-1</f>
        <v>-0</v>
      </c>
      <c r="M128" s="55" t="n">
        <f aca="false">IF(K128=0,0,K128 / $K$17)</f>
        <v>0</v>
      </c>
    </row>
    <row r="129" customFormat="false" ht="23.85" hidden="false" customHeight="false" outlineLevel="0" collapsed="false">
      <c r="A129" s="48" t="s">
        <v>309</v>
      </c>
      <c r="B129" s="48" t="s">
        <v>310</v>
      </c>
      <c r="C129" s="48" t="s">
        <v>42</v>
      </c>
      <c r="D129" s="48" t="s">
        <v>311</v>
      </c>
      <c r="E129" s="49" t="s">
        <v>98</v>
      </c>
      <c r="F129" s="50" t="n">
        <v>120.23</v>
      </c>
      <c r="G129" s="51" t="n">
        <v>7.17</v>
      </c>
      <c r="H129" s="52"/>
      <c r="I129" s="53"/>
      <c r="J129" s="51" t="n">
        <f aca="false">TRUNC(TRUNC(H129 *$K$16, 2) + H129, 2)</f>
        <v>0</v>
      </c>
      <c r="K129" s="51" t="n">
        <f aca="false">TRUNC(F129 * J129,2)</f>
        <v>0</v>
      </c>
      <c r="L129" s="54" t="n">
        <f aca="false">IF(H129=0,0,H129/G129-1)*-1</f>
        <v>-0</v>
      </c>
      <c r="M129" s="55" t="n">
        <f aca="false">IF(K129=0,0,K129 / $K$17)</f>
        <v>0</v>
      </c>
    </row>
    <row r="130" customFormat="false" ht="23.85" hidden="false" customHeight="false" outlineLevel="0" collapsed="false">
      <c r="A130" s="48" t="s">
        <v>312</v>
      </c>
      <c r="B130" s="48" t="s">
        <v>313</v>
      </c>
      <c r="C130" s="48" t="s">
        <v>42</v>
      </c>
      <c r="D130" s="48" t="s">
        <v>314</v>
      </c>
      <c r="E130" s="49" t="s">
        <v>98</v>
      </c>
      <c r="F130" s="50" t="n">
        <v>120.23</v>
      </c>
      <c r="G130" s="51" t="n">
        <v>15.43</v>
      </c>
      <c r="H130" s="52"/>
      <c r="I130" s="53"/>
      <c r="J130" s="51" t="n">
        <f aca="false">TRUNC(TRUNC(H130 *$K$16, 2) + H130, 2)</f>
        <v>0</v>
      </c>
      <c r="K130" s="51" t="n">
        <f aca="false">TRUNC(F130 * J130,2)</f>
        <v>0</v>
      </c>
      <c r="L130" s="54" t="n">
        <f aca="false">IF(H130=0,0,H130/G130-1)*-1</f>
        <v>-0</v>
      </c>
      <c r="M130" s="55" t="n">
        <f aca="false">IF(K130=0,0,K130 / $K$17)</f>
        <v>0</v>
      </c>
    </row>
    <row r="131" customFormat="false" ht="16.5" hidden="false" customHeight="false" outlineLevel="0" collapsed="false">
      <c r="A131" s="39" t="s">
        <v>315</v>
      </c>
      <c r="B131" s="39" t="s">
        <v>36</v>
      </c>
      <c r="C131" s="39"/>
      <c r="D131" s="39" t="s">
        <v>316</v>
      </c>
      <c r="E131" s="40"/>
      <c r="F131" s="41" t="n">
        <v>1</v>
      </c>
      <c r="G131" s="42"/>
      <c r="H131" s="43"/>
      <c r="I131" s="44"/>
      <c r="J131" s="45"/>
      <c r="K131" s="45" t="n">
        <f aca="false">TRUNC(SUM(K132:K159),2)</f>
        <v>0</v>
      </c>
      <c r="L131" s="46"/>
      <c r="M131" s="47" t="n">
        <v>0</v>
      </c>
    </row>
    <row r="132" customFormat="false" ht="35.05" hidden="false" customHeight="false" outlineLevel="0" collapsed="false">
      <c r="A132" s="48" t="s">
        <v>317</v>
      </c>
      <c r="B132" s="48" t="s">
        <v>318</v>
      </c>
      <c r="C132" s="48" t="s">
        <v>42</v>
      </c>
      <c r="D132" s="48" t="s">
        <v>319</v>
      </c>
      <c r="E132" s="49" t="s">
        <v>57</v>
      </c>
      <c r="F132" s="50" t="n">
        <v>0</v>
      </c>
      <c r="G132" s="51" t="n">
        <v>2893.3</v>
      </c>
      <c r="H132" s="52"/>
      <c r="I132" s="53"/>
      <c r="J132" s="51" t="n">
        <f aca="false">TRUNC(TRUNC(H132 *$K$16, 2) + H132, 2)</f>
        <v>0</v>
      </c>
      <c r="K132" s="51" t="n">
        <f aca="false">TRUNC(F132 * J132,2)</f>
        <v>0</v>
      </c>
      <c r="L132" s="54" t="n">
        <f aca="false">IF(H132=0,0,H132/G132-1)*-1</f>
        <v>-0</v>
      </c>
      <c r="M132" s="55" t="n">
        <f aca="false">IF(K132=0,0,K132 / $K$17)</f>
        <v>0</v>
      </c>
    </row>
    <row r="133" customFormat="false" ht="35.05" hidden="false" customHeight="false" outlineLevel="0" collapsed="false">
      <c r="A133" s="48" t="s">
        <v>320</v>
      </c>
      <c r="B133" s="48" t="s">
        <v>321</v>
      </c>
      <c r="C133" s="48" t="s">
        <v>42</v>
      </c>
      <c r="D133" s="48" t="s">
        <v>322</v>
      </c>
      <c r="E133" s="49" t="s">
        <v>91</v>
      </c>
      <c r="F133" s="50" t="n">
        <v>101.09</v>
      </c>
      <c r="G133" s="51" t="n">
        <v>18.21</v>
      </c>
      <c r="H133" s="52"/>
      <c r="I133" s="53"/>
      <c r="J133" s="51" t="n">
        <f aca="false">TRUNC(TRUNC(H133 *$K$16, 2) + H133, 2)</f>
        <v>0</v>
      </c>
      <c r="K133" s="51" t="n">
        <f aca="false">TRUNC(F133 * J133,2)</f>
        <v>0</v>
      </c>
      <c r="L133" s="54" t="n">
        <f aca="false">IF(H133=0,0,H133/G133-1)*-1</f>
        <v>-0</v>
      </c>
      <c r="M133" s="55" t="n">
        <f aca="false">IF(K133=0,0,K133 / $K$17)</f>
        <v>0</v>
      </c>
    </row>
    <row r="134" customFormat="false" ht="35.05" hidden="false" customHeight="false" outlineLevel="0" collapsed="false">
      <c r="A134" s="48" t="s">
        <v>323</v>
      </c>
      <c r="B134" s="48" t="s">
        <v>321</v>
      </c>
      <c r="C134" s="48" t="s">
        <v>42</v>
      </c>
      <c r="D134" s="48" t="s">
        <v>322</v>
      </c>
      <c r="E134" s="49" t="s">
        <v>91</v>
      </c>
      <c r="F134" s="50" t="n">
        <v>101.09</v>
      </c>
      <c r="G134" s="51" t="n">
        <v>18.21</v>
      </c>
      <c r="H134" s="52"/>
      <c r="I134" s="53"/>
      <c r="J134" s="51" t="n">
        <f aca="false">TRUNC(TRUNC(H134 *$K$16, 2) + H134, 2)</f>
        <v>0</v>
      </c>
      <c r="K134" s="51" t="n">
        <f aca="false">TRUNC(F134 * J134,2)</f>
        <v>0</v>
      </c>
      <c r="L134" s="54" t="n">
        <f aca="false">IF(H134=0,0,H134/G134-1)*-1</f>
        <v>-0</v>
      </c>
      <c r="M134" s="55" t="n">
        <f aca="false">IF(K134=0,0,K134 / $K$17)</f>
        <v>0</v>
      </c>
    </row>
    <row r="135" customFormat="false" ht="35.05" hidden="false" customHeight="false" outlineLevel="0" collapsed="false">
      <c r="A135" s="48" t="s">
        <v>324</v>
      </c>
      <c r="B135" s="48" t="s">
        <v>325</v>
      </c>
      <c r="C135" s="48" t="s">
        <v>42</v>
      </c>
      <c r="D135" s="48" t="s">
        <v>326</v>
      </c>
      <c r="E135" s="49" t="s">
        <v>91</v>
      </c>
      <c r="F135" s="50" t="n">
        <v>62.56</v>
      </c>
      <c r="G135" s="51" t="n">
        <v>5.19</v>
      </c>
      <c r="H135" s="52"/>
      <c r="I135" s="53"/>
      <c r="J135" s="51" t="n">
        <f aca="false">TRUNC(TRUNC(H135 *$K$16, 2) + H135, 2)</f>
        <v>0</v>
      </c>
      <c r="K135" s="51" t="n">
        <f aca="false">TRUNC(F135 * J135,2)</f>
        <v>0</v>
      </c>
      <c r="L135" s="54" t="n">
        <f aca="false">IF(H135=0,0,H135/G135-1)*-1</f>
        <v>-0</v>
      </c>
      <c r="M135" s="55" t="n">
        <f aca="false">IF(K135=0,0,K135 / $K$17)</f>
        <v>0</v>
      </c>
    </row>
    <row r="136" customFormat="false" ht="35.05" hidden="false" customHeight="false" outlineLevel="0" collapsed="false">
      <c r="A136" s="48" t="s">
        <v>327</v>
      </c>
      <c r="B136" s="48" t="s">
        <v>325</v>
      </c>
      <c r="C136" s="48" t="s">
        <v>42</v>
      </c>
      <c r="D136" s="48" t="s">
        <v>326</v>
      </c>
      <c r="E136" s="49" t="s">
        <v>91</v>
      </c>
      <c r="F136" s="50" t="n">
        <v>62.56</v>
      </c>
      <c r="G136" s="51" t="n">
        <v>5.19</v>
      </c>
      <c r="H136" s="52"/>
      <c r="I136" s="53"/>
      <c r="J136" s="51" t="n">
        <f aca="false">TRUNC(TRUNC(H136 *$K$16, 2) + H136, 2)</f>
        <v>0</v>
      </c>
      <c r="K136" s="51" t="n">
        <f aca="false">TRUNC(F136 * J136,2)</f>
        <v>0</v>
      </c>
      <c r="L136" s="54" t="n">
        <f aca="false">IF(H136=0,0,H136/G136-1)*-1</f>
        <v>-0</v>
      </c>
      <c r="M136" s="55" t="n">
        <f aca="false">IF(K136=0,0,K136 / $K$17)</f>
        <v>0</v>
      </c>
    </row>
    <row r="137" customFormat="false" ht="35.05" hidden="false" customHeight="false" outlineLevel="0" collapsed="false">
      <c r="A137" s="48" t="s">
        <v>328</v>
      </c>
      <c r="B137" s="48" t="s">
        <v>329</v>
      </c>
      <c r="C137" s="48" t="s">
        <v>42</v>
      </c>
      <c r="D137" s="48" t="s">
        <v>330</v>
      </c>
      <c r="E137" s="49" t="s">
        <v>91</v>
      </c>
      <c r="F137" s="50" t="n">
        <v>59.29</v>
      </c>
      <c r="G137" s="51" t="n">
        <v>7.63</v>
      </c>
      <c r="H137" s="52"/>
      <c r="I137" s="53"/>
      <c r="J137" s="51" t="n">
        <f aca="false">TRUNC(TRUNC(H137 *$K$16, 2) + H137, 2)</f>
        <v>0</v>
      </c>
      <c r="K137" s="51" t="n">
        <f aca="false">TRUNC(F137 * J137,2)</f>
        <v>0</v>
      </c>
      <c r="L137" s="54" t="n">
        <f aca="false">IF(H137=0,0,H137/G137-1)*-1</f>
        <v>-0</v>
      </c>
      <c r="M137" s="55" t="n">
        <f aca="false">IF(K137=0,0,K137 / $K$17)</f>
        <v>0</v>
      </c>
    </row>
    <row r="138" customFormat="false" ht="35.05" hidden="false" customHeight="false" outlineLevel="0" collapsed="false">
      <c r="A138" s="48" t="s">
        <v>331</v>
      </c>
      <c r="B138" s="48" t="s">
        <v>329</v>
      </c>
      <c r="C138" s="48" t="s">
        <v>42</v>
      </c>
      <c r="D138" s="48" t="s">
        <v>330</v>
      </c>
      <c r="E138" s="49" t="s">
        <v>91</v>
      </c>
      <c r="F138" s="50" t="n">
        <v>59.29</v>
      </c>
      <c r="G138" s="51" t="n">
        <v>7.63</v>
      </c>
      <c r="H138" s="52"/>
      <c r="I138" s="53"/>
      <c r="J138" s="51" t="n">
        <f aca="false">TRUNC(TRUNC(H138 *$K$16, 2) + H138, 2)</f>
        <v>0</v>
      </c>
      <c r="K138" s="51" t="n">
        <f aca="false">TRUNC(F138 * J138,2)</f>
        <v>0</v>
      </c>
      <c r="L138" s="54" t="n">
        <f aca="false">IF(H138=0,0,H138/G138-1)*-1</f>
        <v>-0</v>
      </c>
      <c r="M138" s="55" t="n">
        <f aca="false">IF(K138=0,0,K138 / $K$17)</f>
        <v>0</v>
      </c>
    </row>
    <row r="139" customFormat="false" ht="35.05" hidden="false" customHeight="false" outlineLevel="0" collapsed="false">
      <c r="A139" s="48" t="s">
        <v>332</v>
      </c>
      <c r="B139" s="48" t="s">
        <v>333</v>
      </c>
      <c r="C139" s="48" t="s">
        <v>42</v>
      </c>
      <c r="D139" s="48" t="s">
        <v>334</v>
      </c>
      <c r="E139" s="49" t="s">
        <v>91</v>
      </c>
      <c r="F139" s="50" t="n">
        <v>76.23</v>
      </c>
      <c r="G139" s="51" t="n">
        <v>10.07</v>
      </c>
      <c r="H139" s="52"/>
      <c r="I139" s="53"/>
      <c r="J139" s="51" t="n">
        <f aca="false">TRUNC(TRUNC(H139 *$K$16, 2) + H139, 2)</f>
        <v>0</v>
      </c>
      <c r="K139" s="51" t="n">
        <f aca="false">TRUNC(F139 * J139,2)</f>
        <v>0</v>
      </c>
      <c r="L139" s="54" t="n">
        <f aca="false">IF(H139=0,0,H139/G139-1)*-1</f>
        <v>-0</v>
      </c>
      <c r="M139" s="55" t="n">
        <f aca="false">IF(K139=0,0,K139 / $K$17)</f>
        <v>0</v>
      </c>
    </row>
    <row r="140" customFormat="false" ht="35.05" hidden="false" customHeight="false" outlineLevel="0" collapsed="false">
      <c r="A140" s="48" t="s">
        <v>335</v>
      </c>
      <c r="B140" s="48" t="s">
        <v>333</v>
      </c>
      <c r="C140" s="48" t="s">
        <v>42</v>
      </c>
      <c r="D140" s="48" t="s">
        <v>334</v>
      </c>
      <c r="E140" s="49" t="s">
        <v>91</v>
      </c>
      <c r="F140" s="56" t="n">
        <v>76.23</v>
      </c>
      <c r="G140" s="51" t="n">
        <v>10.07</v>
      </c>
      <c r="H140" s="52"/>
      <c r="I140" s="53"/>
      <c r="J140" s="51" t="n">
        <f aca="false">TRUNC(TRUNC(H140 *$K$16, 2) + H140, 2)</f>
        <v>0</v>
      </c>
      <c r="K140" s="51" t="n">
        <f aca="false">TRUNC(F140 * J140,2)</f>
        <v>0</v>
      </c>
      <c r="L140" s="54" t="n">
        <f aca="false">IF(H140=0,0,H140/G140-1)*-1</f>
        <v>-0</v>
      </c>
      <c r="M140" s="55" t="n">
        <f aca="false">IF(K140=0,0,K140 / $K$17)</f>
        <v>0</v>
      </c>
    </row>
    <row r="141" customFormat="false" ht="35.05" hidden="false" customHeight="false" outlineLevel="0" collapsed="false">
      <c r="A141" s="48" t="s">
        <v>336</v>
      </c>
      <c r="B141" s="48" t="s">
        <v>337</v>
      </c>
      <c r="C141" s="48" t="s">
        <v>42</v>
      </c>
      <c r="D141" s="48" t="s">
        <v>338</v>
      </c>
      <c r="E141" s="49" t="s">
        <v>91</v>
      </c>
      <c r="F141" s="56" t="n">
        <v>10.5</v>
      </c>
      <c r="G141" s="51" t="n">
        <v>20.59</v>
      </c>
      <c r="H141" s="52"/>
      <c r="I141" s="53"/>
      <c r="J141" s="51" t="n">
        <f aca="false">TRUNC(TRUNC(H141 *$K$16, 2) + H141, 2)</f>
        <v>0</v>
      </c>
      <c r="K141" s="51" t="n">
        <f aca="false">TRUNC(F141 * J141,2)</f>
        <v>0</v>
      </c>
      <c r="L141" s="54" t="n">
        <f aca="false">IF(H141=0,0,H141/G141-1)*-1</f>
        <v>-0</v>
      </c>
      <c r="M141" s="55" t="n">
        <f aca="false">IF(K141=0,0,K141 / $K$17)</f>
        <v>0</v>
      </c>
    </row>
    <row r="142" customFormat="false" ht="35.05" hidden="false" customHeight="false" outlineLevel="0" collapsed="false">
      <c r="A142" s="48" t="s">
        <v>339</v>
      </c>
      <c r="B142" s="48" t="s">
        <v>337</v>
      </c>
      <c r="C142" s="48" t="s">
        <v>42</v>
      </c>
      <c r="D142" s="48" t="s">
        <v>338</v>
      </c>
      <c r="E142" s="49" t="s">
        <v>91</v>
      </c>
      <c r="F142" s="50" t="n">
        <v>10.5</v>
      </c>
      <c r="G142" s="51" t="n">
        <v>20.59</v>
      </c>
      <c r="H142" s="52"/>
      <c r="I142" s="53"/>
      <c r="J142" s="51" t="n">
        <f aca="false">TRUNC(TRUNC(H142 *$K$16, 2) + H142, 2)</f>
        <v>0</v>
      </c>
      <c r="K142" s="51" t="n">
        <f aca="false">TRUNC(F142 * J142,2)</f>
        <v>0</v>
      </c>
      <c r="L142" s="54" t="n">
        <f aca="false">IF(H142=0,0,H142/G142-1)*-1</f>
        <v>-0</v>
      </c>
      <c r="M142" s="55" t="n">
        <f aca="false">IF(K142=0,0,K142 / $K$17)</f>
        <v>0</v>
      </c>
    </row>
    <row r="143" customFormat="false" ht="35.05" hidden="false" customHeight="false" outlineLevel="0" collapsed="false">
      <c r="A143" s="48" t="s">
        <v>340</v>
      </c>
      <c r="B143" s="48" t="s">
        <v>337</v>
      </c>
      <c r="C143" s="48" t="s">
        <v>42</v>
      </c>
      <c r="D143" s="48" t="s">
        <v>338</v>
      </c>
      <c r="E143" s="49" t="s">
        <v>91</v>
      </c>
      <c r="F143" s="50" t="n">
        <v>10.5</v>
      </c>
      <c r="G143" s="51" t="n">
        <v>20.59</v>
      </c>
      <c r="H143" s="52"/>
      <c r="I143" s="53"/>
      <c r="J143" s="51" t="n">
        <f aca="false">TRUNC(TRUNC(H143 *$K$16, 2) + H143, 2)</f>
        <v>0</v>
      </c>
      <c r="K143" s="51" t="n">
        <f aca="false">TRUNC(F143 * J143,2)</f>
        <v>0</v>
      </c>
      <c r="L143" s="54" t="n">
        <f aca="false">IF(H143=0,0,H143/G143-1)*-1</f>
        <v>-0</v>
      </c>
      <c r="M143" s="55" t="n">
        <f aca="false">IF(K143=0,0,K143 / $K$17)</f>
        <v>0</v>
      </c>
    </row>
    <row r="144" customFormat="false" ht="35.05" hidden="false" customHeight="false" outlineLevel="0" collapsed="false">
      <c r="A144" s="48" t="s">
        <v>341</v>
      </c>
      <c r="B144" s="48" t="s">
        <v>337</v>
      </c>
      <c r="C144" s="48" t="s">
        <v>42</v>
      </c>
      <c r="D144" s="48" t="s">
        <v>338</v>
      </c>
      <c r="E144" s="49" t="s">
        <v>91</v>
      </c>
      <c r="F144" s="50" t="n">
        <v>10.5</v>
      </c>
      <c r="G144" s="51" t="n">
        <v>20.59</v>
      </c>
      <c r="H144" s="52"/>
      <c r="I144" s="53"/>
      <c r="J144" s="51" t="n">
        <f aca="false">TRUNC(TRUNC(H144 *$K$16, 2) + H144, 2)</f>
        <v>0</v>
      </c>
      <c r="K144" s="51" t="n">
        <f aca="false">TRUNC(F144 * J144,2)</f>
        <v>0</v>
      </c>
      <c r="L144" s="54" t="n">
        <f aca="false">IF(H144=0,0,H144/G144-1)*-1</f>
        <v>-0</v>
      </c>
      <c r="M144" s="55" t="n">
        <f aca="false">IF(K144=0,0,K144 / $K$17)</f>
        <v>0</v>
      </c>
    </row>
    <row r="145" customFormat="false" ht="35.05" hidden="false" customHeight="false" outlineLevel="0" collapsed="false">
      <c r="A145" s="48" t="s">
        <v>342</v>
      </c>
      <c r="B145" s="48" t="s">
        <v>343</v>
      </c>
      <c r="C145" s="48" t="s">
        <v>42</v>
      </c>
      <c r="D145" s="48" t="s">
        <v>344</v>
      </c>
      <c r="E145" s="49" t="s">
        <v>57</v>
      </c>
      <c r="F145" s="50" t="n">
        <v>12</v>
      </c>
      <c r="G145" s="51" t="n">
        <v>49.05</v>
      </c>
      <c r="H145" s="52"/>
      <c r="I145" s="53"/>
      <c r="J145" s="51" t="n">
        <f aca="false">TRUNC(TRUNC(H145 *$K$16, 2) + H145, 2)</f>
        <v>0</v>
      </c>
      <c r="K145" s="51" t="n">
        <f aca="false">TRUNC(F145 * J145,2)</f>
        <v>0</v>
      </c>
      <c r="L145" s="54" t="n">
        <f aca="false">IF(H145=0,0,H145/G145-1)*-1</f>
        <v>-0</v>
      </c>
      <c r="M145" s="55" t="n">
        <f aca="false">IF(K145=0,0,K145 / $K$17)</f>
        <v>0</v>
      </c>
    </row>
    <row r="146" customFormat="false" ht="23.85" hidden="false" customHeight="false" outlineLevel="0" collapsed="false">
      <c r="A146" s="48" t="s">
        <v>345</v>
      </c>
      <c r="B146" s="48" t="s">
        <v>346</v>
      </c>
      <c r="C146" s="48" t="s">
        <v>42</v>
      </c>
      <c r="D146" s="48" t="s">
        <v>347</v>
      </c>
      <c r="E146" s="49" t="s">
        <v>57</v>
      </c>
      <c r="F146" s="50" t="n">
        <v>12</v>
      </c>
      <c r="G146" s="51" t="n">
        <v>355.22</v>
      </c>
      <c r="H146" s="52"/>
      <c r="I146" s="53"/>
      <c r="J146" s="51" t="n">
        <f aca="false">TRUNC(TRUNC(H146 *$K$16, 2) + H146, 2)</f>
        <v>0</v>
      </c>
      <c r="K146" s="51" t="n">
        <f aca="false">TRUNC(F146 * J146,2)</f>
        <v>0</v>
      </c>
      <c r="L146" s="54" t="n">
        <f aca="false">IF(H146=0,0,H146/G146-1)*-1</f>
        <v>-0</v>
      </c>
      <c r="M146" s="55" t="n">
        <f aca="false">IF(K146=0,0,K146 / $K$17)</f>
        <v>0</v>
      </c>
    </row>
    <row r="147" customFormat="false" ht="46.25" hidden="false" customHeight="false" outlineLevel="0" collapsed="false">
      <c r="A147" s="48" t="s">
        <v>348</v>
      </c>
      <c r="B147" s="48" t="s">
        <v>349</v>
      </c>
      <c r="C147" s="48" t="s">
        <v>42</v>
      </c>
      <c r="D147" s="48" t="s">
        <v>350</v>
      </c>
      <c r="E147" s="49" t="s">
        <v>57</v>
      </c>
      <c r="F147" s="50" t="n">
        <v>10</v>
      </c>
      <c r="G147" s="51" t="n">
        <v>108.3</v>
      </c>
      <c r="H147" s="52"/>
      <c r="I147" s="53"/>
      <c r="J147" s="51" t="n">
        <f aca="false">TRUNC(TRUNC(H147 *$K$16, 2) + H147, 2)</f>
        <v>0</v>
      </c>
      <c r="K147" s="51" t="n">
        <f aca="false">TRUNC(F147 * J147,2)</f>
        <v>0</v>
      </c>
      <c r="L147" s="54" t="n">
        <f aca="false">IF(H147=0,0,H147/G147-1)*-1</f>
        <v>-0</v>
      </c>
      <c r="M147" s="55" t="n">
        <f aca="false">IF(K147=0,0,K147 / $K$17)</f>
        <v>0</v>
      </c>
    </row>
    <row r="148" customFormat="false" ht="23.85" hidden="false" customHeight="false" outlineLevel="0" collapsed="false">
      <c r="A148" s="48" t="s">
        <v>351</v>
      </c>
      <c r="B148" s="48" t="s">
        <v>352</v>
      </c>
      <c r="C148" s="48" t="s">
        <v>42</v>
      </c>
      <c r="D148" s="48" t="s">
        <v>353</v>
      </c>
      <c r="E148" s="49" t="s">
        <v>91</v>
      </c>
      <c r="F148" s="50" t="n">
        <v>17.59</v>
      </c>
      <c r="G148" s="51" t="n">
        <v>18.51</v>
      </c>
      <c r="H148" s="52"/>
      <c r="I148" s="53"/>
      <c r="J148" s="51" t="n">
        <f aca="false">TRUNC(TRUNC(H148 *$K$16, 2) + H148, 2)</f>
        <v>0</v>
      </c>
      <c r="K148" s="51" t="n">
        <f aca="false">TRUNC(F148 * J148,2)</f>
        <v>0</v>
      </c>
      <c r="L148" s="54" t="n">
        <f aca="false">IF(H148=0,0,H148/G148-1)*-1</f>
        <v>-0</v>
      </c>
      <c r="M148" s="55" t="n">
        <f aca="false">IF(K148=0,0,K148 / $K$17)</f>
        <v>0</v>
      </c>
    </row>
    <row r="149" customFormat="false" ht="23.85" hidden="false" customHeight="false" outlineLevel="0" collapsed="false">
      <c r="A149" s="48" t="s">
        <v>354</v>
      </c>
      <c r="B149" s="48" t="s">
        <v>355</v>
      </c>
      <c r="C149" s="48" t="s">
        <v>101</v>
      </c>
      <c r="D149" s="48" t="s">
        <v>356</v>
      </c>
      <c r="E149" s="49" t="s">
        <v>357</v>
      </c>
      <c r="F149" s="50" t="n">
        <v>4</v>
      </c>
      <c r="G149" s="51" t="n">
        <v>48.35</v>
      </c>
      <c r="H149" s="52"/>
      <c r="I149" s="53"/>
      <c r="J149" s="51" t="n">
        <f aca="false">TRUNC(TRUNC(H149 *$K$16, 2) + H149, 2)</f>
        <v>0</v>
      </c>
      <c r="K149" s="51" t="n">
        <f aca="false">TRUNC(F149 * J149,2)</f>
        <v>0</v>
      </c>
      <c r="L149" s="54" t="n">
        <f aca="false">IF(H149=0,0,H149/G149-1)*-1</f>
        <v>-0</v>
      </c>
      <c r="M149" s="55" t="n">
        <f aca="false">IF(K149=0,0,K149 / $K$17)</f>
        <v>0</v>
      </c>
    </row>
    <row r="150" customFormat="false" ht="23.85" hidden="false" customHeight="false" outlineLevel="0" collapsed="false">
      <c r="A150" s="48" t="s">
        <v>358</v>
      </c>
      <c r="B150" s="48" t="s">
        <v>359</v>
      </c>
      <c r="C150" s="48" t="s">
        <v>42</v>
      </c>
      <c r="D150" s="48" t="s">
        <v>360</v>
      </c>
      <c r="E150" s="49" t="s">
        <v>57</v>
      </c>
      <c r="F150" s="50" t="n">
        <v>4</v>
      </c>
      <c r="G150" s="51" t="n">
        <v>304.37</v>
      </c>
      <c r="H150" s="52"/>
      <c r="I150" s="53"/>
      <c r="J150" s="51" t="n">
        <f aca="false">TRUNC(TRUNC(H150 *$K$16, 2) + H150, 2)</f>
        <v>0</v>
      </c>
      <c r="K150" s="51" t="n">
        <f aca="false">TRUNC(F150 * J150,2)</f>
        <v>0</v>
      </c>
      <c r="L150" s="54" t="n">
        <f aca="false">IF(H150=0,0,H150/G150-1)*-1</f>
        <v>-0</v>
      </c>
      <c r="M150" s="55" t="n">
        <f aca="false">IF(K150=0,0,K150 / $K$17)</f>
        <v>0</v>
      </c>
    </row>
    <row r="151" customFormat="false" ht="23.85" hidden="false" customHeight="false" outlineLevel="0" collapsed="false">
      <c r="A151" s="48" t="s">
        <v>361</v>
      </c>
      <c r="B151" s="48" t="s">
        <v>362</v>
      </c>
      <c r="C151" s="48" t="s">
        <v>101</v>
      </c>
      <c r="D151" s="48" t="s">
        <v>363</v>
      </c>
      <c r="E151" s="49" t="s">
        <v>357</v>
      </c>
      <c r="F151" s="56" t="n">
        <v>1</v>
      </c>
      <c r="G151" s="51" t="n">
        <v>87.3</v>
      </c>
      <c r="H151" s="52"/>
      <c r="I151" s="53"/>
      <c r="J151" s="51" t="n">
        <f aca="false">TRUNC(TRUNC(H151 *$K$16, 2) + H151, 2)</f>
        <v>0</v>
      </c>
      <c r="K151" s="51" t="n">
        <f aca="false">TRUNC(F151 * J151,2)</f>
        <v>0</v>
      </c>
      <c r="L151" s="54" t="n">
        <f aca="false">IF(H151=0,0,H151/G151-1)*-1</f>
        <v>-0</v>
      </c>
      <c r="M151" s="55" t="n">
        <f aca="false">IF(K151=0,0,K151 / $K$17)</f>
        <v>0</v>
      </c>
    </row>
    <row r="152" customFormat="false" ht="23.85" hidden="false" customHeight="false" outlineLevel="0" collapsed="false">
      <c r="A152" s="48" t="s">
        <v>364</v>
      </c>
      <c r="B152" s="48" t="s">
        <v>365</v>
      </c>
      <c r="C152" s="48" t="s">
        <v>101</v>
      </c>
      <c r="D152" s="48" t="s">
        <v>366</v>
      </c>
      <c r="E152" s="49" t="s">
        <v>357</v>
      </c>
      <c r="F152" s="56" t="n">
        <v>4</v>
      </c>
      <c r="G152" s="51" t="n">
        <v>70.71</v>
      </c>
      <c r="H152" s="52"/>
      <c r="I152" s="53"/>
      <c r="J152" s="51" t="n">
        <f aca="false">TRUNC(TRUNC(H152 *$K$16, 2) + H152, 2)</f>
        <v>0</v>
      </c>
      <c r="K152" s="51" t="n">
        <f aca="false">TRUNC(F152 * J152,2)</f>
        <v>0</v>
      </c>
      <c r="L152" s="54" t="n">
        <f aca="false">IF(H152=0,0,H152/G152-1)*-1</f>
        <v>-0</v>
      </c>
      <c r="M152" s="55" t="n">
        <f aca="false">IF(K152=0,0,K152 / $K$17)</f>
        <v>0</v>
      </c>
    </row>
    <row r="153" customFormat="false" ht="23.85" hidden="false" customHeight="false" outlineLevel="0" collapsed="false">
      <c r="A153" s="48" t="s">
        <v>367</v>
      </c>
      <c r="B153" s="48" t="s">
        <v>368</v>
      </c>
      <c r="C153" s="48" t="s">
        <v>42</v>
      </c>
      <c r="D153" s="48" t="s">
        <v>369</v>
      </c>
      <c r="E153" s="49" t="s">
        <v>57</v>
      </c>
      <c r="F153" s="50" t="n">
        <v>4</v>
      </c>
      <c r="G153" s="51" t="n">
        <v>324.88</v>
      </c>
      <c r="H153" s="52"/>
      <c r="I153" s="53"/>
      <c r="J153" s="51" t="n">
        <f aca="false">TRUNC(TRUNC(H153 *$K$16, 2) + H153, 2)</f>
        <v>0</v>
      </c>
      <c r="K153" s="51" t="n">
        <f aca="false">TRUNC(F153 * J153,2)</f>
        <v>0</v>
      </c>
      <c r="L153" s="54" t="n">
        <f aca="false">IF(H153=0,0,H153/G153-1)*-1</f>
        <v>-0</v>
      </c>
      <c r="M153" s="55" t="n">
        <f aca="false">IF(K153=0,0,K153 / $K$17)</f>
        <v>0</v>
      </c>
    </row>
    <row r="154" customFormat="false" ht="23.85" hidden="false" customHeight="false" outlineLevel="0" collapsed="false">
      <c r="A154" s="48" t="s">
        <v>370</v>
      </c>
      <c r="B154" s="48" t="s">
        <v>371</v>
      </c>
      <c r="C154" s="48" t="s">
        <v>101</v>
      </c>
      <c r="D154" s="48" t="s">
        <v>372</v>
      </c>
      <c r="E154" s="49" t="s">
        <v>225</v>
      </c>
      <c r="F154" s="50" t="n">
        <v>30.7</v>
      </c>
      <c r="G154" s="51" t="n">
        <v>13.35</v>
      </c>
      <c r="H154" s="52"/>
      <c r="I154" s="53"/>
      <c r="J154" s="51" t="n">
        <f aca="false">TRUNC(TRUNC(H154 *$K$16, 2) + H154, 2)</f>
        <v>0</v>
      </c>
      <c r="K154" s="51" t="n">
        <f aca="false">TRUNC(F154 * J154,2)</f>
        <v>0</v>
      </c>
      <c r="L154" s="54" t="n">
        <f aca="false">IF(H154=0,0,H154/G154-1)*-1</f>
        <v>-0</v>
      </c>
      <c r="M154" s="55" t="n">
        <f aca="false">IF(K154=0,0,K154 / $K$17)</f>
        <v>0</v>
      </c>
    </row>
    <row r="155" customFormat="false" ht="23.85" hidden="false" customHeight="false" outlineLevel="0" collapsed="false">
      <c r="A155" s="48" t="s">
        <v>373</v>
      </c>
      <c r="B155" s="48" t="s">
        <v>374</v>
      </c>
      <c r="C155" s="48" t="s">
        <v>101</v>
      </c>
      <c r="D155" s="48" t="s">
        <v>375</v>
      </c>
      <c r="E155" s="49" t="s">
        <v>225</v>
      </c>
      <c r="F155" s="50" t="n">
        <v>65.4</v>
      </c>
      <c r="G155" s="51" t="n">
        <v>8.31</v>
      </c>
      <c r="H155" s="52"/>
      <c r="I155" s="53"/>
      <c r="J155" s="51" t="n">
        <f aca="false">TRUNC(TRUNC(H155 *$K$16, 2) + H155, 2)</f>
        <v>0</v>
      </c>
      <c r="K155" s="51" t="n">
        <f aca="false">TRUNC(F155 * J155,2)</f>
        <v>0</v>
      </c>
      <c r="L155" s="54" t="n">
        <f aca="false">IF(H155=0,0,H155/G155-1)*-1</f>
        <v>-0</v>
      </c>
      <c r="M155" s="55" t="n">
        <f aca="false">IF(K155=0,0,K155 / $K$17)</f>
        <v>0</v>
      </c>
    </row>
    <row r="156" customFormat="false" ht="23.85" hidden="false" customHeight="false" outlineLevel="0" collapsed="false">
      <c r="A156" s="48" t="s">
        <v>376</v>
      </c>
      <c r="B156" s="48" t="s">
        <v>377</v>
      </c>
      <c r="C156" s="48" t="s">
        <v>101</v>
      </c>
      <c r="D156" s="48" t="s">
        <v>378</v>
      </c>
      <c r="E156" s="49" t="s">
        <v>225</v>
      </c>
      <c r="F156" s="50" t="n">
        <v>159.4</v>
      </c>
      <c r="G156" s="51" t="n">
        <v>8.24</v>
      </c>
      <c r="H156" s="52"/>
      <c r="I156" s="53"/>
      <c r="J156" s="51" t="n">
        <f aca="false">TRUNC(TRUNC(H156 *$K$16, 2) + H156, 2)</f>
        <v>0</v>
      </c>
      <c r="K156" s="51" t="n">
        <f aca="false">TRUNC(F156 * J156,2)</f>
        <v>0</v>
      </c>
      <c r="L156" s="54" t="n">
        <f aca="false">IF(H156=0,0,H156/G156-1)*-1</f>
        <v>-0</v>
      </c>
      <c r="M156" s="55" t="n">
        <f aca="false">IF(K156=0,0,K156 / $K$17)</f>
        <v>0</v>
      </c>
    </row>
    <row r="157" customFormat="false" ht="35.05" hidden="false" customHeight="false" outlineLevel="0" collapsed="false">
      <c r="A157" s="48" t="s">
        <v>379</v>
      </c>
      <c r="B157" s="48" t="s">
        <v>380</v>
      </c>
      <c r="C157" s="48" t="s">
        <v>42</v>
      </c>
      <c r="D157" s="48" t="s">
        <v>381</v>
      </c>
      <c r="E157" s="49" t="s">
        <v>57</v>
      </c>
      <c r="F157" s="50" t="n">
        <v>8</v>
      </c>
      <c r="G157" s="51" t="n">
        <v>4054.55</v>
      </c>
      <c r="H157" s="52"/>
      <c r="I157" s="53"/>
      <c r="J157" s="51" t="n">
        <f aca="false">TRUNC(TRUNC(H157 *$K$16, 2) + H157, 2)</f>
        <v>0</v>
      </c>
      <c r="K157" s="51" t="n">
        <f aca="false">TRUNC(F157 * J157,2)</f>
        <v>0</v>
      </c>
      <c r="L157" s="54" t="n">
        <f aca="false">IF(H157=0,0,H157/G157-1)*-1</f>
        <v>-0</v>
      </c>
      <c r="M157" s="55" t="n">
        <f aca="false">IF(K157=0,0,K157 / $K$17)</f>
        <v>0</v>
      </c>
    </row>
    <row r="158" customFormat="false" ht="35.05" hidden="false" customHeight="false" outlineLevel="0" collapsed="false">
      <c r="A158" s="48" t="s">
        <v>382</v>
      </c>
      <c r="B158" s="48" t="s">
        <v>383</v>
      </c>
      <c r="C158" s="48" t="s">
        <v>42</v>
      </c>
      <c r="D158" s="48" t="s">
        <v>384</v>
      </c>
      <c r="E158" s="49" t="s">
        <v>57</v>
      </c>
      <c r="F158" s="50" t="n">
        <v>4</v>
      </c>
      <c r="G158" s="51" t="n">
        <v>2673.87</v>
      </c>
      <c r="H158" s="52"/>
      <c r="I158" s="53"/>
      <c r="J158" s="51" t="n">
        <f aca="false">TRUNC(TRUNC(H158 *$K$16, 2) + H158, 2)</f>
        <v>0</v>
      </c>
      <c r="K158" s="51" t="n">
        <f aca="false">TRUNC(F158 * J158,2)</f>
        <v>0</v>
      </c>
      <c r="L158" s="54" t="n">
        <f aca="false">IF(H158=0,0,H158/G158-1)*-1</f>
        <v>-0</v>
      </c>
      <c r="M158" s="55" t="n">
        <f aca="false">IF(K158=0,0,K158 / $K$17)</f>
        <v>0</v>
      </c>
    </row>
    <row r="159" customFormat="false" ht="35.05" hidden="false" customHeight="false" outlineLevel="0" collapsed="false">
      <c r="A159" s="48" t="s">
        <v>385</v>
      </c>
      <c r="B159" s="48" t="s">
        <v>386</v>
      </c>
      <c r="C159" s="48" t="s">
        <v>101</v>
      </c>
      <c r="D159" s="48" t="s">
        <v>387</v>
      </c>
      <c r="E159" s="49" t="s">
        <v>357</v>
      </c>
      <c r="F159" s="50" t="n">
        <v>1</v>
      </c>
      <c r="G159" s="51" t="n">
        <v>429.41</v>
      </c>
      <c r="H159" s="52"/>
      <c r="I159" s="53"/>
      <c r="J159" s="51" t="n">
        <f aca="false">TRUNC(TRUNC(H159 *$K$16, 2) + H159, 2)</f>
        <v>0</v>
      </c>
      <c r="K159" s="51" t="n">
        <f aca="false">TRUNC(F159 * J159,2)</f>
        <v>0</v>
      </c>
      <c r="L159" s="54" t="n">
        <f aca="false">IF(H159=0,0,H159/G159-1)*-1</f>
        <v>-0</v>
      </c>
      <c r="M159" s="55" t="n">
        <f aca="false">IF(K159=0,0,K159 / $K$17)</f>
        <v>0</v>
      </c>
    </row>
    <row r="160" customFormat="false" ht="16.5" hidden="false" customHeight="false" outlineLevel="0" collapsed="false">
      <c r="A160" s="39" t="s">
        <v>388</v>
      </c>
      <c r="B160" s="39" t="s">
        <v>36</v>
      </c>
      <c r="C160" s="39"/>
      <c r="D160" s="39" t="s">
        <v>389</v>
      </c>
      <c r="E160" s="40"/>
      <c r="F160" s="41" t="n">
        <v>1</v>
      </c>
      <c r="G160" s="42"/>
      <c r="H160" s="43"/>
      <c r="I160" s="44"/>
      <c r="J160" s="45"/>
      <c r="K160" s="45" t="n">
        <f aca="false">TRUNC(SUM(K161:K168),2)</f>
        <v>0</v>
      </c>
      <c r="L160" s="46"/>
      <c r="M160" s="47" t="n">
        <v>0</v>
      </c>
    </row>
    <row r="161" customFormat="false" ht="23.85" hidden="false" customHeight="false" outlineLevel="0" collapsed="false">
      <c r="A161" s="48" t="s">
        <v>390</v>
      </c>
      <c r="B161" s="48" t="s">
        <v>391</v>
      </c>
      <c r="C161" s="48" t="s">
        <v>101</v>
      </c>
      <c r="D161" s="48" t="s">
        <v>392</v>
      </c>
      <c r="E161" s="49" t="s">
        <v>357</v>
      </c>
      <c r="F161" s="50" t="n">
        <v>6</v>
      </c>
      <c r="G161" s="51" t="n">
        <v>31.21</v>
      </c>
      <c r="H161" s="52"/>
      <c r="I161" s="53"/>
      <c r="J161" s="51" t="n">
        <f aca="false">TRUNC(TRUNC(H161 *$K$16, 2) + H161, 2)</f>
        <v>0</v>
      </c>
      <c r="K161" s="51" t="n">
        <f aca="false">TRUNC(F161 * J161,2)</f>
        <v>0</v>
      </c>
      <c r="L161" s="54" t="n">
        <f aca="false">IF(H161=0,0,H161/G161-1)*-1</f>
        <v>-0</v>
      </c>
      <c r="M161" s="55" t="n">
        <f aca="false">IF(K161=0,0,K161 / $K$17)</f>
        <v>0</v>
      </c>
    </row>
    <row r="162" customFormat="false" ht="23.85" hidden="false" customHeight="false" outlineLevel="0" collapsed="false">
      <c r="A162" s="48" t="s">
        <v>393</v>
      </c>
      <c r="B162" s="48" t="s">
        <v>394</v>
      </c>
      <c r="C162" s="48" t="s">
        <v>101</v>
      </c>
      <c r="D162" s="48" t="s">
        <v>395</v>
      </c>
      <c r="E162" s="49" t="s">
        <v>357</v>
      </c>
      <c r="F162" s="50" t="n">
        <v>4</v>
      </c>
      <c r="G162" s="51" t="n">
        <v>31.72</v>
      </c>
      <c r="H162" s="52"/>
      <c r="I162" s="53"/>
      <c r="J162" s="51" t="n">
        <f aca="false">TRUNC(TRUNC(H162 *$K$16, 2) + H162, 2)</f>
        <v>0</v>
      </c>
      <c r="K162" s="51" t="n">
        <f aca="false">TRUNC(F162 * J162,2)</f>
        <v>0</v>
      </c>
      <c r="L162" s="54" t="n">
        <f aca="false">IF(H162=0,0,H162/G162-1)*-1</f>
        <v>-0</v>
      </c>
      <c r="M162" s="55" t="n">
        <f aca="false">IF(K162=0,0,K162 / $K$17)</f>
        <v>0</v>
      </c>
    </row>
    <row r="163" customFormat="false" ht="23.85" hidden="false" customHeight="false" outlineLevel="0" collapsed="false">
      <c r="A163" s="48" t="s">
        <v>396</v>
      </c>
      <c r="B163" s="48" t="s">
        <v>397</v>
      </c>
      <c r="C163" s="48" t="s">
        <v>101</v>
      </c>
      <c r="D163" s="48" t="s">
        <v>398</v>
      </c>
      <c r="E163" s="49" t="s">
        <v>357</v>
      </c>
      <c r="F163" s="50" t="n">
        <v>11</v>
      </c>
      <c r="G163" s="51" t="n">
        <v>23.63</v>
      </c>
      <c r="H163" s="52"/>
      <c r="I163" s="53"/>
      <c r="J163" s="51" t="n">
        <f aca="false">TRUNC(TRUNC(H163 *$K$16, 2) + H163, 2)</f>
        <v>0</v>
      </c>
      <c r="K163" s="51" t="n">
        <f aca="false">TRUNC(F163 * J163,2)</f>
        <v>0</v>
      </c>
      <c r="L163" s="54" t="n">
        <f aca="false">IF(H163=0,0,H163/G163-1)*-1</f>
        <v>-0</v>
      </c>
      <c r="M163" s="55" t="n">
        <f aca="false">IF(K163=0,0,K163 / $K$17)</f>
        <v>0</v>
      </c>
    </row>
    <row r="164" customFormat="false" ht="23.85" hidden="false" customHeight="false" outlineLevel="0" collapsed="false">
      <c r="A164" s="48" t="s">
        <v>399</v>
      </c>
      <c r="B164" s="48" t="s">
        <v>400</v>
      </c>
      <c r="C164" s="48" t="s">
        <v>101</v>
      </c>
      <c r="D164" s="48" t="s">
        <v>401</v>
      </c>
      <c r="E164" s="49" t="s">
        <v>357</v>
      </c>
      <c r="F164" s="50" t="n">
        <v>2</v>
      </c>
      <c r="G164" s="51" t="n">
        <v>29.96</v>
      </c>
      <c r="H164" s="52"/>
      <c r="I164" s="53"/>
      <c r="J164" s="51" t="n">
        <f aca="false">TRUNC(TRUNC(H164 *$K$16, 2) + H164, 2)</f>
        <v>0</v>
      </c>
      <c r="K164" s="51" t="n">
        <f aca="false">TRUNC(F164 * J164,2)</f>
        <v>0</v>
      </c>
      <c r="L164" s="54" t="n">
        <f aca="false">IF(H164=0,0,H164/G164-1)*-1</f>
        <v>-0</v>
      </c>
      <c r="M164" s="55" t="n">
        <f aca="false">IF(K164=0,0,K164 / $K$17)</f>
        <v>0</v>
      </c>
    </row>
    <row r="165" customFormat="false" ht="23.85" hidden="false" customHeight="false" outlineLevel="0" collapsed="false">
      <c r="A165" s="48" t="s">
        <v>402</v>
      </c>
      <c r="B165" s="48" t="s">
        <v>403</v>
      </c>
      <c r="C165" s="48" t="s">
        <v>42</v>
      </c>
      <c r="D165" s="48" t="s">
        <v>404</v>
      </c>
      <c r="E165" s="49" t="s">
        <v>57</v>
      </c>
      <c r="F165" s="50" t="n">
        <v>5</v>
      </c>
      <c r="G165" s="51" t="n">
        <v>51.07</v>
      </c>
      <c r="H165" s="52"/>
      <c r="I165" s="53"/>
      <c r="J165" s="51" t="n">
        <f aca="false">TRUNC(TRUNC(H165 *$K$16, 2) + H165, 2)</f>
        <v>0</v>
      </c>
      <c r="K165" s="51" t="n">
        <f aca="false">TRUNC(F165 * J165,2)</f>
        <v>0</v>
      </c>
      <c r="L165" s="54" t="n">
        <f aca="false">IF(H165=0,0,H165/G165-1)*-1</f>
        <v>-0</v>
      </c>
      <c r="M165" s="55" t="n">
        <f aca="false">IF(K165=0,0,K165 / $K$17)</f>
        <v>0</v>
      </c>
    </row>
    <row r="166" customFormat="false" ht="46.25" hidden="false" customHeight="false" outlineLevel="0" collapsed="false">
      <c r="A166" s="48" t="s">
        <v>405</v>
      </c>
      <c r="B166" s="48" t="s">
        <v>406</v>
      </c>
      <c r="C166" s="48" t="s">
        <v>42</v>
      </c>
      <c r="D166" s="48" t="s">
        <v>407</v>
      </c>
      <c r="E166" s="49" t="s">
        <v>57</v>
      </c>
      <c r="F166" s="50" t="n">
        <v>3</v>
      </c>
      <c r="G166" s="51" t="n">
        <v>834.63</v>
      </c>
      <c r="H166" s="52"/>
      <c r="I166" s="53"/>
      <c r="J166" s="51" t="n">
        <f aca="false">TRUNC(TRUNC(H166 *$K$16, 2) + H166, 2)</f>
        <v>0</v>
      </c>
      <c r="K166" s="51" t="n">
        <f aca="false">TRUNC(F166 * J166,2)</f>
        <v>0</v>
      </c>
      <c r="L166" s="54" t="n">
        <f aca="false">IF(H166=0,0,H166/G166-1)*-1</f>
        <v>-0</v>
      </c>
      <c r="M166" s="55" t="n">
        <f aca="false">IF(K166=0,0,K166 / $K$17)</f>
        <v>0</v>
      </c>
    </row>
    <row r="167" customFormat="false" ht="23.85" hidden="false" customHeight="false" outlineLevel="0" collapsed="false">
      <c r="A167" s="48" t="s">
        <v>408</v>
      </c>
      <c r="B167" s="48" t="s">
        <v>409</v>
      </c>
      <c r="C167" s="48" t="s">
        <v>101</v>
      </c>
      <c r="D167" s="48" t="s">
        <v>410</v>
      </c>
      <c r="E167" s="49" t="s">
        <v>225</v>
      </c>
      <c r="F167" s="50" t="n">
        <v>58.04</v>
      </c>
      <c r="G167" s="51" t="n">
        <v>41.72</v>
      </c>
      <c r="H167" s="52"/>
      <c r="I167" s="53"/>
      <c r="J167" s="51" t="n">
        <f aca="false">TRUNC(TRUNC(H167 *$K$16, 2) + H167, 2)</f>
        <v>0</v>
      </c>
      <c r="K167" s="51" t="n">
        <f aca="false">TRUNC(F167 * J167,2)</f>
        <v>0</v>
      </c>
      <c r="L167" s="54" t="n">
        <f aca="false">IF(H167=0,0,H167/G167-1)*-1</f>
        <v>-0</v>
      </c>
      <c r="M167" s="55" t="n">
        <f aca="false">IF(K167=0,0,K167 / $K$17)</f>
        <v>0</v>
      </c>
    </row>
    <row r="168" customFormat="false" ht="23.85" hidden="false" customHeight="false" outlineLevel="0" collapsed="false">
      <c r="A168" s="48" t="s">
        <v>411</v>
      </c>
      <c r="B168" s="48" t="s">
        <v>412</v>
      </c>
      <c r="C168" s="48" t="s">
        <v>101</v>
      </c>
      <c r="D168" s="48" t="s">
        <v>413</v>
      </c>
      <c r="E168" s="49" t="s">
        <v>225</v>
      </c>
      <c r="F168" s="50" t="n">
        <v>11.83</v>
      </c>
      <c r="G168" s="51" t="n">
        <v>52.77</v>
      </c>
      <c r="H168" s="52"/>
      <c r="I168" s="53"/>
      <c r="J168" s="51" t="n">
        <f aca="false">TRUNC(TRUNC(H168 *$K$16, 2) + H168, 2)</f>
        <v>0</v>
      </c>
      <c r="K168" s="51" t="n">
        <f aca="false">TRUNC(F168 * J168,2)</f>
        <v>0</v>
      </c>
      <c r="L168" s="54" t="n">
        <f aca="false">IF(H168=0,0,H168/G168-1)*-1</f>
        <v>-0</v>
      </c>
      <c r="M168" s="55" t="n">
        <f aca="false">IF(K168=0,0,K168 / $K$17)</f>
        <v>0</v>
      </c>
    </row>
    <row r="169" customFormat="false" ht="16.5" hidden="false" customHeight="false" outlineLevel="0" collapsed="false">
      <c r="A169" s="39" t="s">
        <v>414</v>
      </c>
      <c r="B169" s="39" t="s">
        <v>36</v>
      </c>
      <c r="C169" s="39"/>
      <c r="D169" s="39" t="s">
        <v>415</v>
      </c>
      <c r="E169" s="40"/>
      <c r="F169" s="41" t="n">
        <v>1</v>
      </c>
      <c r="G169" s="42"/>
      <c r="H169" s="43"/>
      <c r="I169" s="44"/>
      <c r="J169" s="45"/>
      <c r="K169" s="45" t="n">
        <f aca="false">TRUNC(SUM(K170:K174),2)</f>
        <v>0</v>
      </c>
      <c r="L169" s="46"/>
      <c r="M169" s="47" t="n">
        <v>0</v>
      </c>
    </row>
    <row r="170" customFormat="false" ht="23.85" hidden="false" customHeight="false" outlineLevel="0" collapsed="false">
      <c r="A170" s="48" t="s">
        <v>416</v>
      </c>
      <c r="B170" s="48" t="s">
        <v>417</v>
      </c>
      <c r="C170" s="48" t="s">
        <v>42</v>
      </c>
      <c r="D170" s="48" t="s">
        <v>418</v>
      </c>
      <c r="E170" s="49" t="s">
        <v>98</v>
      </c>
      <c r="F170" s="50" t="n">
        <v>1410.88</v>
      </c>
      <c r="G170" s="51" t="n">
        <v>29.72</v>
      </c>
      <c r="H170" s="52"/>
      <c r="I170" s="53"/>
      <c r="J170" s="51" t="n">
        <f aca="false">TRUNC(TRUNC(H170 *$K$16, 2) + H170, 2)</f>
        <v>0</v>
      </c>
      <c r="K170" s="51" t="n">
        <f aca="false">TRUNC(F170 * J170,2)</f>
        <v>0</v>
      </c>
      <c r="L170" s="54" t="n">
        <f aca="false">IF(H170=0,0,H170/G170-1)*-1</f>
        <v>-0</v>
      </c>
      <c r="M170" s="55" t="n">
        <f aca="false">IF(K170=0,0,K170 / $K$17)</f>
        <v>0</v>
      </c>
    </row>
    <row r="171" customFormat="false" ht="23.85" hidden="false" customHeight="false" outlineLevel="0" collapsed="false">
      <c r="A171" s="48" t="s">
        <v>419</v>
      </c>
      <c r="B171" s="48" t="s">
        <v>420</v>
      </c>
      <c r="C171" s="48" t="s">
        <v>42</v>
      </c>
      <c r="D171" s="48" t="s">
        <v>421</v>
      </c>
      <c r="E171" s="49" t="s">
        <v>98</v>
      </c>
      <c r="F171" s="50" t="n">
        <v>440.54</v>
      </c>
      <c r="G171" s="51" t="n">
        <v>12.98</v>
      </c>
      <c r="H171" s="52"/>
      <c r="I171" s="53"/>
      <c r="J171" s="51" t="n">
        <f aca="false">TRUNC(TRUNC(H171 *$K$16, 2) + H171, 2)</f>
        <v>0</v>
      </c>
      <c r="K171" s="51" t="n">
        <f aca="false">TRUNC(F171 * J171,2)</f>
        <v>0</v>
      </c>
      <c r="L171" s="54" t="n">
        <f aca="false">IF(H171=0,0,H171/G171-1)*-1</f>
        <v>-0</v>
      </c>
      <c r="M171" s="55" t="n">
        <f aca="false">IF(K171=0,0,K171 / $K$17)</f>
        <v>0</v>
      </c>
    </row>
    <row r="172" customFormat="false" ht="23.85" hidden="false" customHeight="false" outlineLevel="0" collapsed="false">
      <c r="A172" s="48" t="s">
        <v>422</v>
      </c>
      <c r="B172" s="48" t="s">
        <v>420</v>
      </c>
      <c r="C172" s="48" t="s">
        <v>42</v>
      </c>
      <c r="D172" s="48" t="s">
        <v>421</v>
      </c>
      <c r="E172" s="49" t="s">
        <v>98</v>
      </c>
      <c r="F172" s="50" t="n">
        <v>635.69</v>
      </c>
      <c r="G172" s="51" t="n">
        <v>12.98</v>
      </c>
      <c r="H172" s="52"/>
      <c r="I172" s="53"/>
      <c r="J172" s="51" t="n">
        <f aca="false">TRUNC(TRUNC(H172 *$K$16, 2) + H172, 2)</f>
        <v>0</v>
      </c>
      <c r="K172" s="51" t="n">
        <f aca="false">TRUNC(F172 * J172,2)</f>
        <v>0</v>
      </c>
      <c r="L172" s="54" t="n">
        <f aca="false">IF(H172=0,0,H172/G172-1)*-1</f>
        <v>-0</v>
      </c>
      <c r="M172" s="55" t="n">
        <f aca="false">IF(K172=0,0,K172 / $K$17)</f>
        <v>0</v>
      </c>
    </row>
    <row r="173" customFormat="false" ht="23.85" hidden="false" customHeight="false" outlineLevel="0" collapsed="false">
      <c r="A173" s="48" t="s">
        <v>423</v>
      </c>
      <c r="B173" s="48" t="s">
        <v>420</v>
      </c>
      <c r="C173" s="48" t="s">
        <v>42</v>
      </c>
      <c r="D173" s="48" t="s">
        <v>421</v>
      </c>
      <c r="E173" s="49" t="s">
        <v>98</v>
      </c>
      <c r="F173" s="50" t="n">
        <v>287.83</v>
      </c>
      <c r="G173" s="51" t="n">
        <v>12.98</v>
      </c>
      <c r="H173" s="52"/>
      <c r="I173" s="53"/>
      <c r="J173" s="51" t="n">
        <f aca="false">TRUNC(TRUNC(H173 *$K$16, 2) + H173, 2)</f>
        <v>0</v>
      </c>
      <c r="K173" s="51" t="n">
        <f aca="false">TRUNC(F173 * J173,2)</f>
        <v>0</v>
      </c>
      <c r="L173" s="54" t="n">
        <f aca="false">IF(H173=0,0,H173/G173-1)*-1</f>
        <v>-0</v>
      </c>
      <c r="M173" s="55" t="n">
        <f aca="false">IF(K173=0,0,K173 / $K$17)</f>
        <v>0</v>
      </c>
    </row>
    <row r="174" customFormat="false" ht="23.85" hidden="false" customHeight="false" outlineLevel="0" collapsed="false">
      <c r="A174" s="48" t="s">
        <v>424</v>
      </c>
      <c r="B174" s="48" t="s">
        <v>420</v>
      </c>
      <c r="C174" s="48" t="s">
        <v>42</v>
      </c>
      <c r="D174" s="48" t="s">
        <v>421</v>
      </c>
      <c r="E174" s="49" t="s">
        <v>98</v>
      </c>
      <c r="F174" s="50" t="n">
        <v>46.82</v>
      </c>
      <c r="G174" s="51" t="n">
        <v>12.98</v>
      </c>
      <c r="H174" s="52"/>
      <c r="I174" s="53"/>
      <c r="J174" s="51" t="n">
        <f aca="false">TRUNC(TRUNC(H174 *$K$16, 2) + H174, 2)</f>
        <v>0</v>
      </c>
      <c r="K174" s="51" t="n">
        <f aca="false">TRUNC(F174 * J174,2)</f>
        <v>0</v>
      </c>
      <c r="L174" s="54" t="n">
        <f aca="false">IF(H174=0,0,H174/G174-1)*-1</f>
        <v>-0</v>
      </c>
      <c r="M174" s="55" t="n">
        <f aca="false">IF(K174=0,0,K174 / $K$17)</f>
        <v>0</v>
      </c>
    </row>
    <row r="175" customFormat="false" ht="16.5" hidden="false" customHeight="false" outlineLevel="0" collapsed="false">
      <c r="A175" s="39" t="s">
        <v>425</v>
      </c>
      <c r="B175" s="39" t="s">
        <v>36</v>
      </c>
      <c r="C175" s="39"/>
      <c r="D175" s="39" t="s">
        <v>426</v>
      </c>
      <c r="E175" s="40"/>
      <c r="F175" s="41" t="n">
        <v>1</v>
      </c>
      <c r="G175" s="42"/>
      <c r="H175" s="43"/>
      <c r="I175" s="44"/>
      <c r="J175" s="45"/>
      <c r="K175" s="45" t="n">
        <f aca="false">TRUNC(SUM(K176:K177),2)</f>
        <v>0</v>
      </c>
      <c r="L175" s="46"/>
      <c r="M175" s="47" t="n">
        <v>0</v>
      </c>
    </row>
    <row r="176" customFormat="false" ht="35.05" hidden="false" customHeight="false" outlineLevel="0" collapsed="false">
      <c r="A176" s="48" t="s">
        <v>427</v>
      </c>
      <c r="B176" s="48" t="s">
        <v>428</v>
      </c>
      <c r="C176" s="48" t="s">
        <v>42</v>
      </c>
      <c r="D176" s="48" t="s">
        <v>429</v>
      </c>
      <c r="E176" s="49" t="s">
        <v>91</v>
      </c>
      <c r="F176" s="50" t="n">
        <v>101.3</v>
      </c>
      <c r="G176" s="51" t="n">
        <v>134.89</v>
      </c>
      <c r="H176" s="52"/>
      <c r="I176" s="53"/>
      <c r="J176" s="51" t="n">
        <f aca="false">TRUNC(TRUNC(H176 *$K$16, 2) + H176, 2)</f>
        <v>0</v>
      </c>
      <c r="K176" s="51" t="n">
        <f aca="false">TRUNC(F176 * J176,2)</f>
        <v>0</v>
      </c>
      <c r="L176" s="54" t="n">
        <f aca="false">IF(H176=0,0,H176/G176-1)*-1</f>
        <v>-0</v>
      </c>
      <c r="M176" s="55" t="n">
        <f aca="false">IF(K176=0,0,K176 / $K$17)</f>
        <v>0</v>
      </c>
    </row>
    <row r="177" customFormat="false" ht="23.85" hidden="false" customHeight="false" outlineLevel="0" collapsed="false">
      <c r="A177" s="48" t="s">
        <v>430</v>
      </c>
      <c r="B177" s="48" t="s">
        <v>431</v>
      </c>
      <c r="C177" s="48" t="s">
        <v>101</v>
      </c>
      <c r="D177" s="48" t="s">
        <v>432</v>
      </c>
      <c r="E177" s="49" t="s">
        <v>98</v>
      </c>
      <c r="F177" s="50" t="n">
        <v>210.73</v>
      </c>
      <c r="G177" s="51" t="n">
        <v>17.26</v>
      </c>
      <c r="H177" s="52"/>
      <c r="I177" s="53"/>
      <c r="J177" s="51" t="n">
        <f aca="false">TRUNC(TRUNC(H177 *$K$16, 2) + H177, 2)</f>
        <v>0</v>
      </c>
      <c r="K177" s="51" t="n">
        <f aca="false">TRUNC(F177 * J177,2)</f>
        <v>0</v>
      </c>
      <c r="L177" s="54" t="n">
        <f aca="false">IF(H177=0,0,H177/G177-1)*-1</f>
        <v>-0</v>
      </c>
      <c r="M177" s="55" t="n">
        <f aca="false">IF(K177=0,0,K177 / $K$17)</f>
        <v>0</v>
      </c>
    </row>
    <row r="178" customFormat="false" ht="16.5" hidden="false" customHeight="false" outlineLevel="0" collapsed="false">
      <c r="A178" s="39" t="s">
        <v>433</v>
      </c>
      <c r="B178" s="39" t="s">
        <v>36</v>
      </c>
      <c r="C178" s="39"/>
      <c r="D178" s="39" t="s">
        <v>434</v>
      </c>
      <c r="E178" s="40"/>
      <c r="F178" s="41" t="n">
        <v>1</v>
      </c>
      <c r="G178" s="42"/>
      <c r="H178" s="43"/>
      <c r="I178" s="44"/>
      <c r="J178" s="45"/>
      <c r="K178" s="45" t="n">
        <f aca="false">TRUNC(SUM(K179),2)</f>
        <v>0</v>
      </c>
      <c r="L178" s="46"/>
      <c r="M178" s="47" t="n">
        <v>0</v>
      </c>
    </row>
    <row r="179" customFormat="false" ht="23.85" hidden="false" customHeight="false" outlineLevel="0" collapsed="false">
      <c r="A179" s="48" t="s">
        <v>435</v>
      </c>
      <c r="B179" s="48" t="s">
        <v>436</v>
      </c>
      <c r="C179" s="48" t="s">
        <v>42</v>
      </c>
      <c r="D179" s="48" t="s">
        <v>437</v>
      </c>
      <c r="E179" s="49" t="s">
        <v>98</v>
      </c>
      <c r="F179" s="50" t="n">
        <v>1428.91</v>
      </c>
      <c r="G179" s="51" t="n">
        <v>7.78</v>
      </c>
      <c r="H179" s="52"/>
      <c r="I179" s="53"/>
      <c r="J179" s="51" t="n">
        <f aca="false">TRUNC(TRUNC(H179 *$K$16, 2) + H179, 2)</f>
        <v>0</v>
      </c>
      <c r="K179" s="51" t="n">
        <f aca="false">TRUNC(F179 * J179,2)</f>
        <v>0</v>
      </c>
      <c r="L179" s="54" t="n">
        <f aca="false">IF(H179=0,0,H179/G179-1)*-1</f>
        <v>-0</v>
      </c>
      <c r="M179" s="55" t="n">
        <f aca="false">IF(K179=0,0,K179 / $K$17)</f>
        <v>0</v>
      </c>
    </row>
    <row r="180" customFormat="false" ht="16.5" hidden="false" customHeight="false" outlineLevel="0" collapsed="false">
      <c r="A180" s="11"/>
      <c r="B180" s="11"/>
      <c r="C180" s="11"/>
      <c r="D180" s="11"/>
      <c r="E180" s="11"/>
      <c r="F180" s="11"/>
      <c r="G180" s="11"/>
      <c r="H180" s="11"/>
      <c r="I180" s="11"/>
      <c r="J180" s="11"/>
      <c r="K180" s="11"/>
      <c r="L180" s="11"/>
      <c r="M180" s="11"/>
    </row>
    <row r="181" customFormat="false" ht="16.5" hidden="false" customHeight="false" outlineLevel="0" collapsed="false">
      <c r="A181" s="8"/>
      <c r="B181" s="8"/>
      <c r="C181" s="8"/>
      <c r="D181" s="8"/>
      <c r="E181" s="8"/>
      <c r="F181" s="8"/>
      <c r="G181" s="8"/>
      <c r="H181" s="8"/>
      <c r="I181" s="8"/>
      <c r="J181" s="8"/>
      <c r="K181" s="8"/>
      <c r="L181" s="13"/>
      <c r="M181" s="8"/>
    </row>
    <row r="182" customFormat="false" ht="16.5" hidden="false" customHeight="true" outlineLevel="0" collapsed="false">
      <c r="A182" s="65" t="s">
        <v>438</v>
      </c>
      <c r="B182" s="65"/>
      <c r="C182" s="65"/>
      <c r="D182" s="65"/>
      <c r="E182" s="65"/>
      <c r="F182" s="65"/>
      <c r="G182" s="65"/>
      <c r="H182" s="65"/>
      <c r="I182" s="65"/>
      <c r="J182" s="65"/>
      <c r="K182" s="65"/>
      <c r="L182" s="65"/>
      <c r="M182" s="65"/>
    </row>
    <row r="183" customFormat="false" ht="16.5" hidden="false" customHeight="false" outlineLevel="0" collapsed="false">
      <c r="A183" s="8"/>
      <c r="B183" s="8"/>
      <c r="C183" s="8"/>
      <c r="D183" s="8"/>
      <c r="E183" s="8"/>
      <c r="F183" s="8"/>
      <c r="G183" s="8"/>
      <c r="H183" s="8"/>
      <c r="I183" s="8"/>
      <c r="J183" s="8"/>
      <c r="K183" s="8"/>
      <c r="L183" s="13"/>
      <c r="M183" s="8"/>
    </row>
    <row r="184" customFormat="false" ht="16.5" hidden="false" customHeight="false" outlineLevel="0" collapsed="false">
      <c r="A184" s="8"/>
      <c r="B184" s="8"/>
      <c r="C184" s="8"/>
      <c r="D184" s="8"/>
      <c r="E184" s="8"/>
      <c r="F184" s="8"/>
      <c r="G184" s="8"/>
      <c r="H184" s="8"/>
      <c r="I184" s="8"/>
      <c r="J184" s="8"/>
      <c r="K184" s="8"/>
      <c r="L184" s="13"/>
      <c r="M184" s="8"/>
    </row>
    <row r="185" customFormat="false" ht="16.5" hidden="false" customHeight="false" outlineLevel="0" collapsed="false">
      <c r="A185" s="8"/>
      <c r="B185" s="8"/>
      <c r="C185" s="8"/>
      <c r="D185" s="8"/>
      <c r="E185" s="8"/>
      <c r="F185" s="8"/>
      <c r="G185" s="8"/>
      <c r="H185" s="8"/>
      <c r="I185" s="8"/>
      <c r="J185" s="8"/>
      <c r="K185" s="8"/>
      <c r="L185" s="13"/>
      <c r="M185" s="8"/>
    </row>
    <row r="186" customFormat="false" ht="16.5" hidden="false" customHeight="false" outlineLevel="0" collapsed="false">
      <c r="A186" s="8"/>
      <c r="B186" s="8"/>
      <c r="C186" s="8"/>
      <c r="D186" s="8"/>
      <c r="E186" s="8"/>
      <c r="F186" s="8"/>
      <c r="G186" s="8"/>
      <c r="H186" s="8"/>
      <c r="I186" s="8"/>
      <c r="J186" s="8"/>
      <c r="K186" s="8"/>
      <c r="L186" s="13"/>
      <c r="M186" s="8"/>
    </row>
    <row r="187" customFormat="false" ht="16.5" hidden="false" customHeight="false" outlineLevel="0" collapsed="false">
      <c r="A187" s="8"/>
      <c r="B187" s="8"/>
      <c r="C187" s="8"/>
      <c r="D187" s="66"/>
      <c r="E187" s="8"/>
      <c r="F187" s="8"/>
      <c r="G187" s="67"/>
      <c r="H187" s="67"/>
      <c r="I187" s="67"/>
      <c r="J187" s="67"/>
      <c r="K187" s="67"/>
      <c r="L187" s="13"/>
      <c r="M187" s="8"/>
    </row>
    <row r="188" customFormat="false" ht="16.5" hidden="false" customHeight="false" outlineLevel="0" collapsed="false">
      <c r="A188" s="8"/>
      <c r="B188" s="8"/>
      <c r="C188" s="8"/>
      <c r="D188" s="68" t="s">
        <v>439</v>
      </c>
      <c r="E188" s="8"/>
      <c r="F188" s="8"/>
      <c r="G188" s="69" t="s">
        <v>440</v>
      </c>
      <c r="H188" s="69"/>
      <c r="I188" s="69"/>
      <c r="J188" s="69"/>
      <c r="K188" s="69"/>
      <c r="L188" s="13"/>
      <c r="M188" s="8"/>
    </row>
    <row r="189" customFormat="false" ht="16.5" hidden="false" customHeight="false" outlineLevel="0" collapsed="false">
      <c r="A189" s="8"/>
      <c r="B189" s="8"/>
      <c r="C189" s="8"/>
      <c r="D189" s="70" t="s">
        <v>441</v>
      </c>
      <c r="E189" s="8"/>
      <c r="F189" s="8"/>
      <c r="G189" s="71" t="s">
        <v>442</v>
      </c>
      <c r="H189" s="71"/>
      <c r="I189" s="71"/>
      <c r="J189" s="71"/>
      <c r="K189" s="71"/>
      <c r="L189" s="13"/>
      <c r="M189" s="8"/>
    </row>
    <row r="190" customFormat="false" ht="16.5" hidden="false" customHeight="false" outlineLevel="0" collapsed="false">
      <c r="A190" s="8"/>
      <c r="B190" s="8"/>
      <c r="C190" s="8"/>
      <c r="D190" s="70" t="s">
        <v>443</v>
      </c>
      <c r="E190" s="8"/>
      <c r="F190" s="8"/>
      <c r="G190" s="71" t="s">
        <v>444</v>
      </c>
      <c r="H190" s="71"/>
      <c r="I190" s="71"/>
      <c r="J190" s="71"/>
      <c r="K190" s="71"/>
      <c r="L190" s="13"/>
      <c r="M190" s="8"/>
    </row>
  </sheetData>
  <sheetProtection sheet="true" objects="true" scenarios="true"/>
  <mergeCells count="35">
    <mergeCell ref="A1:M1"/>
    <mergeCell ref="A3:M3"/>
    <mergeCell ref="A4:D4"/>
    <mergeCell ref="F4:I4"/>
    <mergeCell ref="J4:M4"/>
    <mergeCell ref="A5:D5"/>
    <mergeCell ref="F5:M5"/>
    <mergeCell ref="A6:M6"/>
    <mergeCell ref="O6:O11"/>
    <mergeCell ref="A8:D8"/>
    <mergeCell ref="E8:H8"/>
    <mergeCell ref="J8:M8"/>
    <mergeCell ref="A9:D9"/>
    <mergeCell ref="E9:H12"/>
    <mergeCell ref="I9:I12"/>
    <mergeCell ref="J9:M12"/>
    <mergeCell ref="A11:D11"/>
    <mergeCell ref="A12:D12"/>
    <mergeCell ref="A13:M13"/>
    <mergeCell ref="H15:J15"/>
    <mergeCell ref="K15:M15"/>
    <mergeCell ref="H16:J16"/>
    <mergeCell ref="K16:M16"/>
    <mergeCell ref="H17:J17"/>
    <mergeCell ref="K17:M17"/>
    <mergeCell ref="H18:J18"/>
    <mergeCell ref="K18:M18"/>
    <mergeCell ref="A19:M19"/>
    <mergeCell ref="A20:M20"/>
    <mergeCell ref="A180:M180"/>
    <mergeCell ref="A182:M182"/>
    <mergeCell ref="G187:K187"/>
    <mergeCell ref="G188:K188"/>
    <mergeCell ref="G189:K189"/>
    <mergeCell ref="G190:K190"/>
  </mergeCells>
  <printOptions headings="false" gridLines="false" gridLinesSet="true" horizontalCentered="true" verticalCentered="false"/>
  <pageMargins left="0.590277777777778" right="0.590277777777778" top="1.37777777777778" bottom="0.984722222222222" header="0.511805555555556" footer="0.511805555555556"/>
  <pageSetup paperSize="9" scale="100" fitToWidth="1" fitToHeight="0" pageOrder="downThenOver" orientation="landscape" blackAndWhite="false" draft="false" cellComments="none" horizontalDpi="300" verticalDpi="300" copies="1"/>
  <headerFooter differentFirst="false" differentOddEven="false">
    <oddHeader>&amp;R&amp;"Century Gothic,Regular"&amp;12SECRETARIA MUNICIPAL DE URBANISMO E MEIO AMBIENTE
&amp;11GERÊNCIA SUPERIOR DE PROJETOS PÚBLICOS</oddHeader>
    <oddFooter>&amp;L&amp;"Century Gothic,Regular"&amp;8Avenida Boulevard, n°153, bairro Boulevard Lago Sul - Itaúna / MG
(37) 3249-9628 | (37) 3249-9626 | projetos@itauna.mg.gov.br&amp;R&amp;"Century Gothic,Regular"&amp;8Página &amp;P de &amp;N</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LibreOffice/25.8.1.1$Windows_X86_64 LibreOffice_project/54047653041915e595ad4e45cccea684809c77b5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2025-05-05T18:02:28Z</dcterms:created>
  <dc:creator>axlsx</dc:creator>
  <dc:description/>
  <dc:language>pt-BR</dc:language>
  <cp:lastModifiedBy/>
  <cp:lastPrinted>2025-12-19T15:01:18Z</cp:lastPrinted>
  <dcterms:modified xsi:type="dcterms:W3CDTF">2026-01-28T10:10:11Z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