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Z Mat. de trabalho atual\1 - AND26\Contenção Av. Olavo Bilac (Mat. Licitação)\"/>
    </mc:Choice>
  </mc:AlternateContent>
  <bookViews>
    <workbookView xWindow="0" yWindow="0" windowWidth="28800" windowHeight="12030" tabRatio="435"/>
  </bookViews>
  <sheets>
    <sheet name="Planilha" sheetId="1" r:id="rId1"/>
    <sheet name="Cronograma Físico-Financeiro" sheetId="3" r:id="rId2"/>
    <sheet name="Composição de BDI" sheetId="2"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s>
  <definedNames>
    <definedName name="\s" localSheetId="2">#REF!</definedName>
    <definedName name="\s" localSheetId="1">#REF!</definedName>
    <definedName name="\s">#REF!</definedName>
    <definedName name="\t" localSheetId="2">#REF!</definedName>
    <definedName name="\t" localSheetId="1">#REF!</definedName>
    <definedName name="\t">#REF!</definedName>
    <definedName name="__6Excel_BuiltIn_Print_Area_3_1_1_1_1_1" localSheetId="2">#REF!</definedName>
    <definedName name="__6Excel_BuiltIn_Print_Area_3_1_1_1_1_1" localSheetId="1">#REF!</definedName>
    <definedName name="__6Excel_BuiltIn_Print_Area_3_1_1_1_1_1">#REF!</definedName>
    <definedName name="_10Excel_BuiltIn_Print_Area_5_1" localSheetId="2">#REF!</definedName>
    <definedName name="_10Excel_BuiltIn_Print_Area_5_1" localSheetId="1">#REF!</definedName>
    <definedName name="_10Excel_BuiltIn_Print_Area_5_1">#REF!</definedName>
    <definedName name="_10Excel_BuiltIn_Print_Area_7_1" localSheetId="2">#REF!</definedName>
    <definedName name="_10Excel_BuiltIn_Print_Area_7_1" localSheetId="1">#REF!</definedName>
    <definedName name="_10Excel_BuiltIn_Print_Area_7_1">#REF!</definedName>
    <definedName name="_11Excel_BuiltIn_Print_Area_8_1">([1]EMERGÊNCIA!$A$1:$N$213,[1]EMERGÊNCIA!$A$214:$N$290)</definedName>
    <definedName name="_12Excel_BuiltIn_Print_Area_6_1" localSheetId="2">#REF!</definedName>
    <definedName name="_12Excel_BuiltIn_Print_Area_6_1" localSheetId="1">#REF!</definedName>
    <definedName name="_12Excel_BuiltIn_Print_Area_6_1">#REF!</definedName>
    <definedName name="_12Excel_BuiltIn_Print_Area_9_1" localSheetId="2">#REF!</definedName>
    <definedName name="_12Excel_BuiltIn_Print_Area_9_1" localSheetId="1">#REF!</definedName>
    <definedName name="_12Excel_BuiltIn_Print_Area_9_1">#REF!</definedName>
    <definedName name="_13Excel_BuiltIn_Print_Titles_3_1" localSheetId="2">#REF!</definedName>
    <definedName name="_13Excel_BuiltIn_Print_Titles_3_1" localSheetId="1">#REF!</definedName>
    <definedName name="_13Excel_BuiltIn_Print_Titles_3_1">#REF!</definedName>
    <definedName name="_14Excel_BuiltIn_Print_Area_7_1" localSheetId="2">#REF!</definedName>
    <definedName name="_14Excel_BuiltIn_Print_Area_7_1" localSheetId="1">#REF!</definedName>
    <definedName name="_14Excel_BuiltIn_Print_Area_7_1">#REF!</definedName>
    <definedName name="_14Excel_BuiltIn_Print_Titles_4_1" localSheetId="2">#REF!</definedName>
    <definedName name="_14Excel_BuiltIn_Print_Titles_4_1" localSheetId="1">#REF!</definedName>
    <definedName name="_14Excel_BuiltIn_Print_Titles_4_1">#REF!</definedName>
    <definedName name="_15Excel_BuiltIn_Print_Area_8_1">([1]EMERGÊNCIA!$A$1:$N$213,[1]EMERGÊNCIA!$A$214:$N$290)</definedName>
    <definedName name="_15Excel_BuiltIn_Print_Titles_5_1" localSheetId="2">#REF!</definedName>
    <definedName name="_15Excel_BuiltIn_Print_Titles_5_1" localSheetId="1">#REF!</definedName>
    <definedName name="_15Excel_BuiltIn_Print_Titles_5_1">#REF!</definedName>
    <definedName name="_16Excel_BuiltIn_Print_Titles_6_1" localSheetId="2">#REF!</definedName>
    <definedName name="_16Excel_BuiltIn_Print_Titles_6_1" localSheetId="1">#REF!</definedName>
    <definedName name="_16Excel_BuiltIn_Print_Titles_6_1">#REF!</definedName>
    <definedName name="_17Excel_BuiltIn_Print_Area_9_1" localSheetId="2">#REF!</definedName>
    <definedName name="_17Excel_BuiltIn_Print_Area_9_1" localSheetId="1">#REF!</definedName>
    <definedName name="_17Excel_BuiltIn_Print_Area_9_1">#REF!</definedName>
    <definedName name="_17Excel_BuiltIn_Print_Titles_7_1" localSheetId="2">#REF!</definedName>
    <definedName name="_17Excel_BuiltIn_Print_Titles_7_1" localSheetId="1">#REF!</definedName>
    <definedName name="_17Excel_BuiltIn_Print_Titles_7_1">#REF!</definedName>
    <definedName name="_18Excel_BuiltIn_Print_Titles_9_1" localSheetId="2">#REF!</definedName>
    <definedName name="_18Excel_BuiltIn_Print_Titles_9_1" localSheetId="1">#REF!</definedName>
    <definedName name="_18Excel_BuiltIn_Print_Titles_9_1">#REF!</definedName>
    <definedName name="_1Excel_BuiltIn__FilterDatabase_12_1" localSheetId="2">#REF!</definedName>
    <definedName name="_1Excel_BuiltIn__FilterDatabase_12_1" localSheetId="1">#REF!</definedName>
    <definedName name="_1Excel_BuiltIn__FilterDatabase_12_1">#REF!</definedName>
    <definedName name="_1Excel_BuiltIn_Print_Area_2_1" localSheetId="2">#REF!</definedName>
    <definedName name="_1Excel_BuiltIn_Print_Area_2_1" localSheetId="1">#REF!</definedName>
    <definedName name="_1Excel_BuiltIn_Print_Area_2_1">#REF!</definedName>
    <definedName name="_28Excel_BuiltIn_Print_Titles_3_1" localSheetId="2">#REF!</definedName>
    <definedName name="_28Excel_BuiltIn_Print_Titles_3_1" localSheetId="1">#REF!</definedName>
    <definedName name="_28Excel_BuiltIn_Print_Titles_3_1">#REF!</definedName>
    <definedName name="_2Excel_BuiltIn__FilterDatabase_12_1" localSheetId="2">#REF!</definedName>
    <definedName name="_2Excel_BuiltIn__FilterDatabase_12_1" localSheetId="1">#REF!</definedName>
    <definedName name="_2Excel_BuiltIn__FilterDatabase_12_1">#REF!</definedName>
    <definedName name="_2Excel_BuiltIn_Print_Area_1_1_1_1_1_1_1" localSheetId="2">#REF!</definedName>
    <definedName name="_2Excel_BuiltIn_Print_Area_1_1_1_1_1_1_1" localSheetId="1">#REF!</definedName>
    <definedName name="_2Excel_BuiltIn_Print_Area_1_1_1_1_1_1_1">#REF!</definedName>
    <definedName name="_2Excel_BuiltIn_Print_Area_3_1_1" localSheetId="2">#REF!</definedName>
    <definedName name="_2Excel_BuiltIn_Print_Area_3_1_1" localSheetId="1">#REF!</definedName>
    <definedName name="_2Excel_BuiltIn_Print_Area_3_1_1">#REF!</definedName>
    <definedName name="_39Excel_BuiltIn_Print_Titles_4_1" localSheetId="2">#REF!</definedName>
    <definedName name="_39Excel_BuiltIn_Print_Titles_4_1" localSheetId="1">#REF!</definedName>
    <definedName name="_39Excel_BuiltIn_Print_Titles_4_1">#REF!</definedName>
    <definedName name="_3Excel_BuiltIn_Print_Area_2_1" localSheetId="2">#REF!</definedName>
    <definedName name="_3Excel_BuiltIn_Print_Area_2_1" localSheetId="1">#REF!</definedName>
    <definedName name="_3Excel_BuiltIn_Print_Area_2_1">#REF!</definedName>
    <definedName name="_3Excel_BuiltIn_Print_Area_3_1_1_1_1_1" localSheetId="2">#REF!</definedName>
    <definedName name="_3Excel_BuiltIn_Print_Area_3_1_1_1_1_1" localSheetId="1">#REF!</definedName>
    <definedName name="_3Excel_BuiltIn_Print_Area_3_1_1_1_1_1">#REF!</definedName>
    <definedName name="_4Excel_BuiltIn_Print_Area_3_1" localSheetId="2">#REF!</definedName>
    <definedName name="_4Excel_BuiltIn_Print_Area_3_1" localSheetId="1">#REF!</definedName>
    <definedName name="_4Excel_BuiltIn_Print_Area_3_1">#REF!</definedName>
    <definedName name="_4Excel_BuiltIn_Print_Area_3_1_1_1_1_1" localSheetId="2">#REF!</definedName>
    <definedName name="_4Excel_BuiltIn_Print_Area_3_1_1_1_1_1" localSheetId="1">#REF!</definedName>
    <definedName name="_4Excel_BuiltIn_Print_Area_3_1_1_1_1_1">#REF!</definedName>
    <definedName name="_50Excel_BuiltIn_Print_Titles_5_1" localSheetId="2">#REF!</definedName>
    <definedName name="_50Excel_BuiltIn_Print_Titles_5_1" localSheetId="1">#REF!</definedName>
    <definedName name="_50Excel_BuiltIn_Print_Titles_5_1">#REF!</definedName>
    <definedName name="_5Excel_BuiltIn_Print_Area_3_1" localSheetId="2">#REF!</definedName>
    <definedName name="_5Excel_BuiltIn_Print_Area_3_1" localSheetId="1">#REF!</definedName>
    <definedName name="_5Excel_BuiltIn_Print_Area_3_1">#REF!</definedName>
    <definedName name="_61Excel_BuiltIn_Print_Titles_6_1" localSheetId="2">#REF!</definedName>
    <definedName name="_61Excel_BuiltIn_Print_Titles_6_1" localSheetId="1">#REF!</definedName>
    <definedName name="_61Excel_BuiltIn_Print_Titles_6_1">#REF!</definedName>
    <definedName name="_6Excel_BuiltIn_Print_Area_3_1_1_1_1_1" localSheetId="2">#REF!</definedName>
    <definedName name="_6Excel_BuiltIn_Print_Area_3_1_1_1_1_1" localSheetId="1">#REF!</definedName>
    <definedName name="_6Excel_BuiltIn_Print_Area_3_1_1_1_1_1">#REF!</definedName>
    <definedName name="_72Excel_BuiltIn_Print_Titles_7_1" localSheetId="2">#REF!</definedName>
    <definedName name="_72Excel_BuiltIn_Print_Titles_7_1" localSheetId="1">#REF!</definedName>
    <definedName name="_72Excel_BuiltIn_Print_Titles_7_1">#REF!</definedName>
    <definedName name="_7Excel_BuiltIn_Print_Area_4_1" localSheetId="2">#REF!</definedName>
    <definedName name="_7Excel_BuiltIn_Print_Area_4_1" localSheetId="1">#REF!</definedName>
    <definedName name="_7Excel_BuiltIn_Print_Area_4_1">#REF!</definedName>
    <definedName name="_83Excel_BuiltIn_Print_Titles_9_1" localSheetId="2">#REF!</definedName>
    <definedName name="_83Excel_BuiltIn_Print_Titles_9_1" localSheetId="1">#REF!</definedName>
    <definedName name="_83Excel_BuiltIn_Print_Titles_9_1">#REF!</definedName>
    <definedName name="_8Excel_BuiltIn_Print_Area_4_1" localSheetId="2">#REF!</definedName>
    <definedName name="_8Excel_BuiltIn_Print_Area_4_1" localSheetId="1">#REF!</definedName>
    <definedName name="_8Excel_BuiltIn_Print_Area_4_1">#REF!</definedName>
    <definedName name="_8Excel_BuiltIn_Print_Area_5_1" localSheetId="2">#REF!</definedName>
    <definedName name="_8Excel_BuiltIn_Print_Area_5_1" localSheetId="1">#REF!</definedName>
    <definedName name="_8Excel_BuiltIn_Print_Area_5_1">#REF!</definedName>
    <definedName name="_9Excel_BuiltIn_Print_Area_6_1" localSheetId="2">#REF!</definedName>
    <definedName name="_9Excel_BuiltIn_Print_Area_6_1" localSheetId="1">#REF!</definedName>
    <definedName name="_9Excel_BuiltIn_Print_Area_6_1">#REF!</definedName>
    <definedName name="_aaa1" localSheetId="2">#REF!</definedName>
    <definedName name="_aaa1" localSheetId="1">#REF!</definedName>
    <definedName name="_aaa1">#REF!</definedName>
    <definedName name="_aaa2" localSheetId="2">#REF!</definedName>
    <definedName name="_aaa2" localSheetId="1">#REF!</definedName>
    <definedName name="_aaa2">#REF!</definedName>
    <definedName name="_Fill" localSheetId="2" hidden="1">#REF!</definedName>
    <definedName name="_Fill" localSheetId="1" hidden="1">#REF!</definedName>
    <definedName name="_Fill" hidden="1">#REF!</definedName>
    <definedName name="_xlnm._FilterDatabase" localSheetId="0" hidden="1">Planilha!$A$9:$O$135</definedName>
    <definedName name="_For01" localSheetId="2">#REF!</definedName>
    <definedName name="_For01" localSheetId="1">#REF!</definedName>
    <definedName name="_For01">#REF!</definedName>
    <definedName name="_int01" localSheetId="2">#REF!</definedName>
    <definedName name="_int01" localSheetId="1">#REF!</definedName>
    <definedName name="_int01">#REF!</definedName>
    <definedName name="_int02" localSheetId="2">#REF!</definedName>
    <definedName name="_int02" localSheetId="1">#REF!</definedName>
    <definedName name="_int02">#REF!</definedName>
    <definedName name="_int03" localSheetId="2">#REF!</definedName>
    <definedName name="_int03" localSheetId="1">#REF!</definedName>
    <definedName name="_int03">#REF!</definedName>
    <definedName name="_int04" localSheetId="2">#REF!</definedName>
    <definedName name="_int04" localSheetId="1">#REF!</definedName>
    <definedName name="_int04">#REF!</definedName>
    <definedName name="_int05" localSheetId="2">#REF!</definedName>
    <definedName name="_int05" localSheetId="1">#REF!</definedName>
    <definedName name="_int05">#REF!</definedName>
    <definedName name="_lim01" localSheetId="2">#REF!</definedName>
    <definedName name="_lim01" localSheetId="1">#REF!</definedName>
    <definedName name="_lim01">#REF!</definedName>
    <definedName name="_Order1">255</definedName>
    <definedName name="_POS21" localSheetId="2">#REF!</definedName>
    <definedName name="_POS21" localSheetId="1">#REF!</definedName>
    <definedName name="_POS21">#REF!</definedName>
    <definedName name="_Regression_Int">1</definedName>
    <definedName name="_s" localSheetId="2">#REF!</definedName>
    <definedName name="_s" localSheetId="1">#REF!</definedName>
    <definedName name="_s">#REF!</definedName>
    <definedName name="_z" localSheetId="2">#REF!</definedName>
    <definedName name="_z" localSheetId="1">#REF!</definedName>
    <definedName name="_z">#REF!</definedName>
    <definedName name="AA" localSheetId="2">#REF!</definedName>
    <definedName name="AA" localSheetId="1">#REF!</definedName>
    <definedName name="AA">#REF!</definedName>
    <definedName name="AAA" localSheetId="2">#REF!</definedName>
    <definedName name="AAA" localSheetId="1">#REF!</definedName>
    <definedName name="AAA">#REF!</definedName>
    <definedName name="aaaa" localSheetId="2">#REF!</definedName>
    <definedName name="aaaa" localSheetId="1">#REF!</definedName>
    <definedName name="aaaa">#REF!</definedName>
    <definedName name="ancora2" localSheetId="2">#REF!</definedName>
    <definedName name="ancora2" localSheetId="1">#REF!</definedName>
    <definedName name="ancora2">#REF!</definedName>
    <definedName name="_xlnm.Extract" localSheetId="2">[2]Anexos!#REF!</definedName>
    <definedName name="_xlnm.Extract" localSheetId="1">[2]Anexos!#REF!</definedName>
    <definedName name="_xlnm.Extract">[2]Anexos!#REF!</definedName>
    <definedName name="_xlnm.Print_Area" localSheetId="2">'Composição de BDI'!$A$1:$C$47</definedName>
    <definedName name="_xlnm.Print_Area" localSheetId="1">'Cronograma Físico-Financeiro'!$A$1:$S$41</definedName>
    <definedName name="_xlnm.Print_Area" localSheetId="0">Planilha!$A$1:$J$135</definedName>
    <definedName name="_xlnm.Print_Area">#REF!</definedName>
    <definedName name="Área_de_impressão1" localSheetId="2">#REF!</definedName>
    <definedName name="Área_de_impressão1" localSheetId="1">#REF!</definedName>
    <definedName name="Área_de_impressão1">#REF!</definedName>
    <definedName name="Área_de_impressão2" localSheetId="2">#REF!</definedName>
    <definedName name="Área_de_impressão2" localSheetId="1">#REF!</definedName>
    <definedName name="Área_de_impressão2">#REF!</definedName>
    <definedName name="ASD" localSheetId="2">#REF!</definedName>
    <definedName name="ASD" localSheetId="1">#REF!</definedName>
    <definedName name="ASD">#REF!</definedName>
    <definedName name="asSDas" localSheetId="2">#REF!</definedName>
    <definedName name="asSDas" localSheetId="1">#REF!</definedName>
    <definedName name="asSDas">#REF!</definedName>
    <definedName name="ATUAL" localSheetId="2">#REF!</definedName>
    <definedName name="ATUAL" localSheetId="1">#REF!</definedName>
    <definedName name="ATUAL">#REF!</definedName>
    <definedName name="_xlnm.Database" localSheetId="2">#REF!</definedName>
    <definedName name="_xlnm.Database" localSheetId="1">#REF!</definedName>
    <definedName name="_xlnm.Database">#REF!</definedName>
    <definedName name="BDI" localSheetId="2">#REF!</definedName>
    <definedName name="BDI" localSheetId="1">#REF!</definedName>
    <definedName name="BDI">#REF!</definedName>
    <definedName name="BDI.Opcao">[3]DADOS!$F$18</definedName>
    <definedName name="bitmin" localSheetId="2">#REF!</definedName>
    <definedName name="bitmin" localSheetId="1">#REF!</definedName>
    <definedName name="bitmin">#REF!</definedName>
    <definedName name="BLO" localSheetId="2">#REF!</definedName>
    <definedName name="BLO" localSheetId="1">#REF!</definedName>
    <definedName name="BLO">#REF!</definedName>
    <definedName name="BLOCO_B" localSheetId="2">'[4]CAPA -1'!#REF!</definedName>
    <definedName name="BLOCO_B" localSheetId="1">'[4]CAPA -1'!#REF!</definedName>
    <definedName name="BLOCO_B">'[4]CAPA -1'!#REF!</definedName>
    <definedName name="BLOCO_BB" localSheetId="2">#REF!</definedName>
    <definedName name="BLOCO_BB" localSheetId="1">#REF!</definedName>
    <definedName name="BLOCO_BB">#REF!</definedName>
    <definedName name="BLOCO_BBB" localSheetId="2">#REF!</definedName>
    <definedName name="BLOCO_BBB" localSheetId="1">#REF!</definedName>
    <definedName name="BLOCO_BBB">#REF!</definedName>
    <definedName name="BLOCO_C" localSheetId="2">#REF!</definedName>
    <definedName name="BLOCO_C" localSheetId="1">#REF!</definedName>
    <definedName name="BLOCO_C">#REF!</definedName>
    <definedName name="BLOCO_CC" localSheetId="2">#REF!</definedName>
    <definedName name="BLOCO_CC" localSheetId="1">#REF!</definedName>
    <definedName name="BLOCO_CC">#REF!</definedName>
    <definedName name="BLOCO_CCC" localSheetId="2">#REF!</definedName>
    <definedName name="BLOCO_CCC" localSheetId="1">#REF!</definedName>
    <definedName name="BLOCO_CCC">#REF!</definedName>
    <definedName name="BLOCO_CCCC" localSheetId="2">#REF!</definedName>
    <definedName name="BLOCO_CCCC" localSheetId="1">#REF!</definedName>
    <definedName name="BLOCO_CCCC">#REF!</definedName>
    <definedName name="BuiltIn_AutoFilter___7" localSheetId="2">#REF!</definedName>
    <definedName name="BuiltIn_AutoFilter___7" localSheetId="1">#REF!</definedName>
    <definedName name="BuiltIn_AutoFilter___7">#REF!</definedName>
    <definedName name="BuiltIn_AutoFilter___7_1" localSheetId="2">#REF!</definedName>
    <definedName name="BuiltIn_AutoFilter___7_1" localSheetId="1">#REF!</definedName>
    <definedName name="BuiltIn_AutoFilter___7_1">#REF!</definedName>
    <definedName name="BuiltIn_AutoFilter___7_10" localSheetId="2">#REF!</definedName>
    <definedName name="BuiltIn_AutoFilter___7_10" localSheetId="1">#REF!</definedName>
    <definedName name="BuiltIn_AutoFilter___7_10">#REF!</definedName>
    <definedName name="BuiltIn_AutoFilter___7_11" localSheetId="2">#REF!</definedName>
    <definedName name="BuiltIn_AutoFilter___7_11" localSheetId="1">#REF!</definedName>
    <definedName name="BuiltIn_AutoFilter___7_11">#REF!</definedName>
    <definedName name="BuiltIn_AutoFilter___7_12" localSheetId="2">#REF!</definedName>
    <definedName name="BuiltIn_AutoFilter___7_12" localSheetId="1">#REF!</definedName>
    <definedName name="BuiltIn_AutoFilter___7_12">#REF!</definedName>
    <definedName name="BuiltIn_AutoFilter___7_2" localSheetId="2">#REF!</definedName>
    <definedName name="BuiltIn_AutoFilter___7_2" localSheetId="1">#REF!</definedName>
    <definedName name="BuiltIn_AutoFilter___7_2">#REF!</definedName>
    <definedName name="BuiltIn_AutoFilter___7_3" localSheetId="2">#REF!</definedName>
    <definedName name="BuiltIn_AutoFilter___7_3" localSheetId="1">#REF!</definedName>
    <definedName name="BuiltIn_AutoFilter___7_3">#REF!</definedName>
    <definedName name="BuiltIn_AutoFilter___7_4" localSheetId="2">#REF!</definedName>
    <definedName name="BuiltIn_AutoFilter___7_4" localSheetId="1">#REF!</definedName>
    <definedName name="BuiltIn_AutoFilter___7_4">#REF!</definedName>
    <definedName name="BuiltIn_AutoFilter___7_5" localSheetId="2">#REF!</definedName>
    <definedName name="BuiltIn_AutoFilter___7_5" localSheetId="1">#REF!</definedName>
    <definedName name="BuiltIn_AutoFilter___7_5">#REF!</definedName>
    <definedName name="BuiltIn_AutoFilter___7_6" localSheetId="2">#REF!</definedName>
    <definedName name="BuiltIn_AutoFilter___7_6" localSheetId="1">#REF!</definedName>
    <definedName name="BuiltIn_AutoFilter___7_6">#REF!</definedName>
    <definedName name="BuiltIn_AutoFilter___7_7" localSheetId="2">#REF!</definedName>
    <definedName name="BuiltIn_AutoFilter___7_7" localSheetId="1">#REF!</definedName>
    <definedName name="BuiltIn_AutoFilter___7_7">#REF!</definedName>
    <definedName name="BuiltIn_AutoFilter___7_8" localSheetId="2">#REF!</definedName>
    <definedName name="BuiltIn_AutoFilter___7_8" localSheetId="1">#REF!</definedName>
    <definedName name="BuiltIn_AutoFilter___7_8">#REF!</definedName>
    <definedName name="BuiltIn_AutoFilter___7_9" localSheetId="2">#REF!</definedName>
    <definedName name="BuiltIn_AutoFilter___7_9" localSheetId="1">#REF!</definedName>
    <definedName name="BuiltIn_AutoFilter___7_9">#REF!</definedName>
    <definedName name="BuiltIn_AutoFilter___8" localSheetId="2">#REF!</definedName>
    <definedName name="BuiltIn_AutoFilter___8" localSheetId="1">#REF!</definedName>
    <definedName name="BuiltIn_AutoFilter___8">#REF!</definedName>
    <definedName name="BuiltIn_AutoFilter___8_1" localSheetId="2">#REF!</definedName>
    <definedName name="BuiltIn_AutoFilter___8_1" localSheetId="1">#REF!</definedName>
    <definedName name="BuiltIn_AutoFilter___8_1">#REF!</definedName>
    <definedName name="BuiltIn_AutoFilter___8_10" localSheetId="2">#REF!</definedName>
    <definedName name="BuiltIn_AutoFilter___8_10" localSheetId="1">#REF!</definedName>
    <definedName name="BuiltIn_AutoFilter___8_10">#REF!</definedName>
    <definedName name="BuiltIn_AutoFilter___8_11" localSheetId="2">#REF!</definedName>
    <definedName name="BuiltIn_AutoFilter___8_11" localSheetId="1">#REF!</definedName>
    <definedName name="BuiltIn_AutoFilter___8_11">#REF!</definedName>
    <definedName name="BuiltIn_AutoFilter___8_12" localSheetId="2">#REF!</definedName>
    <definedName name="BuiltIn_AutoFilter___8_12" localSheetId="1">#REF!</definedName>
    <definedName name="BuiltIn_AutoFilter___8_12">#REF!</definedName>
    <definedName name="BuiltIn_AutoFilter___8_13" localSheetId="2">#REF!</definedName>
    <definedName name="BuiltIn_AutoFilter___8_13" localSheetId="1">#REF!</definedName>
    <definedName name="BuiltIn_AutoFilter___8_13">#REF!</definedName>
    <definedName name="BuiltIn_AutoFilter___8_14" localSheetId="2">#REF!</definedName>
    <definedName name="BuiltIn_AutoFilter___8_14" localSheetId="1">#REF!</definedName>
    <definedName name="BuiltIn_AutoFilter___8_14">#REF!</definedName>
    <definedName name="BuiltIn_AutoFilter___8_15" localSheetId="2">#REF!</definedName>
    <definedName name="BuiltIn_AutoFilter___8_15" localSheetId="1">#REF!</definedName>
    <definedName name="BuiltIn_AutoFilter___8_15">#REF!</definedName>
    <definedName name="BuiltIn_AutoFilter___8_16" localSheetId="2">#REF!</definedName>
    <definedName name="BuiltIn_AutoFilter___8_16" localSheetId="1">#REF!</definedName>
    <definedName name="BuiltIn_AutoFilter___8_16">#REF!</definedName>
    <definedName name="BuiltIn_AutoFilter___8_17" localSheetId="2">#REF!</definedName>
    <definedName name="BuiltIn_AutoFilter___8_17" localSheetId="1">#REF!</definedName>
    <definedName name="BuiltIn_AutoFilter___8_17">#REF!</definedName>
    <definedName name="BuiltIn_AutoFilter___8_18" localSheetId="2">#REF!</definedName>
    <definedName name="BuiltIn_AutoFilter___8_18" localSheetId="1">#REF!</definedName>
    <definedName name="BuiltIn_AutoFilter___8_18">#REF!</definedName>
    <definedName name="BuiltIn_AutoFilter___8_19" localSheetId="2">#REF!</definedName>
    <definedName name="BuiltIn_AutoFilter___8_19" localSheetId="1">#REF!</definedName>
    <definedName name="BuiltIn_AutoFilter___8_19">#REF!</definedName>
    <definedName name="BuiltIn_AutoFilter___8_2" localSheetId="2">#REF!</definedName>
    <definedName name="BuiltIn_AutoFilter___8_2" localSheetId="1">#REF!</definedName>
    <definedName name="BuiltIn_AutoFilter___8_2">#REF!</definedName>
    <definedName name="BuiltIn_AutoFilter___8_20" localSheetId="2">#REF!</definedName>
    <definedName name="BuiltIn_AutoFilter___8_20" localSheetId="1">#REF!</definedName>
    <definedName name="BuiltIn_AutoFilter___8_20">#REF!</definedName>
    <definedName name="BuiltIn_AutoFilter___8_21" localSheetId="2">#REF!</definedName>
    <definedName name="BuiltIn_AutoFilter___8_21" localSheetId="1">#REF!</definedName>
    <definedName name="BuiltIn_AutoFilter___8_21">#REF!</definedName>
    <definedName name="BuiltIn_AutoFilter___8_22" localSheetId="2">#REF!</definedName>
    <definedName name="BuiltIn_AutoFilter___8_22" localSheetId="1">#REF!</definedName>
    <definedName name="BuiltIn_AutoFilter___8_22">#REF!</definedName>
    <definedName name="BuiltIn_AutoFilter___8_23" localSheetId="2">#REF!</definedName>
    <definedName name="BuiltIn_AutoFilter___8_23" localSheetId="1">#REF!</definedName>
    <definedName name="BuiltIn_AutoFilter___8_23">#REF!</definedName>
    <definedName name="BuiltIn_AutoFilter___8_24" localSheetId="2">#REF!</definedName>
    <definedName name="BuiltIn_AutoFilter___8_24" localSheetId="1">#REF!</definedName>
    <definedName name="BuiltIn_AutoFilter___8_24">#REF!</definedName>
    <definedName name="BuiltIn_AutoFilter___8_25" localSheetId="2">#REF!</definedName>
    <definedName name="BuiltIn_AutoFilter___8_25" localSheetId="1">#REF!</definedName>
    <definedName name="BuiltIn_AutoFilter___8_25">#REF!</definedName>
    <definedName name="BuiltIn_AutoFilter___8_26" localSheetId="2">#REF!</definedName>
    <definedName name="BuiltIn_AutoFilter___8_26" localSheetId="1">#REF!</definedName>
    <definedName name="BuiltIn_AutoFilter___8_26">#REF!</definedName>
    <definedName name="BuiltIn_AutoFilter___8_27" localSheetId="2">#REF!</definedName>
    <definedName name="BuiltIn_AutoFilter___8_27" localSheetId="1">#REF!</definedName>
    <definedName name="BuiltIn_AutoFilter___8_27">#REF!</definedName>
    <definedName name="BuiltIn_AutoFilter___8_28" localSheetId="2">#REF!</definedName>
    <definedName name="BuiltIn_AutoFilter___8_28" localSheetId="1">#REF!</definedName>
    <definedName name="BuiltIn_AutoFilter___8_28">#REF!</definedName>
    <definedName name="BuiltIn_AutoFilter___8_29" localSheetId="2">#REF!</definedName>
    <definedName name="BuiltIn_AutoFilter___8_29" localSheetId="1">#REF!</definedName>
    <definedName name="BuiltIn_AutoFilter___8_29">#REF!</definedName>
    <definedName name="BuiltIn_AutoFilter___8_3" localSheetId="2">#REF!</definedName>
    <definedName name="BuiltIn_AutoFilter___8_3" localSheetId="1">#REF!</definedName>
    <definedName name="BuiltIn_AutoFilter___8_3">#REF!</definedName>
    <definedName name="BuiltIn_AutoFilter___8_30" localSheetId="2">#REF!</definedName>
    <definedName name="BuiltIn_AutoFilter___8_30" localSheetId="1">#REF!</definedName>
    <definedName name="BuiltIn_AutoFilter___8_30">#REF!</definedName>
    <definedName name="BuiltIn_AutoFilter___8_31" localSheetId="2">#REF!</definedName>
    <definedName name="BuiltIn_AutoFilter___8_31" localSheetId="1">#REF!</definedName>
    <definedName name="BuiltIn_AutoFilter___8_31">#REF!</definedName>
    <definedName name="BuiltIn_AutoFilter___8_32" localSheetId="2">#REF!</definedName>
    <definedName name="BuiltIn_AutoFilter___8_32" localSheetId="1">#REF!</definedName>
    <definedName name="BuiltIn_AutoFilter___8_32">#REF!</definedName>
    <definedName name="BuiltIn_AutoFilter___8_4" localSheetId="2">#REF!</definedName>
    <definedName name="BuiltIn_AutoFilter___8_4" localSheetId="1">#REF!</definedName>
    <definedName name="BuiltIn_AutoFilter___8_4">#REF!</definedName>
    <definedName name="BuiltIn_AutoFilter___8_5" localSheetId="2">#REF!</definedName>
    <definedName name="BuiltIn_AutoFilter___8_5" localSheetId="1">#REF!</definedName>
    <definedName name="BuiltIn_AutoFilter___8_5">#REF!</definedName>
    <definedName name="BuiltIn_AutoFilter___8_6" localSheetId="2">#REF!</definedName>
    <definedName name="BuiltIn_AutoFilter___8_6" localSheetId="1">#REF!</definedName>
    <definedName name="BuiltIn_AutoFilter___8_6">#REF!</definedName>
    <definedName name="BuiltIn_AutoFilter___8_7" localSheetId="2">#REF!</definedName>
    <definedName name="BuiltIn_AutoFilter___8_7" localSheetId="1">#REF!</definedName>
    <definedName name="BuiltIn_AutoFilter___8_7">#REF!</definedName>
    <definedName name="BuiltIn_AutoFilter___8_8" localSheetId="2">#REF!</definedName>
    <definedName name="BuiltIn_AutoFilter___8_8" localSheetId="1">#REF!</definedName>
    <definedName name="BuiltIn_AutoFilter___8_8">#REF!</definedName>
    <definedName name="BuiltIn_AutoFilter___8_9" localSheetId="2">#REF!</definedName>
    <definedName name="BuiltIn_AutoFilter___8_9" localSheetId="1">#REF!</definedName>
    <definedName name="BuiltIn_AutoFilter___8_9">#REF!</definedName>
    <definedName name="BuiltIn_Print_Area" localSheetId="2">#REF!</definedName>
    <definedName name="BuiltIn_Print_Area" localSheetId="1">#REF!</definedName>
    <definedName name="BuiltIn_Print_Area">#REF!</definedName>
    <definedName name="BuiltIn_Print_Area___0" localSheetId="2">#REF!</definedName>
    <definedName name="BuiltIn_Print_Area___0" localSheetId="1">#REF!</definedName>
    <definedName name="BuiltIn_Print_Area___0">#REF!</definedName>
    <definedName name="BuiltIn_Print_Area___0___0" localSheetId="2">#REF!</definedName>
    <definedName name="BuiltIn_Print_Area___0___0" localSheetId="1">#REF!</definedName>
    <definedName name="BuiltIn_Print_Area___0___0">#REF!</definedName>
    <definedName name="BuiltIn_Print_Area___0___0___0" localSheetId="2">#REF!</definedName>
    <definedName name="BuiltIn_Print_Area___0___0___0" localSheetId="1">#REF!</definedName>
    <definedName name="BuiltIn_Print_Area___0___0___0">#REF!</definedName>
    <definedName name="BuiltIn_Print_Area___0___0___0___0" localSheetId="2">#REF!</definedName>
    <definedName name="BuiltIn_Print_Area___0___0___0___0" localSheetId="1">#REF!</definedName>
    <definedName name="BuiltIn_Print_Area___0___0___0___0">#REF!</definedName>
    <definedName name="BuiltIn_Print_Area___0___0___0___0___0" localSheetId="2">#REF!</definedName>
    <definedName name="BuiltIn_Print_Area___0___0___0___0___0" localSheetId="1">#REF!</definedName>
    <definedName name="BuiltIn_Print_Area___0___0___0___0___0">#REF!</definedName>
    <definedName name="BuiltIn_Print_Area___0___0___0___0___0___0" localSheetId="2">#REF!</definedName>
    <definedName name="BuiltIn_Print_Area___0___0___0___0___0___0" localSheetId="1">#REF!</definedName>
    <definedName name="BuiltIn_Print_Area___0___0___0___0___0___0">#REF!</definedName>
    <definedName name="BuiltIn_Print_Area___0___0___0___0___0___0___0" localSheetId="2">#REF!</definedName>
    <definedName name="BuiltIn_Print_Area___0___0___0___0___0___0___0" localSheetId="1">#REF!</definedName>
    <definedName name="BuiltIn_Print_Area___0___0___0___0___0___0___0">#REF!</definedName>
    <definedName name="BuiltIn_Print_Area___0___0___0___0___0___0___0___0___0" localSheetId="2">#REF!</definedName>
    <definedName name="BuiltIn_Print_Area___0___0___0___0___0___0___0___0___0" localSheetId="1">#REF!</definedName>
    <definedName name="BuiltIn_Print_Area___0___0___0___0___0___0___0___0___0">#REF!</definedName>
    <definedName name="BuiltIn_Print_Area___0___0___10" localSheetId="2">#REF!</definedName>
    <definedName name="BuiltIn_Print_Area___0___0___10" localSheetId="1">#REF!</definedName>
    <definedName name="BuiltIn_Print_Area___0___0___10">#REF!</definedName>
    <definedName name="BuiltIn_Print_Area___0___1" localSheetId="2">#REF!</definedName>
    <definedName name="BuiltIn_Print_Area___0___1" localSheetId="1">#REF!</definedName>
    <definedName name="BuiltIn_Print_Area___0___1">#REF!</definedName>
    <definedName name="BuiltIn_Print_Area___0___1___0" localSheetId="2">#REF!</definedName>
    <definedName name="BuiltIn_Print_Area___0___1___0" localSheetId="1">#REF!</definedName>
    <definedName name="BuiltIn_Print_Area___0___1___0">#REF!</definedName>
    <definedName name="BuiltIn_Print_Area___0___1___0___0" localSheetId="2">#REF!</definedName>
    <definedName name="BuiltIn_Print_Area___0___1___0___0" localSheetId="1">#REF!</definedName>
    <definedName name="BuiltIn_Print_Area___0___1___0___0">#REF!</definedName>
    <definedName name="BuiltIn_Print_Area___0___1___0___0___0" localSheetId="2">#REF!</definedName>
    <definedName name="BuiltIn_Print_Area___0___1___0___0___0" localSheetId="1">#REF!</definedName>
    <definedName name="BuiltIn_Print_Area___0___1___0___0___0">#REF!</definedName>
    <definedName name="BuiltIn_Print_Area___0___1___0___0___0___0" localSheetId="2">#REF!</definedName>
    <definedName name="BuiltIn_Print_Area___0___1___0___0___0___0" localSheetId="1">#REF!</definedName>
    <definedName name="BuiltIn_Print_Area___0___1___0___0___0___0">#REF!</definedName>
    <definedName name="BuiltIn_Print_Area___0___1___0___0___0___0___0" localSheetId="2">#REF!</definedName>
    <definedName name="BuiltIn_Print_Area___0___1___0___0___0___0___0" localSheetId="1">#REF!</definedName>
    <definedName name="BuiltIn_Print_Area___0___1___0___0___0___0___0">#REF!</definedName>
    <definedName name="BuiltIn_Print_Area___0___1___0___0___0___0___0___0" localSheetId="2">#REF!</definedName>
    <definedName name="BuiltIn_Print_Area___0___1___0___0___0___0___0___0" localSheetId="1">#REF!</definedName>
    <definedName name="BuiltIn_Print_Area___0___1___0___0___0___0___0___0">#REF!</definedName>
    <definedName name="BuiltIn_Print_Area___0___1___0___0___0___0___0___0___0" localSheetId="2">#REF!</definedName>
    <definedName name="BuiltIn_Print_Area___0___1___0___0___0___0___0___0___0" localSheetId="1">#REF!</definedName>
    <definedName name="BuiltIn_Print_Area___0___1___0___0___0___0___0___0___0">#REF!</definedName>
    <definedName name="BuiltIn_Print_Area___0___1___0___0___0___0___0___0___0___0" localSheetId="2">#REF!</definedName>
    <definedName name="BuiltIn_Print_Area___0___1___0___0___0___0___0___0___0___0" localSheetId="1">#REF!</definedName>
    <definedName name="BuiltIn_Print_Area___0___1___0___0___0___0___0___0___0___0">#REF!</definedName>
    <definedName name="BuiltIn_Print_Area___0___1___0___0___0___0___0___0___0___0_1" localSheetId="2">#REF!</definedName>
    <definedName name="BuiltIn_Print_Area___0___1___0___0___0___0___0___0___0___0_1" localSheetId="1">#REF!</definedName>
    <definedName name="BuiltIn_Print_Area___0___1___0___0___0___0___0___0___0___0_1">#REF!</definedName>
    <definedName name="BuiltIn_Print_Area___0___1___0___0___0___0___0___0___0___0_1_1" localSheetId="2">#REF!</definedName>
    <definedName name="BuiltIn_Print_Area___0___1___0___0___0___0___0___0___0___0_1_1" localSheetId="1">#REF!</definedName>
    <definedName name="BuiltIn_Print_Area___0___1___0___0___0___0___0___0___0___0_1_1">#REF!</definedName>
    <definedName name="BuiltIn_Print_Area___0___1___0___0___0___0___0___0___0_1" localSheetId="2">#REF!</definedName>
    <definedName name="BuiltIn_Print_Area___0___1___0___0___0___0___0___0___0_1" localSheetId="1">#REF!</definedName>
    <definedName name="BuiltIn_Print_Area___0___1___0___0___0___0___0___0___0_1">#REF!</definedName>
    <definedName name="BuiltIn_Print_Area___0___1___0___0___0___0___0___0___0_1_1" localSheetId="2">#REF!</definedName>
    <definedName name="BuiltIn_Print_Area___0___1___0___0___0___0___0___0___0_1_1" localSheetId="1">#REF!</definedName>
    <definedName name="BuiltIn_Print_Area___0___1___0___0___0___0___0___0___0_1_1">#REF!</definedName>
    <definedName name="BuiltIn_Print_Area___0___1___0___0___0___0___0___0_1" localSheetId="2">#REF!</definedName>
    <definedName name="BuiltIn_Print_Area___0___1___0___0___0___0___0___0_1" localSheetId="1">#REF!</definedName>
    <definedName name="BuiltIn_Print_Area___0___1___0___0___0___0___0___0_1">#REF!</definedName>
    <definedName name="BuiltIn_Print_Area___0___1___0___0___0___0___0___0_1_1" localSheetId="2">#REF!</definedName>
    <definedName name="BuiltIn_Print_Area___0___1___0___0___0___0___0___0_1_1" localSheetId="1">#REF!</definedName>
    <definedName name="BuiltIn_Print_Area___0___1___0___0___0___0___0___0_1_1">#REF!</definedName>
    <definedName name="BuiltIn_Print_Area___0___1___0___0___0___0___0_1" localSheetId="2">#REF!</definedName>
    <definedName name="BuiltIn_Print_Area___0___1___0___0___0___0___0_1" localSheetId="1">#REF!</definedName>
    <definedName name="BuiltIn_Print_Area___0___1___0___0___0___0___0_1">#REF!</definedName>
    <definedName name="BuiltIn_Print_Area___0___1___0___0___0___0___0_1_1" localSheetId="2">#REF!</definedName>
    <definedName name="BuiltIn_Print_Area___0___1___0___0___0___0___0_1_1" localSheetId="1">#REF!</definedName>
    <definedName name="BuiltIn_Print_Area___0___1___0___0___0___0___0_1_1">#REF!</definedName>
    <definedName name="BuiltIn_Print_Area___0___1___0___0___0___0_1" localSheetId="2">#REF!</definedName>
    <definedName name="BuiltIn_Print_Area___0___1___0___0___0___0_1" localSheetId="1">#REF!</definedName>
    <definedName name="BuiltIn_Print_Area___0___1___0___0___0___0_1">#REF!</definedName>
    <definedName name="BuiltIn_Print_Area___0___1___0___0___0___0_1_1" localSheetId="2">#REF!</definedName>
    <definedName name="BuiltIn_Print_Area___0___1___0___0___0___0_1_1" localSheetId="1">#REF!</definedName>
    <definedName name="BuiltIn_Print_Area___0___1___0___0___0___0_1_1">#REF!</definedName>
    <definedName name="BuiltIn_Print_Area___0___1___0___0___0_1" localSheetId="2">#REF!</definedName>
    <definedName name="BuiltIn_Print_Area___0___1___0___0___0_1" localSheetId="1">#REF!</definedName>
    <definedName name="BuiltIn_Print_Area___0___1___0___0___0_1">#REF!</definedName>
    <definedName name="BuiltIn_Print_Area___0___1___0___0___0_1_1" localSheetId="2">#REF!</definedName>
    <definedName name="BuiltIn_Print_Area___0___1___0___0___0_1_1" localSheetId="1">#REF!</definedName>
    <definedName name="BuiltIn_Print_Area___0___1___0___0___0_1_1">#REF!</definedName>
    <definedName name="BuiltIn_Print_Area___0___1___0___0_1" localSheetId="2">#REF!</definedName>
    <definedName name="BuiltIn_Print_Area___0___1___0___0_1" localSheetId="1">#REF!</definedName>
    <definedName name="BuiltIn_Print_Area___0___1___0___0_1">#REF!</definedName>
    <definedName name="BuiltIn_Print_Area___0___1___0___0_1_1" localSheetId="2">#REF!</definedName>
    <definedName name="BuiltIn_Print_Area___0___1___0___0_1_1" localSheetId="1">#REF!</definedName>
    <definedName name="BuiltIn_Print_Area___0___1___0___0_1_1">#REF!</definedName>
    <definedName name="BuiltIn_Print_Area___0___1___0_1" localSheetId="2">#REF!</definedName>
    <definedName name="BuiltIn_Print_Area___0___1___0_1" localSheetId="1">#REF!</definedName>
    <definedName name="BuiltIn_Print_Area___0___1___0_1">#REF!</definedName>
    <definedName name="BuiltIn_Print_Area___0___1___0_1_1" localSheetId="2">#REF!</definedName>
    <definedName name="BuiltIn_Print_Area___0___1___0_1_1" localSheetId="1">#REF!</definedName>
    <definedName name="BuiltIn_Print_Area___0___1___0_1_1">#REF!</definedName>
    <definedName name="BuiltIn_Print_Area___0___1_1" localSheetId="2">#REF!</definedName>
    <definedName name="BuiltIn_Print_Area___0___1_1" localSheetId="1">#REF!</definedName>
    <definedName name="BuiltIn_Print_Area___0___1_1">#REF!</definedName>
    <definedName name="BuiltIn_Print_Area___0___1_1_1" localSheetId="2">#REF!</definedName>
    <definedName name="BuiltIn_Print_Area___0___1_1_1" localSheetId="1">#REF!</definedName>
    <definedName name="BuiltIn_Print_Area___0___1_1_1">#REF!</definedName>
    <definedName name="BuiltIn_Print_Area___0___16" localSheetId="2">#REF!</definedName>
    <definedName name="BuiltIn_Print_Area___0___16" localSheetId="1">#REF!</definedName>
    <definedName name="BuiltIn_Print_Area___0___16">#REF!</definedName>
    <definedName name="BuiltIn_Print_Area___0___16___0" localSheetId="2">#REF!</definedName>
    <definedName name="BuiltIn_Print_Area___0___16___0" localSheetId="1">#REF!</definedName>
    <definedName name="BuiltIn_Print_Area___0___16___0">#REF!</definedName>
    <definedName name="BuiltIn_Print_Area___0___16___0___0" localSheetId="2">#REF!</definedName>
    <definedName name="BuiltIn_Print_Area___0___16___0___0" localSheetId="1">#REF!</definedName>
    <definedName name="BuiltIn_Print_Area___0___16___0___0">#REF!</definedName>
    <definedName name="BuiltIn_Print_Area___0___16___0___0___0" localSheetId="2">#REF!</definedName>
    <definedName name="BuiltIn_Print_Area___0___16___0___0___0" localSheetId="1">#REF!</definedName>
    <definedName name="BuiltIn_Print_Area___0___16___0___0___0">#REF!</definedName>
    <definedName name="BuiltIn_Print_Area___0___16___0___0___0___0" localSheetId="2">#REF!</definedName>
    <definedName name="BuiltIn_Print_Area___0___16___0___0___0___0" localSheetId="1">#REF!</definedName>
    <definedName name="BuiltIn_Print_Area___0___16___0___0___0___0">#REF!</definedName>
    <definedName name="BuiltIn_Print_Area___0___16___0___0___0___0___0" localSheetId="2">#REF!</definedName>
    <definedName name="BuiltIn_Print_Area___0___16___0___0___0___0___0" localSheetId="1">#REF!</definedName>
    <definedName name="BuiltIn_Print_Area___0___16___0___0___0___0___0">#REF!</definedName>
    <definedName name="BuiltIn_Print_Area___0___16___0___0___0___0___0___0" localSheetId="2">#REF!</definedName>
    <definedName name="BuiltIn_Print_Area___0___16___0___0___0___0___0___0" localSheetId="1">#REF!</definedName>
    <definedName name="BuiltIn_Print_Area___0___16___0___0___0___0___0___0">#REF!</definedName>
    <definedName name="BuiltIn_Print_Area___0___16___0___0___0___0___0___0___0" localSheetId="2">#REF!</definedName>
    <definedName name="BuiltIn_Print_Area___0___16___0___0___0___0___0___0___0" localSheetId="1">#REF!</definedName>
    <definedName name="BuiltIn_Print_Area___0___16___0___0___0___0___0___0___0">#REF!</definedName>
    <definedName name="BuiltIn_Print_Area___0___4" localSheetId="2">#REF!</definedName>
    <definedName name="BuiltIn_Print_Area___0___4" localSheetId="1">#REF!</definedName>
    <definedName name="BuiltIn_Print_Area___0___4">#REF!</definedName>
    <definedName name="BuiltIn_Print_Area___0___5" localSheetId="2">#REF!</definedName>
    <definedName name="BuiltIn_Print_Area___0___5" localSheetId="1">#REF!</definedName>
    <definedName name="BuiltIn_Print_Area___0___5">#REF!</definedName>
    <definedName name="BuiltIn_Print_Area___0___5___0" localSheetId="2">#REF!</definedName>
    <definedName name="BuiltIn_Print_Area___0___5___0" localSheetId="1">#REF!</definedName>
    <definedName name="BuiltIn_Print_Area___0___5___0">#REF!</definedName>
    <definedName name="BuiltIn_Print_Area___0___6" localSheetId="2">#REF!</definedName>
    <definedName name="BuiltIn_Print_Area___0___6" localSheetId="1">#REF!</definedName>
    <definedName name="BuiltIn_Print_Area___0___6">#REF!</definedName>
    <definedName name="BuiltIn_Print_Area___0___6___0" localSheetId="2">#REF!</definedName>
    <definedName name="BuiltIn_Print_Area___0___6___0" localSheetId="1">#REF!</definedName>
    <definedName name="BuiltIn_Print_Area___0___6___0">#REF!</definedName>
    <definedName name="BuiltIn_Print_Area___0___7" localSheetId="2">#REF!</definedName>
    <definedName name="BuiltIn_Print_Area___0___7" localSheetId="1">#REF!</definedName>
    <definedName name="BuiltIn_Print_Area___0___7">#REF!</definedName>
    <definedName name="BuiltIn_Print_Area___0___7___0" localSheetId="2">#REF!</definedName>
    <definedName name="BuiltIn_Print_Area___0___7___0" localSheetId="1">#REF!</definedName>
    <definedName name="BuiltIn_Print_Area___0___7___0">#REF!</definedName>
    <definedName name="BuiltIn_Print_Area___0___8" localSheetId="2">#REF!</definedName>
    <definedName name="BuiltIn_Print_Area___0___8" localSheetId="1">#REF!</definedName>
    <definedName name="BuiltIn_Print_Area___0___8">#REF!</definedName>
    <definedName name="BuiltIn_Print_Area___0_1" localSheetId="2">#REF!</definedName>
    <definedName name="BuiltIn_Print_Area___0_1" localSheetId="1">#REF!</definedName>
    <definedName name="BuiltIn_Print_Area___0_1">#REF!</definedName>
    <definedName name="BuiltIn_Print_Area___0_1_1" localSheetId="2">#REF!</definedName>
    <definedName name="BuiltIn_Print_Area___0_1_1" localSheetId="1">#REF!</definedName>
    <definedName name="BuiltIn_Print_Area___0_1_1">#REF!</definedName>
    <definedName name="BuiltIn_Print_Area_1" localSheetId="2">#REF!</definedName>
    <definedName name="BuiltIn_Print_Area_1" localSheetId="1">#REF!</definedName>
    <definedName name="BuiltIn_Print_Area_1">#REF!</definedName>
    <definedName name="BuiltIn_Print_Area_1_1" localSheetId="2">#REF!</definedName>
    <definedName name="BuiltIn_Print_Area_1_1" localSheetId="1">#REF!</definedName>
    <definedName name="BuiltIn_Print_Area_1_1">#REF!</definedName>
    <definedName name="BuiltIn_Print_Titles" localSheetId="2">#REF!</definedName>
    <definedName name="BuiltIn_Print_Titles" localSheetId="1">#REF!</definedName>
    <definedName name="BuiltIn_Print_Titles">#REF!</definedName>
    <definedName name="BuiltIn_Print_Titles___0" localSheetId="2">#REF!</definedName>
    <definedName name="BuiltIn_Print_Titles___0" localSheetId="1">#REF!</definedName>
    <definedName name="BuiltIn_Print_Titles___0">#REF!</definedName>
    <definedName name="BuiltIn_Print_Titles___0___0" localSheetId="2">#REF!</definedName>
    <definedName name="BuiltIn_Print_Titles___0___0" localSheetId="1">#REF!</definedName>
    <definedName name="BuiltIn_Print_Titles___0___0">#REF!</definedName>
    <definedName name="BuiltIn_Print_Titles___0___0___0" localSheetId="2">#REF!</definedName>
    <definedName name="BuiltIn_Print_Titles___0___0___0" localSheetId="1">#REF!</definedName>
    <definedName name="BuiltIn_Print_Titles___0___0___0">#REF!</definedName>
    <definedName name="BuiltIn_Print_Titles___0___0___0___0" localSheetId="2">#REF!</definedName>
    <definedName name="BuiltIn_Print_Titles___0___0___0___0" localSheetId="1">#REF!</definedName>
    <definedName name="BuiltIn_Print_Titles___0___0___0___0">#REF!</definedName>
    <definedName name="BuiltIn_Print_Titles___0___0___0___0___0" localSheetId="2">#REF!</definedName>
    <definedName name="BuiltIn_Print_Titles___0___0___0___0___0" localSheetId="1">#REF!</definedName>
    <definedName name="BuiltIn_Print_Titles___0___0___0___0___0">#REF!</definedName>
    <definedName name="BuiltIn_Print_Titles___0___0___0___0___0___0" localSheetId="2">#REF!</definedName>
    <definedName name="BuiltIn_Print_Titles___0___0___0___0___0___0" localSheetId="1">#REF!</definedName>
    <definedName name="BuiltIn_Print_Titles___0___0___0___0___0___0">#REF!</definedName>
    <definedName name="BuiltIn_Print_Titles___0___0___0___0___0___0___0" localSheetId="2">#REF!</definedName>
    <definedName name="BuiltIn_Print_Titles___0___0___0___0___0___0___0" localSheetId="1">#REF!</definedName>
    <definedName name="BuiltIn_Print_Titles___0___0___0___0___0___0___0">#REF!</definedName>
    <definedName name="BuiltIn_Print_Titles___0___0___0___0___0___0___0___0___0" localSheetId="2">#REF!</definedName>
    <definedName name="BuiltIn_Print_Titles___0___0___0___0___0___0___0___0___0" localSheetId="1">#REF!</definedName>
    <definedName name="BuiltIn_Print_Titles___0___0___0___0___0___0___0___0___0">#REF!</definedName>
    <definedName name="BuiltIn_Print_Titles___0___0___10" localSheetId="2">#REF!</definedName>
    <definedName name="BuiltIn_Print_Titles___0___0___10" localSheetId="1">#REF!</definedName>
    <definedName name="BuiltIn_Print_Titles___0___0___10">#REF!</definedName>
    <definedName name="BuiltIn_Print_Titles___0___1" localSheetId="2">#REF!</definedName>
    <definedName name="BuiltIn_Print_Titles___0___1" localSheetId="1">#REF!</definedName>
    <definedName name="BuiltIn_Print_Titles___0___1">#REF!</definedName>
    <definedName name="BuiltIn_Print_Titles___0___16" localSheetId="2">#REF!</definedName>
    <definedName name="BuiltIn_Print_Titles___0___16" localSheetId="1">#REF!</definedName>
    <definedName name="BuiltIn_Print_Titles___0___16">#REF!</definedName>
    <definedName name="BuiltIn_Print_Titles___0___16___0" localSheetId="2">#REF!</definedName>
    <definedName name="BuiltIn_Print_Titles___0___16___0" localSheetId="1">#REF!</definedName>
    <definedName name="BuiltIn_Print_Titles___0___16___0">#REF!</definedName>
    <definedName name="BuiltIn_Print_Titles___0___16___0___0" localSheetId="2">#REF!</definedName>
    <definedName name="BuiltIn_Print_Titles___0___16___0___0" localSheetId="1">#REF!</definedName>
    <definedName name="BuiltIn_Print_Titles___0___16___0___0">#REF!</definedName>
    <definedName name="BuiltIn_Print_Titles___0___16___0___0___0" localSheetId="2">#REF!</definedName>
    <definedName name="BuiltIn_Print_Titles___0___16___0___0___0" localSheetId="1">#REF!</definedName>
    <definedName name="BuiltIn_Print_Titles___0___16___0___0___0">#REF!</definedName>
    <definedName name="BuiltIn_Print_Titles___0___16___0___0___0___0" localSheetId="2">#REF!</definedName>
    <definedName name="BuiltIn_Print_Titles___0___16___0___0___0___0" localSheetId="1">#REF!</definedName>
    <definedName name="BuiltIn_Print_Titles___0___16___0___0___0___0">#REF!</definedName>
    <definedName name="BuiltIn_Print_Titles___0___16___0___0___0___0___0" localSheetId="2">#REF!</definedName>
    <definedName name="BuiltIn_Print_Titles___0___16___0___0___0___0___0" localSheetId="1">#REF!</definedName>
    <definedName name="BuiltIn_Print_Titles___0___16___0___0___0___0___0">#REF!</definedName>
    <definedName name="BuiltIn_Print_Titles___0___5" localSheetId="2">#REF!</definedName>
    <definedName name="BuiltIn_Print_Titles___0___5" localSheetId="1">#REF!</definedName>
    <definedName name="BuiltIn_Print_Titles___0___5">#REF!</definedName>
    <definedName name="BuiltIn_Print_Titles___0___6" localSheetId="2">#REF!</definedName>
    <definedName name="BuiltIn_Print_Titles___0___6" localSheetId="1">#REF!</definedName>
    <definedName name="BuiltIn_Print_Titles___0___6">#REF!</definedName>
    <definedName name="BuiltIn_Print_Titles___0___7" localSheetId="2">#REF!</definedName>
    <definedName name="BuiltIn_Print_Titles___0___7" localSheetId="1">#REF!</definedName>
    <definedName name="BuiltIn_Print_Titles___0___7">#REF!</definedName>
    <definedName name="BuiltIn_Print_Titles___0___8" localSheetId="2">#REF!</definedName>
    <definedName name="BuiltIn_Print_Titles___0___8" localSheetId="1">#REF!</definedName>
    <definedName name="BuiltIn_Print_Titles___0___8">#REF!</definedName>
    <definedName name="BuiltIn_Print_Titles___0_1" localSheetId="2">#REF!</definedName>
    <definedName name="BuiltIn_Print_Titles___0_1" localSheetId="1">#REF!</definedName>
    <definedName name="BuiltIn_Print_Titles___0_1">#REF!</definedName>
    <definedName name="BuiltIn_Print_Titles___0_1_1" localSheetId="2">#REF!</definedName>
    <definedName name="BuiltIn_Print_Titles___0_1_1" localSheetId="1">#REF!</definedName>
    <definedName name="BuiltIn_Print_Titles___0_1_1">#REF!</definedName>
    <definedName name="BuiltIn_Print_Titles___4___4" localSheetId="2">#REF!</definedName>
    <definedName name="BuiltIn_Print_Titles___4___4" localSheetId="1">#REF!</definedName>
    <definedName name="BuiltIn_Print_Titles___4___4">#REF!</definedName>
    <definedName name="BuiltIn_Print_Titles___5___5" localSheetId="2">#REF!</definedName>
    <definedName name="BuiltIn_Print_Titles___5___5" localSheetId="1">#REF!</definedName>
    <definedName name="BuiltIn_Print_Titles___5___5">#REF!</definedName>
    <definedName name="BuiltIn_Print_Titles___5___5___0" localSheetId="2">#REF!</definedName>
    <definedName name="BuiltIn_Print_Titles___5___5___0" localSheetId="1">#REF!</definedName>
    <definedName name="BuiltIn_Print_Titles___5___5___0">#REF!</definedName>
    <definedName name="BuiltIn_Print_Titles___6___6" localSheetId="2">#REF!</definedName>
    <definedName name="BuiltIn_Print_Titles___6___6" localSheetId="1">#REF!</definedName>
    <definedName name="BuiltIn_Print_Titles___6___6">#REF!</definedName>
    <definedName name="BuiltIn_Print_Titles___6___6___0" localSheetId="2">#REF!</definedName>
    <definedName name="BuiltIn_Print_Titles___6___6___0" localSheetId="1">#REF!</definedName>
    <definedName name="BuiltIn_Print_Titles___6___6___0">#REF!</definedName>
    <definedName name="BuiltIn_Print_Titles___7___7" localSheetId="2">#REF!</definedName>
    <definedName name="BuiltIn_Print_Titles___7___7" localSheetId="1">#REF!</definedName>
    <definedName name="BuiltIn_Print_Titles___7___7">#REF!</definedName>
    <definedName name="BuiltIn_Print_Titles_1" localSheetId="2">#REF!</definedName>
    <definedName name="BuiltIn_Print_Titles_1" localSheetId="1">#REF!</definedName>
    <definedName name="BuiltIn_Print_Titles_1">#REF!</definedName>
    <definedName name="BuiltIn_Print_Titles_1_1" localSheetId="2">#REF!</definedName>
    <definedName name="BuiltIn_Print_Titles_1_1" localSheetId="1">#REF!</definedName>
    <definedName name="BuiltIn_Print_Titles_1_1">#REF!</definedName>
    <definedName name="Capa" localSheetId="2" hidden="1">{#N/A,#N/A,FALSE,"ET-CAPA";#N/A,#N/A,FALSE,"ET-PAG1";#N/A,#N/A,FALSE,"ET-PAG2";#N/A,#N/A,FALSE,"ET-PAG3";#N/A,#N/A,FALSE,"ET-PAG4";#N/A,#N/A,FALSE,"ET-PAG5"}</definedName>
    <definedName name="Capa" localSheetId="1" hidden="1">{#N/A,#N/A,FALSE,"ET-CAPA";#N/A,#N/A,FALSE,"ET-PAG1";#N/A,#N/A,FALSE,"ET-PAG2";#N/A,#N/A,FALSE,"ET-PAG3";#N/A,#N/A,FALSE,"ET-PAG4";#N/A,#N/A,FALSE,"ET-PAG5"}</definedName>
    <definedName name="Capa" hidden="1">{#N/A,#N/A,FALSE,"ET-CAPA";#N/A,#N/A,FALSE,"ET-PAG1";#N/A,#N/A,FALSE,"ET-PAG2";#N/A,#N/A,FALSE,"ET-PAG3";#N/A,#N/A,FALSE,"ET-PAG4";#N/A,#N/A,FALSE,"ET-PAG5"}</definedName>
    <definedName name="Capa_1" localSheetId="2" hidden="1">{#N/A,#N/A,FALSE,"ET-CAPA";#N/A,#N/A,FALSE,"ET-PAG1";#N/A,#N/A,FALSE,"ET-PAG2";#N/A,#N/A,FALSE,"ET-PAG3";#N/A,#N/A,FALSE,"ET-PAG4";#N/A,#N/A,FALSE,"ET-PAG5"}</definedName>
    <definedName name="Capa_1" localSheetId="1" hidden="1">{#N/A,#N/A,FALSE,"ET-CAPA";#N/A,#N/A,FALSE,"ET-PAG1";#N/A,#N/A,FALSE,"ET-PAG2";#N/A,#N/A,FALSE,"ET-PAG3";#N/A,#N/A,FALSE,"ET-PAG4";#N/A,#N/A,FALSE,"ET-PAG5"}</definedName>
    <definedName name="Capa_1" hidden="1">{#N/A,#N/A,FALSE,"ET-CAPA";#N/A,#N/A,FALSE,"ET-PAG1";#N/A,#N/A,FALSE,"ET-PAG2";#N/A,#N/A,FALSE,"ET-PAG3";#N/A,#N/A,FALSE,"ET-PAG4";#N/A,#N/A,FALSE,"ET-PAG5"}</definedName>
    <definedName name="Capa_1_1" localSheetId="2" hidden="1">{#N/A,#N/A,FALSE,"ET-CAPA";#N/A,#N/A,FALSE,"ET-PAG1";#N/A,#N/A,FALSE,"ET-PAG2";#N/A,#N/A,FALSE,"ET-PAG3";#N/A,#N/A,FALSE,"ET-PAG4";#N/A,#N/A,FALSE,"ET-PAG5"}</definedName>
    <definedName name="Capa_1_1" localSheetId="1" hidden="1">{#N/A,#N/A,FALSE,"ET-CAPA";#N/A,#N/A,FALSE,"ET-PAG1";#N/A,#N/A,FALSE,"ET-PAG2";#N/A,#N/A,FALSE,"ET-PAG3";#N/A,#N/A,FALSE,"ET-PAG4";#N/A,#N/A,FALSE,"ET-PAG5"}</definedName>
    <definedName name="Capa_1_1" hidden="1">{#N/A,#N/A,FALSE,"ET-CAPA";#N/A,#N/A,FALSE,"ET-PAG1";#N/A,#N/A,FALSE,"ET-PAG2";#N/A,#N/A,FALSE,"ET-PAG3";#N/A,#N/A,FALSE,"ET-PAG4";#N/A,#N/A,FALSE,"ET-PAG5"}</definedName>
    <definedName name="Capa_1_2" localSheetId="2" hidden="1">{#N/A,#N/A,FALSE,"ET-CAPA";#N/A,#N/A,FALSE,"ET-PAG1";#N/A,#N/A,FALSE,"ET-PAG2";#N/A,#N/A,FALSE,"ET-PAG3";#N/A,#N/A,FALSE,"ET-PAG4";#N/A,#N/A,FALSE,"ET-PAG5"}</definedName>
    <definedName name="Capa_1_2" localSheetId="1" hidden="1">{#N/A,#N/A,FALSE,"ET-CAPA";#N/A,#N/A,FALSE,"ET-PAG1";#N/A,#N/A,FALSE,"ET-PAG2";#N/A,#N/A,FALSE,"ET-PAG3";#N/A,#N/A,FALSE,"ET-PAG4";#N/A,#N/A,FALSE,"ET-PAG5"}</definedName>
    <definedName name="Capa_1_2" hidden="1">{#N/A,#N/A,FALSE,"ET-CAPA";#N/A,#N/A,FALSE,"ET-PAG1";#N/A,#N/A,FALSE,"ET-PAG2";#N/A,#N/A,FALSE,"ET-PAG3";#N/A,#N/A,FALSE,"ET-PAG4";#N/A,#N/A,FALSE,"ET-PAG5"}</definedName>
    <definedName name="Capa_2" localSheetId="2" hidden="1">{#N/A,#N/A,FALSE,"ET-CAPA";#N/A,#N/A,FALSE,"ET-PAG1";#N/A,#N/A,FALSE,"ET-PAG2";#N/A,#N/A,FALSE,"ET-PAG3";#N/A,#N/A,FALSE,"ET-PAG4";#N/A,#N/A,FALSE,"ET-PAG5"}</definedName>
    <definedName name="Capa_2" localSheetId="1" hidden="1">{#N/A,#N/A,FALSE,"ET-CAPA";#N/A,#N/A,FALSE,"ET-PAG1";#N/A,#N/A,FALSE,"ET-PAG2";#N/A,#N/A,FALSE,"ET-PAG3";#N/A,#N/A,FALSE,"ET-PAG4";#N/A,#N/A,FALSE,"ET-PAG5"}</definedName>
    <definedName name="Capa_2" hidden="1">{#N/A,#N/A,FALSE,"ET-CAPA";#N/A,#N/A,FALSE,"ET-PAG1";#N/A,#N/A,FALSE,"ET-PAG2";#N/A,#N/A,FALSE,"ET-PAG3";#N/A,#N/A,FALSE,"ET-PAG4";#N/A,#N/A,FALSE,"ET-PAG5"}</definedName>
    <definedName name="Capa_3" localSheetId="2" hidden="1">{#N/A,#N/A,FALSE,"ET-CAPA";#N/A,#N/A,FALSE,"ET-PAG1";#N/A,#N/A,FALSE,"ET-PAG2";#N/A,#N/A,FALSE,"ET-PAG3";#N/A,#N/A,FALSE,"ET-PAG4";#N/A,#N/A,FALSE,"ET-PAG5"}</definedName>
    <definedName name="Capa_3" localSheetId="1" hidden="1">{#N/A,#N/A,FALSE,"ET-CAPA";#N/A,#N/A,FALSE,"ET-PAG1";#N/A,#N/A,FALSE,"ET-PAG2";#N/A,#N/A,FALSE,"ET-PAG3";#N/A,#N/A,FALSE,"ET-PAG4";#N/A,#N/A,FALSE,"ET-PAG5"}</definedName>
    <definedName name="Capa_3" hidden="1">{#N/A,#N/A,FALSE,"ET-CAPA";#N/A,#N/A,FALSE,"ET-PAG1";#N/A,#N/A,FALSE,"ET-PAG2";#N/A,#N/A,FALSE,"ET-PAG3";#N/A,#N/A,FALSE,"ET-PAG4";#N/A,#N/A,FALSE,"ET-PAG5"}</definedName>
    <definedName name="capa1" localSheetId="2">#REF!</definedName>
    <definedName name="capa1" localSheetId="1">#REF!</definedName>
    <definedName name="capa1">#REF!</definedName>
    <definedName name="Carimbo" localSheetId="2">#REF!</definedName>
    <definedName name="Carimbo" localSheetId="1">#REF!</definedName>
    <definedName name="Carimbo">#REF!</definedName>
    <definedName name="CODIGO" localSheetId="2">#REF!</definedName>
    <definedName name="CODIGO" localSheetId="1">#REF!</definedName>
    <definedName name="CODIGO">#REF!</definedName>
    <definedName name="COMEÇO" localSheetId="2">'[4]CAPA -1'!#REF!</definedName>
    <definedName name="COMEÇO" localSheetId="1">'[4]CAPA -1'!#REF!</definedName>
    <definedName name="COMEÇO">'[4]CAPA -1'!#REF!</definedName>
    <definedName name="DAF" localSheetId="2">#REF!</definedName>
    <definedName name="DAF" localSheetId="1">#REF!</definedName>
    <definedName name="DAF">#REF!</definedName>
    <definedName name="daniel" localSheetId="2">#REF!</definedName>
    <definedName name="daniel" localSheetId="1">#REF!</definedName>
    <definedName name="daniel">#REF!</definedName>
    <definedName name="DD" localSheetId="2">#REF!</definedName>
    <definedName name="DD" localSheetId="1">#REF!</definedName>
    <definedName name="DD">#REF!</definedName>
    <definedName name="DDD" localSheetId="2">#REF!</definedName>
    <definedName name="DDD" localSheetId="1">#REF!</definedName>
    <definedName name="DDD">#REF!</definedName>
    <definedName name="DESONERACAO" localSheetId="2">IF(OR(Import.Desoneracao="DESONERADO",Import.Desoneracao="SIM"),"SIM","NÃO")</definedName>
    <definedName name="DESONERACAO" localSheetId="1">IF(OR(Import.Desoneracao="DESONERADO",Import.Desoneracao="SIM"),"SIM","NÃO")</definedName>
    <definedName name="DESONERACAO">IF(OR(Import.Desoneracao="DESONERADO",Import.Desoneracao="SIM"),"SIM","NÃO")</definedName>
    <definedName name="DF" localSheetId="2">#REF!</definedName>
    <definedName name="DF" localSheetId="1">#REF!</definedName>
    <definedName name="DF">#REF!</definedName>
    <definedName name="DFADFA" localSheetId="2">#REF!</definedName>
    <definedName name="DFADFA" localSheetId="1">#REF!</definedName>
    <definedName name="DFADFA">#REF!</definedName>
    <definedName name="DFAFAF" localSheetId="2">#REF!</definedName>
    <definedName name="DFAFAF" localSheetId="1">#REF!</definedName>
    <definedName name="DFAFAF">#REF!</definedName>
    <definedName name="Excel_BuiltIn__FilterDatabase_1" localSheetId="2">#REF!</definedName>
    <definedName name="Excel_BuiltIn__FilterDatabase_1" localSheetId="1">#REF!</definedName>
    <definedName name="Excel_BuiltIn__FilterDatabase_1">#REF!</definedName>
    <definedName name="Excel_BuiltIn__FilterDatabase_10" localSheetId="2">#REF!</definedName>
    <definedName name="Excel_BuiltIn__FilterDatabase_10" localSheetId="1">#REF!</definedName>
    <definedName name="Excel_BuiltIn__FilterDatabase_10">#REF!</definedName>
    <definedName name="Excel_BuiltIn__FilterDatabase_10_1" localSheetId="2">#REF!</definedName>
    <definedName name="Excel_BuiltIn__FilterDatabase_10_1" localSheetId="1">#REF!</definedName>
    <definedName name="Excel_BuiltIn__FilterDatabase_10_1">#REF!</definedName>
    <definedName name="Excel_BuiltIn__FilterDatabase_11" localSheetId="2">#REF!</definedName>
    <definedName name="Excel_BuiltIn__FilterDatabase_11" localSheetId="1">#REF!</definedName>
    <definedName name="Excel_BuiltIn__FilterDatabase_11">#REF!</definedName>
    <definedName name="Excel_BuiltIn__FilterDatabase_12" localSheetId="2">#REF!</definedName>
    <definedName name="Excel_BuiltIn__FilterDatabase_12" localSheetId="1">#REF!</definedName>
    <definedName name="Excel_BuiltIn__FilterDatabase_12">#REF!</definedName>
    <definedName name="Excel_BuiltIn__FilterDatabase_13" localSheetId="2">#REF!</definedName>
    <definedName name="Excel_BuiltIn__FilterDatabase_13" localSheetId="1">#REF!</definedName>
    <definedName name="Excel_BuiltIn__FilterDatabase_13">#REF!</definedName>
    <definedName name="Excel_BuiltIn__FilterDatabase_14" localSheetId="2">#REF!</definedName>
    <definedName name="Excel_BuiltIn__FilterDatabase_14" localSheetId="1">#REF!</definedName>
    <definedName name="Excel_BuiltIn__FilterDatabase_14">#REF!</definedName>
    <definedName name="Excel_BuiltIn__FilterDatabase_15" localSheetId="2">#REF!</definedName>
    <definedName name="Excel_BuiltIn__FilterDatabase_15" localSheetId="1">#REF!</definedName>
    <definedName name="Excel_BuiltIn__FilterDatabase_15">#REF!</definedName>
    <definedName name="Excel_BuiltIn__FilterDatabase_16" localSheetId="2">#REF!</definedName>
    <definedName name="Excel_BuiltIn__FilterDatabase_16" localSheetId="1">#REF!</definedName>
    <definedName name="Excel_BuiltIn__FilterDatabase_16">#REF!</definedName>
    <definedName name="Excel_BuiltIn__FilterDatabase_17" localSheetId="2">#REF!</definedName>
    <definedName name="Excel_BuiltIn__FilterDatabase_17" localSheetId="1">#REF!</definedName>
    <definedName name="Excel_BuiltIn__FilterDatabase_17">#REF!</definedName>
    <definedName name="Excel_BuiltIn__FilterDatabase_18" localSheetId="2">#REF!</definedName>
    <definedName name="Excel_BuiltIn__FilterDatabase_18" localSheetId="1">#REF!</definedName>
    <definedName name="Excel_BuiltIn__FilterDatabase_18">#REF!</definedName>
    <definedName name="Excel_BuiltIn__FilterDatabase_2" localSheetId="2">#REF!</definedName>
    <definedName name="Excel_BuiltIn__FilterDatabase_2" localSheetId="1">#REF!</definedName>
    <definedName name="Excel_BuiltIn__FilterDatabase_2">#REF!</definedName>
    <definedName name="Excel_BuiltIn__FilterDatabase_3" localSheetId="2">#REF!</definedName>
    <definedName name="Excel_BuiltIn__FilterDatabase_3" localSheetId="1">#REF!</definedName>
    <definedName name="Excel_BuiltIn__FilterDatabase_3">#REF!</definedName>
    <definedName name="Excel_BuiltIn__FilterDatabase_3_1" localSheetId="2">#REF!</definedName>
    <definedName name="Excel_BuiltIn__FilterDatabase_3_1" localSheetId="1">#REF!</definedName>
    <definedName name="Excel_BuiltIn__FilterDatabase_3_1">#REF!</definedName>
    <definedName name="Excel_BuiltIn__FilterDatabase_3_1_1" localSheetId="2">#REF!</definedName>
    <definedName name="Excel_BuiltIn__FilterDatabase_3_1_1" localSheetId="1">#REF!</definedName>
    <definedName name="Excel_BuiltIn__FilterDatabase_3_1_1">#REF!</definedName>
    <definedName name="Excel_BuiltIn__FilterDatabase_3_4" localSheetId="2">#REF!</definedName>
    <definedName name="Excel_BuiltIn__FilterDatabase_3_4" localSheetId="1">#REF!</definedName>
    <definedName name="Excel_BuiltIn__FilterDatabase_3_4">#REF!</definedName>
    <definedName name="Excel_BuiltIn__FilterDatabase_3_5" localSheetId="2">#REF!</definedName>
    <definedName name="Excel_BuiltIn__FilterDatabase_3_5" localSheetId="1">#REF!</definedName>
    <definedName name="Excel_BuiltIn__FilterDatabase_3_5">#REF!</definedName>
    <definedName name="Excel_BuiltIn__FilterDatabase_3_6" localSheetId="2">#REF!</definedName>
    <definedName name="Excel_BuiltIn__FilterDatabase_3_6" localSheetId="1">#REF!</definedName>
    <definedName name="Excel_BuiltIn__FilterDatabase_3_6">#REF!</definedName>
    <definedName name="Excel_BuiltIn__FilterDatabase_3_7" localSheetId="2">#REF!</definedName>
    <definedName name="Excel_BuiltIn__FilterDatabase_3_7" localSheetId="1">#REF!</definedName>
    <definedName name="Excel_BuiltIn__FilterDatabase_3_7">#REF!</definedName>
    <definedName name="Excel_BuiltIn__FilterDatabase_3_8" localSheetId="2">#REF!</definedName>
    <definedName name="Excel_BuiltIn__FilterDatabase_3_8" localSheetId="1">#REF!</definedName>
    <definedName name="Excel_BuiltIn__FilterDatabase_3_8">#REF!</definedName>
    <definedName name="Excel_BuiltIn__FilterDatabase_3_9" localSheetId="2">#REF!</definedName>
    <definedName name="Excel_BuiltIn__FilterDatabase_3_9" localSheetId="1">#REF!</definedName>
    <definedName name="Excel_BuiltIn__FilterDatabase_3_9">#REF!</definedName>
    <definedName name="Excel_BuiltIn__FilterDatabase_4" localSheetId="2">#REF!</definedName>
    <definedName name="Excel_BuiltIn__FilterDatabase_4" localSheetId="1">#REF!</definedName>
    <definedName name="Excel_BuiltIn__FilterDatabase_4">#REF!</definedName>
    <definedName name="Excel_BuiltIn__FilterDatabase_4_1" localSheetId="2">#REF!</definedName>
    <definedName name="Excel_BuiltIn__FilterDatabase_4_1" localSheetId="1">#REF!</definedName>
    <definedName name="Excel_BuiltIn__FilterDatabase_4_1">#REF!</definedName>
    <definedName name="Excel_BuiltIn__FilterDatabase_5" localSheetId="2">#REF!</definedName>
    <definedName name="Excel_BuiltIn__FilterDatabase_5" localSheetId="1">#REF!</definedName>
    <definedName name="Excel_BuiltIn__FilterDatabase_5">#REF!</definedName>
    <definedName name="Excel_BuiltIn__FilterDatabase_5_1" localSheetId="2">#REF!</definedName>
    <definedName name="Excel_BuiltIn__FilterDatabase_5_1" localSheetId="1">#REF!</definedName>
    <definedName name="Excel_BuiltIn__FilterDatabase_5_1">#REF!</definedName>
    <definedName name="Excel_BuiltIn__FilterDatabase_5_1_1" localSheetId="2">#REF!</definedName>
    <definedName name="Excel_BuiltIn__FilterDatabase_5_1_1" localSheetId="1">#REF!</definedName>
    <definedName name="Excel_BuiltIn__FilterDatabase_5_1_1">#REF!</definedName>
    <definedName name="Excel_BuiltIn__FilterDatabase_6" localSheetId="2">#REF!</definedName>
    <definedName name="Excel_BuiltIn__FilterDatabase_6" localSheetId="1">#REF!</definedName>
    <definedName name="Excel_BuiltIn__FilterDatabase_6">#REF!</definedName>
    <definedName name="Excel_BuiltIn__FilterDatabase_6_1" localSheetId="2">#REF!</definedName>
    <definedName name="Excel_BuiltIn__FilterDatabase_6_1" localSheetId="1">#REF!</definedName>
    <definedName name="Excel_BuiltIn__FilterDatabase_6_1">#REF!</definedName>
    <definedName name="Excel_BuiltIn__FilterDatabase_7" localSheetId="2">#REF!</definedName>
    <definedName name="Excel_BuiltIn__FilterDatabase_7" localSheetId="1">#REF!</definedName>
    <definedName name="Excel_BuiltIn__FilterDatabase_7">#REF!</definedName>
    <definedName name="Excel_BuiltIn__FilterDatabase_7_1" localSheetId="2">#REF!</definedName>
    <definedName name="Excel_BuiltIn__FilterDatabase_7_1" localSheetId="1">#REF!</definedName>
    <definedName name="Excel_BuiltIn__FilterDatabase_7_1">#REF!</definedName>
    <definedName name="Excel_BuiltIn__FilterDatabase_8" localSheetId="2">#REF!</definedName>
    <definedName name="Excel_BuiltIn__FilterDatabase_8" localSheetId="1">#REF!</definedName>
    <definedName name="Excel_BuiltIn__FilterDatabase_8">#REF!</definedName>
    <definedName name="Excel_BuiltIn__FilterDatabase_8_1" localSheetId="2">#REF!</definedName>
    <definedName name="Excel_BuiltIn__FilterDatabase_8_1" localSheetId="1">#REF!</definedName>
    <definedName name="Excel_BuiltIn__FilterDatabase_8_1">#REF!</definedName>
    <definedName name="Excel_BuiltIn__FilterDatabase_9" localSheetId="2">#REF!</definedName>
    <definedName name="Excel_BuiltIn__FilterDatabase_9" localSheetId="1">#REF!</definedName>
    <definedName name="Excel_BuiltIn__FilterDatabase_9">#REF!</definedName>
    <definedName name="Excel_BuiltIn__FilterDatabase_9_1" localSheetId="2">#REF!</definedName>
    <definedName name="Excel_BuiltIn__FilterDatabase_9_1" localSheetId="1">#REF!</definedName>
    <definedName name="Excel_BuiltIn__FilterDatabase_9_1">#REF!</definedName>
    <definedName name="Excel_BuiltIn_Print_Area_1" localSheetId="2">#REF!</definedName>
    <definedName name="Excel_BuiltIn_Print_Area_1" localSheetId="1">#REF!</definedName>
    <definedName name="Excel_BuiltIn_Print_Area_1">#REF!</definedName>
    <definedName name="Excel_BuiltIn_Print_Area_1_1" localSheetId="2">#REF!</definedName>
    <definedName name="Excel_BuiltIn_Print_Area_1_1" localSheetId="1">#REF!</definedName>
    <definedName name="Excel_BuiltIn_Print_Area_1_1">#REF!</definedName>
    <definedName name="Excel_BuiltIn_Print_Area_1_1_1" localSheetId="2">#REF!</definedName>
    <definedName name="Excel_BuiltIn_Print_Area_1_1_1" localSheetId="1">#REF!</definedName>
    <definedName name="Excel_BuiltIn_Print_Area_1_1_1">#REF!</definedName>
    <definedName name="Excel_BuiltIn_Print_Area_1_1_1_1" localSheetId="2">#REF!</definedName>
    <definedName name="Excel_BuiltIn_Print_Area_1_1_1_1" localSheetId="1">#REF!</definedName>
    <definedName name="Excel_BuiltIn_Print_Area_1_1_1_1">#REF!</definedName>
    <definedName name="Excel_BuiltIn_Print_Area_1_1_1_1_1" localSheetId="2">#REF!</definedName>
    <definedName name="Excel_BuiltIn_Print_Area_1_1_1_1_1" localSheetId="1">#REF!</definedName>
    <definedName name="Excel_BuiltIn_Print_Area_1_1_1_1_1">#REF!</definedName>
    <definedName name="Excel_BuiltIn_Print_Area_1_1_1_1_1_1" localSheetId="2">#REF!</definedName>
    <definedName name="Excel_BuiltIn_Print_Area_1_1_1_1_1_1" localSheetId="1">#REF!</definedName>
    <definedName name="Excel_BuiltIn_Print_Area_1_1_1_1_1_1">#REF!</definedName>
    <definedName name="Excel_BuiltIn_Print_Area_1_1_1_1_1_1_1" localSheetId="2">#REF!</definedName>
    <definedName name="Excel_BuiltIn_Print_Area_1_1_1_1_1_1_1" localSheetId="1">#REF!</definedName>
    <definedName name="Excel_BuiltIn_Print_Area_1_1_1_1_1_1_1">#REF!</definedName>
    <definedName name="Excel_BuiltIn_Print_Area_1_1_1_1_1_1_1_1" localSheetId="2">#REF!</definedName>
    <definedName name="Excel_BuiltIn_Print_Area_1_1_1_1_1_1_1_1" localSheetId="1">#REF!</definedName>
    <definedName name="Excel_BuiltIn_Print_Area_1_1_1_1_1_1_1_1">#REF!</definedName>
    <definedName name="Excel_BuiltIn_Print_Area_1_1_1_1_1_1_1_1_1" localSheetId="2">#REF!</definedName>
    <definedName name="Excel_BuiltIn_Print_Area_1_1_1_1_1_1_1_1_1" localSheetId="1">#REF!</definedName>
    <definedName name="Excel_BuiltIn_Print_Area_1_1_1_1_1_1_1_1_1">#REF!</definedName>
    <definedName name="Excel_BuiltIn_Print_Area_10" localSheetId="2">#REF!</definedName>
    <definedName name="Excel_BuiltIn_Print_Area_10" localSheetId="1">#REF!</definedName>
    <definedName name="Excel_BuiltIn_Print_Area_10">#REF!</definedName>
    <definedName name="Excel_BuiltIn_Print_Area_10_1" localSheetId="2">#REF!</definedName>
    <definedName name="Excel_BuiltIn_Print_Area_10_1" localSheetId="1">#REF!</definedName>
    <definedName name="Excel_BuiltIn_Print_Area_10_1">#REF!</definedName>
    <definedName name="Excel_BuiltIn_Print_Area_11" localSheetId="2">#REF!</definedName>
    <definedName name="Excel_BuiltIn_Print_Area_11" localSheetId="1">#REF!</definedName>
    <definedName name="Excel_BuiltIn_Print_Area_11">#REF!</definedName>
    <definedName name="Excel_BuiltIn_Print_Area_11_1" localSheetId="2">#REF!</definedName>
    <definedName name="Excel_BuiltIn_Print_Area_11_1" localSheetId="1">#REF!</definedName>
    <definedName name="Excel_BuiltIn_Print_Area_11_1">#REF!</definedName>
    <definedName name="Excel_BuiltIn_Print_Area_13" localSheetId="2">#REF!</definedName>
    <definedName name="Excel_BuiltIn_Print_Area_13" localSheetId="1">#REF!</definedName>
    <definedName name="Excel_BuiltIn_Print_Area_13">#REF!</definedName>
    <definedName name="Excel_BuiltIn_Print_Area_14" localSheetId="2">#REF!</definedName>
    <definedName name="Excel_BuiltIn_Print_Area_14" localSheetId="1">#REF!</definedName>
    <definedName name="Excel_BuiltIn_Print_Area_14">#REF!</definedName>
    <definedName name="Excel_BuiltIn_Print_Area_15" localSheetId="2">#REF!</definedName>
    <definedName name="Excel_BuiltIn_Print_Area_15" localSheetId="1">#REF!</definedName>
    <definedName name="Excel_BuiltIn_Print_Area_15">#REF!</definedName>
    <definedName name="Excel_BuiltIn_Print_Area_16" localSheetId="2">#REF!</definedName>
    <definedName name="Excel_BuiltIn_Print_Area_16" localSheetId="1">#REF!</definedName>
    <definedName name="Excel_BuiltIn_Print_Area_16">#REF!</definedName>
    <definedName name="Excel_BuiltIn_Print_Area_17" localSheetId="2">#REF!</definedName>
    <definedName name="Excel_BuiltIn_Print_Area_17" localSheetId="1">#REF!</definedName>
    <definedName name="Excel_BuiltIn_Print_Area_17">#REF!</definedName>
    <definedName name="Excel_BuiltIn_Print_Area_18" localSheetId="2">#REF!</definedName>
    <definedName name="Excel_BuiltIn_Print_Area_18" localSheetId="1">#REF!</definedName>
    <definedName name="Excel_BuiltIn_Print_Area_18">#REF!</definedName>
    <definedName name="Excel_BuiltIn_Print_Area_2" localSheetId="2">#REF!</definedName>
    <definedName name="Excel_BuiltIn_Print_Area_2" localSheetId="1">#REF!</definedName>
    <definedName name="Excel_BuiltIn_Print_Area_2">#REF!</definedName>
    <definedName name="Excel_BuiltIn_Print_Area_2_1" localSheetId="2">#REF!</definedName>
    <definedName name="Excel_BuiltIn_Print_Area_2_1" localSheetId="1">#REF!</definedName>
    <definedName name="Excel_BuiltIn_Print_Area_2_1">#REF!</definedName>
    <definedName name="Excel_BuiltIn_Print_Area_3" localSheetId="2">#REF!</definedName>
    <definedName name="Excel_BuiltIn_Print_Area_3" localSheetId="1">#REF!</definedName>
    <definedName name="Excel_BuiltIn_Print_Area_3">#REF!</definedName>
    <definedName name="Excel_BuiltIn_Print_Area_3_1" localSheetId="2">#REF!</definedName>
    <definedName name="Excel_BuiltIn_Print_Area_3_1" localSheetId="1">#REF!</definedName>
    <definedName name="Excel_BuiltIn_Print_Area_3_1">#REF!</definedName>
    <definedName name="Excel_BuiltIn_Print_Area_3_1_1" localSheetId="2">#REF!</definedName>
    <definedName name="Excel_BuiltIn_Print_Area_3_1_1" localSheetId="1">#REF!</definedName>
    <definedName name="Excel_BuiltIn_Print_Area_3_1_1">#REF!</definedName>
    <definedName name="Excel_BuiltIn_Print_Area_3_1_1_1" localSheetId="2">#REF!</definedName>
    <definedName name="Excel_BuiltIn_Print_Area_3_1_1_1" localSheetId="1">#REF!</definedName>
    <definedName name="Excel_BuiltIn_Print_Area_3_1_1_1">#REF!</definedName>
    <definedName name="Excel_BuiltIn_Print_Area_3_1_1_1_1" localSheetId="2">#REF!</definedName>
    <definedName name="Excel_BuiltIn_Print_Area_3_1_1_1_1" localSheetId="1">#REF!</definedName>
    <definedName name="Excel_BuiltIn_Print_Area_3_1_1_1_1">#REF!</definedName>
    <definedName name="Excel_BuiltIn_Print_Area_4" localSheetId="2">#REF!</definedName>
    <definedName name="Excel_BuiltIn_Print_Area_4" localSheetId="1">#REF!</definedName>
    <definedName name="Excel_BuiltIn_Print_Area_4">#REF!</definedName>
    <definedName name="Excel_BuiltIn_Print_Area_4_1" localSheetId="2">#REF!</definedName>
    <definedName name="Excel_BuiltIn_Print_Area_4_1" localSheetId="1">#REF!</definedName>
    <definedName name="Excel_BuiltIn_Print_Area_4_1">#REF!</definedName>
    <definedName name="Excel_BuiltIn_Print_Area_4_1_1" localSheetId="2">#REF!</definedName>
    <definedName name="Excel_BuiltIn_Print_Area_4_1_1" localSheetId="1">#REF!</definedName>
    <definedName name="Excel_BuiltIn_Print_Area_4_1_1">#REF!</definedName>
    <definedName name="Excel_BuiltIn_Print_Area_5" localSheetId="2">#REF!</definedName>
    <definedName name="Excel_BuiltIn_Print_Area_5" localSheetId="1">#REF!</definedName>
    <definedName name="Excel_BuiltIn_Print_Area_5">#REF!</definedName>
    <definedName name="Excel_BuiltIn_Print_Area_5_1" localSheetId="2">#REF!</definedName>
    <definedName name="Excel_BuiltIn_Print_Area_5_1" localSheetId="1">#REF!</definedName>
    <definedName name="Excel_BuiltIn_Print_Area_5_1">#REF!</definedName>
    <definedName name="Excel_BuiltIn_Print_Area_5_1_1" localSheetId="2">#REF!</definedName>
    <definedName name="Excel_BuiltIn_Print_Area_5_1_1" localSheetId="1">#REF!</definedName>
    <definedName name="Excel_BuiltIn_Print_Area_5_1_1">#REF!</definedName>
    <definedName name="Excel_BuiltIn_Print_Area_5_1_1_1" localSheetId="2">#REF!</definedName>
    <definedName name="Excel_BuiltIn_Print_Area_5_1_1_1" localSheetId="1">#REF!</definedName>
    <definedName name="Excel_BuiltIn_Print_Area_5_1_1_1">#REF!</definedName>
    <definedName name="Excel_BuiltIn_Print_Area_5_6" localSheetId="2">#REF!</definedName>
    <definedName name="Excel_BuiltIn_Print_Area_5_6" localSheetId="1">#REF!</definedName>
    <definedName name="Excel_BuiltIn_Print_Area_5_6">#REF!</definedName>
    <definedName name="Excel_BuiltIn_Print_Area_5_7" localSheetId="2">#REF!</definedName>
    <definedName name="Excel_BuiltIn_Print_Area_5_7" localSheetId="1">#REF!</definedName>
    <definedName name="Excel_BuiltIn_Print_Area_5_7">#REF!</definedName>
    <definedName name="Excel_BuiltIn_Print_Area_6" localSheetId="2">#REF!</definedName>
    <definedName name="Excel_BuiltIn_Print_Area_6" localSheetId="1">#REF!</definedName>
    <definedName name="Excel_BuiltIn_Print_Area_6">#REF!</definedName>
    <definedName name="Excel_BuiltIn_Print_Area_6_1" localSheetId="2">#REF!</definedName>
    <definedName name="Excel_BuiltIn_Print_Area_6_1" localSheetId="1">#REF!</definedName>
    <definedName name="Excel_BuiltIn_Print_Area_6_1">#REF!</definedName>
    <definedName name="Excel_BuiltIn_Print_Area_6_1_1" localSheetId="2">#REF!</definedName>
    <definedName name="Excel_BuiltIn_Print_Area_6_1_1" localSheetId="1">#REF!</definedName>
    <definedName name="Excel_BuiltIn_Print_Area_6_1_1">#REF!</definedName>
    <definedName name="Excel_BuiltIn_Print_Area_6_1_1_1" localSheetId="2">#REF!</definedName>
    <definedName name="Excel_BuiltIn_Print_Area_6_1_1_1" localSheetId="1">#REF!</definedName>
    <definedName name="Excel_BuiltIn_Print_Area_6_1_1_1">#REF!</definedName>
    <definedName name="Excel_BuiltIn_Print_Area_7" localSheetId="2">#REF!</definedName>
    <definedName name="Excel_BuiltIn_Print_Area_7" localSheetId="1">#REF!</definedName>
    <definedName name="Excel_BuiltIn_Print_Area_7">#REF!</definedName>
    <definedName name="Excel_BuiltIn_Print_Area_7_1" localSheetId="2">#REF!</definedName>
    <definedName name="Excel_BuiltIn_Print_Area_7_1" localSheetId="1">#REF!</definedName>
    <definedName name="Excel_BuiltIn_Print_Area_7_1">#REF!</definedName>
    <definedName name="Excel_BuiltIn_Print_Area_7_1_1" localSheetId="2">#REF!</definedName>
    <definedName name="Excel_BuiltIn_Print_Area_7_1_1" localSheetId="1">#REF!</definedName>
    <definedName name="Excel_BuiltIn_Print_Area_7_1_1">#REF!</definedName>
    <definedName name="Excel_BuiltIn_Print_Area_8" localSheetId="2">#REF!</definedName>
    <definedName name="Excel_BuiltIn_Print_Area_8" localSheetId="1">#REF!</definedName>
    <definedName name="Excel_BuiltIn_Print_Area_8">#REF!</definedName>
    <definedName name="Excel_BuiltIn_Print_Area_8_1" localSheetId="2">#REF!</definedName>
    <definedName name="Excel_BuiltIn_Print_Area_8_1" localSheetId="1">#REF!</definedName>
    <definedName name="Excel_BuiltIn_Print_Area_8_1">#REF!</definedName>
    <definedName name="Excel_BuiltIn_Print_Area_8_1_1">([1]EMERGÊNCIA!$A$1:$N$213,[1]EMERGÊNCIA!$A$214:$N$290)</definedName>
    <definedName name="Excel_BuiltIn_Print_Area_8_1_1_1">([1]EMERGÊNCIA!$A$1:$N$213,[1]EMERGÊNCIA!$A$214:$N$290)</definedName>
    <definedName name="Excel_BuiltIn_Print_Area_9" localSheetId="2">#REF!</definedName>
    <definedName name="Excel_BuiltIn_Print_Area_9" localSheetId="1">#REF!</definedName>
    <definedName name="Excel_BuiltIn_Print_Area_9">#REF!</definedName>
    <definedName name="Excel_BuiltIn_Print_Area_9_1" localSheetId="2">#REF!</definedName>
    <definedName name="Excel_BuiltIn_Print_Area_9_1" localSheetId="1">#REF!</definedName>
    <definedName name="Excel_BuiltIn_Print_Area_9_1">#REF!</definedName>
    <definedName name="Excel_BuiltIn_Print_Area_9_1_1" localSheetId="2">#REF!</definedName>
    <definedName name="Excel_BuiltIn_Print_Area_9_1_1" localSheetId="1">#REF!</definedName>
    <definedName name="Excel_BuiltIn_Print_Area_9_1_1">#REF!</definedName>
    <definedName name="Excel_BuiltIn_Print_Area_9_1_1_1" localSheetId="2">#REF!</definedName>
    <definedName name="Excel_BuiltIn_Print_Area_9_1_1_1" localSheetId="1">#REF!</definedName>
    <definedName name="Excel_BuiltIn_Print_Area_9_1_1_1">#REF!</definedName>
    <definedName name="Excel_BuiltIn_Print_Titles_1_1" localSheetId="2">#REF!</definedName>
    <definedName name="Excel_BuiltIn_Print_Titles_1_1" localSheetId="1">#REF!</definedName>
    <definedName name="Excel_BuiltIn_Print_Titles_1_1">#REF!</definedName>
    <definedName name="Excel_BuiltIn_Print_Titles_1_1_1" localSheetId="2">#REF!</definedName>
    <definedName name="Excel_BuiltIn_Print_Titles_1_1_1" localSheetId="1">#REF!</definedName>
    <definedName name="Excel_BuiltIn_Print_Titles_1_1_1">#REF!</definedName>
    <definedName name="Excel_BuiltIn_Print_Titles_11" localSheetId="2">#REF!</definedName>
    <definedName name="Excel_BuiltIn_Print_Titles_11" localSheetId="1">#REF!</definedName>
    <definedName name="Excel_BuiltIn_Print_Titles_11">#REF!</definedName>
    <definedName name="Excel_BuiltIn_Print_Titles_13" localSheetId="2">#REF!</definedName>
    <definedName name="Excel_BuiltIn_Print_Titles_13" localSheetId="1">#REF!</definedName>
    <definedName name="Excel_BuiltIn_Print_Titles_13">#REF!</definedName>
    <definedName name="Excel_BuiltIn_Print_Titles_14" localSheetId="2">#REF!</definedName>
    <definedName name="Excel_BuiltIn_Print_Titles_14" localSheetId="1">#REF!</definedName>
    <definedName name="Excel_BuiltIn_Print_Titles_14">#REF!</definedName>
    <definedName name="Excel_BuiltIn_Print_Titles_15" localSheetId="2">#REF!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1">#REF!</definedName>
    <definedName name="Excel_BuiltIn_Print_Titles_17">#REF!</definedName>
    <definedName name="Excel_BuiltIn_Print_Titles_18" localSheetId="2">#REF!</definedName>
    <definedName name="Excel_BuiltIn_Print_Titles_18" localSheetId="1">#REF!</definedName>
    <definedName name="Excel_BuiltIn_Print_Titles_18">#REF!</definedName>
    <definedName name="Excel_BuiltIn_Print_Titles_2" localSheetId="2">#REF!</definedName>
    <definedName name="Excel_BuiltIn_Print_Titles_2" localSheetId="1">#REF!</definedName>
    <definedName name="Excel_BuiltIn_Print_Titles_2">#REF!</definedName>
    <definedName name="Excel_BuiltIn_Print_Titles_3" localSheetId="2">#REF!</definedName>
    <definedName name="Excel_BuiltIn_Print_Titles_3" localSheetId="1">#REF!</definedName>
    <definedName name="Excel_BuiltIn_Print_Titles_3">#REF!</definedName>
    <definedName name="Excel_BuiltIn_Print_Titles_3_1" localSheetId="2">#REF!</definedName>
    <definedName name="Excel_BuiltIn_Print_Titles_3_1" localSheetId="1">#REF!</definedName>
    <definedName name="Excel_BuiltIn_Print_Titles_3_1">#REF!</definedName>
    <definedName name="Excel_BuiltIn_Print_Titles_3_1_1" localSheetId="2">#REF!</definedName>
    <definedName name="Excel_BuiltIn_Print_Titles_3_1_1" localSheetId="1">#REF!</definedName>
    <definedName name="Excel_BuiltIn_Print_Titles_3_1_1">#REF!</definedName>
    <definedName name="Excel_BuiltIn_Print_Titles_3_1_1_1" localSheetId="2">#REF!</definedName>
    <definedName name="Excel_BuiltIn_Print_Titles_3_1_1_1" localSheetId="1">#REF!</definedName>
    <definedName name="Excel_BuiltIn_Print_Titles_3_1_1_1">#REF!</definedName>
    <definedName name="Excel_BuiltIn_Print_Titles_3_4" localSheetId="2">#REF!</definedName>
    <definedName name="Excel_BuiltIn_Print_Titles_3_4" localSheetId="1">#REF!</definedName>
    <definedName name="Excel_BuiltIn_Print_Titles_3_4">#REF!</definedName>
    <definedName name="Excel_BuiltIn_Print_Titles_3_5" localSheetId="2">#REF!</definedName>
    <definedName name="Excel_BuiltIn_Print_Titles_3_5" localSheetId="1">#REF!</definedName>
    <definedName name="Excel_BuiltIn_Print_Titles_3_5">#REF!</definedName>
    <definedName name="Excel_BuiltIn_Print_Titles_3_6" localSheetId="2">#REF!</definedName>
    <definedName name="Excel_BuiltIn_Print_Titles_3_6" localSheetId="1">#REF!</definedName>
    <definedName name="Excel_BuiltIn_Print_Titles_3_6">#REF!</definedName>
    <definedName name="Excel_BuiltIn_Print_Titles_3_7" localSheetId="2">#REF!</definedName>
    <definedName name="Excel_BuiltIn_Print_Titles_3_7" localSheetId="1">#REF!</definedName>
    <definedName name="Excel_BuiltIn_Print_Titles_3_7">#REF!</definedName>
    <definedName name="Excel_BuiltIn_Print_Titles_3_8" localSheetId="2">#REF!</definedName>
    <definedName name="Excel_BuiltIn_Print_Titles_3_8" localSheetId="1">#REF!</definedName>
    <definedName name="Excel_BuiltIn_Print_Titles_3_8">#REF!</definedName>
    <definedName name="Excel_BuiltIn_Print_Titles_3_9" localSheetId="2">#REF!</definedName>
    <definedName name="Excel_BuiltIn_Print_Titles_3_9" localSheetId="1">#REF!</definedName>
    <definedName name="Excel_BuiltIn_Print_Titles_3_9">#REF!</definedName>
    <definedName name="Excel_BuiltIn_Print_Titles_4" localSheetId="2">#REF!</definedName>
    <definedName name="Excel_BuiltIn_Print_Titles_4" localSheetId="1">#REF!</definedName>
    <definedName name="Excel_BuiltIn_Print_Titles_4">#REF!</definedName>
    <definedName name="Excel_BuiltIn_Print_Titles_4_1" localSheetId="2">#REF!</definedName>
    <definedName name="Excel_BuiltIn_Print_Titles_4_1" localSheetId="1">#REF!</definedName>
    <definedName name="Excel_BuiltIn_Print_Titles_4_1">#REF!</definedName>
    <definedName name="Excel_BuiltIn_Print_Titles_4_1_1" localSheetId="2">#REF!</definedName>
    <definedName name="Excel_BuiltIn_Print_Titles_4_1_1" localSheetId="1">#REF!</definedName>
    <definedName name="Excel_BuiltIn_Print_Titles_4_1_1">#REF!</definedName>
    <definedName name="Excel_BuiltIn_Print_Titles_5" localSheetId="2">#REF!</definedName>
    <definedName name="Excel_BuiltIn_Print_Titles_5" localSheetId="1">#REF!</definedName>
    <definedName name="Excel_BuiltIn_Print_Titles_5">#REF!</definedName>
    <definedName name="Excel_BuiltIn_Print_Titles_5_1" localSheetId="2">#REF!</definedName>
    <definedName name="Excel_BuiltIn_Print_Titles_5_1" localSheetId="1">#REF!</definedName>
    <definedName name="Excel_BuiltIn_Print_Titles_5_1">#REF!</definedName>
    <definedName name="Excel_BuiltIn_Print_Titles_5_1_1" localSheetId="2">#REF!</definedName>
    <definedName name="Excel_BuiltIn_Print_Titles_5_1_1" localSheetId="1">#REF!</definedName>
    <definedName name="Excel_BuiltIn_Print_Titles_5_1_1">#REF!</definedName>
    <definedName name="Excel_BuiltIn_Print_Titles_5_1_1_1" localSheetId="2">#REF!</definedName>
    <definedName name="Excel_BuiltIn_Print_Titles_5_1_1_1" localSheetId="1">#REF!</definedName>
    <definedName name="Excel_BuiltIn_Print_Titles_5_1_1_1">#REF!</definedName>
    <definedName name="Excel_BuiltIn_Print_Titles_6" localSheetId="2">#REF!</definedName>
    <definedName name="Excel_BuiltIn_Print_Titles_6" localSheetId="1">#REF!</definedName>
    <definedName name="Excel_BuiltIn_Print_Titles_6">#REF!</definedName>
    <definedName name="Excel_BuiltIn_Print_Titles_6_1" localSheetId="2">#REF!</definedName>
    <definedName name="Excel_BuiltIn_Print_Titles_6_1" localSheetId="1">#REF!</definedName>
    <definedName name="Excel_BuiltIn_Print_Titles_6_1">#REF!</definedName>
    <definedName name="Excel_BuiltIn_Print_Titles_6_1_1" localSheetId="2">#REF!</definedName>
    <definedName name="Excel_BuiltIn_Print_Titles_6_1_1" localSheetId="1">#REF!</definedName>
    <definedName name="Excel_BuiltIn_Print_Titles_6_1_1">#REF!</definedName>
    <definedName name="Excel_BuiltIn_Print_Titles_7" localSheetId="2">#REF!</definedName>
    <definedName name="Excel_BuiltIn_Print_Titles_7" localSheetId="1">#REF!</definedName>
    <definedName name="Excel_BuiltIn_Print_Titles_7">#REF!</definedName>
    <definedName name="Excel_BuiltIn_Print_Titles_7_1" localSheetId="2">#REF!</definedName>
    <definedName name="Excel_BuiltIn_Print_Titles_7_1" localSheetId="1">#REF!</definedName>
    <definedName name="Excel_BuiltIn_Print_Titles_7_1">#REF!</definedName>
    <definedName name="Excel_BuiltIn_Print_Titles_8" localSheetId="2">#REF!</definedName>
    <definedName name="Excel_BuiltIn_Print_Titles_8" localSheetId="1">#REF!</definedName>
    <definedName name="Excel_BuiltIn_Print_Titles_8">#REF!</definedName>
    <definedName name="Excel_BuiltIn_Print_Titles_9" localSheetId="2">#REF!</definedName>
    <definedName name="Excel_BuiltIn_Print_Titles_9" localSheetId="1">#REF!</definedName>
    <definedName name="Excel_BuiltIn_Print_Titles_9">#REF!</definedName>
    <definedName name="Excel_BuiltIn_Print_Titles_9_1" localSheetId="2">#REF!</definedName>
    <definedName name="Excel_BuiltIn_Print_Titles_9_1" localSheetId="1">#REF!</definedName>
    <definedName name="Excel_BuiltIn_Print_Titles_9_1">#REF!</definedName>
    <definedName name="FAF" localSheetId="2">#REF!</definedName>
    <definedName name="FAF" localSheetId="1">#REF!</definedName>
    <definedName name="FAF">#REF!</definedName>
    <definedName name="FAMILIAS" localSheetId="2">#REF!</definedName>
    <definedName name="FAMILIAS" localSheetId="1">#REF!</definedName>
    <definedName name="FAMILIAS">#REF!</definedName>
    <definedName name="FDDFASD" localSheetId="2">#REF!</definedName>
    <definedName name="FDDFASD" localSheetId="1">#REF!</definedName>
    <definedName name="FDDFASD">#REF!</definedName>
    <definedName name="folha" localSheetId="2">#REF!</definedName>
    <definedName name="folha" localSheetId="1">#REF!</definedName>
    <definedName name="folha">#REF!</definedName>
    <definedName name="folhas" localSheetId="2">#REF!</definedName>
    <definedName name="folhas" localSheetId="1">#REF!</definedName>
    <definedName name="folhas">#REF!</definedName>
    <definedName name="form01a" localSheetId="2">#REF!</definedName>
    <definedName name="form01a" localSheetId="1">#REF!</definedName>
    <definedName name="form01a">#REF!</definedName>
    <definedName name="form01b" localSheetId="2">#REF!</definedName>
    <definedName name="form01b" localSheetId="1">#REF!</definedName>
    <definedName name="form01b">#REF!</definedName>
    <definedName name="FT">"Imagem1"</definedName>
    <definedName name="gasdfsdfase" localSheetId="2">#REF!</definedName>
    <definedName name="gasdfsdfase" localSheetId="1">#REF!</definedName>
    <definedName name="gasdfsdfase">#REF!</definedName>
    <definedName name="gfhfgh" localSheetId="2">#REF!</definedName>
    <definedName name="gfhfgh" localSheetId="1">#REF!</definedName>
    <definedName name="gfhfgh">#REF!</definedName>
    <definedName name="gfhfgh___6" localSheetId="2">#REF!</definedName>
    <definedName name="gfhfgh___6" localSheetId="1">#REF!</definedName>
    <definedName name="gfhfgh___6">#REF!</definedName>
    <definedName name="gfhfgh___6_1" localSheetId="2">#REF!</definedName>
    <definedName name="gfhfgh___6_1" localSheetId="1">#REF!</definedName>
    <definedName name="gfhfgh___6_1">#REF!</definedName>
    <definedName name="gfhfgh___6_1_1" localSheetId="2">#REF!</definedName>
    <definedName name="gfhfgh___6_1_1" localSheetId="1">#REF!</definedName>
    <definedName name="gfhfgh___6_1_1">#REF!</definedName>
    <definedName name="gfhfgh_1" localSheetId="2">#REF!</definedName>
    <definedName name="gfhfgh_1" localSheetId="1">#REF!</definedName>
    <definedName name="gfhfgh_1">#REF!</definedName>
    <definedName name="gfhfgh_1_1" localSheetId="2">#REF!</definedName>
    <definedName name="gfhfgh_1_1" localSheetId="1">#REF!</definedName>
    <definedName name="gfhfgh_1_1">#REF!</definedName>
    <definedName name="GGGG" localSheetId="2">#REF!</definedName>
    <definedName name="GGGG" localSheetId="1">#REF!</definedName>
    <definedName name="GGGG">#REF!</definedName>
    <definedName name="hjjhj" localSheetId="2">#REF!</definedName>
    <definedName name="hjjhj" localSheetId="1">#REF!</definedName>
    <definedName name="hjjhj">#REF!</definedName>
    <definedName name="hjjhj_1" localSheetId="2">#REF!</definedName>
    <definedName name="hjjhj_1" localSheetId="1">#REF!</definedName>
    <definedName name="hjjhj_1">#REF!</definedName>
    <definedName name="hjjhj_1_1" localSheetId="2">#REF!</definedName>
    <definedName name="hjjhj_1_1" localSheetId="1">#REF!</definedName>
    <definedName name="hjjhj_1_1">#REF!</definedName>
    <definedName name="IMAGEM">INDEX([5]Imagens!$B$1:$B$7,MATCH([5]Resumo!$B$3,[5]Imagens!$A$1:$A$7,0))</definedName>
    <definedName name="Import.Desoneracao">OFFSET([3]DADOS!$G$18,0,-1)</definedName>
    <definedName name="INSU.ORSE_COD" localSheetId="2">#REF!</definedName>
    <definedName name="INSU.ORSE_COD" localSheetId="1">#REF!</definedName>
    <definedName name="INSU.ORSE_COD">#REF!</definedName>
    <definedName name="INSU.ORSE_DESC" localSheetId="2">#REF!</definedName>
    <definedName name="INSU.ORSE_DESC" localSheetId="1">#REF!</definedName>
    <definedName name="INSU.ORSE_DESC">#REF!</definedName>
    <definedName name="INSU.ORSE_UND" localSheetId="2">#REF!</definedName>
    <definedName name="INSU.ORSE_UND" localSheetId="1">#REF!</definedName>
    <definedName name="INSU.ORSE_UND">#REF!</definedName>
    <definedName name="INSU.ORSE_VLR" localSheetId="2">#REF!</definedName>
    <definedName name="INSU.ORSE_VLR" localSheetId="1">#REF!</definedName>
    <definedName name="INSU.ORSE_VLR">#REF!</definedName>
    <definedName name="INSU.SEINFRA_COD" localSheetId="2">#REF!</definedName>
    <definedName name="INSU.SEINFRA_COD" localSheetId="1">#REF!</definedName>
    <definedName name="INSU.SEINFRA_COD">#REF!</definedName>
    <definedName name="INSU.SEINFRA_DESC" localSheetId="2">#REF!</definedName>
    <definedName name="INSU.SEINFRA_DESC" localSheetId="1">#REF!</definedName>
    <definedName name="INSU.SEINFRA_DESC">#REF!</definedName>
    <definedName name="INSU.SEINFRA_UND" localSheetId="2">#REF!</definedName>
    <definedName name="INSU.SEINFRA_UND" localSheetId="1">#REF!</definedName>
    <definedName name="INSU.SEINFRA_UND">#REF!</definedName>
    <definedName name="INSU.SEINFRA_VLR" localSheetId="2">#REF!</definedName>
    <definedName name="INSU.SEINFRA_VLR" localSheetId="1">#REF!</definedName>
    <definedName name="INSU.SEINFRA_VLR">#REF!</definedName>
    <definedName name="INSU.SICRO_COD" localSheetId="2">#REF!</definedName>
    <definedName name="INSU.SICRO_COD" localSheetId="1">#REF!</definedName>
    <definedName name="INSU.SICRO_COD">#REF!</definedName>
    <definedName name="INSU.SICRO_DESC" localSheetId="2">#REF!</definedName>
    <definedName name="INSU.SICRO_DESC" localSheetId="1">#REF!</definedName>
    <definedName name="INSU.SICRO_DESC">#REF!</definedName>
    <definedName name="INSU.SICRO_UND" localSheetId="2">#REF!</definedName>
    <definedName name="INSU.SICRO_UND" localSheetId="1">#REF!</definedName>
    <definedName name="INSU.SICRO_UND">#REF!</definedName>
    <definedName name="INSU.SICRO_VLR" localSheetId="2">#REF!</definedName>
    <definedName name="INSU.SICRO_VLR" localSheetId="1">#REF!</definedName>
    <definedName name="INSU.SICRO_VLR">#REF!</definedName>
    <definedName name="INSU.SINAPI_COD" localSheetId="2">#REF!</definedName>
    <definedName name="INSU.SINAPI_COD" localSheetId="1">#REF!</definedName>
    <definedName name="INSU.SINAPI_COD">#REF!</definedName>
    <definedName name="INSU.SINAPI_DESC" localSheetId="2">#REF!</definedName>
    <definedName name="INSU.SINAPI_DESC" localSheetId="1">#REF!</definedName>
    <definedName name="INSU.SINAPI_DESC">#REF!</definedName>
    <definedName name="INSU.SINAPI_UND" localSheetId="2">#REF!</definedName>
    <definedName name="INSU.SINAPI_UND" localSheetId="1">#REF!</definedName>
    <definedName name="INSU.SINAPI_UND">#REF!</definedName>
    <definedName name="INSU.SINAPI_VLR" localSheetId="2">#REF!</definedName>
    <definedName name="INSU.SINAPI_VLR" localSheetId="1">#REF!</definedName>
    <definedName name="INSU.SINAPI_VLR">#REF!</definedName>
    <definedName name="ITEM">[6]Plan1!$E$3:$E$5</definedName>
    <definedName name="JOBINFO" localSheetId="2">#REF!</definedName>
    <definedName name="JOBINFO" localSheetId="1">#REF!</definedName>
    <definedName name="JOBINFO">#REF!</definedName>
    <definedName name="JUR" localSheetId="2">#REF!</definedName>
    <definedName name="JUR" localSheetId="1">#REF!</definedName>
    <definedName name="JUR">#REF!</definedName>
    <definedName name="LL" localSheetId="2">#REF!</definedName>
    <definedName name="LL" localSheetId="1">#REF!</definedName>
    <definedName name="LL">#REF!</definedName>
    <definedName name="LL_1" localSheetId="2">#REF!</definedName>
    <definedName name="LL_1" localSheetId="1">#REF!</definedName>
    <definedName name="LL_1">#REF!</definedName>
    <definedName name="LL_1_1" localSheetId="2">#REF!</definedName>
    <definedName name="LL_1_1" localSheetId="1">#REF!</definedName>
    <definedName name="LL_1_1">#REF!</definedName>
    <definedName name="MALUCO" localSheetId="2">#REF!</definedName>
    <definedName name="MALUCO" localSheetId="1">#REF!</definedName>
    <definedName name="MALUCO">#REF!</definedName>
    <definedName name="MmExcelLinker_CBF3F7D5_5F0E_4EA5_B59F_34028F0F12D2">[7]ADMI_25.01!$G$48:$G$48</definedName>
    <definedName name="mmmmmm" localSheetId="2">#REF!</definedName>
    <definedName name="mmmmmm" localSheetId="1">#REF!</definedName>
    <definedName name="mmmmmm">#REF!</definedName>
    <definedName name="numcond1" localSheetId="2">#REF!</definedName>
    <definedName name="numcond1" localSheetId="1">#REF!</definedName>
    <definedName name="numcond1">#REF!</definedName>
    <definedName name="numcond3" localSheetId="2">#REF!</definedName>
    <definedName name="numcond3" localSheetId="1">#REF!</definedName>
    <definedName name="numcond3">#REF!</definedName>
    <definedName name="ORÇAMENTO.BancoRef" hidden="1">[8]PLANILHA!$F$8</definedName>
    <definedName name="Pfim0" localSheetId="2">#REF!</definedName>
    <definedName name="Pfim0" localSheetId="1">#REF!</definedName>
    <definedName name="Pfim0">#REF!</definedName>
    <definedName name="Pfim0a" localSheetId="2">#REF!</definedName>
    <definedName name="Pfim0a" localSheetId="1">#REF!</definedName>
    <definedName name="Pfim0a">#REF!</definedName>
    <definedName name="Pfim1" localSheetId="2">#REF!</definedName>
    <definedName name="Pfim1" localSheetId="1">#REF!</definedName>
    <definedName name="Pfim1">#REF!</definedName>
    <definedName name="Print_Area_MI" localSheetId="2">#REF!</definedName>
    <definedName name="Print_Area_MI" localSheetId="1">#REF!</definedName>
    <definedName name="Print_Area_MI">#REF!</definedName>
    <definedName name="Print_Titles_MI" localSheetId="2">#REF!</definedName>
    <definedName name="Print_Titles_MI" localSheetId="1">#REF!</definedName>
    <definedName name="Print_Titles_MI">#REF!</definedName>
    <definedName name="REFERENCIA.Descricao" localSheetId="2" hidden="1">IF(ISNUMBER([8]PLANILHA!$AF1),OFFSET(INDIRECT(ORÇAMENTO.BancoRef),[8]PLANILHA!$AF1-1,3,1),[8]PLANILHA!$AF1)</definedName>
    <definedName name="REFERENCIA.Descricao" localSheetId="1" hidden="1">IF(ISNUMBER([8]PLANILHA!$AF1),OFFSET(INDIRECT(ORÇAMENTO.BancoRef),[8]PLANILHA!$AF1-1,3,1),[8]PLANILHA!$AF1)</definedName>
    <definedName name="REFERENCIA.Descricao" hidden="1">IF(ISNUMBER([8]PLANILHA!$AF1),OFFSET(INDIRECT(ORÇAMENTO.BancoRef),[8]PLANILHA!$AF1-1,3,1),[8]PLANILHA!$AF1)</definedName>
    <definedName name="Rev" localSheetId="2">#REF!</definedName>
    <definedName name="Rev" localSheetId="1">#REF!</definedName>
    <definedName name="Rev">#REF!</definedName>
    <definedName name="RRRR" localSheetId="2">#REF!</definedName>
    <definedName name="RRRR" localSheetId="1">#REF!</definedName>
    <definedName name="RRRR">#REF!</definedName>
    <definedName name="S" localSheetId="2">#REF!</definedName>
    <definedName name="S" localSheetId="1">#REF!</definedName>
    <definedName name="S">#REF!</definedName>
    <definedName name="sd" localSheetId="2">#REF!</definedName>
    <definedName name="sd" localSheetId="1">#REF!</definedName>
    <definedName name="sd">#REF!</definedName>
    <definedName name="SDF" localSheetId="2">#REF!</definedName>
    <definedName name="SDF" localSheetId="1">#REF!</definedName>
    <definedName name="SDF">#REF!</definedName>
    <definedName name="SDFDSF" localSheetId="2">#REF!</definedName>
    <definedName name="SDFDSF" localSheetId="1">#REF!</definedName>
    <definedName name="SDFDSF">#REF!</definedName>
    <definedName name="Semnome" localSheetId="2">#REF!</definedName>
    <definedName name="Semnome" localSheetId="1">#REF!</definedName>
    <definedName name="Semnome">#REF!</definedName>
    <definedName name="Semnome___0" localSheetId="2">#REF!</definedName>
    <definedName name="Semnome___0" localSheetId="1">#REF!</definedName>
    <definedName name="Semnome___0">#REF!</definedName>
    <definedName name="Semnome___0___0" localSheetId="2">#REF!</definedName>
    <definedName name="Semnome___0___0" localSheetId="1">#REF!</definedName>
    <definedName name="Semnome___0___0">#REF!</definedName>
    <definedName name="Semnome___0___0___0" localSheetId="2">#REF!</definedName>
    <definedName name="Semnome___0___0___0" localSheetId="1">#REF!</definedName>
    <definedName name="Semnome___0___0___0">#REF!</definedName>
    <definedName name="Semnome___0___0___0___0" localSheetId="2">#REF!</definedName>
    <definedName name="Semnome___0___0___0___0" localSheetId="1">#REF!</definedName>
    <definedName name="Semnome___0___0___0___0">#REF!</definedName>
    <definedName name="Semnome___0___0___0___0___0" localSheetId="2">#REF!</definedName>
    <definedName name="Semnome___0___0___0___0___0" localSheetId="1">#REF!</definedName>
    <definedName name="Semnome___0___0___0___0___0">#REF!</definedName>
    <definedName name="Semnome___0___0___0___0___0___0" localSheetId="2">#REF!</definedName>
    <definedName name="Semnome___0___0___0___0___0___0" localSheetId="1">#REF!</definedName>
    <definedName name="Semnome___0___0___0___0___0___0">#REF!</definedName>
    <definedName name="Semnome___0___0___0___0___0___0___0" localSheetId="2">#REF!</definedName>
    <definedName name="Semnome___0___0___0___0___0___0___0" localSheetId="1">#REF!</definedName>
    <definedName name="Semnome___0___0___0___0___0___0___0">#REF!</definedName>
    <definedName name="Semnome_1" localSheetId="2">#REF!</definedName>
    <definedName name="Semnome_1" localSheetId="1">#REF!</definedName>
    <definedName name="Semnome_1">#REF!</definedName>
    <definedName name="Semnome_1_1" localSheetId="2">#REF!</definedName>
    <definedName name="Semnome_1_1" localSheetId="1">#REF!</definedName>
    <definedName name="Semnome_1_1">#REF!</definedName>
    <definedName name="SERV.ORSE_COD" localSheetId="2">#REF!</definedName>
    <definedName name="SERV.ORSE_COD" localSheetId="1">#REF!</definedName>
    <definedName name="SERV.ORSE_COD">#REF!</definedName>
    <definedName name="SERV.ORSE_DESC" localSheetId="2">#REF!</definedName>
    <definedName name="SERV.ORSE_DESC" localSheetId="1">#REF!</definedName>
    <definedName name="SERV.ORSE_DESC">#REF!</definedName>
    <definedName name="SERV.ORSE_UND" localSheetId="2">#REF!</definedName>
    <definedName name="SERV.ORSE_UND" localSheetId="1">#REF!</definedName>
    <definedName name="SERV.ORSE_UND">#REF!</definedName>
    <definedName name="SERV.ORSE_VLR" localSheetId="2">#REF!</definedName>
    <definedName name="SERV.ORSE_VLR" localSheetId="1">#REF!</definedName>
    <definedName name="SERV.ORSE_VLR">#REF!</definedName>
    <definedName name="SERV.SEINFRA_COD" localSheetId="2">#REF!</definedName>
    <definedName name="SERV.SEINFRA_COD" localSheetId="1">#REF!</definedName>
    <definedName name="SERV.SEINFRA_COD">#REF!</definedName>
    <definedName name="SERV.SEINFRA_DESC" localSheetId="2">#REF!</definedName>
    <definedName name="SERV.SEINFRA_DESC" localSheetId="1">#REF!</definedName>
    <definedName name="SERV.SEINFRA_DESC">#REF!</definedName>
    <definedName name="SERV.SEINFRA_UND" localSheetId="2">#REF!</definedName>
    <definedName name="SERV.SEINFRA_UND" localSheetId="1">#REF!</definedName>
    <definedName name="SERV.SEINFRA_UND">#REF!</definedName>
    <definedName name="SERV.SEINFRA_VLR" localSheetId="2">#REF!</definedName>
    <definedName name="SERV.SEINFRA_VLR" localSheetId="1">#REF!</definedName>
    <definedName name="SERV.SEINFRA_VLR">#REF!</definedName>
    <definedName name="SERV.SINAPI_COD" localSheetId="2">#REF!</definedName>
    <definedName name="SERV.SINAPI_COD" localSheetId="1">#REF!</definedName>
    <definedName name="SERV.SINAPI_COD">#REF!</definedName>
    <definedName name="SERV.SINAPI_DESC" localSheetId="2">#REF!</definedName>
    <definedName name="SERV.SINAPI_DESC" localSheetId="1">#REF!</definedName>
    <definedName name="SERV.SINAPI_DESC">#REF!</definedName>
    <definedName name="SERV.SINAPI_UND" localSheetId="2">#REF!</definedName>
    <definedName name="SERV.SINAPI_UND" localSheetId="1">#REF!</definedName>
    <definedName name="SERV.SINAPI_UND">#REF!</definedName>
    <definedName name="SERV.SINAPI_VLR" localSheetId="2">#REF!</definedName>
    <definedName name="SERV.SINAPI_VLR" localSheetId="1">#REF!</definedName>
    <definedName name="SERV.SINAPI_VLR">#REF!</definedName>
    <definedName name="SHARED_FORMULA_0">#N/A</definedName>
    <definedName name="SHARED_FORMULA_1">#N/A</definedName>
    <definedName name="SHARED_FORMULA_10">#N/A</definedName>
    <definedName name="SHARED_FORMULA_100">#N/A</definedName>
    <definedName name="SHARED_FORMULA_101">#N/A</definedName>
    <definedName name="SHARED_FORMULA_102">#N/A</definedName>
    <definedName name="SHARED_FORMULA_103">#N/A</definedName>
    <definedName name="SHARED_FORMULA_104">#N/A</definedName>
    <definedName name="SHARED_FORMULA_105">#N/A</definedName>
    <definedName name="SHARED_FORMULA_106">#N/A</definedName>
    <definedName name="SHARED_FORMULA_107">#N/A</definedName>
    <definedName name="SHARED_FORMULA_108">#N/A</definedName>
    <definedName name="SHARED_FORMULA_109">#N/A</definedName>
    <definedName name="SHARED_FORMULA_11">#N/A</definedName>
    <definedName name="SHARED_FORMULA_110">#N/A</definedName>
    <definedName name="SHARED_FORMULA_111">#N/A</definedName>
    <definedName name="SHARED_FORMULA_112">#N/A</definedName>
    <definedName name="SHARED_FORMULA_113">#N/A</definedName>
    <definedName name="SHARED_FORMULA_114">#N/A</definedName>
    <definedName name="SHARED_FORMULA_115">#N/A</definedName>
    <definedName name="SHARED_FORMULA_116">#N/A</definedName>
    <definedName name="SHARED_FORMULA_117">#N/A</definedName>
    <definedName name="SHARED_FORMULA_118">#N/A</definedName>
    <definedName name="SHARED_FORMULA_119">#N/A</definedName>
    <definedName name="SHARED_FORMULA_12">#N/A</definedName>
    <definedName name="SHARED_FORMULA_120">#N/A</definedName>
    <definedName name="SHARED_FORMULA_121">#N/A</definedName>
    <definedName name="SHARED_FORMULA_122">#N/A</definedName>
    <definedName name="SHARED_FORMULA_123">#N/A</definedName>
    <definedName name="SHARED_FORMULA_124">#N/A</definedName>
    <definedName name="SHARED_FORMULA_125">#N/A</definedName>
    <definedName name="SHARED_FORMULA_126">#N/A</definedName>
    <definedName name="SHARED_FORMULA_127">#N/A</definedName>
    <definedName name="SHARED_FORMULA_128">#N/A</definedName>
    <definedName name="SHARED_FORMULA_129">#N/A</definedName>
    <definedName name="SHARED_FORMULA_13">#N/A</definedName>
    <definedName name="SHARED_FORMULA_130">#N/A</definedName>
    <definedName name="SHARED_FORMULA_131">#N/A</definedName>
    <definedName name="SHARED_FORMULA_132">#N/A</definedName>
    <definedName name="SHARED_FORMULA_133">#N/A</definedName>
    <definedName name="SHARED_FORMULA_134">#N/A</definedName>
    <definedName name="SHARED_FORMULA_135">#N/A</definedName>
    <definedName name="SHARED_FORMULA_136">#N/A</definedName>
    <definedName name="SHARED_FORMULA_137">#N/A</definedName>
    <definedName name="SHARED_FORMULA_138">#N/A</definedName>
    <definedName name="SHARED_FORMULA_139">#N/A</definedName>
    <definedName name="SHARED_FORMULA_14">#N/A</definedName>
    <definedName name="SHARED_FORMULA_140">#N/A</definedName>
    <definedName name="SHARED_FORMULA_141">#N/A</definedName>
    <definedName name="SHARED_FORMULA_142">#N/A</definedName>
    <definedName name="SHARED_FORMULA_143">#N/A</definedName>
    <definedName name="SHARED_FORMULA_144">#N/A</definedName>
    <definedName name="SHARED_FORMULA_145">#N/A</definedName>
    <definedName name="SHARED_FORMULA_146">#N/A</definedName>
    <definedName name="SHARED_FORMULA_147">#N/A</definedName>
    <definedName name="SHARED_FORMULA_148">#N/A</definedName>
    <definedName name="SHARED_FORMULA_149">#N/A</definedName>
    <definedName name="SHARED_FORMULA_15">#N/A</definedName>
    <definedName name="SHARED_FORMULA_150">#N/A</definedName>
    <definedName name="SHARED_FORMULA_151">#N/A</definedName>
    <definedName name="SHARED_FORMULA_152">#N/A</definedName>
    <definedName name="SHARED_FORMULA_153">#N/A</definedName>
    <definedName name="SHARED_FORMULA_154">#N/A</definedName>
    <definedName name="SHARED_FORMULA_155">#N/A</definedName>
    <definedName name="SHARED_FORMULA_156">#N/A</definedName>
    <definedName name="SHARED_FORMULA_157">#N/A</definedName>
    <definedName name="SHARED_FORMULA_158">#N/A</definedName>
    <definedName name="SHARED_FORMULA_159">#N/A</definedName>
    <definedName name="SHARED_FORMULA_16">#N/A</definedName>
    <definedName name="SHARED_FORMULA_160">#N/A</definedName>
    <definedName name="SHARED_FORMULA_161">#N/A</definedName>
    <definedName name="SHARED_FORMULA_162">#N/A</definedName>
    <definedName name="SHARED_FORMULA_163">#N/A</definedName>
    <definedName name="SHARED_FORMULA_164">#N/A</definedName>
    <definedName name="SHARED_FORMULA_165">#N/A</definedName>
    <definedName name="SHARED_FORMULA_166">#N/A</definedName>
    <definedName name="SHARED_FORMULA_167">#N/A</definedName>
    <definedName name="SHARED_FORMULA_168">#N/A</definedName>
    <definedName name="SHARED_FORMULA_169">#N/A</definedName>
    <definedName name="SHARED_FORMULA_17">#N/A</definedName>
    <definedName name="SHARED_FORMULA_170">#N/A</definedName>
    <definedName name="SHARED_FORMULA_171">#N/A</definedName>
    <definedName name="SHARED_FORMULA_172">#N/A</definedName>
    <definedName name="SHARED_FORMULA_173">#N/A</definedName>
    <definedName name="SHARED_FORMULA_174">#N/A</definedName>
    <definedName name="SHARED_FORMULA_175">#N/A</definedName>
    <definedName name="SHARED_FORMULA_176">#N/A</definedName>
    <definedName name="SHARED_FORMULA_177">#N/A</definedName>
    <definedName name="SHARED_FORMULA_178">#N/A</definedName>
    <definedName name="SHARED_FORMULA_179">#N/A</definedName>
    <definedName name="SHARED_FORMULA_18">#N/A</definedName>
    <definedName name="SHARED_FORMULA_180">#N/A</definedName>
    <definedName name="SHARED_FORMULA_181">#N/A</definedName>
    <definedName name="SHARED_FORMULA_182">#N/A</definedName>
    <definedName name="SHARED_FORMULA_183">#N/A</definedName>
    <definedName name="SHARED_FORMULA_184">#N/A</definedName>
    <definedName name="SHARED_FORMULA_185">#N/A</definedName>
    <definedName name="SHARED_FORMULA_186">#N/A</definedName>
    <definedName name="SHARED_FORMULA_187">#N/A</definedName>
    <definedName name="SHARED_FORMULA_188">#N/A</definedName>
    <definedName name="SHARED_FORMULA_189">#N/A</definedName>
    <definedName name="SHARED_FORMULA_19">#N/A</definedName>
    <definedName name="SHARED_FORMULA_190">#N/A</definedName>
    <definedName name="SHARED_FORMULA_191">#N/A</definedName>
    <definedName name="SHARED_FORMULA_192">#N/A</definedName>
    <definedName name="SHARED_FORMULA_193">#N/A</definedName>
    <definedName name="SHARED_FORMULA_194">#N/A</definedName>
    <definedName name="SHARED_FORMULA_195">#N/A</definedName>
    <definedName name="SHARED_FORMULA_196">#N/A</definedName>
    <definedName name="SHARED_FORMULA_197">#N/A</definedName>
    <definedName name="SHARED_FORMULA_198">#N/A</definedName>
    <definedName name="SHARED_FORMULA_199">#N/A</definedName>
    <definedName name="SHARED_FORMULA_2">#N/A</definedName>
    <definedName name="SHARED_FORMULA_20">#N/A</definedName>
    <definedName name="SHARED_FORMULA_200">#N/A</definedName>
    <definedName name="SHARED_FORMULA_201">#N/A</definedName>
    <definedName name="SHARED_FORMULA_202">#N/A</definedName>
    <definedName name="SHARED_FORMULA_203">#N/A</definedName>
    <definedName name="SHARED_FORMULA_204">#N/A</definedName>
    <definedName name="SHARED_FORMULA_205">#N/A</definedName>
    <definedName name="SHARED_FORMULA_206">#N/A</definedName>
    <definedName name="SHARED_FORMULA_207">#N/A</definedName>
    <definedName name="SHARED_FORMULA_208">#N/A</definedName>
    <definedName name="SHARED_FORMULA_209">#N/A</definedName>
    <definedName name="SHARED_FORMULA_21">#N/A</definedName>
    <definedName name="SHARED_FORMULA_210">#N/A</definedName>
    <definedName name="SHARED_FORMULA_211">#N/A</definedName>
    <definedName name="SHARED_FORMULA_212">#N/A</definedName>
    <definedName name="SHARED_FORMULA_213">#N/A</definedName>
    <definedName name="SHARED_FORMULA_214">#N/A</definedName>
    <definedName name="SHARED_FORMULA_215">#N/A</definedName>
    <definedName name="SHARED_FORMULA_216">#N/A</definedName>
    <definedName name="SHARED_FORMULA_217">#N/A</definedName>
    <definedName name="SHARED_FORMULA_218">#N/A</definedName>
    <definedName name="SHARED_FORMULA_219">#N/A</definedName>
    <definedName name="SHARED_FORMULA_22">#N/A</definedName>
    <definedName name="SHARED_FORMULA_220">#N/A</definedName>
    <definedName name="SHARED_FORMULA_221">#N/A</definedName>
    <definedName name="SHARED_FORMULA_222">#N/A</definedName>
    <definedName name="SHARED_FORMULA_223">#N/A</definedName>
    <definedName name="SHARED_FORMULA_224">#N/A</definedName>
    <definedName name="SHARED_FORMULA_225">#N/A</definedName>
    <definedName name="SHARED_FORMULA_226">#N/A</definedName>
    <definedName name="SHARED_FORMULA_227">#N/A</definedName>
    <definedName name="SHARED_FORMULA_228">#N/A</definedName>
    <definedName name="SHARED_FORMULA_229">#N/A</definedName>
    <definedName name="SHARED_FORMULA_23">#N/A</definedName>
    <definedName name="SHARED_FORMULA_230">#N/A</definedName>
    <definedName name="SHARED_FORMULA_231">#N/A</definedName>
    <definedName name="SHARED_FORMULA_232">#N/A</definedName>
    <definedName name="SHARED_FORMULA_233">#N/A</definedName>
    <definedName name="SHARED_FORMULA_234">#N/A</definedName>
    <definedName name="SHARED_FORMULA_235">#N/A</definedName>
    <definedName name="SHARED_FORMULA_236">#N/A</definedName>
    <definedName name="SHARED_FORMULA_237">#N/A</definedName>
    <definedName name="SHARED_FORMULA_238">#N/A</definedName>
    <definedName name="SHARED_FORMULA_239">#N/A</definedName>
    <definedName name="SHARED_FORMULA_24">#N/A</definedName>
    <definedName name="SHARED_FORMULA_240">#N/A</definedName>
    <definedName name="SHARED_FORMULA_241">#N/A</definedName>
    <definedName name="SHARED_FORMULA_242">#N/A</definedName>
    <definedName name="SHARED_FORMULA_243">#N/A</definedName>
    <definedName name="SHARED_FORMULA_244">#N/A</definedName>
    <definedName name="SHARED_FORMULA_245">#N/A</definedName>
    <definedName name="SHARED_FORMULA_246">#N/A</definedName>
    <definedName name="SHARED_FORMULA_247">#N/A</definedName>
    <definedName name="SHARED_FORMULA_248">#N/A</definedName>
    <definedName name="SHARED_FORMULA_249">#N/A</definedName>
    <definedName name="SHARED_FORMULA_25">#N/A</definedName>
    <definedName name="SHARED_FORMULA_250">#N/A</definedName>
    <definedName name="SHARED_FORMULA_251">#N/A</definedName>
    <definedName name="SHARED_FORMULA_252">#N/A</definedName>
    <definedName name="SHARED_FORMULA_253">#N/A</definedName>
    <definedName name="SHARED_FORMULA_254">#N/A</definedName>
    <definedName name="SHARED_FORMULA_255">#N/A</definedName>
    <definedName name="SHARED_FORMULA_256">#N/A</definedName>
    <definedName name="SHARED_FORMULA_257">#N/A</definedName>
    <definedName name="SHARED_FORMULA_258">#N/A</definedName>
    <definedName name="SHARED_FORMULA_259">#N/A</definedName>
    <definedName name="SHARED_FORMULA_26">#N/A</definedName>
    <definedName name="SHARED_FORMULA_260">#N/A</definedName>
    <definedName name="SHARED_FORMULA_261">#N/A</definedName>
    <definedName name="SHARED_FORMULA_262">#N/A</definedName>
    <definedName name="SHARED_FORMULA_263">#N/A</definedName>
    <definedName name="SHARED_FORMULA_264">#N/A</definedName>
    <definedName name="SHARED_FORMULA_265">#N/A</definedName>
    <definedName name="SHARED_FORMULA_266">#N/A</definedName>
    <definedName name="SHARED_FORMULA_267">#N/A</definedName>
    <definedName name="SHARED_FORMULA_268">#N/A</definedName>
    <definedName name="SHARED_FORMULA_269">#N/A</definedName>
    <definedName name="SHARED_FORMULA_27">#N/A</definedName>
    <definedName name="SHARED_FORMULA_270">#N/A</definedName>
    <definedName name="SHARED_FORMULA_271">#N/A</definedName>
    <definedName name="SHARED_FORMULA_272">#N/A</definedName>
    <definedName name="SHARED_FORMULA_273">#N/A</definedName>
    <definedName name="SHARED_FORMULA_274">#N/A</definedName>
    <definedName name="SHARED_FORMULA_275">#N/A</definedName>
    <definedName name="SHARED_FORMULA_276">#N/A</definedName>
    <definedName name="SHARED_FORMULA_277">#N/A</definedName>
    <definedName name="SHARED_FORMULA_278">#N/A</definedName>
    <definedName name="SHARED_FORMULA_279">#N/A</definedName>
    <definedName name="SHARED_FORMULA_28">#N/A</definedName>
    <definedName name="SHARED_FORMULA_280">#N/A</definedName>
    <definedName name="SHARED_FORMULA_281">#N/A</definedName>
    <definedName name="SHARED_FORMULA_282">#N/A</definedName>
    <definedName name="SHARED_FORMULA_283">#N/A</definedName>
    <definedName name="SHARED_FORMULA_284">#N/A</definedName>
    <definedName name="SHARED_FORMULA_285">#N/A</definedName>
    <definedName name="SHARED_FORMULA_286">#N/A</definedName>
    <definedName name="SHARED_FORMULA_287">#N/A</definedName>
    <definedName name="SHARED_FORMULA_288">#N/A</definedName>
    <definedName name="SHARED_FORMULA_289">#N/A</definedName>
    <definedName name="SHARED_FORMULA_29">#N/A</definedName>
    <definedName name="SHARED_FORMULA_290">#N/A</definedName>
    <definedName name="SHARED_FORMULA_291">#N/A</definedName>
    <definedName name="SHARED_FORMULA_292">#N/A</definedName>
    <definedName name="SHARED_FORMULA_293">#N/A</definedName>
    <definedName name="SHARED_FORMULA_294">#N/A</definedName>
    <definedName name="SHARED_FORMULA_295">#N/A</definedName>
    <definedName name="SHARED_FORMULA_296">#N/A</definedName>
    <definedName name="SHARED_FORMULA_297">#N/A</definedName>
    <definedName name="SHARED_FORMULA_298">#N/A</definedName>
    <definedName name="SHARED_FORMULA_299">#N/A</definedName>
    <definedName name="SHARED_FORMULA_3">#N/A</definedName>
    <definedName name="SHARED_FORMULA_30">#N/A</definedName>
    <definedName name="SHARED_FORMULA_300">#N/A</definedName>
    <definedName name="SHARED_FORMULA_301">#N/A</definedName>
    <definedName name="SHARED_FORMULA_302">#N/A</definedName>
    <definedName name="SHARED_FORMULA_303">#N/A</definedName>
    <definedName name="SHARED_FORMULA_304">#N/A</definedName>
    <definedName name="SHARED_FORMULA_305">#N/A</definedName>
    <definedName name="SHARED_FORMULA_306">#N/A</definedName>
    <definedName name="SHARED_FORMULA_307">#N/A</definedName>
    <definedName name="SHARED_FORMULA_308">#N/A</definedName>
    <definedName name="SHARED_FORMULA_309">#N/A</definedName>
    <definedName name="SHARED_FORMULA_31">#N/A</definedName>
    <definedName name="SHARED_FORMULA_310">#N/A</definedName>
    <definedName name="SHARED_FORMULA_311">#N/A</definedName>
    <definedName name="SHARED_FORMULA_312">#N/A</definedName>
    <definedName name="SHARED_FORMULA_313">#N/A</definedName>
    <definedName name="SHARED_FORMULA_314">#N/A</definedName>
    <definedName name="SHARED_FORMULA_315">#N/A</definedName>
    <definedName name="SHARED_FORMULA_316">#N/A</definedName>
    <definedName name="SHARED_FORMULA_317">#N/A</definedName>
    <definedName name="SHARED_FORMULA_318">#N/A</definedName>
    <definedName name="SHARED_FORMULA_319">#N/A</definedName>
    <definedName name="SHARED_FORMULA_32">#N/A</definedName>
    <definedName name="SHARED_FORMULA_320">#N/A</definedName>
    <definedName name="SHARED_FORMULA_321">#N/A</definedName>
    <definedName name="SHARED_FORMULA_322">#N/A</definedName>
    <definedName name="SHARED_FORMULA_323">#N/A</definedName>
    <definedName name="SHARED_FORMULA_324">#N/A</definedName>
    <definedName name="SHARED_FORMULA_325">#N/A</definedName>
    <definedName name="SHARED_FORMULA_326">#N/A</definedName>
    <definedName name="SHARED_FORMULA_327">#N/A</definedName>
    <definedName name="SHARED_FORMULA_328">#N/A</definedName>
    <definedName name="SHARED_FORMULA_329">#N/A</definedName>
    <definedName name="SHARED_FORMULA_33">#N/A</definedName>
    <definedName name="SHARED_FORMULA_330">#N/A</definedName>
    <definedName name="SHARED_FORMULA_331">#N/A</definedName>
    <definedName name="SHARED_FORMULA_332">#N/A</definedName>
    <definedName name="SHARED_FORMULA_333">#N/A</definedName>
    <definedName name="SHARED_FORMULA_334">#N/A</definedName>
    <definedName name="SHARED_FORMULA_335">#N/A</definedName>
    <definedName name="SHARED_FORMULA_336">#N/A</definedName>
    <definedName name="SHARED_FORMULA_337">#N/A</definedName>
    <definedName name="SHARED_FORMULA_338">#N/A</definedName>
    <definedName name="SHARED_FORMULA_339">#N/A</definedName>
    <definedName name="SHARED_FORMULA_34">#N/A</definedName>
    <definedName name="SHARED_FORMULA_340">#N/A</definedName>
    <definedName name="SHARED_FORMULA_341">#N/A</definedName>
    <definedName name="SHARED_FORMULA_342">#N/A</definedName>
    <definedName name="SHARED_FORMULA_343">#N/A</definedName>
    <definedName name="SHARED_FORMULA_344">#N/A</definedName>
    <definedName name="SHARED_FORMULA_345">#N/A</definedName>
    <definedName name="SHARED_FORMULA_346">#N/A</definedName>
    <definedName name="SHARED_FORMULA_347">#N/A</definedName>
    <definedName name="SHARED_FORMULA_348">#N/A</definedName>
    <definedName name="SHARED_FORMULA_349">#N/A</definedName>
    <definedName name="SHARED_FORMULA_35">#N/A</definedName>
    <definedName name="SHARED_FORMULA_350">#N/A</definedName>
    <definedName name="SHARED_FORMULA_351">#N/A</definedName>
    <definedName name="SHARED_FORMULA_352">#N/A</definedName>
    <definedName name="SHARED_FORMULA_353">#N/A</definedName>
    <definedName name="SHARED_FORMULA_354">#N/A</definedName>
    <definedName name="SHARED_FORMULA_355">#N/A</definedName>
    <definedName name="SHARED_FORMULA_356">#N/A</definedName>
    <definedName name="SHARED_FORMULA_357">#N/A</definedName>
    <definedName name="SHARED_FORMULA_358">#N/A</definedName>
    <definedName name="SHARED_FORMULA_359">#N/A</definedName>
    <definedName name="SHARED_FORMULA_36">#N/A</definedName>
    <definedName name="SHARED_FORMULA_360">#N/A</definedName>
    <definedName name="SHARED_FORMULA_361">#N/A</definedName>
    <definedName name="SHARED_FORMULA_362">#N/A</definedName>
    <definedName name="SHARED_FORMULA_363">#N/A</definedName>
    <definedName name="SHARED_FORMULA_364">#N/A</definedName>
    <definedName name="SHARED_FORMULA_365">#N/A</definedName>
    <definedName name="SHARED_FORMULA_366">#N/A</definedName>
    <definedName name="SHARED_FORMULA_367">#N/A</definedName>
    <definedName name="SHARED_FORMULA_368">#N/A</definedName>
    <definedName name="SHARED_FORMULA_369">#N/A</definedName>
    <definedName name="SHARED_FORMULA_37">#N/A</definedName>
    <definedName name="SHARED_FORMULA_370">#N/A</definedName>
    <definedName name="SHARED_FORMULA_371">#N/A</definedName>
    <definedName name="SHARED_FORMULA_372">#N/A</definedName>
    <definedName name="SHARED_FORMULA_373">#N/A</definedName>
    <definedName name="SHARED_FORMULA_374">#N/A</definedName>
    <definedName name="SHARED_FORMULA_375">#N/A</definedName>
    <definedName name="SHARED_FORMULA_376">#N/A</definedName>
    <definedName name="SHARED_FORMULA_377">#N/A</definedName>
    <definedName name="SHARED_FORMULA_378">#N/A</definedName>
    <definedName name="SHARED_FORMULA_379">#N/A</definedName>
    <definedName name="SHARED_FORMULA_38">#N/A</definedName>
    <definedName name="SHARED_FORMULA_380">#N/A</definedName>
    <definedName name="SHARED_FORMULA_381">#N/A</definedName>
    <definedName name="SHARED_FORMULA_382">#N/A</definedName>
    <definedName name="SHARED_FORMULA_383">#N/A</definedName>
    <definedName name="SHARED_FORMULA_384">#N/A</definedName>
    <definedName name="SHARED_FORMULA_385">#N/A</definedName>
    <definedName name="SHARED_FORMULA_386">#N/A</definedName>
    <definedName name="SHARED_FORMULA_387">#N/A</definedName>
    <definedName name="SHARED_FORMULA_388">#N/A</definedName>
    <definedName name="SHARED_FORMULA_389">#N/A</definedName>
    <definedName name="SHARED_FORMULA_39">#N/A</definedName>
    <definedName name="SHARED_FORMULA_390">#N/A</definedName>
    <definedName name="SHARED_FORMULA_391">#N/A</definedName>
    <definedName name="SHARED_FORMULA_392">#N/A</definedName>
    <definedName name="SHARED_FORMULA_393">#N/A</definedName>
    <definedName name="SHARED_FORMULA_394">#N/A</definedName>
    <definedName name="SHARED_FORMULA_395">#N/A</definedName>
    <definedName name="SHARED_FORMULA_396">#N/A</definedName>
    <definedName name="SHARED_FORMULA_397">#N/A</definedName>
    <definedName name="SHARED_FORMULA_398">#N/A</definedName>
    <definedName name="SHARED_FORMULA_399">#N/A</definedName>
    <definedName name="SHARED_FORMULA_4">#N/A</definedName>
    <definedName name="SHARED_FORMULA_40">#N/A</definedName>
    <definedName name="SHARED_FORMULA_400">#N/A</definedName>
    <definedName name="SHARED_FORMULA_401">#N/A</definedName>
    <definedName name="SHARED_FORMULA_402">#N/A</definedName>
    <definedName name="SHARED_FORMULA_403">#N/A</definedName>
    <definedName name="SHARED_FORMULA_404">#N/A</definedName>
    <definedName name="SHARED_FORMULA_405">#N/A</definedName>
    <definedName name="SHARED_FORMULA_406">#N/A</definedName>
    <definedName name="SHARED_FORMULA_407">#N/A</definedName>
    <definedName name="SHARED_FORMULA_408">#N/A</definedName>
    <definedName name="SHARED_FORMULA_409">#N/A</definedName>
    <definedName name="SHARED_FORMULA_41">#N/A</definedName>
    <definedName name="SHARED_FORMULA_410">#N/A</definedName>
    <definedName name="SHARED_FORMULA_411">#N/A</definedName>
    <definedName name="SHARED_FORMULA_412">#N/A</definedName>
    <definedName name="SHARED_FORMULA_413">#N/A</definedName>
    <definedName name="SHARED_FORMULA_414">#N/A</definedName>
    <definedName name="SHARED_FORMULA_415">#N/A</definedName>
    <definedName name="SHARED_FORMULA_416">#N/A</definedName>
    <definedName name="SHARED_FORMULA_417">#N/A</definedName>
    <definedName name="SHARED_FORMULA_418">#N/A</definedName>
    <definedName name="SHARED_FORMULA_419">#N/A</definedName>
    <definedName name="SHARED_FORMULA_42">#N/A</definedName>
    <definedName name="SHARED_FORMULA_420">#N/A</definedName>
    <definedName name="SHARED_FORMULA_421">#N/A</definedName>
    <definedName name="SHARED_FORMULA_422">#N/A</definedName>
    <definedName name="SHARED_FORMULA_423">#N/A</definedName>
    <definedName name="SHARED_FORMULA_424">#N/A</definedName>
    <definedName name="SHARED_FORMULA_425">#N/A</definedName>
    <definedName name="SHARED_FORMULA_426">#N/A</definedName>
    <definedName name="SHARED_FORMULA_427">#N/A</definedName>
    <definedName name="SHARED_FORMULA_428">#N/A</definedName>
    <definedName name="SHARED_FORMULA_429">#N/A</definedName>
    <definedName name="SHARED_FORMULA_43">#N/A</definedName>
    <definedName name="SHARED_FORMULA_430">#N/A</definedName>
    <definedName name="SHARED_FORMULA_431">#N/A</definedName>
    <definedName name="SHARED_FORMULA_432">#N/A</definedName>
    <definedName name="SHARED_FORMULA_433">#N/A</definedName>
    <definedName name="SHARED_FORMULA_434">#N/A</definedName>
    <definedName name="SHARED_FORMULA_435">#N/A</definedName>
    <definedName name="SHARED_FORMULA_436">#N/A</definedName>
    <definedName name="SHARED_FORMULA_437">#N/A</definedName>
    <definedName name="SHARED_FORMULA_438">#N/A</definedName>
    <definedName name="SHARED_FORMULA_439">#N/A</definedName>
    <definedName name="SHARED_FORMULA_44">#N/A</definedName>
    <definedName name="SHARED_FORMULA_440">#N/A</definedName>
    <definedName name="SHARED_FORMULA_441">#N/A</definedName>
    <definedName name="SHARED_FORMULA_442">#N/A</definedName>
    <definedName name="SHARED_FORMULA_443">#N/A</definedName>
    <definedName name="SHARED_FORMULA_444">#N/A</definedName>
    <definedName name="SHARED_FORMULA_445">#N/A</definedName>
    <definedName name="SHARED_FORMULA_446">#N/A</definedName>
    <definedName name="SHARED_FORMULA_447">#N/A</definedName>
    <definedName name="SHARED_FORMULA_448">#N/A</definedName>
    <definedName name="SHARED_FORMULA_449">#N/A</definedName>
    <definedName name="SHARED_FORMULA_45">#N/A</definedName>
    <definedName name="SHARED_FORMULA_450">#N/A</definedName>
    <definedName name="SHARED_FORMULA_451">#N/A</definedName>
    <definedName name="SHARED_FORMULA_452">#N/A</definedName>
    <definedName name="SHARED_FORMULA_453">#N/A</definedName>
    <definedName name="SHARED_FORMULA_454">#N/A</definedName>
    <definedName name="SHARED_FORMULA_455">#N/A</definedName>
    <definedName name="SHARED_FORMULA_456">#N/A</definedName>
    <definedName name="SHARED_FORMULA_457">#N/A</definedName>
    <definedName name="SHARED_FORMULA_458">#N/A</definedName>
    <definedName name="SHARED_FORMULA_459">#N/A</definedName>
    <definedName name="SHARED_FORMULA_46">#N/A</definedName>
    <definedName name="SHARED_FORMULA_460">#N/A</definedName>
    <definedName name="SHARED_FORMULA_461">#N/A</definedName>
    <definedName name="SHARED_FORMULA_462">#N/A</definedName>
    <definedName name="SHARED_FORMULA_463">#N/A</definedName>
    <definedName name="SHARED_FORMULA_464">#N/A</definedName>
    <definedName name="SHARED_FORMULA_465">#N/A</definedName>
    <definedName name="SHARED_FORMULA_466">#N/A</definedName>
    <definedName name="SHARED_FORMULA_467">#N/A</definedName>
    <definedName name="SHARED_FORMULA_468">#N/A</definedName>
    <definedName name="SHARED_FORMULA_469">#N/A</definedName>
    <definedName name="SHARED_FORMULA_47">#N/A</definedName>
    <definedName name="SHARED_FORMULA_470">#N/A</definedName>
    <definedName name="SHARED_FORMULA_471">#N/A</definedName>
    <definedName name="SHARED_FORMULA_472">#N/A</definedName>
    <definedName name="SHARED_FORMULA_473">#N/A</definedName>
    <definedName name="SHARED_FORMULA_474">#N/A</definedName>
    <definedName name="SHARED_FORMULA_475">#N/A</definedName>
    <definedName name="SHARED_FORMULA_476">#N/A</definedName>
    <definedName name="SHARED_FORMULA_477">#N/A</definedName>
    <definedName name="SHARED_FORMULA_478">#N/A</definedName>
    <definedName name="SHARED_FORMULA_479">#N/A</definedName>
    <definedName name="SHARED_FORMULA_48">#N/A</definedName>
    <definedName name="SHARED_FORMULA_480">#N/A</definedName>
    <definedName name="SHARED_FORMULA_481">#N/A</definedName>
    <definedName name="SHARED_FORMULA_482">#N/A</definedName>
    <definedName name="SHARED_FORMULA_483">#N/A</definedName>
    <definedName name="SHARED_FORMULA_484">#N/A</definedName>
    <definedName name="SHARED_FORMULA_485">#N/A</definedName>
    <definedName name="SHARED_FORMULA_486">#N/A</definedName>
    <definedName name="SHARED_FORMULA_487">#N/A</definedName>
    <definedName name="SHARED_FORMULA_488">#N/A</definedName>
    <definedName name="SHARED_FORMULA_489">#N/A</definedName>
    <definedName name="SHARED_FORMULA_49">#N/A</definedName>
    <definedName name="SHARED_FORMULA_490">#N/A</definedName>
    <definedName name="SHARED_FORMULA_491">#N/A</definedName>
    <definedName name="SHARED_FORMULA_492">#N/A</definedName>
    <definedName name="SHARED_FORMULA_493">#N/A</definedName>
    <definedName name="SHARED_FORMULA_494">#N/A</definedName>
    <definedName name="SHARED_FORMULA_495">#N/A</definedName>
    <definedName name="SHARED_FORMULA_496">#N/A</definedName>
    <definedName name="SHARED_FORMULA_497">#N/A</definedName>
    <definedName name="SHARED_FORMULA_498">#N/A</definedName>
    <definedName name="SHARED_FORMULA_499">#N/A</definedName>
    <definedName name="SHARED_FORMULA_5">#N/A</definedName>
    <definedName name="SHARED_FORMULA_50">#N/A</definedName>
    <definedName name="SHARED_FORMULA_500">#N/A</definedName>
    <definedName name="SHARED_FORMULA_501">#N/A</definedName>
    <definedName name="SHARED_FORMULA_502">#N/A</definedName>
    <definedName name="SHARED_FORMULA_503">#N/A</definedName>
    <definedName name="SHARED_FORMULA_504">#N/A</definedName>
    <definedName name="SHARED_FORMULA_505">#N/A</definedName>
    <definedName name="SHARED_FORMULA_506">#N/A</definedName>
    <definedName name="SHARED_FORMULA_507">#N/A</definedName>
    <definedName name="SHARED_FORMULA_508">#N/A</definedName>
    <definedName name="SHARED_FORMULA_509">#N/A</definedName>
    <definedName name="SHARED_FORMULA_51">#N/A</definedName>
    <definedName name="SHARED_FORMULA_510">#N/A</definedName>
    <definedName name="SHARED_FORMULA_52">#N/A</definedName>
    <definedName name="SHARED_FORMULA_53">#N/A</definedName>
    <definedName name="SHARED_FORMULA_54">#N/A</definedName>
    <definedName name="SHARED_FORMULA_55">#N/A</definedName>
    <definedName name="SHARED_FORMULA_56">#N/A</definedName>
    <definedName name="SHARED_FORMULA_57">#N/A</definedName>
    <definedName name="SHARED_FORMULA_58">#N/A</definedName>
    <definedName name="SHARED_FORMULA_59">#N/A</definedName>
    <definedName name="SHARED_FORMULA_6">#N/A</definedName>
    <definedName name="SHARED_FORMULA_60">#N/A</definedName>
    <definedName name="SHARED_FORMULA_61">#N/A</definedName>
    <definedName name="SHARED_FORMULA_62">#N/A</definedName>
    <definedName name="SHARED_FORMULA_63">#N/A</definedName>
    <definedName name="SHARED_FORMULA_64">#N/A</definedName>
    <definedName name="SHARED_FORMULA_65">#N/A</definedName>
    <definedName name="SHARED_FORMULA_66">#N/A</definedName>
    <definedName name="SHARED_FORMULA_67">#N/A</definedName>
    <definedName name="SHARED_FORMULA_68">#N/A</definedName>
    <definedName name="SHARED_FORMULA_69">#N/A</definedName>
    <definedName name="SHARED_FORMULA_7">#N/A</definedName>
    <definedName name="SHARED_FORMULA_70">#N/A</definedName>
    <definedName name="SHARED_FORMULA_71">#N/A</definedName>
    <definedName name="SHARED_FORMULA_72">#N/A</definedName>
    <definedName name="SHARED_FORMULA_73">#N/A</definedName>
    <definedName name="SHARED_FORMULA_74">#N/A</definedName>
    <definedName name="SHARED_FORMULA_75">#N/A</definedName>
    <definedName name="SHARED_FORMULA_76">#N/A</definedName>
    <definedName name="SHARED_FORMULA_77">#N/A</definedName>
    <definedName name="SHARED_FORMULA_78">#N/A</definedName>
    <definedName name="SHARED_FORMULA_79">#N/A</definedName>
    <definedName name="SHARED_FORMULA_8">#N/A</definedName>
    <definedName name="SHARED_FORMULA_80">#N/A</definedName>
    <definedName name="SHARED_FORMULA_81">#N/A</definedName>
    <definedName name="SHARED_FORMULA_82">#N/A</definedName>
    <definedName name="SHARED_FORMULA_83">#N/A</definedName>
    <definedName name="SHARED_FORMULA_84">#N/A</definedName>
    <definedName name="SHARED_FORMULA_85">#N/A</definedName>
    <definedName name="SHARED_FORMULA_86">#N/A</definedName>
    <definedName name="SHARED_FORMULA_87">#N/A</definedName>
    <definedName name="SHARED_FORMULA_88">#N/A</definedName>
    <definedName name="SHARED_FORMULA_89">#N/A</definedName>
    <definedName name="SHARED_FORMULA_9">#N/A</definedName>
    <definedName name="SHARED_FORMULA_90">#N/A</definedName>
    <definedName name="SHARED_FORMULA_91">#N/A</definedName>
    <definedName name="SHARED_FORMULA_92">#N/A</definedName>
    <definedName name="SHARED_FORMULA_93">#N/A</definedName>
    <definedName name="SHARED_FORMULA_94">#N/A</definedName>
    <definedName name="SHARED_FORMULA_95">#N/A</definedName>
    <definedName name="SHARED_FORMULA_96">#N/A</definedName>
    <definedName name="SHARED_FORMULA_97">#N/A</definedName>
    <definedName name="SHARED_FORMULA_98">#N/A</definedName>
    <definedName name="SHARED_FORMULA_99">#N/A</definedName>
    <definedName name="spda_COMP" localSheetId="2">#REF!</definedName>
    <definedName name="spda_COMP" localSheetId="1">#REF!</definedName>
    <definedName name="spda_COMP">#REF!</definedName>
    <definedName name="SS" localSheetId="2">#REF!</definedName>
    <definedName name="SS" localSheetId="1">#REF!</definedName>
    <definedName name="SS">#REF!</definedName>
    <definedName name="SSS" localSheetId="2">#REF!</definedName>
    <definedName name="SSS" localSheetId="1">#REF!</definedName>
    <definedName name="SSS">#REF!</definedName>
    <definedName name="SSSSS" localSheetId="2">#REF!</definedName>
    <definedName name="SSSSS" localSheetId="1">#REF!</definedName>
    <definedName name="SSSSS">#REF!</definedName>
    <definedName name="SSSSSSS" localSheetId="2">#REF!</definedName>
    <definedName name="SSSSSSS" localSheetId="1">#REF!</definedName>
    <definedName name="SSSSSSS">#REF!</definedName>
    <definedName name="START" localSheetId="2">#REF!</definedName>
    <definedName name="START" localSheetId="1">#REF!</definedName>
    <definedName name="START">#REF!</definedName>
    <definedName name="STATUS" localSheetId="2">#REF!</definedName>
    <definedName name="STATUS" localSheetId="1">#REF!</definedName>
    <definedName name="STATUS">#REF!</definedName>
    <definedName name="TECH" localSheetId="2">#REF!</definedName>
    <definedName name="TECH" localSheetId="1">#REF!</definedName>
    <definedName name="TECH">#REF!</definedName>
    <definedName name="teste" localSheetId="2">#REF!</definedName>
    <definedName name="teste" localSheetId="1">#REF!</definedName>
    <definedName name="teste">#REF!</definedName>
    <definedName name="teste1" localSheetId="2">#REF!</definedName>
    <definedName name="teste1" localSheetId="1">#REF!</definedName>
    <definedName name="teste1">#REF!</definedName>
    <definedName name="teste2" localSheetId="2">'[4]CAPA -1'!#REF!</definedName>
    <definedName name="teste2" localSheetId="1">'[4]CAPA -1'!#REF!</definedName>
    <definedName name="teste2">'[4]CAPA -1'!#REF!</definedName>
    <definedName name="teste3" localSheetId="2">#REF!</definedName>
    <definedName name="teste3" localSheetId="1">#REF!</definedName>
    <definedName name="teste3">#REF!</definedName>
    <definedName name="TESTE4" localSheetId="2">#REF!</definedName>
    <definedName name="TESTE4" localSheetId="1">#REF!</definedName>
    <definedName name="TESTE4">#REF!</definedName>
    <definedName name="TESTE5" localSheetId="2">#REF!</definedName>
    <definedName name="TESTE5" localSheetId="1">#REF!</definedName>
    <definedName name="TESTE5">#REF!</definedName>
    <definedName name="TIPOORCAMENTO">IF(VALUE([9]MENU!$O$3)=2,"Licitado","Proposto")</definedName>
    <definedName name="_xlnm.Print_Titles" localSheetId="1">'Cronograma Físico-Financeiro'!$8:$10</definedName>
    <definedName name="_xlnm.Print_Titles" localSheetId="0">Planilha!$5:$10</definedName>
    <definedName name="UUUUU" localSheetId="2" hidden="1">{#N/A,#N/A,FALSE,"ET-CAPA";#N/A,#N/A,FALSE,"ET-PAG1";#N/A,#N/A,FALSE,"ET-PAG2";#N/A,#N/A,FALSE,"ET-PAG3";#N/A,#N/A,FALSE,"ET-PAG4";#N/A,#N/A,FALSE,"ET-PAG5"}</definedName>
    <definedName name="UUUUU" localSheetId="1" hidden="1">{#N/A,#N/A,FALSE,"ET-CAPA";#N/A,#N/A,FALSE,"ET-PAG1";#N/A,#N/A,FALSE,"ET-PAG2";#N/A,#N/A,FALSE,"ET-PAG3";#N/A,#N/A,FALSE,"ET-PAG4";#N/A,#N/A,FALSE,"ET-PAG5"}</definedName>
    <definedName name="UUUUU" hidden="1">{#N/A,#N/A,FALSE,"ET-CAPA";#N/A,#N/A,FALSE,"ET-PAG1";#N/A,#N/A,FALSE,"ET-PAG2";#N/A,#N/A,FALSE,"ET-PAG3";#N/A,#N/A,FALSE,"ET-PAG4";#N/A,#N/A,FALSE,"ET-PAG5"}</definedName>
    <definedName name="wrn.GERAL." localSheetId="2" hidden="1">{#N/A,#N/A,FALSE,"ET-CAPA";#N/A,#N/A,FALSE,"ET-PAG1";#N/A,#N/A,FALSE,"ET-PAG2";#N/A,#N/A,FALSE,"ET-PAG3";#N/A,#N/A,FALSE,"ET-PAG4";#N/A,#N/A,FALSE,"ET-PAG5"}</definedName>
    <definedName name="wrn.GERAL." localSheetId="1" hidden="1">{#N/A,#N/A,FALSE,"ET-CAPA";#N/A,#N/A,FALSE,"ET-PAG1";#N/A,#N/A,FALSE,"ET-PAG2";#N/A,#N/A,FALSE,"ET-PAG3";#N/A,#N/A,FALSE,"ET-PAG4";#N/A,#N/A,FALSE,"ET-PAG5"}</definedName>
    <definedName name="wrn.GERAL." hidden="1">{#N/A,#N/A,FALSE,"ET-CAPA";#N/A,#N/A,FALSE,"ET-PAG1";#N/A,#N/A,FALSE,"ET-PAG2";#N/A,#N/A,FALSE,"ET-PAG3";#N/A,#N/A,FALSE,"ET-PAG4";#N/A,#N/A,FALSE,"ET-PAG5"}</definedName>
    <definedName name="wrn.GERAL._1" localSheetId="2" hidden="1">{#N/A,#N/A,FALSE,"ET-CAPA";#N/A,#N/A,FALSE,"ET-PAG1";#N/A,#N/A,FALSE,"ET-PAG2";#N/A,#N/A,FALSE,"ET-PAG3";#N/A,#N/A,FALSE,"ET-PAG4";#N/A,#N/A,FALSE,"ET-PAG5"}</definedName>
    <definedName name="wrn.GERAL._1" localSheetId="1" hidden="1">{#N/A,#N/A,FALSE,"ET-CAPA";#N/A,#N/A,FALSE,"ET-PAG1";#N/A,#N/A,FALSE,"ET-PAG2";#N/A,#N/A,FALSE,"ET-PAG3";#N/A,#N/A,FALSE,"ET-PAG4";#N/A,#N/A,FALSE,"ET-PAG5"}</definedName>
    <definedName name="wrn.GERAL._1" hidden="1">{#N/A,#N/A,FALSE,"ET-CAPA";#N/A,#N/A,FALSE,"ET-PAG1";#N/A,#N/A,FALSE,"ET-PAG2";#N/A,#N/A,FALSE,"ET-PAG3";#N/A,#N/A,FALSE,"ET-PAG4";#N/A,#N/A,FALSE,"ET-PAG5"}</definedName>
    <definedName name="wrn.GERAL._1_1" localSheetId="2" hidden="1">{#N/A,#N/A,FALSE,"ET-CAPA";#N/A,#N/A,FALSE,"ET-PAG1";#N/A,#N/A,FALSE,"ET-PAG2";#N/A,#N/A,FALSE,"ET-PAG3";#N/A,#N/A,FALSE,"ET-PAG4";#N/A,#N/A,FALSE,"ET-PAG5"}</definedName>
    <definedName name="wrn.GERAL._1_1" localSheetId="1" hidden="1">{#N/A,#N/A,FALSE,"ET-CAPA";#N/A,#N/A,FALSE,"ET-PAG1";#N/A,#N/A,FALSE,"ET-PAG2";#N/A,#N/A,FALSE,"ET-PAG3";#N/A,#N/A,FALSE,"ET-PAG4";#N/A,#N/A,FALSE,"ET-PAG5"}</definedName>
    <definedName name="wrn.GERAL._1_1" hidden="1">{#N/A,#N/A,FALSE,"ET-CAPA";#N/A,#N/A,FALSE,"ET-PAG1";#N/A,#N/A,FALSE,"ET-PAG2";#N/A,#N/A,FALSE,"ET-PAG3";#N/A,#N/A,FALSE,"ET-PAG4";#N/A,#N/A,FALSE,"ET-PAG5"}</definedName>
    <definedName name="wrn.GERAL._1_2" localSheetId="2" hidden="1">{#N/A,#N/A,FALSE,"ET-CAPA";#N/A,#N/A,FALSE,"ET-PAG1";#N/A,#N/A,FALSE,"ET-PAG2";#N/A,#N/A,FALSE,"ET-PAG3";#N/A,#N/A,FALSE,"ET-PAG4";#N/A,#N/A,FALSE,"ET-PAG5"}</definedName>
    <definedName name="wrn.GERAL._1_2" localSheetId="1" hidden="1">{#N/A,#N/A,FALSE,"ET-CAPA";#N/A,#N/A,FALSE,"ET-PAG1";#N/A,#N/A,FALSE,"ET-PAG2";#N/A,#N/A,FALSE,"ET-PAG3";#N/A,#N/A,FALSE,"ET-PAG4";#N/A,#N/A,FALSE,"ET-PAG5"}</definedName>
    <definedName name="wrn.GERAL._1_2" hidden="1">{#N/A,#N/A,FALSE,"ET-CAPA";#N/A,#N/A,FALSE,"ET-PAG1";#N/A,#N/A,FALSE,"ET-PAG2";#N/A,#N/A,FALSE,"ET-PAG3";#N/A,#N/A,FALSE,"ET-PAG4";#N/A,#N/A,FALSE,"ET-PAG5"}</definedName>
    <definedName name="wrn.GERAL._2" localSheetId="2" hidden="1">{#N/A,#N/A,FALSE,"ET-CAPA";#N/A,#N/A,FALSE,"ET-PAG1";#N/A,#N/A,FALSE,"ET-PAG2";#N/A,#N/A,FALSE,"ET-PAG3";#N/A,#N/A,FALSE,"ET-PAG4";#N/A,#N/A,FALSE,"ET-PAG5"}</definedName>
    <definedName name="wrn.GERAL._2" localSheetId="1" hidden="1">{#N/A,#N/A,FALSE,"ET-CAPA";#N/A,#N/A,FALSE,"ET-PAG1";#N/A,#N/A,FALSE,"ET-PAG2";#N/A,#N/A,FALSE,"ET-PAG3";#N/A,#N/A,FALSE,"ET-PAG4";#N/A,#N/A,FALSE,"ET-PAG5"}</definedName>
    <definedName name="wrn.GERAL._2" hidden="1">{#N/A,#N/A,FALSE,"ET-CAPA";#N/A,#N/A,FALSE,"ET-PAG1";#N/A,#N/A,FALSE,"ET-PAG2";#N/A,#N/A,FALSE,"ET-PAG3";#N/A,#N/A,FALSE,"ET-PAG4";#N/A,#N/A,FALSE,"ET-PAG5"}</definedName>
    <definedName name="wrn.GERAL._3" localSheetId="2" hidden="1">{#N/A,#N/A,FALSE,"ET-CAPA";#N/A,#N/A,FALSE,"ET-PAG1";#N/A,#N/A,FALSE,"ET-PAG2";#N/A,#N/A,FALSE,"ET-PAG3";#N/A,#N/A,FALSE,"ET-PAG4";#N/A,#N/A,FALSE,"ET-PAG5"}</definedName>
    <definedName name="wrn.GERAL._3" localSheetId="1" hidden="1">{#N/A,#N/A,FALSE,"ET-CAPA";#N/A,#N/A,FALSE,"ET-PAG1";#N/A,#N/A,FALSE,"ET-PAG2";#N/A,#N/A,FALSE,"ET-PAG3";#N/A,#N/A,FALSE,"ET-PAG4";#N/A,#N/A,FALSE,"ET-PAG5"}</definedName>
    <definedName name="wrn.GERAL._3" hidden="1">{#N/A,#N/A,FALSE,"ET-CAPA";#N/A,#N/A,FALSE,"ET-PAG1";#N/A,#N/A,FALSE,"ET-PAG2";#N/A,#N/A,FALSE,"ET-PAG3";#N/A,#N/A,FALSE,"ET-PAG4";#N/A,#N/A,FALSE,"ET-PAG5"}</definedName>
    <definedName name="wrn.GERAL2" localSheetId="2" hidden="1">{#N/A,#N/A,FALSE,"ET-CAPA";#N/A,#N/A,FALSE,"ET-PAG1";#N/A,#N/A,FALSE,"ET-PAG2";#N/A,#N/A,FALSE,"ET-PAG3";#N/A,#N/A,FALSE,"ET-PAG4";#N/A,#N/A,FALSE,"ET-PAG5"}</definedName>
    <definedName name="wrn.GERAL2" localSheetId="1" hidden="1">{#N/A,#N/A,FALSE,"ET-CAPA";#N/A,#N/A,FALSE,"ET-PAG1";#N/A,#N/A,FALSE,"ET-PAG2";#N/A,#N/A,FALSE,"ET-PAG3";#N/A,#N/A,FALSE,"ET-PAG4";#N/A,#N/A,FALSE,"ET-PAG5"}</definedName>
    <definedName name="wrn.GERAL2" hidden="1">{#N/A,#N/A,FALSE,"ET-CAPA";#N/A,#N/A,FALSE,"ET-PAG1";#N/A,#N/A,FALSE,"ET-PAG2";#N/A,#N/A,FALSE,"ET-PAG3";#N/A,#N/A,FALSE,"ET-PAG4";#N/A,#N/A,FALSE,"ET-PAG5"}</definedName>
    <definedName name="wrn.GERAL2_1" localSheetId="2" hidden="1">{#N/A,#N/A,FALSE,"ET-CAPA";#N/A,#N/A,FALSE,"ET-PAG1";#N/A,#N/A,FALSE,"ET-PAG2";#N/A,#N/A,FALSE,"ET-PAG3";#N/A,#N/A,FALSE,"ET-PAG4";#N/A,#N/A,FALSE,"ET-PAG5"}</definedName>
    <definedName name="wrn.GERAL2_1" localSheetId="1" hidden="1">{#N/A,#N/A,FALSE,"ET-CAPA";#N/A,#N/A,FALSE,"ET-PAG1";#N/A,#N/A,FALSE,"ET-PAG2";#N/A,#N/A,FALSE,"ET-PAG3";#N/A,#N/A,FALSE,"ET-PAG4";#N/A,#N/A,FALSE,"ET-PAG5"}</definedName>
    <definedName name="wrn.GERAL2_1" hidden="1">{#N/A,#N/A,FALSE,"ET-CAPA";#N/A,#N/A,FALSE,"ET-PAG1";#N/A,#N/A,FALSE,"ET-PAG2";#N/A,#N/A,FALSE,"ET-PAG3";#N/A,#N/A,FALSE,"ET-PAG4";#N/A,#N/A,FALSE,"ET-PAG5"}</definedName>
    <definedName name="wrn.GERAL2_1_1" localSheetId="2" hidden="1">{#N/A,#N/A,FALSE,"ET-CAPA";#N/A,#N/A,FALSE,"ET-PAG1";#N/A,#N/A,FALSE,"ET-PAG2";#N/A,#N/A,FALSE,"ET-PAG3";#N/A,#N/A,FALSE,"ET-PAG4";#N/A,#N/A,FALSE,"ET-PAG5"}</definedName>
    <definedName name="wrn.GERAL2_1_1" localSheetId="1" hidden="1">{#N/A,#N/A,FALSE,"ET-CAPA";#N/A,#N/A,FALSE,"ET-PAG1";#N/A,#N/A,FALSE,"ET-PAG2";#N/A,#N/A,FALSE,"ET-PAG3";#N/A,#N/A,FALSE,"ET-PAG4";#N/A,#N/A,FALSE,"ET-PAG5"}</definedName>
    <definedName name="wrn.GERAL2_1_1" hidden="1">{#N/A,#N/A,FALSE,"ET-CAPA";#N/A,#N/A,FALSE,"ET-PAG1";#N/A,#N/A,FALSE,"ET-PAG2";#N/A,#N/A,FALSE,"ET-PAG3";#N/A,#N/A,FALSE,"ET-PAG4";#N/A,#N/A,FALSE,"ET-PAG5"}</definedName>
    <definedName name="wrn.GERAL2_1_2" localSheetId="2" hidden="1">{#N/A,#N/A,FALSE,"ET-CAPA";#N/A,#N/A,FALSE,"ET-PAG1";#N/A,#N/A,FALSE,"ET-PAG2";#N/A,#N/A,FALSE,"ET-PAG3";#N/A,#N/A,FALSE,"ET-PAG4";#N/A,#N/A,FALSE,"ET-PAG5"}</definedName>
    <definedName name="wrn.GERAL2_1_2" localSheetId="1" hidden="1">{#N/A,#N/A,FALSE,"ET-CAPA";#N/A,#N/A,FALSE,"ET-PAG1";#N/A,#N/A,FALSE,"ET-PAG2";#N/A,#N/A,FALSE,"ET-PAG3";#N/A,#N/A,FALSE,"ET-PAG4";#N/A,#N/A,FALSE,"ET-PAG5"}</definedName>
    <definedName name="wrn.GERAL2_1_2" hidden="1">{#N/A,#N/A,FALSE,"ET-CAPA";#N/A,#N/A,FALSE,"ET-PAG1";#N/A,#N/A,FALSE,"ET-PAG2";#N/A,#N/A,FALSE,"ET-PAG3";#N/A,#N/A,FALSE,"ET-PAG4";#N/A,#N/A,FALSE,"ET-PAG5"}</definedName>
    <definedName name="wrn.GERAL2_2" localSheetId="2" hidden="1">{#N/A,#N/A,FALSE,"ET-CAPA";#N/A,#N/A,FALSE,"ET-PAG1";#N/A,#N/A,FALSE,"ET-PAG2";#N/A,#N/A,FALSE,"ET-PAG3";#N/A,#N/A,FALSE,"ET-PAG4";#N/A,#N/A,FALSE,"ET-PAG5"}</definedName>
    <definedName name="wrn.GERAL2_2" localSheetId="1" hidden="1">{#N/A,#N/A,FALSE,"ET-CAPA";#N/A,#N/A,FALSE,"ET-PAG1";#N/A,#N/A,FALSE,"ET-PAG2";#N/A,#N/A,FALSE,"ET-PAG3";#N/A,#N/A,FALSE,"ET-PAG4";#N/A,#N/A,FALSE,"ET-PAG5"}</definedName>
    <definedName name="wrn.GERAL2_2" hidden="1">{#N/A,#N/A,FALSE,"ET-CAPA";#N/A,#N/A,FALSE,"ET-PAG1";#N/A,#N/A,FALSE,"ET-PAG2";#N/A,#N/A,FALSE,"ET-PAG3";#N/A,#N/A,FALSE,"ET-PAG4";#N/A,#N/A,FALSE,"ET-PAG5"}</definedName>
    <definedName name="wrn.GERAL2_3" localSheetId="2" hidden="1">{#N/A,#N/A,FALSE,"ET-CAPA";#N/A,#N/A,FALSE,"ET-PAG1";#N/A,#N/A,FALSE,"ET-PAG2";#N/A,#N/A,FALSE,"ET-PAG3";#N/A,#N/A,FALSE,"ET-PAG4";#N/A,#N/A,FALSE,"ET-PAG5"}</definedName>
    <definedName name="wrn.GERAL2_3" localSheetId="1" hidden="1">{#N/A,#N/A,FALSE,"ET-CAPA";#N/A,#N/A,FALSE,"ET-PAG1";#N/A,#N/A,FALSE,"ET-PAG2";#N/A,#N/A,FALSE,"ET-PAG3";#N/A,#N/A,FALSE,"ET-PAG4";#N/A,#N/A,FALSE,"ET-PAG5"}</definedName>
    <definedName name="wrn.GERAL2_3" hidden="1">{#N/A,#N/A,FALSE,"ET-CAPA";#N/A,#N/A,FALSE,"ET-PAG1";#N/A,#N/A,FALSE,"ET-PAG2";#N/A,#N/A,FALSE,"ET-PAG3";#N/A,#N/A,FALSE,"ET-PAG4";#N/A,#N/A,FALSE,"ET-PAG5"}</definedName>
    <definedName name="X" localSheetId="2">#REF!</definedName>
    <definedName name="X" localSheetId="1">#REF!</definedName>
    <definedName name="X">#REF!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2" i="2" l="1"/>
  <c r="C47" i="2" s="1"/>
  <c r="I6" i="1" s="1"/>
  <c r="B6" i="3" l="1"/>
  <c r="F6" i="3"/>
  <c r="G88" i="1"/>
  <c r="G89" i="1"/>
  <c r="G90" i="1"/>
  <c r="G91" i="1"/>
  <c r="G92" i="1"/>
  <c r="G93" i="1"/>
  <c r="G95" i="1"/>
  <c r="G96" i="1"/>
  <c r="G97" i="1"/>
  <c r="G98" i="1"/>
  <c r="G99" i="1"/>
  <c r="G100" i="1"/>
  <c r="G101" i="1"/>
  <c r="G103" i="1"/>
  <c r="G104" i="1"/>
  <c r="G105" i="1"/>
  <c r="G106" i="1"/>
  <c r="G107" i="1"/>
  <c r="G108" i="1"/>
  <c r="G109" i="1"/>
  <c r="G111" i="1"/>
  <c r="G112" i="1"/>
  <c r="G113" i="1"/>
  <c r="G114" i="1"/>
  <c r="G115" i="1"/>
  <c r="G116" i="1"/>
  <c r="G117" i="1"/>
  <c r="G119" i="1"/>
  <c r="G120" i="1"/>
  <c r="G121" i="1"/>
  <c r="G123" i="1"/>
  <c r="G124" i="1"/>
  <c r="G125" i="1"/>
  <c r="G126" i="1"/>
  <c r="G127" i="1"/>
  <c r="G128" i="1"/>
  <c r="G129" i="1"/>
  <c r="G130" i="1"/>
  <c r="G131" i="1"/>
  <c r="G132" i="1"/>
  <c r="G134" i="1"/>
  <c r="G87" i="1"/>
  <c r="G79" i="1"/>
  <c r="G80" i="1"/>
  <c r="G81" i="1"/>
  <c r="G82" i="1"/>
  <c r="G83" i="1"/>
  <c r="G84" i="1"/>
  <c r="G85" i="1"/>
  <c r="G78" i="1"/>
  <c r="G72" i="1"/>
  <c r="G73" i="1"/>
  <c r="G74" i="1"/>
  <c r="G75" i="1"/>
  <c r="G76" i="1"/>
  <c r="G71" i="1"/>
  <c r="G52" i="1"/>
  <c r="G53" i="1"/>
  <c r="G54" i="1"/>
  <c r="G55" i="1"/>
  <c r="G56" i="1"/>
  <c r="G57" i="1"/>
  <c r="G58" i="1"/>
  <c r="G59" i="1"/>
  <c r="G60" i="1"/>
  <c r="G61" i="1"/>
  <c r="G62" i="1"/>
  <c r="G63" i="1"/>
  <c r="G64" i="1"/>
  <c r="G65" i="1"/>
  <c r="G66" i="1"/>
  <c r="G67" i="1"/>
  <c r="G68" i="1"/>
  <c r="G69" i="1"/>
  <c r="G51" i="1"/>
  <c r="G43" i="1"/>
  <c r="G44" i="1"/>
  <c r="G45" i="1"/>
  <c r="G46" i="1"/>
  <c r="G47" i="1"/>
  <c r="G48" i="1"/>
  <c r="G49" i="1"/>
  <c r="G42" i="1"/>
  <c r="G30" i="1"/>
  <c r="G31" i="1"/>
  <c r="G32" i="1"/>
  <c r="G33" i="1"/>
  <c r="G34" i="1"/>
  <c r="G35" i="1"/>
  <c r="G36" i="1"/>
  <c r="G37" i="1"/>
  <c r="G38" i="1"/>
  <c r="G39" i="1"/>
  <c r="G40" i="1"/>
  <c r="G29" i="1"/>
  <c r="G15" i="1"/>
  <c r="G16" i="1"/>
  <c r="G17" i="1"/>
  <c r="G18" i="1"/>
  <c r="G19" i="1"/>
  <c r="G20" i="1"/>
  <c r="G21" i="1"/>
  <c r="G22" i="1"/>
  <c r="G23" i="1"/>
  <c r="G24" i="1"/>
  <c r="G25" i="1"/>
  <c r="G26" i="1"/>
  <c r="G27" i="1"/>
  <c r="G14" i="1"/>
  <c r="G12" i="1"/>
  <c r="C29" i="2" l="1"/>
  <c r="S31" i="3"/>
  <c r="R31" i="3"/>
  <c r="Q31" i="3"/>
  <c r="C34" i="2" l="1"/>
  <c r="C35" i="2" s="1"/>
  <c r="I7" i="1" s="1"/>
  <c r="J90" i="1" s="1"/>
  <c r="H90" i="1" s="1"/>
  <c r="I90" i="1" s="1"/>
  <c r="C14" i="2"/>
  <c r="J134" i="1"/>
  <c r="H134" i="1" s="1"/>
  <c r="I134" i="1" s="1"/>
  <c r="I133" i="1" s="1"/>
  <c r="C35" i="3" s="1"/>
  <c r="J132" i="1"/>
  <c r="H132" i="1" s="1"/>
  <c r="I132" i="1" s="1"/>
  <c r="J131" i="1"/>
  <c r="H131" i="1" s="1"/>
  <c r="I131" i="1" s="1"/>
  <c r="J130" i="1"/>
  <c r="H130" i="1" s="1"/>
  <c r="I130" i="1" s="1"/>
  <c r="J129" i="1"/>
  <c r="H129" i="1" s="1"/>
  <c r="I129" i="1" s="1"/>
  <c r="J128" i="1"/>
  <c r="H128" i="1" s="1"/>
  <c r="I128" i="1" s="1"/>
  <c r="J127" i="1"/>
  <c r="H127" i="1" s="1"/>
  <c r="I127" i="1" s="1"/>
  <c r="J126" i="1"/>
  <c r="H126" i="1" s="1"/>
  <c r="I126" i="1" s="1"/>
  <c r="J125" i="1"/>
  <c r="H125" i="1" s="1"/>
  <c r="I125" i="1" s="1"/>
  <c r="J124" i="1"/>
  <c r="H124" i="1" s="1"/>
  <c r="I124" i="1" s="1"/>
  <c r="J123" i="1"/>
  <c r="H123" i="1" s="1"/>
  <c r="I123" i="1" s="1"/>
  <c r="J98" i="1"/>
  <c r="H98" i="1" s="1"/>
  <c r="I98" i="1" s="1"/>
  <c r="J66" i="1"/>
  <c r="H66" i="1" s="1"/>
  <c r="J38" i="1"/>
  <c r="H38" i="1" s="1"/>
  <c r="J26" i="1"/>
  <c r="H26" i="1" s="1"/>
  <c r="I26" i="1" s="1"/>
  <c r="J23" i="1"/>
  <c r="H23" i="1" s="1"/>
  <c r="I23" i="1" s="1"/>
  <c r="J18" i="1"/>
  <c r="H18" i="1" s="1"/>
  <c r="I18" i="1" s="1"/>
  <c r="J15" i="1"/>
  <c r="H15" i="1" s="1"/>
  <c r="I15" i="1" s="1"/>
  <c r="J16" i="1" l="1"/>
  <c r="H16" i="1" s="1"/>
  <c r="I16" i="1" s="1"/>
  <c r="J24" i="1"/>
  <c r="H24" i="1" s="1"/>
  <c r="I24" i="1" s="1"/>
  <c r="J49" i="1"/>
  <c r="H49" i="1" s="1"/>
  <c r="J106" i="1"/>
  <c r="H106" i="1" s="1"/>
  <c r="I106" i="1" s="1"/>
  <c r="J17" i="1"/>
  <c r="H17" i="1" s="1"/>
  <c r="I17" i="1" s="1"/>
  <c r="I13" i="1" s="1"/>
  <c r="C11" i="3" s="1"/>
  <c r="J25" i="1"/>
  <c r="H25" i="1" s="1"/>
  <c r="I25" i="1" s="1"/>
  <c r="J51" i="1"/>
  <c r="H51" i="1" s="1"/>
  <c r="J114" i="1"/>
  <c r="H114" i="1" s="1"/>
  <c r="I114" i="1" s="1"/>
  <c r="J19" i="1"/>
  <c r="H19" i="1" s="1"/>
  <c r="I19" i="1" s="1"/>
  <c r="J27" i="1"/>
  <c r="H27" i="1" s="1"/>
  <c r="I27" i="1" s="1"/>
  <c r="J68" i="1"/>
  <c r="H68" i="1" s="1"/>
  <c r="J20" i="1"/>
  <c r="H20" i="1" s="1"/>
  <c r="I20" i="1" s="1"/>
  <c r="J35" i="1"/>
  <c r="H35" i="1" s="1"/>
  <c r="I35" i="1" s="1"/>
  <c r="J74" i="1"/>
  <c r="H74" i="1" s="1"/>
  <c r="I74" i="1" s="1"/>
  <c r="J21" i="1"/>
  <c r="H21" i="1" s="1"/>
  <c r="I21" i="1" s="1"/>
  <c r="J36" i="1"/>
  <c r="H36" i="1" s="1"/>
  <c r="I36" i="1" s="1"/>
  <c r="J81" i="1"/>
  <c r="H81" i="1" s="1"/>
  <c r="I81" i="1" s="1"/>
  <c r="J14" i="1"/>
  <c r="H14" i="1" s="1"/>
  <c r="I14" i="1" s="1"/>
  <c r="J22" i="1"/>
  <c r="H22" i="1" s="1"/>
  <c r="I22" i="1" s="1"/>
  <c r="J37" i="1"/>
  <c r="H37" i="1" s="1"/>
  <c r="I37" i="1" s="1"/>
  <c r="C19" i="2"/>
  <c r="C20" i="2" s="1"/>
  <c r="I5" i="1" s="1"/>
  <c r="I38" i="1"/>
  <c r="I51" i="1"/>
  <c r="I66" i="1"/>
  <c r="I68" i="1"/>
  <c r="I49" i="1"/>
  <c r="S36" i="3"/>
  <c r="I122" i="1"/>
  <c r="C33" i="3" s="1"/>
  <c r="J112" i="1" l="1"/>
  <c r="H112" i="1" s="1"/>
  <c r="I112" i="1" s="1"/>
  <c r="J101" i="1"/>
  <c r="H101" i="1" s="1"/>
  <c r="I101" i="1" s="1"/>
  <c r="J91" i="1"/>
  <c r="H91" i="1" s="1"/>
  <c r="I91" i="1" s="1"/>
  <c r="J80" i="1"/>
  <c r="H80" i="1" s="1"/>
  <c r="I80" i="1" s="1"/>
  <c r="J69" i="1"/>
  <c r="H69" i="1" s="1"/>
  <c r="I69" i="1" s="1"/>
  <c r="J59" i="1"/>
  <c r="H59" i="1" s="1"/>
  <c r="I59" i="1" s="1"/>
  <c r="J48" i="1"/>
  <c r="H48" i="1" s="1"/>
  <c r="I48" i="1" s="1"/>
  <c r="J39" i="1"/>
  <c r="H39" i="1" s="1"/>
  <c r="I39" i="1" s="1"/>
  <c r="J121" i="1"/>
  <c r="H121" i="1" s="1"/>
  <c r="I121" i="1" s="1"/>
  <c r="J111" i="1"/>
  <c r="H111" i="1" s="1"/>
  <c r="I111" i="1" s="1"/>
  <c r="J100" i="1"/>
  <c r="H100" i="1" s="1"/>
  <c r="I100" i="1" s="1"/>
  <c r="J89" i="1"/>
  <c r="H89" i="1" s="1"/>
  <c r="I89" i="1" s="1"/>
  <c r="J79" i="1"/>
  <c r="H79" i="1" s="1"/>
  <c r="I79" i="1" s="1"/>
  <c r="J67" i="1"/>
  <c r="H67" i="1" s="1"/>
  <c r="I67" i="1" s="1"/>
  <c r="J58" i="1"/>
  <c r="H58" i="1" s="1"/>
  <c r="I58" i="1" s="1"/>
  <c r="J47" i="1"/>
  <c r="H47" i="1" s="1"/>
  <c r="I47" i="1" s="1"/>
  <c r="J34" i="1"/>
  <c r="H34" i="1" s="1"/>
  <c r="I34" i="1" s="1"/>
  <c r="J87" i="1"/>
  <c r="H87" i="1" s="1"/>
  <c r="I87" i="1" s="1"/>
  <c r="J64" i="1"/>
  <c r="H64" i="1" s="1"/>
  <c r="I64" i="1" s="1"/>
  <c r="J45" i="1"/>
  <c r="H45" i="1" s="1"/>
  <c r="I45" i="1" s="1"/>
  <c r="J117" i="1"/>
  <c r="H117" i="1" s="1"/>
  <c r="I117" i="1" s="1"/>
  <c r="J107" i="1"/>
  <c r="H107" i="1" s="1"/>
  <c r="I107" i="1" s="1"/>
  <c r="J96" i="1"/>
  <c r="H96" i="1" s="1"/>
  <c r="I96" i="1" s="1"/>
  <c r="J85" i="1"/>
  <c r="H85" i="1" s="1"/>
  <c r="I85" i="1" s="1"/>
  <c r="J75" i="1"/>
  <c r="H75" i="1" s="1"/>
  <c r="I75" i="1" s="1"/>
  <c r="J63" i="1"/>
  <c r="H63" i="1" s="1"/>
  <c r="I63" i="1" s="1"/>
  <c r="J44" i="1"/>
  <c r="H44" i="1" s="1"/>
  <c r="I44" i="1" s="1"/>
  <c r="J31" i="1"/>
  <c r="H31" i="1" s="1"/>
  <c r="I31" i="1" s="1"/>
  <c r="J120" i="1"/>
  <c r="H120" i="1" s="1"/>
  <c r="I120" i="1" s="1"/>
  <c r="J109" i="1"/>
  <c r="H109" i="1" s="1"/>
  <c r="I109" i="1" s="1"/>
  <c r="J99" i="1"/>
  <c r="H99" i="1" s="1"/>
  <c r="I99" i="1" s="1"/>
  <c r="J88" i="1"/>
  <c r="H88" i="1" s="1"/>
  <c r="I88" i="1" s="1"/>
  <c r="J78" i="1"/>
  <c r="H78" i="1" s="1"/>
  <c r="I78" i="1" s="1"/>
  <c r="J65" i="1"/>
  <c r="H65" i="1" s="1"/>
  <c r="I65" i="1" s="1"/>
  <c r="J57" i="1"/>
  <c r="H57" i="1" s="1"/>
  <c r="I57" i="1" s="1"/>
  <c r="J46" i="1"/>
  <c r="H46" i="1" s="1"/>
  <c r="I46" i="1" s="1"/>
  <c r="J33" i="1"/>
  <c r="H33" i="1" s="1"/>
  <c r="I33" i="1" s="1"/>
  <c r="J119" i="1"/>
  <c r="H119" i="1" s="1"/>
  <c r="I119" i="1" s="1"/>
  <c r="J108" i="1"/>
  <c r="H108" i="1" s="1"/>
  <c r="I108" i="1" s="1"/>
  <c r="J97" i="1"/>
  <c r="H97" i="1" s="1"/>
  <c r="I97" i="1" s="1"/>
  <c r="J76" i="1"/>
  <c r="H76" i="1" s="1"/>
  <c r="I76" i="1" s="1"/>
  <c r="J56" i="1"/>
  <c r="H56" i="1" s="1"/>
  <c r="I56" i="1" s="1"/>
  <c r="J32" i="1"/>
  <c r="H32" i="1" s="1"/>
  <c r="I32" i="1" s="1"/>
  <c r="J55" i="1"/>
  <c r="H55" i="1" s="1"/>
  <c r="I55" i="1" s="1"/>
  <c r="J116" i="1"/>
  <c r="H116" i="1" s="1"/>
  <c r="I116" i="1" s="1"/>
  <c r="J105" i="1"/>
  <c r="H105" i="1" s="1"/>
  <c r="I105" i="1" s="1"/>
  <c r="J95" i="1"/>
  <c r="H95" i="1" s="1"/>
  <c r="I95" i="1" s="1"/>
  <c r="J84" i="1"/>
  <c r="H84" i="1" s="1"/>
  <c r="I84" i="1" s="1"/>
  <c r="J73" i="1"/>
  <c r="H73" i="1" s="1"/>
  <c r="I73" i="1" s="1"/>
  <c r="J62" i="1"/>
  <c r="H62" i="1" s="1"/>
  <c r="I62" i="1" s="1"/>
  <c r="J54" i="1"/>
  <c r="H54" i="1" s="1"/>
  <c r="I54" i="1" s="1"/>
  <c r="J43" i="1"/>
  <c r="H43" i="1" s="1"/>
  <c r="I43" i="1" s="1"/>
  <c r="J30" i="1"/>
  <c r="H30" i="1" s="1"/>
  <c r="I30" i="1" s="1"/>
  <c r="J115" i="1"/>
  <c r="H115" i="1" s="1"/>
  <c r="I115" i="1" s="1"/>
  <c r="J104" i="1"/>
  <c r="H104" i="1" s="1"/>
  <c r="I104" i="1" s="1"/>
  <c r="J93" i="1"/>
  <c r="H93" i="1" s="1"/>
  <c r="I93" i="1" s="1"/>
  <c r="J83" i="1"/>
  <c r="H83" i="1" s="1"/>
  <c r="I83" i="1" s="1"/>
  <c r="J72" i="1"/>
  <c r="H72" i="1" s="1"/>
  <c r="I72" i="1" s="1"/>
  <c r="J61" i="1"/>
  <c r="H61" i="1" s="1"/>
  <c r="I61" i="1" s="1"/>
  <c r="J53" i="1"/>
  <c r="H53" i="1" s="1"/>
  <c r="I53" i="1" s="1"/>
  <c r="J42" i="1"/>
  <c r="H42" i="1" s="1"/>
  <c r="I42" i="1" s="1"/>
  <c r="I41" i="1" s="1"/>
  <c r="C15" i="3" s="1"/>
  <c r="H16" i="3" s="1"/>
  <c r="J29" i="1"/>
  <c r="H29" i="1" s="1"/>
  <c r="I29" i="1" s="1"/>
  <c r="I28" i="1" s="1"/>
  <c r="C13" i="3" s="1"/>
  <c r="P14" i="3" s="1"/>
  <c r="J113" i="1"/>
  <c r="H113" i="1" s="1"/>
  <c r="I113" i="1" s="1"/>
  <c r="J103" i="1"/>
  <c r="H103" i="1" s="1"/>
  <c r="I103" i="1" s="1"/>
  <c r="I102" i="1" s="1"/>
  <c r="C27" i="3" s="1"/>
  <c r="S28" i="3" s="1"/>
  <c r="J92" i="1"/>
  <c r="H92" i="1" s="1"/>
  <c r="I92" i="1" s="1"/>
  <c r="J82" i="1"/>
  <c r="H82" i="1" s="1"/>
  <c r="I82" i="1" s="1"/>
  <c r="J71" i="1"/>
  <c r="H71" i="1" s="1"/>
  <c r="I71" i="1" s="1"/>
  <c r="I70" i="1" s="1"/>
  <c r="C19" i="3" s="1"/>
  <c r="J60" i="1"/>
  <c r="H60" i="1" s="1"/>
  <c r="I60" i="1" s="1"/>
  <c r="J52" i="1"/>
  <c r="H52" i="1" s="1"/>
  <c r="I52" i="1" s="1"/>
  <c r="I50" i="1" s="1"/>
  <c r="C17" i="3" s="1"/>
  <c r="L18" i="3" s="1"/>
  <c r="J40" i="1"/>
  <c r="H40" i="1" s="1"/>
  <c r="I40" i="1" s="1"/>
  <c r="J12" i="1"/>
  <c r="H12" i="1" s="1"/>
  <c r="I12" i="1" s="1"/>
  <c r="I11" i="1" s="1"/>
  <c r="C9" i="3" s="1"/>
  <c r="I118" i="1"/>
  <c r="C31" i="3" s="1"/>
  <c r="S32" i="3" s="1"/>
  <c r="Q20" i="3"/>
  <c r="E34" i="3"/>
  <c r="G34" i="3"/>
  <c r="G38" i="3" s="1"/>
  <c r="F34" i="3"/>
  <c r="F38" i="3" s="1"/>
  <c r="E12" i="3"/>
  <c r="I94" i="1" l="1"/>
  <c r="C25" i="3" s="1"/>
  <c r="S26" i="3" s="1"/>
  <c r="I86" i="1"/>
  <c r="C23" i="3" s="1"/>
  <c r="S24" i="3" s="1"/>
  <c r="I110" i="1"/>
  <c r="C29" i="3" s="1"/>
  <c r="S30" i="3" s="1"/>
  <c r="I77" i="1"/>
  <c r="C21" i="3" s="1"/>
  <c r="R22" i="3" s="1"/>
  <c r="R32" i="3"/>
  <c r="Q32" i="3"/>
  <c r="R18" i="3"/>
  <c r="Q18" i="3"/>
  <c r="N18" i="3"/>
  <c r="J18" i="3"/>
  <c r="M18" i="3"/>
  <c r="I18" i="3"/>
  <c r="I10" i="1"/>
  <c r="S18" i="3"/>
  <c r="O18" i="3"/>
  <c r="I16" i="3"/>
  <c r="N14" i="3"/>
  <c r="I14" i="3"/>
  <c r="K14" i="3"/>
  <c r="Q14" i="3"/>
  <c r="H14" i="3"/>
  <c r="H18" i="3"/>
  <c r="P18" i="3"/>
  <c r="L14" i="3"/>
  <c r="K18" i="3"/>
  <c r="S14" i="3"/>
  <c r="R14" i="3"/>
  <c r="M14" i="3"/>
  <c r="J14" i="3"/>
  <c r="E38" i="3"/>
  <c r="E40" i="3" s="1"/>
  <c r="O14" i="3"/>
  <c r="J10" i="3"/>
  <c r="R10" i="3"/>
  <c r="K10" i="3"/>
  <c r="P10" i="3"/>
  <c r="Q10" i="3"/>
  <c r="S10" i="3"/>
  <c r="L10" i="3"/>
  <c r="N10" i="3"/>
  <c r="O10" i="3"/>
  <c r="M10" i="3"/>
  <c r="H10" i="3"/>
  <c r="I10" i="3"/>
  <c r="C37" i="3" l="1"/>
  <c r="D9" i="3" s="1"/>
  <c r="Q38" i="3"/>
  <c r="I38" i="3"/>
  <c r="P38" i="3"/>
  <c r="N38" i="3"/>
  <c r="K38" i="3"/>
  <c r="H38" i="3"/>
  <c r="J38" i="3"/>
  <c r="R38" i="3"/>
  <c r="L38" i="3"/>
  <c r="S38" i="3"/>
  <c r="M38" i="3"/>
  <c r="O38" i="3"/>
  <c r="F40" i="3"/>
  <c r="G40" i="3" s="1"/>
  <c r="G37" i="3" l="1"/>
  <c r="R37" i="3"/>
  <c r="K37" i="3"/>
  <c r="O39" i="3"/>
  <c r="D17" i="3"/>
  <c r="J39" i="3"/>
  <c r="D33" i="3"/>
  <c r="H39" i="3"/>
  <c r="D29" i="3"/>
  <c r="D13" i="3"/>
  <c r="D25" i="3"/>
  <c r="M37" i="3"/>
  <c r="G39" i="3"/>
  <c r="S39" i="3"/>
  <c r="I39" i="3"/>
  <c r="D31" i="3"/>
  <c r="D19" i="3"/>
  <c r="E41" i="3"/>
  <c r="D21" i="3"/>
  <c r="E39" i="3"/>
  <c r="D15" i="3"/>
  <c r="E37" i="3"/>
  <c r="D23" i="3"/>
  <c r="N37" i="3"/>
  <c r="D35" i="3"/>
  <c r="P37" i="3"/>
  <c r="D11" i="3"/>
  <c r="I37" i="3"/>
  <c r="F39" i="3"/>
  <c r="D27" i="3"/>
  <c r="F37" i="3"/>
  <c r="L39" i="3"/>
  <c r="Q37" i="3"/>
  <c r="K39" i="3"/>
  <c r="Q39" i="3"/>
  <c r="N39" i="3"/>
  <c r="P39" i="3"/>
  <c r="L37" i="3"/>
  <c r="M39" i="3"/>
  <c r="J37" i="3"/>
  <c r="S37" i="3"/>
  <c r="H37" i="3"/>
  <c r="H40" i="3"/>
  <c r="I40" i="3" s="1"/>
  <c r="J40" i="3" s="1"/>
  <c r="K40" i="3" s="1"/>
  <c r="L40" i="3" s="1"/>
  <c r="M40" i="3" s="1"/>
  <c r="N40" i="3" s="1"/>
  <c r="O40" i="3" s="1"/>
  <c r="P40" i="3" s="1"/>
  <c r="Q40" i="3" s="1"/>
  <c r="R40" i="3" s="1"/>
  <c r="S40" i="3" s="1"/>
  <c r="R39" i="3"/>
  <c r="O37" i="3"/>
  <c r="F41" i="3"/>
  <c r="G41" i="3" s="1"/>
  <c r="D37" i="3"/>
  <c r="H41" i="3" l="1"/>
  <c r="I41" i="3" s="1"/>
  <c r="J41" i="3" s="1"/>
  <c r="K41" i="3" s="1"/>
  <c r="L41" i="3" s="1"/>
  <c r="M41" i="3" s="1"/>
  <c r="N41" i="3" s="1"/>
  <c r="O41" i="3" s="1"/>
  <c r="P41" i="3" s="1"/>
  <c r="Q41" i="3" s="1"/>
  <c r="R41" i="3" s="1"/>
  <c r="S41" i="3" s="1"/>
</calcChain>
</file>

<file path=xl/comments1.xml><?xml version="1.0" encoding="utf-8"?>
<comments xmlns="http://schemas.openxmlformats.org/spreadsheetml/2006/main">
  <authors>
    <author>Delson</author>
  </authors>
  <commentList>
    <comment ref="I8" authorId="0" shapeId="0">
      <text>
        <r>
          <rPr>
            <b/>
            <sz val="9"/>
            <color indexed="81"/>
            <rFont val="Segoe UI"/>
            <family val="2"/>
          </rPr>
          <t>PREENCHER</t>
        </r>
      </text>
    </comment>
  </commentList>
</comments>
</file>

<file path=xl/sharedStrings.xml><?xml version="1.0" encoding="utf-8"?>
<sst xmlns="http://schemas.openxmlformats.org/spreadsheetml/2006/main" count="704" uniqueCount="382">
  <si>
    <t>PREFEITURA DE JUIZ DE FORA</t>
  </si>
  <si>
    <t>SECRETARIA DE OBRAS</t>
  </si>
  <si>
    <t>SUBSECRETARIA DE GESTÃO DE OBRAS PÚBLICAS</t>
  </si>
  <si>
    <t>OBRA:</t>
  </si>
  <si>
    <t>BDI ONERADO:</t>
  </si>
  <si>
    <t>BDI DIFERENCIADO:</t>
  </si>
  <si>
    <t>PROPONENTE:</t>
  </si>
  <si>
    <t>CNPJ:</t>
  </si>
  <si>
    <t>DESCONTO PROPOSTO:</t>
  </si>
  <si>
    <t>ITEM</t>
  </si>
  <si>
    <t>DESCRIÇÃO</t>
  </si>
  <si>
    <t>QUANT.</t>
  </si>
  <si>
    <t>UN.</t>
  </si>
  <si>
    <t>PREÇO 
UNITÁRIO 
COM BDI</t>
  </si>
  <si>
    <t>PREÇO
TOTAL 
COM BDI</t>
  </si>
  <si>
    <t>PREÇO UNITÁRIO 
SEM BDI</t>
  </si>
  <si>
    <t>BDI PROJETO:</t>
  </si>
  <si>
    <t>1.1.</t>
  </si>
  <si>
    <t>1.1.1.</t>
  </si>
  <si>
    <t>1.2.</t>
  </si>
  <si>
    <t>1.2.1.</t>
  </si>
  <si>
    <t>1.2.2.</t>
  </si>
  <si>
    <t>1.2.3.</t>
  </si>
  <si>
    <t>1.2.4.</t>
  </si>
  <si>
    <t>1.2.5.</t>
  </si>
  <si>
    <t>1.2.6.</t>
  </si>
  <si>
    <t>1.2.7.</t>
  </si>
  <si>
    <t>1.2.8.</t>
  </si>
  <si>
    <t>1.2.9.</t>
  </si>
  <si>
    <t>1.2.10.</t>
  </si>
  <si>
    <t>1.2.11.</t>
  </si>
  <si>
    <t>1.2.12.</t>
  </si>
  <si>
    <t>1.2.13.</t>
  </si>
  <si>
    <t>1.2.14.</t>
  </si>
  <si>
    <t>1.3.</t>
  </si>
  <si>
    <t>1.3.1.</t>
  </si>
  <si>
    <t>1.3.2.</t>
  </si>
  <si>
    <t>1.3.3.</t>
  </si>
  <si>
    <t>1.3.4.</t>
  </si>
  <si>
    <t>1.3.5.</t>
  </si>
  <si>
    <t>1.3.6.</t>
  </si>
  <si>
    <t>1.3.7.</t>
  </si>
  <si>
    <t>1.3.8.</t>
  </si>
  <si>
    <t>1.3.9.</t>
  </si>
  <si>
    <t>1.3.10.</t>
  </si>
  <si>
    <t>1.3.11.</t>
  </si>
  <si>
    <t>1.3.12.</t>
  </si>
  <si>
    <t>1.4.</t>
  </si>
  <si>
    <t>1.4.1.</t>
  </si>
  <si>
    <t>1.4.2.</t>
  </si>
  <si>
    <t>1.4.3.</t>
  </si>
  <si>
    <t>1.4.4.</t>
  </si>
  <si>
    <t>1.4.5.</t>
  </si>
  <si>
    <t>1.4.6.</t>
  </si>
  <si>
    <t>1.4.7.</t>
  </si>
  <si>
    <t>1.4.8.</t>
  </si>
  <si>
    <t>1.5.</t>
  </si>
  <si>
    <t>1.5.1.</t>
  </si>
  <si>
    <t>1.5.2.</t>
  </si>
  <si>
    <t>1.5.3.</t>
  </si>
  <si>
    <t>1.5.4.</t>
  </si>
  <si>
    <t>1.5.5.</t>
  </si>
  <si>
    <t>1.5.6.</t>
  </si>
  <si>
    <t>1.5.7.</t>
  </si>
  <si>
    <t>1.5.8.</t>
  </si>
  <si>
    <t>1.5.9.</t>
  </si>
  <si>
    <t>1.5.10.</t>
  </si>
  <si>
    <t>1.5.11.</t>
  </si>
  <si>
    <t>1.5.12.</t>
  </si>
  <si>
    <t>1.5.13.</t>
  </si>
  <si>
    <t>1.5.14.</t>
  </si>
  <si>
    <t>1.5.15.</t>
  </si>
  <si>
    <t>1.5.16.</t>
  </si>
  <si>
    <t>1.5.17.</t>
  </si>
  <si>
    <t>1.5.18.</t>
  </si>
  <si>
    <t>1.5.19.</t>
  </si>
  <si>
    <t>1.6.</t>
  </si>
  <si>
    <t>1.6.1.</t>
  </si>
  <si>
    <t>1.6.2.</t>
  </si>
  <si>
    <t>1.6.3.</t>
  </si>
  <si>
    <t>1.6.4.</t>
  </si>
  <si>
    <t>1.6.5.</t>
  </si>
  <si>
    <t>1.6.6.</t>
  </si>
  <si>
    <t>1.7.</t>
  </si>
  <si>
    <t>1.7.1.</t>
  </si>
  <si>
    <t>1.7.2.</t>
  </si>
  <si>
    <t>1.7.3.</t>
  </si>
  <si>
    <t>1.7.4.</t>
  </si>
  <si>
    <t>1.7.5.</t>
  </si>
  <si>
    <t>1.7.6.</t>
  </si>
  <si>
    <t>1.7.7.</t>
  </si>
  <si>
    <t>1.7.8.</t>
  </si>
  <si>
    <t>1.8.</t>
  </si>
  <si>
    <t>1.8.1.</t>
  </si>
  <si>
    <t>1.8.2.</t>
  </si>
  <si>
    <t>1.8.3.</t>
  </si>
  <si>
    <t>1.8.4.</t>
  </si>
  <si>
    <t>1.8.5.</t>
  </si>
  <si>
    <t>1.8.6.</t>
  </si>
  <si>
    <t>1.8.7.</t>
  </si>
  <si>
    <t>1.9.</t>
  </si>
  <si>
    <t>1.9.1.</t>
  </si>
  <si>
    <t>1.9.2.</t>
  </si>
  <si>
    <t>1.9.3.</t>
  </si>
  <si>
    <t>1.9.4.</t>
  </si>
  <si>
    <t>1.9.5.</t>
  </si>
  <si>
    <t>1.9.6.</t>
  </si>
  <si>
    <t>1.9.7.</t>
  </si>
  <si>
    <t>1.10.</t>
  </si>
  <si>
    <t>1.10.1.</t>
  </si>
  <si>
    <t>1.10.2.</t>
  </si>
  <si>
    <t>1.10.3.</t>
  </si>
  <si>
    <t>1.10.4.</t>
  </si>
  <si>
    <t>1.10.5.</t>
  </si>
  <si>
    <t>1.10.6.</t>
  </si>
  <si>
    <t>1.10.7.</t>
  </si>
  <si>
    <t>1.11.</t>
  </si>
  <si>
    <t>1.11.1.</t>
  </si>
  <si>
    <t>1.11.2.</t>
  </si>
  <si>
    <t>1.11.3.</t>
  </si>
  <si>
    <t>1.11.4.</t>
  </si>
  <si>
    <t>1.11.5.</t>
  </si>
  <si>
    <t>1.11.6.</t>
  </si>
  <si>
    <t>1.11.7.</t>
  </si>
  <si>
    <t>1.12.</t>
  </si>
  <si>
    <t>1.12.1.</t>
  </si>
  <si>
    <t>1.12.2.</t>
  </si>
  <si>
    <t>1.12.3.</t>
  </si>
  <si>
    <t>1.13.</t>
  </si>
  <si>
    <t>1.13.1.</t>
  </si>
  <si>
    <t>1.13.2.</t>
  </si>
  <si>
    <t>1.13.3.</t>
  </si>
  <si>
    <t>1.13.4.</t>
  </si>
  <si>
    <t>1.13.5.</t>
  </si>
  <si>
    <t>1.13.6.</t>
  </si>
  <si>
    <t>1.13.7.</t>
  </si>
  <si>
    <t>1.13.8.</t>
  </si>
  <si>
    <t>1.13.9.</t>
  </si>
  <si>
    <t>1.13.10.</t>
  </si>
  <si>
    <t>1.14.</t>
  </si>
  <si>
    <t>1.14.1.</t>
  </si>
  <si>
    <t>ADMINISTRAÇÃO LOCAL (12 MESES: OBRA)</t>
  </si>
  <si>
    <t>ADMINISTRAÇÃO LOCAL COMPOSTA POR: ENG. CIVIL DE OBRA PLENO / TÉCNICO EM SEGURANÇA DO TRABALHO / ENCARREGADO GERAL / TOPÓGRAFO E AUXILIAR DE TOPÓGRAFO / VIGILÂNCIA DA OBRA (SINAPI: 93567 / 100321 / 93572 / 94296 / 101389 / 101460 - D.B.: 07/2026)</t>
  </si>
  <si>
    <t>ENSAIOS E SONDAGEM</t>
  </si>
  <si>
    <t>MOBILIZAÇÃO E DESMOBILIZAÇÃO DE EQUIPE DE ENSAIOS TECNOLÓGICOS, CONSIDERANDO O TRANSPORTE ATÉ 50 KM</t>
  </si>
  <si>
    <t>SONDAGEM ROTATIVA COM COROA DE WIDIA,EM ALTERACAO DE ROCHA, DIAMETRO H,VERTICAL,INCLUSIVE DESLOCAMENTO DENTRO DO CANTEIR O E INSTALACAO DA SONDA EM CADA FURO</t>
  </si>
  <si>
    <t>SONDAGEM ROTATIVA COM COROA DE WIDIA,EM ROCHA SA,DIAMETRO NX ,VERTICAL,INCLUSIVE DESLOCAMENTO DENTRO DO CANTEIRO E INSTAL ACAO DA SONDA EM CADA FURO</t>
  </si>
  <si>
    <t>SONDAGEM A PERCUSSÃO COM ENSAIO DE PENETRAÇÃO PADRÃO (SPT), DIÂMETRO 2.1/2", COM REVESTIMENTO, EXCLUSIVE DIÁRIA, MOBILIZAÇÃO E DESMOBILIZAÇÃO</t>
  </si>
  <si>
    <t>MOBILIZAÇÃO E DESMOBILIZAÇÃO DE EQUIPAMENTO DE SONDAGEM A PERCUSSÃO COM ENSAIO DE PENETRAÇÃO PADRÃO (SPT) - (CUSTO FIXO)</t>
  </si>
  <si>
    <t>TAXA DE INSTALAÇÃO POR FURO PARA SONDAGEM A PERCUSSÃO COM ENSAIO DE PENETRAÇÃO PADRÃO (SPT), DIÂMETRO 2.1/2", EXCLUSIVE SONDAGEM</t>
  </si>
  <si>
    <t>ENSAIO DE CISALHAMENTO DIRETO, EM JUNTAS (DIACLASES), EM LABORATÓRIO, COM CONTROLE DE DESLOCAMENTO CISALHANTE E DA TENSÃO NORMAL APLICADA, ATRAVÉS DE SISTEMA DE AQUISIÇÃO DE DADOS AUTOMÁTICO, PARA 5 NÍVEIS DE TENSÃO NORMAL, INCLUINDO A PREPARAÇÃO DA AMOSTRA POR CORPO DE PROVA E DE RELATÓRIO, EXCLUINDO A EXTRAÇÃO DA AMOSTRA ORIENTADA</t>
  </si>
  <si>
    <t>AMOSTRA INDEFORMADA EM BLOCO</t>
  </si>
  <si>
    <t>ENSAIO TRIAXIAL DRENADO EM AMOSTRA NATURAL POR CP</t>
  </si>
  <si>
    <t>ENSAIO TRIAXIAL NÃO DRENADO EM AMOSTRA NATURAL POR CP</t>
  </si>
  <si>
    <t>ANÁLISE GRANULOMÉTRICA COMPLETA, EM AMOSTRA DE SOLO, DE ACORDO COM A NBR7181 E NBR6457, COMPREENDENDO AS FASES DE PENEIRAMENTO E SEDIMENTAÇÃO, QUANDO CONSTATADA A PRESENÇA DE PARTÍCULAS FINAS EM SUA COMPOSIÇÃO</t>
  </si>
  <si>
    <t>ENSAIO PARA DETERMINAÇÃO, EM LABORATÓRIO, DO LIMITE DE LIQUIDEZ DE AMOSTRA DE SOLO FINO, DE ACORDO COM AS RECOMENDAÇÕES DA NBR7180 E DA NBR6457</t>
  </si>
  <si>
    <t>ENSAIO PARA DETERMINAÇÃO, EM LABORATÓRIO, DO PESO ESPECÍFICO APARENTE DE AMOSTRA DE SOLO, DE ACORDO COM AS RECOMENDAÇÕES DA NBR6457</t>
  </si>
  <si>
    <t>ENSAIO PARA DETERMINAÇÃO DA UMIDADE NATURAL DE AMOSTRAS DE SOLO, EM LABORATÓRIO</t>
  </si>
  <si>
    <t>SERVIÇOS PRELIMINARES / CANTEIRO DE OBRAS</t>
  </si>
  <si>
    <t>FORNECIMENTO E INSTALAÇÃO DE PLACA DE OBRA COM CHAPA GALVANIZADA E ESTRUTURA DE MADEIRA. AF_03/2022_PS</t>
  </si>
  <si>
    <t>TAPUME COM TELHA METÁLICA. AF_03/2024</t>
  </si>
  <si>
    <t>LIGAÇÃO DE ÁGUA PROVISÓRIA PARA CANTEIRO,  INCLUSIVE HIDRÔMETRO E CAVALETE PARA MEDIÇÃO DE ÁGUA   ENTRADA PRINCIPAL, EM AÇO GALVANIZADO DN 20MM (1/2") PADRÃO CONCESSIONÁRIA</t>
  </si>
  <si>
    <t>LIGAÇÃO DE ESGOTO PARA BARRACÃO DE OBRA EM CANTEIRO, EXCLUSIVE FOSSA SÉPTICA</t>
  </si>
  <si>
    <t>LIGAÇÃO PROVISÓRIA COM ENTRADA DE ENERGIA AÉREA, PADRÃO CEMIG, CARGA INSTALADA DE 15,1KVA ATÉ 30KVA, TRIFÁSICO, COM SAÍDA SUBTERRÂNEA, INCLUSIVE POSTE, CAIXA PARA MEDIDOR, DISJUNTOR, BARRAMENTO, ATERRAMENTO E ACESSÓRIOS</t>
  </si>
  <si>
    <t>BARRACÃO DE OBRA PARA DEPÓSITO E FERRAMENTARIA TIPO-II, ÁREA INTERNA 25,41M2, EM CHAPA DE COMPENSADO RESINADO, INCLUSIVE MOBILIÁRIO (OBRA DE MÉDIO PORTE, EFETIVO DE 30 A 60 HOMENS), PADRÃO DER-MG</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</si>
  <si>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</si>
  <si>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</si>
  <si>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</si>
  <si>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LOCAÇÃO DE BANHEIRO QUÍMICO, DIMENSÃO (110X120X230)CM, LINHA PADRÃO, CONTENDO UMA (1) PIA/HIGIENIZADOR DE MÃOS, INCLUSIVE MANUTENÇÃO E MOBILIZAÇÃO/DESMOBILIZAÇÃO</t>
  </si>
  <si>
    <t>INSTALAÇÃO E DESINSTALAÇÃO MECANIZADA DE CONTÊINER OU MÓDULO HABITÁVEL DE USOS DIVERSOS. AF_03/2024</t>
  </si>
  <si>
    <t>EXECUÇÃO DOS APOIOS PARA CONTÊINER OU MÓDULO HABITÁVEL. AF_03/2024</t>
  </si>
  <si>
    <t>TERRAPLENAGEM, DEMOLIÇÕES E REMOÇÕES</t>
  </si>
  <si>
    <t>SUAVIZAÇÃO E RECONFORMAÇÃO MANUAL DE TALUDES, COM PEQUENO DESMATAMENTO E ALTURA MÉDIA DE 1,50M (SCO-RJ: SE 20.05.0700 D.B.: 07/2026)</t>
  </si>
  <si>
    <t>CORTE RASO E RECORTE DE ÁRVORE COM DIÂMETRO DE TRONCO MAIOR OU IGUAL A 0,20 M E MENOR QUE 0,40 M. AF_03/2024</t>
  </si>
  <si>
    <t>DESTOCAMENTO DE ÁRVORES COM DIÂMETRO DE 0,15 A 0,30 M</t>
  </si>
  <si>
    <t>DEMOLIÇÃO DE LAJES, EM CONCRETO ARMADO, DE FORMA MECANIZADA COM MARTELETE, SEM REAPROVEITAMENTO. AF_09/2023</t>
  </si>
  <si>
    <t>REMOÇAO DE GUIAS PRÉ-FABRICADAS DE CONCRETO, DE FORMA MECANIZADA, COM REAPROVEITAMENTO. AF_09/2023</t>
  </si>
  <si>
    <t>CARGA, MANOBRA E DESCARGA DE SOLOS E MATERIAIS GRANULARES EM CAMINHÃO BASCULANTE 18 M³ - CARGA COM ESCAVADEIRA HIDRÁULICA (CAÇAMBA DE 1,20 M³ / 155 HP) E DESCARGA LIVRE (UNIDADE: M3). AF_02/2026</t>
  </si>
  <si>
    <t>TRANSPORTE COM CAMINHÃO BASCULANTE DE 18 M³, EM VIA URBANA PAVIMENTADA, DMT ATÉ 30 KM (UNIDADE: M3XKM). AF_02/2026</t>
  </si>
  <si>
    <t>TAXA DE DESTINAÇÃO DE RESÍDUOS INSERVÍVEIS EM ATERRO DE INERTES LICENCIADO PELA PJF</t>
  </si>
  <si>
    <t>SOLO GRAMPEADO</t>
  </si>
  <si>
    <t>FORNECIMENTO DE ANDAIME METÁLICO PARA FACHADA (LOCAÇÃO), INCLUSIVE PISO METÁLICO E SAPATAS, EXCLUSIVE MONTAGEM E DESMONTAGEM</t>
  </si>
  <si>
    <t>MONTAGEM E DESMONTAGEM DE ANDAIME METÁLICO PARA FACHADA COM PISO METÁLICO, EXCLUSIVE FORNECIMENTO DO ANDAIME E RODAPÉ/GUARDA-CORPO EM MADEIRA</t>
  </si>
  <si>
    <t>EXECUÇÃO DE SERVIÇOS DE FIXAÇÃO DE MALHA HEXAGONAL DE DUPLA TORÇÃO ASSOCIADA A CABOS DE AÇO COM RESISTÊNCIA DE PUNCIONAMENTO DE 74 KN E RESISTÊNCIA À TRAÇÃO DE 72 KN/M, EXCETO SERVIÇOS DE GRAMPEAMENTO, HIDROSEMEADURA E IRRIGAÇÃO (SINAPI 105522 - D.B.: 06/2026)</t>
  </si>
  <si>
    <t>EXECUÇÃO DE GRAMPO DE AÇO COM COMPRIMENTO MAIOR QUE 10 M, DIÂMETRO DE 10 CM, INCLUSIVE PERFURAÇÃO EM SOLO, INCLUSIVE ARMADURA Ø32 MM, INJEÇÃO DE NATA DE CIMENTO, CARGA, MANOBRA E DESCARGA EM CAMINHÃO DE MATERIAL PERFURADO, CAMINHÃO PIPA E TARIFA DE ÁGUA (SINAPI 93961 - D.B.: 07/2026)</t>
  </si>
  <si>
    <t>EXECUÇÃO DE GRAMPO DE AÇO COM COMPRIMENTO MAIOR QUE 10 M, DIÂMETRO DE 10 CM, INCLUSIVE PERFURAÇÃO EM MATERIAL DE 3ª CAT. (ROCHA ALTERADA), ARMADURA Ø32 MM, INJEÇÃO DE NATA DE CIMENTO, CARGA, MANOBRA E DESCARGA EM CAMINHÃO DE MATERIAL PERFURADO, CAMINHÃO PIPA E TARIFA DE ÁGUA (SINAPI 93961 / 90979 / 90982 - D.B.: 07/2026 / SICRO 5605940 (M1869 / M1875 / M1874) - D.B.: 04/2026))</t>
  </si>
  <si>
    <t>EXECUÇÃO DE GRAMPO DE AÇO COM COMPRIMENTO MAIOR QUE 10 M, DIÂMETRO DE 10 CM, INCLUSIVE PERFURAÇÃO EM MATERIAL DE 3ª CAT. (ROCHA SÃ), ARMADURA Ø32 MM, INJEÇÃO DE NATA DE CIMENTO, PLACA E PORCA DE ANCORAGEM, CARGA, MANOBRA E DESCARGA EM CAMINHÃO DE MATERIAL PERFURADO, CAMINHÃO PIPA E TARIFA DE ÁGUA (SINAPI 93961 / 90979 / 90982 - D.B.: 07/2026 / SICRO 5605940 (M1869 / M1875 / M1874) - D.B.: 04/2026))</t>
  </si>
  <si>
    <t>HIDROSSEMEADURA</t>
  </si>
  <si>
    <t>IRRIGAÇÃO DE ÁREA PLANTADA PARA PROTEÇÃO VEGETAL DO CORPO ESTRADAL</t>
  </si>
  <si>
    <t>DRENO SUB-HORIZONTAL - DSH 01 - MATERIAL DE 1ª CATEGORIA</t>
  </si>
  <si>
    <t>DRENO SUB-HORIZONTAL - DSH 01 - MATERIAL DE 2ª CATEGORIA</t>
  </si>
  <si>
    <t>DRENO SUB-HORIZONTAL - DSH 01 - MATERIAL DE 3ª CATEGORIA, EXCETO PERFURAÇÃO (SICRO 2003614 - D.B.: 04/2026)</t>
  </si>
  <si>
    <t>PERFURACAO ROTATIVA COM COROA DE WIDIA,EM ROCHA SA,DIAMETRO NX,VERTICAL,INCLUSIVE DESLOCAMENTO DENTRO DO CANTEIRO E INST ALACAO DO EQUIPAMENTO EM CADA FURO</t>
  </si>
  <si>
    <t>BOCA DE SAÍDA PARA DRENO SUB-HORIZONTAL EM MATERIAL DE 1ª CATEGORIA - BSD 04 - AREIA E BRITA COMERCIAIS</t>
  </si>
  <si>
    <t>CARGA, MANOBRA E DESCARGA DE ENTULHO EM CAMINHÃO BASCULANTE 18 M³ - CARGA COM ESCAVADEIRA HIDRÁULICA (CAÇAMBA DE 0,80 M³ / 111 HP) E DESCARGA LIVRE (UNIDADE: T). AF_02/2026</t>
  </si>
  <si>
    <t>EXECUÇÃO DE GRAMPO DE FIXAÇÃO (BASE: DET."A" E CRISTA: DET."B") PARA SOLO GRAMPEADO COM COMPRIMENTO MENOR OU IGUAL A 6 M, DIÂMETRO DE 7 CM, PERFURAÇÃO COM EQUIPAMENTO MANUAL E ARMADURA COM DIÂMETRO DE 25 MM (SINAPI 93967 D.B.: 07/2026)</t>
  </si>
  <si>
    <t>LOCAÇÃO DE CADEIRA SUSPENSA (BALANCIM),CONFORME NR 18 E ABNT NBR 14751, INCLUSIVE KIT DE SEGURANCA COMPLETO, EXCLUSIVE MONTAGEM E DESMONTAGEM (UN ADOTADA: UNxMÊS) (EMOP 05.007.0015-0)</t>
  </si>
  <si>
    <t>MONTAGEM E DESMONTAGEM DE CADEIRA SUSPENSA (BALANCIM) (EMOP 05.008.0004-0)</t>
  </si>
  <si>
    <t>DISPOSITIVOS DE DRENAGEM: VALETA TRAPEZOIDAL DE CONCRETO C/ ESTACA</t>
  </si>
  <si>
    <t>ESCAVAÇÃO MANUAL PARA VIGA BALDRAME OU SAPATA CORRIDA (INCLUINDO ESCAVAÇÃO PARA COLOCAÇÃO DE FÔRMAS). AF_01/2024</t>
  </si>
  <si>
    <t>EXECUÇÃO DE VALETA DE CONCRETO ARMADO MOLDADO IN LOCO, ESPESSURA DE 0,08 M, GEOMETRIA TRAPEIZOIDAL, COM DIMENSÕES INTERNAS: B1=0,9 M; B2=0,30 M; H=0,30 M, INCLUSIVE ARMAÇÃO DE PROJETO Ø6,3MM E Ø8,0MM (SINAPI 106000 - D.B.: 07/2026)</t>
  </si>
  <si>
    <t>ESTACA BROCA DE CONCRETO 20MPA, DIÂMETRO DE 11CM, ESCAVAÇÃO MANUAL COM TRADO CONCHA, COM ARMADURA, CONFORME PROJETO (SINAPI 101173 D.B.: 07/2026)</t>
  </si>
  <si>
    <t>DISPOSITIVOS DE DRENAGEM: ESCADA HIDRÁULICA C/ ESTACA</t>
  </si>
  <si>
    <t>ESCADA HIDRÁULICA, LARGURA ATÉ 1M, TIPO DESCIDA D'ÁGUA DE CORTE OU ATERRO EM DEGRAUS (DCD 02, 04 E DAD 02), EM CONCRETO USINADO, FCK = 20 MPA, LANÇADO COM BOMBA, EXCETO ARMAÇÃO, INCLUSIVE MATERIAIS E FÔRMAS (3 UTILIZAÇÕES) (SINAPI 103925 D.B.: 07/2026)</t>
  </si>
  <si>
    <t>ARMAÇÃO DE ESCADA, DE UMA ESTRUTURA CONVENCIONAL DE CONCRETO ARMADO UTILIZANDO AÇO CA-50 DE 6,3 MM - MONTAGEM. AF_11/2020</t>
  </si>
  <si>
    <t>ARMAÇÃO DE ESCADA, DE UMA ESTRUTURA CONVENCIONAL DE CONCRETO ARMADO UTILIZANDO AÇO CA-50 DE 8,0 MM - MONTAGEM. AF_11/2020</t>
  </si>
  <si>
    <t>DISPOSITIVOS DE DRENAGEM: CAIXA DE PASSAGEM HIDRÁULICA - 2 (1,36M x 1,36M x 0,93M)</t>
  </si>
  <si>
    <t>ARMAÇÃO DE ESTRUTURAS DIVERSAS DE CONCRETO ARMADO, EXCETO VIGAS, PILARES, LAJES E FUNDAÇÕES, UTILIZANDO AÇO CA-50 DE 6,3 MM - MONTAGEM. AF_06/2022</t>
  </si>
  <si>
    <t>CONCRETAGEM DE DISSIPADOR DE ENERGIA, CONCRETO USINADO, FCK = 20 MPA, COM USO DE BOMBA - LANÇAMENTO, ADENSAMENTO E ACABAMENTO. AF_08/2022</t>
  </si>
  <si>
    <t>FABRICAÇÃO, MONTAGEM E DESMONTAGEM DE FÔRMA PARA VIGA BALDRAME, EM MADEIRA SERRADA, E=25 MM, 2 UTILIZAÇÕES. AF_01/2024</t>
  </si>
  <si>
    <t>DISPOSITIVOS DE DRENAGEM: CAIXA DE PASSAGEM HIDRÁULICA - 1 (1,36M x 1,36M x 0,93M)</t>
  </si>
  <si>
    <t>DISPOSITIVOS DE DRENAGEM: CAIXA DE PASSAGEM HIDRÁULICA - 3 (1,36M x 1,36M x 0,93M)</t>
  </si>
  <si>
    <t>DISPOSITIVOS DE DRENAGEM: CAIXA DE PASSAGEM HIDRÁULICA - 4 (1,36M x 1,36M x 0,93M)</t>
  </si>
  <si>
    <t>URBANISMO</t>
  </si>
  <si>
    <t>EXECUÇÃO DE PASSEIO (CALÇADA) OU PISO DE CONCRETO COM CONCRETO MOLDADO IN LOCO, USINADO, ACABAMENTO CONVENCIONAL, ESPESSURA 8 CM, ARMADO. AF_08/2022</t>
  </si>
  <si>
    <t>ASSENTAMENTO DE GUIA (MEIO-FIO) EM TRECHO RETO, CONFECCIONADA EM CONCRETO PRÉ-FABRICADO, DIMENSÕES 100X15X13X30 CM (COMPRIMENTO X BASE INFERIOR X BASE SUPERIOR X ALTURA). AF_01/2024</t>
  </si>
  <si>
    <t>PINTURA DE MEIO-FIO COM TINTA BRANCA A BASE DE CAL (CAIAÇÃO). AF_05/2021</t>
  </si>
  <si>
    <t>PROJETO EXECUTIVO</t>
  </si>
  <si>
    <t>LEVANTAMENTO PLANIALTIMÉTRICO E CADASTRAL TERRENO DE 2.001 A 10.000 M2</t>
  </si>
  <si>
    <t>PROJETO EXECUTIVO DE ESTRUTURA DE CONCRETO (PRANCHA A1)</t>
  </si>
  <si>
    <t>PROJETO EXECUTIVO DE GEOTECNIA (PRANCHA A1)</t>
  </si>
  <si>
    <t>PROJETO EXECUTIVO DE DRENAGEM PLUVIAL (PRANCHA A1)</t>
  </si>
  <si>
    <t>PROJETO EXECUTIVO DE TERRAPLENAGEM   PLANTA (PRANCHA A1)</t>
  </si>
  <si>
    <t>PROJETO EXECUTIVO DE TERRAPLENAGEM   SEÇÕES (PRANCHA A1)</t>
  </si>
  <si>
    <t>DESENVOLVIMENTO E DETALHAMENTO DE PROJETO ARQUITETÔNICO (PRANCHA A1)</t>
  </si>
  <si>
    <t>ESPECIFICAÇÃO DOS MATERIAIS COM MEMORIAL DESCRITIVO PARA OBRAS DE INFRAESTRUTURA</t>
  </si>
  <si>
    <t>PLANILHA ORÇAMENTÁRIA PARA PROJETOS DE IMPLANTAÇÃO DE EDIFICAÇÃO, ÁREA DE 7.001 M2 ATÉ 9.000 M2</t>
  </si>
  <si>
    <t>PROJETO DE ANDAIME FACHADEIRO COM EMISSÃO DE ART (PRANCHA A1)</t>
  </si>
  <si>
    <t>COMO CONSTRUÍDO ("AS BUILT")</t>
  </si>
  <si>
    <t>COMO CONSTRUÍDO ("AS BUILT") DE PROJETOS COM ÁREA ATÉ 10.000 M2</t>
  </si>
  <si>
    <t>Composição</t>
  </si>
  <si>
    <t>CPU ADM</t>
  </si>
  <si>
    <t>SINAPI</t>
  </si>
  <si>
    <t>SCO-RJ</t>
  </si>
  <si>
    <t>AD 15.12.0050</t>
  </si>
  <si>
    <t>EMOP</t>
  </si>
  <si>
    <t>01.002.0012-0</t>
  </si>
  <si>
    <t>01.002.0015-0</t>
  </si>
  <si>
    <t>SEINFRA</t>
  </si>
  <si>
    <t>CO-29037</t>
  </si>
  <si>
    <t>CO-29070</t>
  </si>
  <si>
    <t>CO-29027</t>
  </si>
  <si>
    <t>AD 35.25.0050</t>
  </si>
  <si>
    <t>AD 35.35.0050</t>
  </si>
  <si>
    <t>AD 35.35.1000</t>
  </si>
  <si>
    <t>AD 35.35.1100</t>
  </si>
  <si>
    <t>AD 05.05.0053</t>
  </si>
  <si>
    <t>AD 05.05.0250</t>
  </si>
  <si>
    <t>AD 05.05.0350</t>
  </si>
  <si>
    <t>AD 05.05.0550</t>
  </si>
  <si>
    <t>ED-50150</t>
  </si>
  <si>
    <t>ED-31745</t>
  </si>
  <si>
    <t>ED-50151</t>
  </si>
  <si>
    <t>ED-50129</t>
  </si>
  <si>
    <t>SINAPI-I</t>
  </si>
  <si>
    <t>ED-50155</t>
  </si>
  <si>
    <t>SE 20.05.0700</t>
  </si>
  <si>
    <t>SICRO</t>
  </si>
  <si>
    <t>COTAÇÃO</t>
  </si>
  <si>
    <t>COT1</t>
  </si>
  <si>
    <t>ED-9075</t>
  </si>
  <si>
    <t>ED-48246</t>
  </si>
  <si>
    <t>CPU 105522</t>
  </si>
  <si>
    <t>CPU 93961B</t>
  </si>
  <si>
    <t>CP 93961A</t>
  </si>
  <si>
    <t>CP 93961B</t>
  </si>
  <si>
    <t>2003614</t>
  </si>
  <si>
    <t>2003865</t>
  </si>
  <si>
    <t>2003614A</t>
  </si>
  <si>
    <t>01.002.0077-0</t>
  </si>
  <si>
    <t>2003616</t>
  </si>
  <si>
    <t>101000</t>
  </si>
  <si>
    <t>93967A</t>
  </si>
  <si>
    <t>05.007.0015-0</t>
  </si>
  <si>
    <t>05.008.0004-0</t>
  </si>
  <si>
    <t>106000A</t>
  </si>
  <si>
    <t>101173A</t>
  </si>
  <si>
    <t>CO-27363</t>
  </si>
  <si>
    <t>CO-27427</t>
  </si>
  <si>
    <t>CO-4094</t>
  </si>
  <si>
    <t>CO-27426</t>
  </si>
  <si>
    <t>CO-27424</t>
  </si>
  <si>
    <t>CO-27425</t>
  </si>
  <si>
    <t>CO-27423</t>
  </si>
  <si>
    <t>CO-27439</t>
  </si>
  <si>
    <t>CO-27378</t>
  </si>
  <si>
    <t>CO-4092</t>
  </si>
  <si>
    <t>CO-27389</t>
  </si>
  <si>
    <t>%CT</t>
  </si>
  <si>
    <t>-</t>
  </si>
  <si>
    <t>UN</t>
  </si>
  <si>
    <t>M</t>
  </si>
  <si>
    <t>M2</t>
  </si>
  <si>
    <t>MES</t>
  </si>
  <si>
    <t>MÊS</t>
  </si>
  <si>
    <t>M3</t>
  </si>
  <si>
    <t>M3XKM</t>
  </si>
  <si>
    <t>M2xMÊS</t>
  </si>
  <si>
    <t>T</t>
  </si>
  <si>
    <t>UNxMÊS</t>
  </si>
  <si>
    <t>KG</t>
  </si>
  <si>
    <t>PROPONENTE / CNPJ:</t>
  </si>
  <si>
    <t>Construção e Reforma de Edifícios</t>
  </si>
  <si>
    <t>ITENS:</t>
  </si>
  <si>
    <t>Siglas</t>
  </si>
  <si>
    <t>% Adotado</t>
  </si>
  <si>
    <t>Administração Central</t>
  </si>
  <si>
    <t>AC</t>
  </si>
  <si>
    <t>Seguro e Garantia</t>
  </si>
  <si>
    <t>SG</t>
  </si>
  <si>
    <t>Risco</t>
  </si>
  <si>
    <t>R</t>
  </si>
  <si>
    <t>Despesas Financeiras</t>
  </si>
  <si>
    <t>DF</t>
  </si>
  <si>
    <t>Lucro</t>
  </si>
  <si>
    <t>L</t>
  </si>
  <si>
    <t xml:space="preserve">Impostos </t>
  </si>
  <si>
    <t>I</t>
  </si>
  <si>
    <t>PIS</t>
  </si>
  <si>
    <t>COFINS</t>
  </si>
  <si>
    <t>ISSQN</t>
  </si>
  <si>
    <t>CPRB</t>
  </si>
  <si>
    <t>BDI SEM desoneração (Fórmula Acórdão TCU)</t>
  </si>
  <si>
    <t>BDI PAD</t>
  </si>
  <si>
    <t>LDI</t>
  </si>
  <si>
    <t>Fornecimento de Materiais e Equipamentos (Aquisição indireta em conjunto com licitação de obras)</t>
  </si>
  <si>
    <t>BDI Diferenciado SEM desoneração (Fórmula Acórdão TCU)</t>
  </si>
  <si>
    <t>LDI DIF.</t>
  </si>
  <si>
    <t>LOCAL:</t>
  </si>
  <si>
    <t>JUIZ DE FORA/MG</t>
  </si>
  <si>
    <t>PESO
(%)</t>
  </si>
  <si>
    <t>PERÍODO (MESES)</t>
  </si>
  <si>
    <t xml:space="preserve"> 1 </t>
  </si>
  <si>
    <t xml:space="preserve"> 2 </t>
  </si>
  <si>
    <t xml:space="preserve"> 3 </t>
  </si>
  <si>
    <t xml:space="preserve"> 4 </t>
  </si>
  <si>
    <t xml:space="preserve"> 5 </t>
  </si>
  <si>
    <t xml:space="preserve"> 6 </t>
  </si>
  <si>
    <t xml:space="preserve"> 7 </t>
  </si>
  <si>
    <t xml:space="preserve"> 8 </t>
  </si>
  <si>
    <t xml:space="preserve"> 9 </t>
  </si>
  <si>
    <t xml:space="preserve"> 10 </t>
  </si>
  <si>
    <t xml:space="preserve"> 11 </t>
  </si>
  <si>
    <t xml:space="preserve"> 12 </t>
  </si>
  <si>
    <t xml:space="preserve"> 13 </t>
  </si>
  <si>
    <t xml:space="preserve"> 14 </t>
  </si>
  <si>
    <t>VALOR E % TOTAL / PERCENTUAL MENSAL</t>
  </si>
  <si>
    <t>VALOR MENSAL</t>
  </si>
  <si>
    <t>PERCENTUAL MENSAL</t>
  </si>
  <si>
    <t>VALOR ACUMULADO</t>
  </si>
  <si>
    <t>PERCENTUAL ACUMULADO</t>
  </si>
  <si>
    <t>BDI
(%)</t>
  </si>
  <si>
    <t>VALOR TOTAL COM BDI ONERADO: 24,23%, EXCETO ITENS: 1.2.1 a 1.2.14 / 1.3.7 a 1.3.10 / 1.4.8 / 1.5.1 / 1.5.16 / 1.5.18 / 1.6.4 / 1.7.4 / 1.8.4 / 1.9.4 / 1.10.4 / 1.11.4 COM BDI DIFERENCIADO: 16,80% E ITENS: 1.13.1 a 1.13.10 / 1.14.1 COM BDI: 26,10%</t>
  </si>
  <si>
    <t>CONTENÇÃO E ESTABILIZAÇÃO DE TALUDE NA AV. OLAVO BILAC - CURVA DA MISÉRIA / JUIZ DE FORA/MG</t>
  </si>
  <si>
    <t>ADMINISTRAÇÃO LOCAL 
(12 MESES: OBRA)</t>
  </si>
  <si>
    <t xml:space="preserve">ENSAIOS E SONDAGEM </t>
  </si>
  <si>
    <t xml:space="preserve">TERRAPLENAGEM, DEMOLIÇÕES E REMOÇÕES </t>
  </si>
  <si>
    <t xml:space="preserve">SOLO GRAMPEADO </t>
  </si>
  <si>
    <t>COMO CONSTRUÍDO
("AS BUILT")</t>
  </si>
  <si>
    <t>CONTENÇÃO E ESTABILIZAÇÃO DE TALUDE NA AV. OLAVO BILAC - CURVA DA MISÉRIA</t>
  </si>
  <si>
    <t>SERVIÇOS PRELIMINARES / 
CANTEIRO DE OBRAS</t>
  </si>
  <si>
    <t>DISPOSITIVOS DE DRENAGEM: VALETA TRAPEZOIDAL DE CONCRETO COM ESTACA</t>
  </si>
  <si>
    <t>DISPOSITIVOS DE DRENAGEM: ESCADA HIDRÁULICA COM ESTACA</t>
  </si>
  <si>
    <t>OBRA: CONTENÇÃO E ESTABILIZAÇÃO DE TALUDE NA AV. OLAVO BILAC - CURVA DA MISÉRIA / JUIZ DE FORA/MG</t>
  </si>
  <si>
    <r>
      <rPr>
        <b/>
        <sz val="9"/>
        <rFont val="Calibri"/>
        <family val="2"/>
        <scheme val="minor"/>
      </rPr>
      <t>REFERÊNCIA ONERADA:</t>
    </r>
    <r>
      <rPr>
        <b/>
        <sz val="11"/>
        <rFont val="Calibri"/>
        <family val="2"/>
        <scheme val="minor"/>
      </rPr>
      <t xml:space="preserve">
</t>
    </r>
    <r>
      <rPr>
        <b/>
        <sz val="8"/>
        <rFont val="Calibri"/>
        <family val="2"/>
        <scheme val="minor"/>
      </rPr>
      <t>SINAPI/MG 07/26 - SICRO3/MG 04/26
SEINFRA: 04/26 - SCO/RJ: 07/26
EMOP/RJ: 07/26 - ORSE/SE: 06/26</t>
    </r>
  </si>
  <si>
    <t xml:space="preserve">DISPOSITIVOS DE DRENAGEM: CAIXA DE PASSAGEM HIDRÁULICA - 3 (1,36M x 1,36M x 0,93M) </t>
  </si>
  <si>
    <t>VALOR TOTAL</t>
  </si>
  <si>
    <t>OBS:</t>
  </si>
  <si>
    <t>POSSÍVEIS DIFERENÇAS NO VALOR TOTAL ENTRE ESTA PLANILHA E A PLANILHA MÚLTIPLA APROVADA NA CAIXA DEVEM-SE EXCLUSIVAMENTE A ARREDONDAMENTOS.</t>
  </si>
  <si>
    <t>PLANILHA ORÇAMENTÁRIA PROPONENTE</t>
  </si>
  <si>
    <t>CRONOGRAMA FÍSICO-FINANCEIRO PROPONENTE</t>
  </si>
  <si>
    <t>COMPOSIÇÃO DE BDI PROPONENTE</t>
  </si>
  <si>
    <t>Estudos e Projetos, Planos e Gerenciamento e outros correlatos</t>
  </si>
  <si>
    <t>Encargos Sociais incidentes sobre a mão de obra</t>
  </si>
  <si>
    <t>K1</t>
  </si>
  <si>
    <t>Administração Central da empresa ou consultoria - overhead</t>
  </si>
  <si>
    <t>K2</t>
  </si>
  <si>
    <t>K3</t>
  </si>
  <si>
    <t>CP</t>
  </si>
  <si>
    <t>BDI ONERADO PROJETO:</t>
  </si>
  <si>
    <t>BDI PROJ.</t>
  </si>
  <si>
    <t>BDI ONERADO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</si>
</sst>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R$&quot;\ * #,##0.00_-;\-&quot;R$&quot;\ * #,##0.00_-;_-&quot;R$&quot;\ * &quot;-&quot;??_-;_-@_-"/>
    <numFmt numFmtId="164" formatCode="#,##0.00\ %"/>
    <numFmt numFmtId="165" formatCode="&quot;R$&quot;\ #,##0.00"/>
  </numFmts>
  <fonts count="32"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11"/>
      <color theme="1"/>
      <name val="Calibri"/>
      <family val="2"/>
      <scheme val="minor"/>
    </font>
    <font>
      <sz val="11"/>
      <name val="Calibri"/>
      <family val="2"/>
    </font>
    <font>
      <sz val="10"/>
      <color theme="1"/>
      <name val="Arial"/>
      <family val="2"/>
    </font>
    <font>
      <b/>
      <sz val="11"/>
      <color theme="1"/>
      <name val="Arial"/>
      <family val="2"/>
    </font>
    <font>
      <b/>
      <sz val="12"/>
      <name val="Calibri"/>
      <family val="2"/>
    </font>
    <font>
      <b/>
      <sz val="11"/>
      <color rgb="FF000000"/>
      <name val="Calibri"/>
      <family val="2"/>
    </font>
    <font>
      <sz val="11"/>
      <name val="Arial"/>
      <family val="1"/>
    </font>
    <font>
      <b/>
      <sz val="12"/>
      <color rgb="FF000000"/>
      <name val="Calibri"/>
      <family val="2"/>
    </font>
    <font>
      <b/>
      <sz val="12"/>
      <color theme="1"/>
      <name val="Arial"/>
      <family val="2"/>
    </font>
    <font>
      <b/>
      <sz val="11"/>
      <name val="Arial"/>
      <family val="2"/>
    </font>
    <font>
      <b/>
      <sz val="11"/>
      <color rgb="FF000000"/>
      <name val="Arial"/>
      <family val="1"/>
    </font>
    <font>
      <sz val="11"/>
      <name val="Arial"/>
      <family val="2"/>
    </font>
    <font>
      <b/>
      <sz val="11"/>
      <color rgb="FF000000"/>
      <name val="Arial"/>
      <family val="2"/>
    </font>
    <font>
      <sz val="11"/>
      <color rgb="FFC00000"/>
      <name val="Arial"/>
      <family val="1"/>
    </font>
    <font>
      <b/>
      <sz val="9"/>
      <color theme="1"/>
      <name val="Arial"/>
      <family val="2"/>
    </font>
    <font>
      <b/>
      <sz val="12"/>
      <color theme="1"/>
      <name val="Calibri"/>
      <family val="2"/>
      <scheme val="minor"/>
    </font>
    <font>
      <b/>
      <sz val="11"/>
      <name val="Calibri"/>
      <family val="2"/>
      <scheme val="minor"/>
    </font>
    <font>
      <b/>
      <sz val="9"/>
      <name val="Calibri"/>
      <family val="2"/>
      <scheme val="minor"/>
    </font>
    <font>
      <b/>
      <sz val="8"/>
      <name val="Calibri"/>
      <family val="2"/>
      <scheme val="minor"/>
    </font>
    <font>
      <b/>
      <sz val="11"/>
      <name val="Arial"/>
      <family val="1"/>
    </font>
    <font>
      <b/>
      <sz val="9"/>
      <name val="Arial"/>
      <family val="1"/>
    </font>
    <font>
      <sz val="12"/>
      <name val="Calibri"/>
      <family val="2"/>
    </font>
    <font>
      <sz val="12"/>
      <color theme="1"/>
      <name val="Calibri"/>
      <family val="2"/>
      <scheme val="minor"/>
    </font>
    <font>
      <sz val="10"/>
      <name val="Arial"/>
      <family val="2"/>
    </font>
    <font>
      <sz val="11"/>
      <name val="Calibri"/>
      <family val="2"/>
      <scheme val="minor"/>
    </font>
    <font>
      <sz val="8"/>
      <color theme="1"/>
      <name val="Calibri"/>
      <family val="2"/>
      <scheme val="minor"/>
    </font>
    <font>
      <sz val="10"/>
      <color theme="1"/>
      <name val="Calibri"/>
      <family val="2"/>
      <scheme val="minor"/>
    </font>
    <font>
      <b/>
      <sz val="9"/>
      <color indexed="81"/>
      <name val="Segoe UI"/>
      <family val="2"/>
    </font>
  </fonts>
  <fills count="11">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rgb="FFFFFFFF"/>
        <bgColor rgb="FFFFFFFF"/>
      </patternFill>
    </fill>
    <fill>
      <patternFill patternType="solid">
        <fgColor rgb="FFFFFF99"/>
        <bgColor rgb="FFFFFFFF"/>
      </patternFill>
    </fill>
    <fill>
      <patternFill patternType="solid">
        <fgColor theme="0" tint="-4.9989318521683403E-2"/>
        <bgColor rgb="FFFFFFFF"/>
      </patternFill>
    </fill>
    <fill>
      <patternFill patternType="solid">
        <fgColor theme="7" tint="0.79998168889431442"/>
        <bgColor rgb="FFFFFFCC"/>
      </patternFill>
    </fill>
  </fills>
  <borders count="3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thin">
        <color rgb="FF000000"/>
      </right>
      <top style="thin">
        <color indexed="64"/>
      </top>
      <bottom style="thin">
        <color rgb="FF000000"/>
      </bottom>
      <diagonal/>
    </border>
  </borders>
  <cellStyleXfs count="5">
    <xf numFmtId="0" fontId="0" fillId="0" borderId="0"/>
    <xf numFmtId="0" fontId="1" fillId="0" borderId="0"/>
    <xf numFmtId="0" fontId="4" fillId="0" borderId="0"/>
    <xf numFmtId="0" fontId="10" fillId="0" borderId="0"/>
    <xf numFmtId="44" fontId="10" fillId="0" borderId="0" applyFont="0" applyFill="0" applyBorder="0" applyAlignment="0" applyProtection="0"/>
  </cellStyleXfs>
  <cellXfs count="167">
    <xf numFmtId="0" fontId="0" fillId="0" borderId="0" xfId="0"/>
    <xf numFmtId="0" fontId="6" fillId="0" borderId="0" xfId="2" applyFont="1"/>
    <xf numFmtId="0" fontId="4" fillId="0" borderId="0" xfId="2"/>
    <xf numFmtId="0" fontId="9" fillId="0" borderId="24" xfId="2" applyFont="1" applyBorder="1" applyAlignment="1">
      <alignment horizontal="center"/>
    </xf>
    <xf numFmtId="0" fontId="6" fillId="0" borderId="24" xfId="2" applyFont="1" applyBorder="1" applyAlignment="1">
      <alignment horizontal="center"/>
    </xf>
    <xf numFmtId="10" fontId="6" fillId="0" borderId="0" xfId="2" applyNumberFormat="1" applyFont="1"/>
    <xf numFmtId="0" fontId="9" fillId="0" borderId="24" xfId="2" applyFont="1" applyBorder="1"/>
    <xf numFmtId="0" fontId="9" fillId="0" borderId="0" xfId="2" applyFont="1"/>
    <xf numFmtId="0" fontId="6" fillId="0" borderId="0" xfId="2" applyFont="1" applyAlignment="1">
      <alignment horizontal="center"/>
    </xf>
    <xf numFmtId="0" fontId="13" fillId="0" borderId="0" xfId="3" applyFont="1" applyAlignment="1">
      <alignment vertical="center"/>
    </xf>
    <xf numFmtId="44" fontId="10" fillId="0" borderId="0" xfId="4" applyFont="1" applyAlignment="1">
      <alignment vertical="center"/>
    </xf>
    <xf numFmtId="4" fontId="10" fillId="0" borderId="0" xfId="4" applyNumberFormat="1" applyFont="1" applyAlignment="1">
      <alignment vertical="center"/>
    </xf>
    <xf numFmtId="0" fontId="10" fillId="0" borderId="0" xfId="3" applyFont="1" applyAlignment="1">
      <alignment vertical="center"/>
    </xf>
    <xf numFmtId="0" fontId="13" fillId="0" borderId="0" xfId="3" applyFont="1" applyAlignment="1">
      <alignment horizontal="center" vertical="center"/>
    </xf>
    <xf numFmtId="0" fontId="13" fillId="7" borderId="12" xfId="3" applyFont="1" applyFill="1" applyBorder="1" applyAlignment="1">
      <alignment horizontal="center" vertical="center" wrapText="1"/>
    </xf>
    <xf numFmtId="0" fontId="13" fillId="7" borderId="4" xfId="3" applyFont="1" applyFill="1" applyBorder="1" applyAlignment="1">
      <alignment vertical="center" wrapText="1"/>
    </xf>
    <xf numFmtId="0" fontId="13" fillId="8" borderId="12" xfId="3" applyFont="1" applyFill="1" applyBorder="1" applyAlignment="1">
      <alignment horizontal="center" vertical="center" wrapText="1"/>
    </xf>
    <xf numFmtId="0" fontId="13" fillId="7" borderId="0" xfId="3" applyFont="1" applyFill="1" applyBorder="1" applyAlignment="1">
      <alignment vertical="center" wrapText="1"/>
    </xf>
    <xf numFmtId="10" fontId="15" fillId="0" borderId="0" xfId="3" applyNumberFormat="1" applyFont="1" applyFill="1" applyAlignment="1">
      <alignment vertical="center"/>
    </xf>
    <xf numFmtId="10" fontId="10" fillId="0" borderId="0" xfId="3" applyNumberFormat="1" applyFont="1" applyAlignment="1">
      <alignment vertical="center"/>
    </xf>
    <xf numFmtId="10" fontId="10" fillId="0" borderId="0" xfId="3" applyNumberFormat="1" applyFont="1" applyAlignment="1">
      <alignment horizontal="center" vertical="center"/>
    </xf>
    <xf numFmtId="165" fontId="14" fillId="0" borderId="12" xfId="4" applyNumberFormat="1" applyFont="1" applyFill="1" applyBorder="1" applyAlignment="1">
      <alignment horizontal="right" vertical="center" wrapText="1"/>
    </xf>
    <xf numFmtId="10" fontId="14" fillId="0" borderId="12" xfId="4" applyNumberFormat="1" applyFont="1" applyFill="1" applyBorder="1" applyAlignment="1">
      <alignment horizontal="center" vertical="center" wrapText="1"/>
    </xf>
    <xf numFmtId="10" fontId="16" fillId="0" borderId="12" xfId="4" applyNumberFormat="1" applyFont="1" applyFill="1" applyBorder="1" applyAlignment="1">
      <alignment horizontal="center" vertical="center" wrapText="1"/>
    </xf>
    <xf numFmtId="44" fontId="16" fillId="2" borderId="12" xfId="4" applyFont="1" applyFill="1" applyBorder="1" applyAlignment="1">
      <alignment horizontal="center" vertical="center" wrapText="1"/>
    </xf>
    <xf numFmtId="10" fontId="16" fillId="2" borderId="12" xfId="4" applyNumberFormat="1" applyFont="1" applyFill="1" applyBorder="1" applyAlignment="1">
      <alignment horizontal="center" vertical="center" wrapText="1"/>
    </xf>
    <xf numFmtId="44" fontId="13" fillId="2" borderId="12" xfId="3" applyNumberFormat="1" applyFont="1" applyFill="1" applyBorder="1" applyAlignment="1">
      <alignment horizontal="center" vertical="center"/>
    </xf>
    <xf numFmtId="44" fontId="10" fillId="0" borderId="0" xfId="3" applyNumberFormat="1" applyFont="1" applyAlignment="1">
      <alignment vertical="center"/>
    </xf>
    <xf numFmtId="44" fontId="17" fillId="0" borderId="12" xfId="4" applyFont="1" applyFill="1" applyBorder="1" applyAlignment="1">
      <alignment horizontal="center" vertical="center" wrapText="1"/>
    </xf>
    <xf numFmtId="10" fontId="17" fillId="0" borderId="12" xfId="4" applyNumberFormat="1" applyFont="1" applyFill="1" applyBorder="1" applyAlignment="1">
      <alignment horizontal="center" vertical="center" wrapText="1"/>
    </xf>
    <xf numFmtId="0" fontId="2" fillId="3" borderId="2" xfId="1" applyFont="1" applyFill="1" applyBorder="1" applyAlignment="1" applyProtection="1">
      <alignment vertical="center" wrapText="1"/>
      <protection locked="0"/>
    </xf>
    <xf numFmtId="10" fontId="2" fillId="3" borderId="25" xfId="1" applyNumberFormat="1" applyFont="1" applyFill="1" applyBorder="1" applyAlignment="1" applyProtection="1">
      <alignment horizontal="center" vertical="center"/>
      <protection locked="0"/>
    </xf>
    <xf numFmtId="10" fontId="10" fillId="0" borderId="12" xfId="4" applyNumberFormat="1" applyFont="1" applyFill="1" applyBorder="1" applyAlignment="1">
      <alignment horizontal="center" vertical="center" wrapText="1"/>
    </xf>
    <xf numFmtId="44" fontId="10" fillId="0" borderId="12" xfId="4" applyFont="1" applyFill="1" applyBorder="1" applyAlignment="1">
      <alignment horizontal="center" vertical="center" wrapText="1"/>
    </xf>
    <xf numFmtId="10" fontId="10" fillId="0" borderId="12" xfId="3" applyNumberFormat="1" applyFont="1" applyFill="1" applyBorder="1" applyAlignment="1">
      <alignment horizontal="center" vertical="center"/>
    </xf>
    <xf numFmtId="10" fontId="27" fillId="0" borderId="24" xfId="3" applyNumberFormat="1" applyFont="1" applyBorder="1" applyAlignment="1">
      <alignment horizontal="center"/>
    </xf>
    <xf numFmtId="10" fontId="15" fillId="0" borderId="24" xfId="2" applyNumberFormat="1" applyFont="1" applyBorder="1" applyAlignment="1">
      <alignment horizontal="center" vertical="center"/>
    </xf>
    <xf numFmtId="0" fontId="11" fillId="4" borderId="24" xfId="2" applyFont="1" applyFill="1" applyBorder="1" applyAlignment="1">
      <alignment horizontal="center"/>
    </xf>
    <xf numFmtId="10" fontId="12" fillId="4" borderId="24" xfId="2" applyNumberFormat="1" applyFont="1" applyFill="1" applyBorder="1" applyAlignment="1">
      <alignment horizontal="center" vertical="center"/>
    </xf>
    <xf numFmtId="0" fontId="13" fillId="2" borderId="12" xfId="3" applyFont="1" applyFill="1" applyBorder="1" applyAlignment="1">
      <alignment horizontal="center" vertical="center"/>
    </xf>
    <xf numFmtId="0" fontId="0" fillId="0" borderId="0" xfId="0" applyAlignment="1" applyProtection="1">
      <alignment vertical="center"/>
    </xf>
    <xf numFmtId="4" fontId="0" fillId="0" borderId="0" xfId="0" applyNumberFormat="1" applyProtection="1"/>
    <xf numFmtId="0" fontId="0" fillId="0" borderId="0" xfId="0" applyProtection="1"/>
    <xf numFmtId="10" fontId="2" fillId="0" borderId="12" xfId="1" applyNumberFormat="1" applyFont="1" applyBorder="1" applyAlignment="1" applyProtection="1">
      <alignment horizontal="center" vertical="center"/>
    </xf>
    <xf numFmtId="0" fontId="2" fillId="3" borderId="1" xfId="1" applyFont="1" applyFill="1" applyBorder="1" applyAlignment="1" applyProtection="1">
      <alignment horizontal="center" vertical="center"/>
    </xf>
    <xf numFmtId="0" fontId="2" fillId="3" borderId="1" xfId="1" applyFont="1" applyFill="1" applyBorder="1" applyAlignment="1" applyProtection="1">
      <alignment horizontal="center" vertical="center" wrapText="1"/>
    </xf>
    <xf numFmtId="4" fontId="28" fillId="5" borderId="0" xfId="0" applyNumberFormat="1" applyFont="1" applyFill="1" applyProtection="1"/>
    <xf numFmtId="0" fontId="2" fillId="2" borderId="12" xfId="1" applyFont="1" applyFill="1" applyBorder="1" applyAlignment="1" applyProtection="1">
      <alignment horizontal="center" vertical="center"/>
    </xf>
    <xf numFmtId="0" fontId="2" fillId="2" borderId="12" xfId="1" applyFont="1" applyFill="1" applyBorder="1" applyAlignment="1" applyProtection="1">
      <alignment horizontal="center" vertical="center" wrapText="1"/>
    </xf>
    <xf numFmtId="4" fontId="2" fillId="2" borderId="12" xfId="1" applyNumberFormat="1" applyFont="1" applyFill="1" applyBorder="1" applyAlignment="1" applyProtection="1">
      <alignment horizontal="center" vertical="center" wrapText="1"/>
    </xf>
    <xf numFmtId="0" fontId="2" fillId="2" borderId="12" xfId="0" applyFont="1" applyFill="1" applyBorder="1" applyAlignment="1" applyProtection="1">
      <alignment horizontal="center" vertical="center" wrapText="1"/>
    </xf>
    <xf numFmtId="165" fontId="2" fillId="3" borderId="12" xfId="1" applyNumberFormat="1" applyFont="1" applyFill="1" applyBorder="1" applyAlignment="1" applyProtection="1">
      <alignment horizontal="right" vertical="center" wrapText="1"/>
    </xf>
    <xf numFmtId="0" fontId="0" fillId="3" borderId="12" xfId="0" applyFill="1" applyBorder="1" applyAlignment="1" applyProtection="1">
      <alignment horizontal="center" vertical="center"/>
    </xf>
    <xf numFmtId="0" fontId="2" fillId="4" borderId="12" xfId="0" applyFont="1" applyFill="1" applyBorder="1" applyAlignment="1" applyProtection="1">
      <alignment horizontal="center" vertical="center"/>
    </xf>
    <xf numFmtId="0" fontId="2" fillId="4" borderId="12" xfId="0" applyFont="1" applyFill="1" applyBorder="1" applyAlignment="1" applyProtection="1">
      <alignment horizontal="justify" vertical="center" wrapText="1"/>
    </xf>
    <xf numFmtId="0" fontId="2" fillId="4" borderId="12" xfId="0" applyFont="1" applyFill="1" applyBorder="1" applyAlignment="1" applyProtection="1">
      <alignment vertical="center"/>
    </xf>
    <xf numFmtId="165" fontId="2" fillId="4" borderId="12" xfId="0" applyNumberFormat="1" applyFont="1" applyFill="1" applyBorder="1" applyAlignment="1" applyProtection="1">
      <alignment vertical="center"/>
    </xf>
    <xf numFmtId="0" fontId="0" fillId="0" borderId="12" xfId="0" applyBorder="1" applyAlignment="1" applyProtection="1">
      <alignment horizontal="center" vertical="center"/>
    </xf>
    <xf numFmtId="0" fontId="0" fillId="0" borderId="12" xfId="0" applyBorder="1" applyAlignment="1" applyProtection="1">
      <alignment horizontal="justify" vertical="center" wrapText="1"/>
    </xf>
    <xf numFmtId="10" fontId="0" fillId="0" borderId="12" xfId="0" applyNumberFormat="1" applyFill="1" applyBorder="1" applyAlignment="1" applyProtection="1">
      <alignment vertical="center"/>
    </xf>
    <xf numFmtId="165" fontId="0" fillId="0" borderId="12" xfId="0" applyNumberFormat="1" applyBorder="1" applyAlignment="1" applyProtection="1">
      <alignment vertical="center"/>
    </xf>
    <xf numFmtId="165" fontId="0" fillId="0" borderId="12" xfId="0" applyNumberFormat="1" applyFill="1" applyBorder="1" applyAlignment="1" applyProtection="1">
      <alignment vertical="center"/>
    </xf>
    <xf numFmtId="10" fontId="0" fillId="0" borderId="12" xfId="0" applyNumberFormat="1" applyBorder="1" applyAlignment="1" applyProtection="1">
      <alignment horizontal="center" vertical="center"/>
    </xf>
    <xf numFmtId="4" fontId="0" fillId="0" borderId="0" xfId="0" applyNumberFormat="1" applyAlignment="1" applyProtection="1">
      <alignment vertical="center"/>
    </xf>
    <xf numFmtId="10" fontId="0" fillId="6" borderId="0" xfId="0" applyNumberFormat="1" applyFill="1" applyProtection="1"/>
    <xf numFmtId="10" fontId="2" fillId="4" borderId="12" xfId="0" applyNumberFormat="1" applyFont="1" applyFill="1" applyBorder="1" applyAlignment="1" applyProtection="1">
      <alignment horizontal="center" vertical="center"/>
    </xf>
    <xf numFmtId="0" fontId="0" fillId="0" borderId="12" xfId="0" applyFill="1" applyBorder="1" applyAlignment="1" applyProtection="1">
      <alignment horizontal="center" vertical="center"/>
    </xf>
    <xf numFmtId="4" fontId="0" fillId="0" borderId="12" xfId="0" applyNumberFormat="1" applyBorder="1" applyAlignment="1" applyProtection="1">
      <alignment vertical="center"/>
    </xf>
    <xf numFmtId="4" fontId="0" fillId="0" borderId="12" xfId="0" applyNumberFormat="1" applyFill="1" applyBorder="1" applyAlignment="1" applyProtection="1">
      <alignment vertical="center"/>
    </xf>
    <xf numFmtId="4" fontId="0" fillId="6" borderId="0" xfId="0" applyNumberFormat="1" applyFill="1" applyProtection="1"/>
    <xf numFmtId="165" fontId="0" fillId="4" borderId="12" xfId="0" applyNumberFormat="1" applyFill="1" applyBorder="1" applyAlignment="1" applyProtection="1">
      <alignment vertical="center"/>
    </xf>
    <xf numFmtId="0" fontId="29" fillId="0" borderId="26" xfId="0" applyFont="1" applyFill="1" applyBorder="1" applyAlignment="1" applyProtection="1">
      <alignment horizontal="center" vertical="center"/>
    </xf>
    <xf numFmtId="10" fontId="27" fillId="0" borderId="24" xfId="3" applyNumberFormat="1" applyFont="1" applyFill="1" applyBorder="1" applyAlignment="1">
      <alignment horizontal="center"/>
    </xf>
    <xf numFmtId="10" fontId="27" fillId="3" borderId="24" xfId="3" applyNumberFormat="1" applyFont="1" applyFill="1" applyBorder="1" applyAlignment="1" applyProtection="1">
      <alignment horizontal="center"/>
      <protection locked="0"/>
    </xf>
    <xf numFmtId="0" fontId="20" fillId="2" borderId="12" xfId="1" applyFont="1" applyFill="1" applyBorder="1" applyAlignment="1" applyProtection="1">
      <alignment horizontal="center" vertical="center" wrapText="1"/>
    </xf>
    <xf numFmtId="0" fontId="20" fillId="3" borderId="12" xfId="1" applyFont="1" applyFill="1" applyBorder="1" applyAlignment="1" applyProtection="1">
      <alignment horizontal="justify" vertical="center" wrapText="1"/>
    </xf>
    <xf numFmtId="4" fontId="2" fillId="0" borderId="9" xfId="1" applyNumberFormat="1" applyFont="1" applyBorder="1" applyAlignment="1" applyProtection="1">
      <alignment horizontal="right" vertical="center"/>
    </xf>
    <xf numFmtId="4" fontId="2" fillId="0" borderId="10" xfId="1" applyNumberFormat="1" applyFont="1" applyBorder="1" applyAlignment="1" applyProtection="1">
      <alignment horizontal="right" vertical="center"/>
    </xf>
    <xf numFmtId="4" fontId="2" fillId="0" borderId="11" xfId="1" applyNumberFormat="1" applyFont="1" applyBorder="1" applyAlignment="1" applyProtection="1">
      <alignment horizontal="right" vertical="center"/>
    </xf>
    <xf numFmtId="0" fontId="29" fillId="0" borderId="9" xfId="0" applyFont="1" applyFill="1" applyBorder="1" applyAlignment="1" applyProtection="1">
      <alignment horizontal="left" vertical="center" wrapText="1"/>
    </xf>
    <xf numFmtId="0" fontId="29" fillId="0" borderId="10" xfId="0" applyFont="1" applyFill="1" applyBorder="1" applyAlignment="1" applyProtection="1">
      <alignment horizontal="left" vertical="center" wrapText="1"/>
    </xf>
    <xf numFmtId="0" fontId="29" fillId="0" borderId="11" xfId="0" applyFont="1" applyFill="1" applyBorder="1" applyAlignment="1" applyProtection="1">
      <alignment horizontal="left" vertical="center" wrapText="1"/>
    </xf>
    <xf numFmtId="0" fontId="3" fillId="0" borderId="1" xfId="1" applyFont="1" applyBorder="1" applyAlignment="1" applyProtection="1">
      <alignment horizontal="center" vertical="center"/>
    </xf>
    <xf numFmtId="0" fontId="3" fillId="0" borderId="2" xfId="1" applyFont="1" applyBorder="1" applyAlignment="1" applyProtection="1">
      <alignment horizontal="center" vertical="center"/>
    </xf>
    <xf numFmtId="0" fontId="3" fillId="0" borderId="3" xfId="1" applyFont="1" applyBorder="1" applyAlignment="1" applyProtection="1">
      <alignment horizontal="center" vertical="center"/>
    </xf>
    <xf numFmtId="0" fontId="19" fillId="0" borderId="4" xfId="1" applyFont="1" applyBorder="1" applyAlignment="1" applyProtection="1">
      <alignment horizontal="center" vertical="center"/>
    </xf>
    <xf numFmtId="0" fontId="19" fillId="0" borderId="0" xfId="1" applyFont="1" applyBorder="1" applyAlignment="1" applyProtection="1">
      <alignment horizontal="center" vertical="center"/>
    </xf>
    <xf numFmtId="0" fontId="19" fillId="0" borderId="5" xfId="1" applyFont="1" applyBorder="1" applyAlignment="1" applyProtection="1">
      <alignment horizontal="center" vertical="center"/>
    </xf>
    <xf numFmtId="0" fontId="19" fillId="0" borderId="12" xfId="1" applyFont="1" applyFill="1" applyBorder="1" applyAlignment="1" applyProtection="1">
      <alignment horizontal="center" vertical="center"/>
    </xf>
    <xf numFmtId="0" fontId="0" fillId="0" borderId="12" xfId="0" applyBorder="1" applyAlignment="1" applyProtection="1">
      <alignment horizontal="center" vertical="center"/>
    </xf>
    <xf numFmtId="0" fontId="19" fillId="0" borderId="1" xfId="1" applyFont="1" applyBorder="1" applyAlignment="1" applyProtection="1">
      <alignment horizontal="center" vertical="center"/>
    </xf>
    <xf numFmtId="0" fontId="19" fillId="0" borderId="6" xfId="1" applyFont="1" applyBorder="1" applyAlignment="1" applyProtection="1">
      <alignment horizontal="center" vertical="center"/>
    </xf>
    <xf numFmtId="0" fontId="19" fillId="0" borderId="12" xfId="1" applyFont="1" applyBorder="1" applyAlignment="1" applyProtection="1">
      <alignment horizontal="left" vertical="center" wrapText="1"/>
    </xf>
    <xf numFmtId="4" fontId="2" fillId="0" borderId="12" xfId="1" applyNumberFormat="1" applyFont="1" applyBorder="1" applyAlignment="1" applyProtection="1">
      <alignment horizontal="right" vertical="center"/>
    </xf>
    <xf numFmtId="0" fontId="2" fillId="3" borderId="2" xfId="1" applyFont="1" applyFill="1" applyBorder="1" applyAlignment="1" applyProtection="1">
      <alignment horizontal="center" vertical="center" wrapText="1"/>
      <protection locked="0"/>
    </xf>
    <xf numFmtId="0" fontId="2" fillId="3" borderId="3" xfId="1" applyFont="1" applyFill="1" applyBorder="1" applyAlignment="1" applyProtection="1">
      <alignment horizontal="center" vertical="center" wrapText="1"/>
      <protection locked="0"/>
    </xf>
    <xf numFmtId="4" fontId="2" fillId="3" borderId="25" xfId="1" applyNumberFormat="1" applyFont="1" applyFill="1" applyBorder="1" applyAlignment="1" applyProtection="1">
      <alignment horizontal="right"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0"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13" fillId="0" borderId="9" xfId="3" applyFont="1" applyFill="1" applyBorder="1" applyAlignment="1">
      <alignment horizontal="center" vertical="center"/>
    </xf>
    <xf numFmtId="0" fontId="13" fillId="0" borderId="10" xfId="3" applyFont="1" applyFill="1" applyBorder="1" applyAlignment="1">
      <alignment horizontal="center" vertical="center"/>
    </xf>
    <xf numFmtId="0" fontId="13" fillId="0" borderId="11" xfId="3" applyFont="1" applyFill="1" applyBorder="1" applyAlignment="1">
      <alignment horizontal="center" vertical="center"/>
    </xf>
    <xf numFmtId="0" fontId="13" fillId="7" borderId="9" xfId="3" applyFont="1" applyFill="1" applyBorder="1" applyAlignment="1">
      <alignment horizontal="left" vertical="center" wrapText="1"/>
    </xf>
    <xf numFmtId="0" fontId="13" fillId="7" borderId="10" xfId="3" applyFont="1" applyFill="1" applyBorder="1" applyAlignment="1">
      <alignment horizontal="left" vertical="center" wrapText="1"/>
    </xf>
    <xf numFmtId="0" fontId="13" fillId="7" borderId="11" xfId="3" applyFont="1" applyFill="1" applyBorder="1" applyAlignment="1">
      <alignment horizontal="left" vertical="center" wrapText="1"/>
    </xf>
    <xf numFmtId="0" fontId="13" fillId="8" borderId="9" xfId="3" applyFont="1" applyFill="1" applyBorder="1" applyAlignment="1">
      <alignment horizontal="left" vertical="center" wrapText="1"/>
    </xf>
    <xf numFmtId="0" fontId="13" fillId="8" borderId="10" xfId="3" applyFont="1" applyFill="1" applyBorder="1" applyAlignment="1">
      <alignment horizontal="left" vertical="center" wrapText="1"/>
    </xf>
    <xf numFmtId="0" fontId="13" fillId="8" borderId="11" xfId="3" applyFont="1" applyFill="1" applyBorder="1" applyAlignment="1">
      <alignment horizontal="left" vertical="center" wrapText="1"/>
    </xf>
    <xf numFmtId="0" fontId="13" fillId="9" borderId="12" xfId="3" applyFont="1" applyFill="1" applyBorder="1" applyAlignment="1">
      <alignment horizontal="center" vertical="center" wrapText="1"/>
    </xf>
    <xf numFmtId="4" fontId="13" fillId="9" borderId="12" xfId="4" applyNumberFormat="1" applyFont="1" applyFill="1" applyBorder="1" applyAlignment="1">
      <alignment horizontal="center" vertical="center" wrapText="1"/>
    </xf>
    <xf numFmtId="0" fontId="13" fillId="2" borderId="12" xfId="3" applyFont="1" applyFill="1" applyBorder="1" applyAlignment="1">
      <alignment horizontal="center" vertical="center"/>
    </xf>
    <xf numFmtId="0" fontId="23" fillId="0" borderId="25" xfId="3" applyFont="1" applyFill="1" applyBorder="1" applyAlignment="1">
      <alignment horizontal="center" vertical="center" wrapText="1"/>
    </xf>
    <xf numFmtId="0" fontId="23" fillId="0" borderId="26" xfId="3" applyFont="1" applyFill="1" applyBorder="1" applyAlignment="1">
      <alignment horizontal="center" vertical="center" wrapText="1"/>
    </xf>
    <xf numFmtId="0" fontId="24" fillId="0" borderId="25" xfId="3" applyFont="1" applyFill="1" applyBorder="1" applyAlignment="1">
      <alignment horizontal="center" vertical="center" wrapText="1"/>
    </xf>
    <xf numFmtId="0" fontId="24" fillId="0" borderId="26" xfId="3" applyFont="1" applyFill="1" applyBorder="1" applyAlignment="1">
      <alignment horizontal="center" vertical="center" wrapText="1"/>
    </xf>
    <xf numFmtId="4" fontId="23" fillId="0" borderId="25" xfId="4" applyNumberFormat="1" applyFont="1" applyFill="1" applyBorder="1" applyAlignment="1">
      <alignment horizontal="center" vertical="center" wrapText="1"/>
    </xf>
    <xf numFmtId="4" fontId="23" fillId="0" borderId="26" xfId="4" applyNumberFormat="1" applyFont="1" applyFill="1" applyBorder="1" applyAlignment="1">
      <alignment horizontal="center" vertical="center" wrapText="1"/>
    </xf>
    <xf numFmtId="164" fontId="23" fillId="0" borderId="25" xfId="3" applyNumberFormat="1" applyFont="1" applyFill="1" applyBorder="1" applyAlignment="1">
      <alignment horizontal="center" vertical="center" wrapText="1"/>
    </xf>
    <xf numFmtId="164" fontId="23" fillId="0" borderId="26" xfId="3" applyNumberFormat="1" applyFont="1" applyFill="1" applyBorder="1" applyAlignment="1">
      <alignment horizontal="center" vertical="center" wrapText="1"/>
    </xf>
    <xf numFmtId="10" fontId="14" fillId="0" borderId="9" xfId="3" applyNumberFormat="1" applyFont="1" applyFill="1" applyBorder="1" applyAlignment="1">
      <alignment horizontal="center" vertical="center" wrapText="1"/>
    </xf>
    <xf numFmtId="10" fontId="14" fillId="0" borderId="11" xfId="3" applyNumberFormat="1" applyFont="1" applyFill="1" applyBorder="1" applyAlignment="1">
      <alignment horizontal="center" vertical="center" wrapText="1"/>
    </xf>
    <xf numFmtId="0" fontId="8" fillId="10" borderId="21" xfId="2" applyFont="1" applyFill="1" applyBorder="1" applyAlignment="1">
      <alignment horizontal="center"/>
    </xf>
    <xf numFmtId="0" fontId="5" fillId="4" borderId="22" xfId="2" applyFont="1" applyFill="1" applyBorder="1"/>
    <xf numFmtId="0" fontId="5" fillId="4" borderId="23" xfId="2" applyFont="1" applyFill="1" applyBorder="1"/>
    <xf numFmtId="0" fontId="6" fillId="0" borderId="16" xfId="2" applyFont="1" applyBorder="1" applyAlignment="1">
      <alignment horizontal="center" vertical="center"/>
    </xf>
    <xf numFmtId="0" fontId="5" fillId="0" borderId="17" xfId="2" applyFont="1" applyBorder="1"/>
    <xf numFmtId="0" fontId="11" fillId="10" borderId="21" xfId="2" applyFont="1" applyFill="1" applyBorder="1" applyAlignment="1">
      <alignment horizontal="center"/>
    </xf>
    <xf numFmtId="0" fontId="12" fillId="0" borderId="13" xfId="2" applyFont="1" applyBorder="1" applyAlignment="1">
      <alignment horizontal="center" vertical="center" wrapText="1"/>
    </xf>
    <xf numFmtId="0" fontId="25" fillId="0" borderId="14" xfId="2" applyFont="1" applyBorder="1"/>
    <xf numFmtId="0" fontId="25" fillId="0" borderId="15" xfId="2" applyFont="1" applyBorder="1"/>
    <xf numFmtId="0" fontId="12" fillId="0" borderId="16" xfId="2" applyFont="1" applyBorder="1" applyAlignment="1">
      <alignment horizontal="center" vertical="center" wrapText="1"/>
    </xf>
    <xf numFmtId="0" fontId="25" fillId="0" borderId="17" xfId="2" applyFont="1" applyBorder="1"/>
    <xf numFmtId="0" fontId="7" fillId="7" borderId="18" xfId="2" applyFont="1" applyFill="1" applyBorder="1" applyAlignment="1">
      <alignment horizontal="center" vertical="center" wrapText="1"/>
    </xf>
    <xf numFmtId="0" fontId="5" fillId="0" borderId="19" xfId="2" applyFont="1" applyBorder="1"/>
    <xf numFmtId="0" fontId="5" fillId="0" borderId="20" xfId="2" applyFont="1" applyBorder="1"/>
    <xf numFmtId="0" fontId="7" fillId="0" borderId="21" xfId="2" applyFont="1" applyBorder="1" applyAlignment="1">
      <alignment horizontal="center" vertical="center"/>
    </xf>
    <xf numFmtId="0" fontId="5" fillId="0" borderId="22" xfId="2" applyFont="1" applyBorder="1"/>
    <xf numFmtId="0" fontId="5" fillId="0" borderId="23" xfId="2" applyFont="1" applyBorder="1"/>
    <xf numFmtId="0" fontId="18" fillId="0" borderId="21" xfId="2" applyFont="1" applyBorder="1" applyAlignment="1">
      <alignment horizontal="left" vertical="center"/>
    </xf>
    <xf numFmtId="0" fontId="18" fillId="0" borderId="22" xfId="2" applyFont="1" applyBorder="1" applyAlignment="1">
      <alignment horizontal="left" vertical="center"/>
    </xf>
    <xf numFmtId="0" fontId="18" fillId="0" borderId="23" xfId="2" applyFont="1" applyBorder="1" applyAlignment="1">
      <alignment horizontal="left" vertical="center"/>
    </xf>
    <xf numFmtId="0" fontId="7" fillId="3" borderId="21" xfId="2" applyFont="1" applyFill="1" applyBorder="1" applyAlignment="1" applyProtection="1">
      <alignment horizontal="left" vertical="center"/>
      <protection locked="0"/>
    </xf>
    <xf numFmtId="0" fontId="7" fillId="3" borderId="22" xfId="2" applyFont="1" applyFill="1" applyBorder="1" applyAlignment="1" applyProtection="1">
      <alignment horizontal="left" vertical="center"/>
      <protection locked="0"/>
    </xf>
    <xf numFmtId="0" fontId="7" fillId="3" borderId="23" xfId="2" applyFont="1" applyFill="1" applyBorder="1" applyAlignment="1" applyProtection="1">
      <alignment horizontal="left" vertical="center"/>
      <protection locked="0"/>
    </xf>
    <xf numFmtId="0" fontId="11" fillId="10" borderId="27" xfId="2" applyFont="1" applyFill="1" applyBorder="1" applyAlignment="1">
      <alignment horizontal="center" vertical="center"/>
    </xf>
    <xf numFmtId="0" fontId="5" fillId="4" borderId="12" xfId="2" applyFont="1" applyFill="1" applyBorder="1" applyAlignment="1">
      <alignment vertical="center"/>
    </xf>
    <xf numFmtId="0" fontId="5" fillId="4" borderId="28" xfId="2" applyFont="1" applyFill="1" applyBorder="1" applyAlignment="1">
      <alignment vertical="center"/>
    </xf>
    <xf numFmtId="0" fontId="9" fillId="0" borderId="27" xfId="2" applyFont="1" applyBorder="1" applyAlignment="1">
      <alignment horizontal="center"/>
    </xf>
    <xf numFmtId="0" fontId="30" fillId="0" borderId="27" xfId="2" applyFont="1" applyBorder="1" applyAlignment="1">
      <alignment horizontal="center"/>
    </xf>
    <xf numFmtId="0" fontId="6" fillId="0" borderId="12" xfId="2" applyFont="1" applyBorder="1" applyAlignment="1">
      <alignment horizontal="center"/>
    </xf>
    <xf numFmtId="0" fontId="6" fillId="0" borderId="27" xfId="2" applyFont="1" applyBorder="1" applyAlignment="1">
      <alignment horizontal="center"/>
    </xf>
    <xf numFmtId="10" fontId="27" fillId="0" borderId="28" xfId="3" applyNumberFormat="1" applyFont="1" applyBorder="1" applyAlignment="1">
      <alignment horizontal="center"/>
    </xf>
    <xf numFmtId="0" fontId="11" fillId="4" borderId="29" xfId="2" applyFont="1" applyFill="1" applyBorder="1" applyAlignment="1">
      <alignment horizontal="center"/>
    </xf>
    <xf numFmtId="0" fontId="11" fillId="4" borderId="30" xfId="2" applyFont="1" applyFill="1" applyBorder="1" applyAlignment="1">
      <alignment horizontal="center"/>
    </xf>
    <xf numFmtId="10" fontId="12" fillId="4" borderId="31" xfId="2" applyNumberFormat="1" applyFont="1" applyFill="1" applyBorder="1" applyAlignment="1">
      <alignment horizontal="center" vertical="center"/>
    </xf>
    <xf numFmtId="0" fontId="26" fillId="0" borderId="0" xfId="2" applyFont="1" applyBorder="1"/>
    <xf numFmtId="0" fontId="4" fillId="0" borderId="0" xfId="2" applyBorder="1"/>
    <xf numFmtId="0" fontId="6" fillId="0" borderId="16" xfId="2" applyFont="1" applyBorder="1"/>
    <xf numFmtId="0" fontId="6" fillId="0" borderId="0" xfId="2" applyFont="1" applyBorder="1" applyAlignment="1">
      <alignment horizontal="center"/>
    </xf>
    <xf numFmtId="0" fontId="6" fillId="0" borderId="17" xfId="2" applyFont="1" applyBorder="1" applyAlignment="1">
      <alignment horizontal="center"/>
    </xf>
  </cellXfs>
  <cellStyles count="5">
    <cellStyle name="Moeda 2" xfId="4"/>
    <cellStyle name="Normal" xfId="0" builtinId="0"/>
    <cellStyle name="Normal 2" xfId="1"/>
    <cellStyle name="Normal 3" xfId="2"/>
    <cellStyle name="Normal 4" xfId="3"/>
  </cellStyles>
  <dxfs count="1">
    <dxf>
      <font>
        <b/>
      </font>
      <fill>
        <patternFill patternType="none"/>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sharedStrings" Target="sharedStrings.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6</xdr:col>
      <xdr:colOff>619126</xdr:colOff>
      <xdr:row>0</xdr:row>
      <xdr:rowOff>57150</xdr:rowOff>
    </xdr:from>
    <xdr:to>
      <xdr:col>9</xdr:col>
      <xdr:colOff>409576</xdr:colOff>
      <xdr:row>2</xdr:row>
      <xdr:rowOff>156523</xdr:rowOff>
    </xdr:to>
    <xdr:pic>
      <xdr:nvPicPr>
        <xdr:cNvPr id="2" name="Imagem 2"/>
        <xdr:cNvPicPr/>
      </xdr:nvPicPr>
      <xdr:blipFill>
        <a:blip xmlns:r="http://schemas.openxmlformats.org/officeDocument/2006/relationships" r:embed="rId1"/>
        <a:stretch/>
      </xdr:blipFill>
      <xdr:spPr>
        <a:xfrm>
          <a:off x="9134476" y="57150"/>
          <a:ext cx="2362200" cy="537523"/>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16</xdr:col>
      <xdr:colOff>1020883</xdr:colOff>
      <xdr:row>0</xdr:row>
      <xdr:rowOff>57150</xdr:rowOff>
    </xdr:from>
    <xdr:ext cx="2520204" cy="609599"/>
    <xdr:pic>
      <xdr:nvPicPr>
        <xdr:cNvPr id="3" name="image1.png" title="Imagem">
          <a:extLst>
            <a:ext uri="{FF2B5EF4-FFF2-40B4-BE49-F238E27FC236}">
              <a16:creationId xmlns:a16="http://schemas.microsoft.com/office/drawing/2014/main" id="{975695A7-D008-445D-A2AC-59E254CB7F45}"/>
            </a:ext>
          </a:extLst>
        </xdr:cNvPr>
        <xdr:cNvPicPr preferRelativeResize="0"/>
      </xdr:nvPicPr>
      <xdr:blipFill>
        <a:blip xmlns:r="http://schemas.openxmlformats.org/officeDocument/2006/relationships" r:embed="rId1" cstate="print"/>
        <a:stretch>
          <a:fillRect/>
        </a:stretch>
      </xdr:blipFill>
      <xdr:spPr>
        <a:xfrm>
          <a:off x="19891589" y="57150"/>
          <a:ext cx="2520204" cy="609599"/>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4675946</xdr:colOff>
      <xdr:row>0</xdr:row>
      <xdr:rowOff>45140</xdr:rowOff>
    </xdr:from>
    <xdr:ext cx="1784490" cy="419100"/>
    <xdr:pic>
      <xdr:nvPicPr>
        <xdr:cNvPr id="2" name="image1.png" title="Imagem">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4675946" y="45140"/>
          <a:ext cx="1784490" cy="419100"/>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rv_fs\Operacional\Users\fabiano\Downloads\10039\ca_arqs\eletrica\e0104500.doc"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o-m11\publico\WINDOWS\TEMP\B5348E-LM001_R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Users\Ana\Google%20Drive\ENGENHARIA\PREFEITURA%20MUNICIPAL%20DE%20LEOPOLDINA\2.PORTICO\Revis&#227;o%2004.07\PLANILHA%20M&#218;LTIPLA%20-%202022%20-%2030.06.2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pu-a\01-md-2005\EQUIP\MAQUINAS\I02011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1.%20PASTA/0.%20AND/Campo%20Cer&#226;mica%20RX-R5/____REV%2007/PLN-EXE-ORC-JDF-RCC-0101-REV08.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rv_fs\Operacional\Marcia\Receita%20Federal%20-%20RJ\Preg&#227;o%203-2013%20-%20Ag.%20Modelo%20B%20Pirai%20e%20Resende\EDITAL%201-2013-%20ADAPTACAO%20PROJETO%20BASICO%20-%20AGENCIA%20MODELO\ANEXO%20V%20-%20PLANILHA%20DE%20OR&#199;AMENTO%20E%20CRONOGRAM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rv_fs\Operacional\JUSTI&#199;A%20FEDERAL\Predio%20Sede%20%20Vitoria%20ES%20-%202009\Justi&#231;a%20Federal%201&#170;%20Instancia\PLANILHA%20OR&#199;AMENTARIA\Or&#231;amento\JFES_Planilha_Orc_Rev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WNova%20pasta/2%20-%20CNC/Museu%20Mariano%20Proc&#243;pio%20-%20Atualiz.%20pre&#231;o%20(k)/OR&#199;AMENTO%20%20MAPRO%20AT.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1.%20a1mc%20engenharia%20e%20projetos\CORREIO\26.%20CRISTIANE\PLANILHA%20M&#218;LTIPLA%20V3.0.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ERGÊNCIA"/>
      <sheetName val="CAPA"/>
      <sheetName val="Controle"/>
      <sheetName val="LOJAS"/>
      <sheetName val="CONDOMINOS"/>
      <sheetName val="QUADROS DE DISTRIBUIÇÃO"/>
      <sheetName val="BARRAMENTO BLINDADO"/>
      <sheetName val="TRANSFORMADORES"/>
      <sheetName val="GERAL ORIGINAL"/>
      <sheetName val="GERAL POR ITENS"/>
      <sheetName val="MOTORES"/>
      <sheetName val="ANTIGO COND"/>
      <sheetName val="ANTIGO GERAL"/>
      <sheetName val="H_MOT"/>
      <sheetName val="C_MOT"/>
    </sheetNames>
    <sheetDataSet>
      <sheetData sheetId="0" refreshError="1">
        <row r="2">
          <cell r="A2" t="str">
            <v>TABELA DE CARGAS – POR TRANSFORMADOR/PBT EM EMERGÊNCIA</v>
          </cell>
        </row>
        <row r="4">
          <cell r="A4" t="str">
            <v>TRANSFORMADOR 1.1 – PBT-1.1 EM EMERGÊNCIA</v>
          </cell>
        </row>
        <row r="6">
          <cell r="A6" t="str">
            <v>FINALIDADE</v>
          </cell>
          <cell r="B6" t="str">
            <v>POT. UNIT. (kW)</v>
          </cell>
          <cell r="C6" t="str">
            <v>POT. UNIT. (CV)</v>
          </cell>
          <cell r="D6" t="str">
            <v>T I P O</v>
          </cell>
          <cell r="E6" t="str">
            <v>POT-M (KW)</v>
          </cell>
          <cell r="F6" t="str">
            <v>FP- M</v>
          </cell>
          <cell r="G6" t="str">
            <v>QTDE.</v>
          </cell>
          <cell r="H6" t="str">
            <v>PÓLOS</v>
          </cell>
          <cell r="I6" t="str">
            <v>F.D.</v>
          </cell>
          <cell r="J6" t="str">
            <v>F.P.</v>
          </cell>
          <cell r="K6" t="str">
            <v>POT. INSTALADA (kW)</v>
          </cell>
          <cell r="L6" t="str">
            <v>POT. INSTALADA (kVA)</v>
          </cell>
          <cell r="M6" t="str">
            <v>POT. DEMANDADA (kW)</v>
          </cell>
          <cell r="N6" t="str">
            <v>POT. DEMANDADA (kVA)</v>
          </cell>
        </row>
        <row r="7">
          <cell r="A7" t="str">
            <v>BARRAMENTO BLINDADO BB1.1/1.3 – ILUMINAÇÃO HALL</v>
          </cell>
          <cell r="B7">
            <v>123.78</v>
          </cell>
          <cell r="E7" t="e">
            <v>#N/A</v>
          </cell>
          <cell r="F7" t="e">
            <v>#N/A</v>
          </cell>
          <cell r="G7">
            <v>1</v>
          </cell>
          <cell r="I7">
            <v>0.71596423332687886</v>
          </cell>
          <cell r="J7">
            <v>0.97999999999999976</v>
          </cell>
          <cell r="K7">
            <v>123.78</v>
          </cell>
          <cell r="L7">
            <v>126.30612244897962</v>
          </cell>
          <cell r="M7">
            <v>88.622052801201065</v>
          </cell>
          <cell r="N7">
            <v>90.430666123674584</v>
          </cell>
        </row>
        <row r="8">
          <cell r="A8" t="str">
            <v>QD-B1-3S</v>
          </cell>
          <cell r="B8">
            <v>140.32509426511928</v>
          </cell>
          <cell r="E8" t="e">
            <v>#N/A</v>
          </cell>
          <cell r="F8" t="e">
            <v>#N/A</v>
          </cell>
          <cell r="G8">
            <v>1</v>
          </cell>
          <cell r="I8">
            <v>1</v>
          </cell>
          <cell r="J8">
            <v>0.77296462798671983</v>
          </cell>
          <cell r="K8">
            <v>140.32509426511928</v>
          </cell>
          <cell r="L8">
            <v>181.54141752982022</v>
          </cell>
          <cell r="M8">
            <v>140.32509426511928</v>
          </cell>
          <cell r="N8">
            <v>181.54141752982022</v>
          </cell>
        </row>
        <row r="9">
          <cell r="A9" t="str">
            <v>NO BREAK</v>
          </cell>
          <cell r="B9">
            <v>30</v>
          </cell>
          <cell r="G9">
            <v>2</v>
          </cell>
          <cell r="I9">
            <v>0.5</v>
          </cell>
          <cell r="J9">
            <v>1</v>
          </cell>
          <cell r="K9">
            <v>60</v>
          </cell>
          <cell r="L9">
            <v>60</v>
          </cell>
          <cell r="M9">
            <v>30</v>
          </cell>
          <cell r="N9">
            <v>30</v>
          </cell>
        </row>
        <row r="10">
          <cell r="A10" t="str">
            <v>TOTAL</v>
          </cell>
          <cell r="I10">
            <v>0.79896043489677604</v>
          </cell>
          <cell r="J10">
            <v>0.85752015197356957</v>
          </cell>
          <cell r="K10">
            <v>324.10509426511931</v>
          </cell>
          <cell r="L10">
            <v>367.84753997879983</v>
          </cell>
          <cell r="M10">
            <v>258.94714706632033</v>
          </cell>
          <cell r="N10">
            <v>301.97208365349479</v>
          </cell>
        </row>
        <row r="12">
          <cell r="A12" t="str">
            <v>RESUMO GERAL:</v>
          </cell>
          <cell r="B12" t="str">
            <v>kW</v>
          </cell>
          <cell r="C12" t="str">
            <v>kVA</v>
          </cell>
        </row>
        <row r="13">
          <cell r="A13" t="str">
            <v>DEMANDAS</v>
          </cell>
          <cell r="B13">
            <v>258.94714706632033</v>
          </cell>
          <cell r="C13">
            <v>301.97208365349479</v>
          </cell>
        </row>
        <row r="14">
          <cell r="A14" t="str">
            <v>RESERVA     (%)</v>
          </cell>
          <cell r="B14">
            <v>0.2</v>
          </cell>
        </row>
        <row r="15">
          <cell r="A15" t="str">
            <v>FATOR DE SIMULTANEIDADE</v>
          </cell>
          <cell r="B15">
            <v>1</v>
          </cell>
        </row>
        <row r="17">
          <cell r="A17" t="str">
            <v xml:space="preserve">DEMANDA FINAL </v>
          </cell>
          <cell r="B17">
            <v>310.73657647958436</v>
          </cell>
          <cell r="C17">
            <v>362.36650038419373</v>
          </cell>
        </row>
        <row r="19">
          <cell r="A19" t="str">
            <v>TENSÃO (V)</v>
          </cell>
          <cell r="B19">
            <v>380</v>
          </cell>
          <cell r="C19" t="str">
            <v>V</v>
          </cell>
        </row>
        <row r="20">
          <cell r="A20" t="str">
            <v>CORRENTE (A)</v>
          </cell>
          <cell r="B20">
            <v>550.55893826872864</v>
          </cell>
          <cell r="C20" t="str">
            <v>A</v>
          </cell>
        </row>
        <row r="21">
          <cell r="A21" t="str">
            <v>DISJUNTOR GERAL</v>
          </cell>
          <cell r="B21">
            <v>2500</v>
          </cell>
          <cell r="C21" t="str">
            <v>A</v>
          </cell>
        </row>
        <row r="23">
          <cell r="A23" t="str">
            <v>TRANSFORMADOR DE 1500KVA</v>
          </cell>
        </row>
        <row r="27">
          <cell r="A27" t="str">
            <v>TRANSFORMADOR 1.2 – PBT-1.2 EM EMERGÊNCIA</v>
          </cell>
        </row>
        <row r="29">
          <cell r="A29" t="str">
            <v>FINALIDADE</v>
          </cell>
          <cell r="B29" t="str">
            <v>POT. UNIT. (kW)</v>
          </cell>
          <cell r="C29" t="str">
            <v>POT. UNIT. (CV)</v>
          </cell>
          <cell r="D29" t="str">
            <v>T I P O</v>
          </cell>
          <cell r="E29" t="str">
            <v>POT-M (KW)</v>
          </cell>
          <cell r="F29" t="str">
            <v>FP- M</v>
          </cell>
          <cell r="G29" t="str">
            <v>QTDE.</v>
          </cell>
          <cell r="H29" t="str">
            <v>PÓLOS</v>
          </cell>
          <cell r="I29" t="str">
            <v>F.D.</v>
          </cell>
          <cell r="J29" t="str">
            <v>F.P.</v>
          </cell>
          <cell r="K29" t="str">
            <v>POT. INSTALADA (kW)</v>
          </cell>
          <cell r="L29" t="str">
            <v>POT. INSTALADA (kVA)</v>
          </cell>
          <cell r="M29" t="str">
            <v>POT. DEMANDADA (kW)</v>
          </cell>
          <cell r="N29" t="str">
            <v>POT. DEMANDADA (kVA)</v>
          </cell>
        </row>
        <row r="30">
          <cell r="A30" t="str">
            <v>ELEVADORES SUBSOLO</v>
          </cell>
          <cell r="B30">
            <v>20</v>
          </cell>
          <cell r="E30" t="e">
            <v>#N/A</v>
          </cell>
          <cell r="F30" t="e">
            <v>#N/A</v>
          </cell>
          <cell r="G30">
            <v>2</v>
          </cell>
          <cell r="I30">
            <v>0</v>
          </cell>
          <cell r="J30">
            <v>0.8</v>
          </cell>
          <cell r="K30">
            <v>40</v>
          </cell>
          <cell r="L30">
            <v>50</v>
          </cell>
          <cell r="M30">
            <v>0</v>
          </cell>
          <cell r="N30">
            <v>0</v>
          </cell>
        </row>
        <row r="31">
          <cell r="A31" t="str">
            <v>ILUMINAÇÃO E COMANDO ELEVADORES SUBSOLO</v>
          </cell>
          <cell r="B31">
            <v>1.3</v>
          </cell>
          <cell r="E31" t="e">
            <v>#N/A</v>
          </cell>
          <cell r="F31" t="e">
            <v>#N/A</v>
          </cell>
          <cell r="G31">
            <v>1</v>
          </cell>
          <cell r="I31">
            <v>0.74</v>
          </cell>
          <cell r="J31">
            <v>0.8</v>
          </cell>
          <cell r="K31">
            <v>1.3</v>
          </cell>
          <cell r="L31">
            <v>1.625</v>
          </cell>
          <cell r="M31">
            <v>0.96199999999999997</v>
          </cell>
          <cell r="N31">
            <v>1.2024999999999999</v>
          </cell>
        </row>
        <row r="32">
          <cell r="A32" t="str">
            <v>ELEVADORES GARAGEM</v>
          </cell>
          <cell r="B32">
            <v>20</v>
          </cell>
          <cell r="E32" t="e">
            <v>#N/A</v>
          </cell>
          <cell r="F32" t="e">
            <v>#N/A</v>
          </cell>
          <cell r="G32">
            <v>2</v>
          </cell>
          <cell r="I32">
            <v>0.74</v>
          </cell>
          <cell r="J32">
            <v>0.8</v>
          </cell>
          <cell r="K32">
            <v>40</v>
          </cell>
          <cell r="L32">
            <v>50</v>
          </cell>
          <cell r="M32">
            <v>29.6</v>
          </cell>
          <cell r="N32">
            <v>37</v>
          </cell>
        </row>
        <row r="33">
          <cell r="A33" t="str">
            <v>ILUMINAÇÃO E COMANDO ELEVADORES GARAGEM</v>
          </cell>
          <cell r="B33">
            <v>1.3</v>
          </cell>
          <cell r="E33" t="e">
            <v>#N/A</v>
          </cell>
          <cell r="F33" t="e">
            <v>#N/A</v>
          </cell>
          <cell r="G33">
            <v>1</v>
          </cell>
          <cell r="I33">
            <v>0</v>
          </cell>
          <cell r="J33">
            <v>0.8</v>
          </cell>
          <cell r="K33">
            <v>1.3</v>
          </cell>
          <cell r="L33">
            <v>1.625</v>
          </cell>
          <cell r="M33">
            <v>0</v>
          </cell>
          <cell r="N33">
            <v>0</v>
          </cell>
        </row>
        <row r="34">
          <cell r="A34" t="str">
            <v>ELEVADORES ZONA BAIXA</v>
          </cell>
          <cell r="B34">
            <v>50</v>
          </cell>
          <cell r="E34" t="e">
            <v>#N/A</v>
          </cell>
          <cell r="F34" t="e">
            <v>#N/A</v>
          </cell>
          <cell r="G34">
            <v>8</v>
          </cell>
          <cell r="I34">
            <v>0.125</v>
          </cell>
          <cell r="J34">
            <v>0.8</v>
          </cell>
          <cell r="K34">
            <v>400</v>
          </cell>
          <cell r="L34">
            <v>500</v>
          </cell>
          <cell r="M34">
            <v>50</v>
          </cell>
          <cell r="N34">
            <v>62.5</v>
          </cell>
        </row>
        <row r="35">
          <cell r="A35" t="str">
            <v>ILUMINAÇÃO E COMANDO ELEVADORES ZONA BAIXA</v>
          </cell>
          <cell r="B35">
            <v>3</v>
          </cell>
          <cell r="E35" t="e">
            <v>#N/A</v>
          </cell>
          <cell r="F35" t="e">
            <v>#N/A</v>
          </cell>
          <cell r="G35">
            <v>1</v>
          </cell>
          <cell r="I35">
            <v>0.1</v>
          </cell>
          <cell r="J35">
            <v>0.8</v>
          </cell>
          <cell r="K35">
            <v>3</v>
          </cell>
          <cell r="L35">
            <v>3.75</v>
          </cell>
          <cell r="M35">
            <v>0.30000000000000004</v>
          </cell>
          <cell r="N35">
            <v>0.375</v>
          </cell>
        </row>
        <row r="36">
          <cell r="A36" t="str">
            <v>QD-B1-3S-AC</v>
          </cell>
          <cell r="B36">
            <v>140.32509426511928</v>
          </cell>
          <cell r="E36" t="e">
            <v>#N/A</v>
          </cell>
          <cell r="F36" t="e">
            <v>#N/A</v>
          </cell>
          <cell r="G36">
            <v>1</v>
          </cell>
          <cell r="I36">
            <v>0</v>
          </cell>
          <cell r="J36">
            <v>0.77296462798671983</v>
          </cell>
          <cell r="K36">
            <v>140.32509426511928</v>
          </cell>
          <cell r="L36">
            <v>181.54141752982022</v>
          </cell>
          <cell r="M36">
            <v>0</v>
          </cell>
          <cell r="N36">
            <v>0</v>
          </cell>
        </row>
        <row r="37">
          <cell r="A37" t="str">
            <v>VENTILAÇÃO</v>
          </cell>
          <cell r="B37">
            <v>0.56488549618320616</v>
          </cell>
          <cell r="C37">
            <v>0.5</v>
          </cell>
          <cell r="D37" t="str">
            <v>C</v>
          </cell>
          <cell r="E37">
            <v>0.56488549618320616</v>
          </cell>
          <cell r="F37">
            <v>0.73</v>
          </cell>
          <cell r="G37">
            <v>1</v>
          </cell>
          <cell r="I37">
            <v>0</v>
          </cell>
          <cell r="J37">
            <v>0.73</v>
          </cell>
          <cell r="K37">
            <v>0.56488549618320616</v>
          </cell>
          <cell r="L37">
            <v>0.77381574819617283</v>
          </cell>
          <cell r="M37">
            <v>0</v>
          </cell>
          <cell r="N37">
            <v>0</v>
          </cell>
        </row>
        <row r="38">
          <cell r="A38" t="str">
            <v>VENTILAÇÃO</v>
          </cell>
          <cell r="B38">
            <v>0.80291970802919721</v>
          </cell>
          <cell r="C38">
            <v>0.75</v>
          </cell>
          <cell r="D38" t="str">
            <v>C</v>
          </cell>
          <cell r="E38">
            <v>0.80291970802919721</v>
          </cell>
          <cell r="F38">
            <v>0.77</v>
          </cell>
          <cell r="G38">
            <v>1</v>
          </cell>
          <cell r="I38">
            <v>0</v>
          </cell>
          <cell r="J38">
            <v>0.77</v>
          </cell>
          <cell r="K38">
            <v>0.80291970802919721</v>
          </cell>
          <cell r="L38">
            <v>1.0427528675703859</v>
          </cell>
          <cell r="M38">
            <v>0</v>
          </cell>
          <cell r="N38">
            <v>0</v>
          </cell>
        </row>
        <row r="39">
          <cell r="A39" t="str">
            <v>VENTILAÇÃO</v>
          </cell>
          <cell r="B39">
            <v>1.8987341772151898</v>
          </cell>
          <cell r="C39">
            <v>2</v>
          </cell>
          <cell r="D39" t="str">
            <v>C</v>
          </cell>
          <cell r="E39">
            <v>1.8987341772151898</v>
          </cell>
          <cell r="F39">
            <v>0.82</v>
          </cell>
          <cell r="G39">
            <v>1</v>
          </cell>
          <cell r="I39">
            <v>0</v>
          </cell>
          <cell r="J39">
            <v>0.82</v>
          </cell>
          <cell r="K39">
            <v>1.8987341772151898</v>
          </cell>
          <cell r="L39">
            <v>2.3155294844087684</v>
          </cell>
          <cell r="M39">
            <v>0</v>
          </cell>
          <cell r="N39">
            <v>0</v>
          </cell>
        </row>
        <row r="40">
          <cell r="A40" t="str">
            <v>FANCOIL</v>
          </cell>
          <cell r="B40">
            <v>6.3805104408352662</v>
          </cell>
          <cell r="C40">
            <v>7.5</v>
          </cell>
          <cell r="D40" t="str">
            <v>C</v>
          </cell>
          <cell r="E40">
            <v>6.3805104408352662</v>
          </cell>
          <cell r="F40">
            <v>0.8</v>
          </cell>
          <cell r="G40">
            <v>2</v>
          </cell>
          <cell r="I40">
            <v>0</v>
          </cell>
          <cell r="J40">
            <v>0.8</v>
          </cell>
          <cell r="K40">
            <v>12.761020881670532</v>
          </cell>
          <cell r="L40">
            <v>15.951276102088165</v>
          </cell>
          <cell r="M40">
            <v>0</v>
          </cell>
          <cell r="N40">
            <v>0</v>
          </cell>
        </row>
        <row r="41">
          <cell r="A41" t="str">
            <v>UNIDADE CONDENSADORA</v>
          </cell>
          <cell r="B41">
            <v>43.4</v>
          </cell>
          <cell r="G41">
            <v>1</v>
          </cell>
          <cell r="I41">
            <v>0</v>
          </cell>
          <cell r="J41">
            <v>0.8</v>
          </cell>
          <cell r="K41">
            <v>43.4</v>
          </cell>
          <cell r="L41">
            <v>54.249999999999993</v>
          </cell>
          <cell r="M41">
            <v>0</v>
          </cell>
          <cell r="N41">
            <v>0</v>
          </cell>
        </row>
        <row r="42">
          <cell r="A42" t="str">
            <v>FANCOIL ESCRITÓRIOS</v>
          </cell>
          <cell r="B42">
            <v>8.6705202312138727</v>
          </cell>
          <cell r="C42">
            <v>10</v>
          </cell>
          <cell r="D42" t="str">
            <v>C</v>
          </cell>
          <cell r="E42">
            <v>8.6705202312138727</v>
          </cell>
          <cell r="F42">
            <v>0.85</v>
          </cell>
          <cell r="G42">
            <v>32</v>
          </cell>
          <cell r="I42">
            <v>0</v>
          </cell>
          <cell r="J42">
            <v>0.85</v>
          </cell>
          <cell r="K42">
            <v>277.45664739884393</v>
          </cell>
          <cell r="L42">
            <v>326.41958517511051</v>
          </cell>
          <cell r="M42">
            <v>0</v>
          </cell>
          <cell r="N42">
            <v>0</v>
          </cell>
        </row>
        <row r="43">
          <cell r="A43" t="str">
            <v>ILUMINAÇÃO, TOMADAS E AR CONDICIONADO FAST FOOD</v>
          </cell>
          <cell r="B43">
            <v>258.76900000000001</v>
          </cell>
          <cell r="G43">
            <v>1</v>
          </cell>
          <cell r="I43">
            <v>0</v>
          </cell>
          <cell r="J43">
            <v>0.9</v>
          </cell>
          <cell r="K43">
            <v>258.76900000000001</v>
          </cell>
          <cell r="L43">
            <v>287.52111111111111</v>
          </cell>
          <cell r="M43">
            <v>0</v>
          </cell>
          <cell r="N43">
            <v>0</v>
          </cell>
        </row>
        <row r="44">
          <cell r="A44" t="str">
            <v>BOMBA DE RECALQUE DE ÁGUA FRIA</v>
          </cell>
          <cell r="B44">
            <v>20.670391061452513</v>
          </cell>
          <cell r="C44">
            <v>25</v>
          </cell>
          <cell r="D44" t="str">
            <v>H</v>
          </cell>
          <cell r="E44">
            <v>20.670391061452513</v>
          </cell>
          <cell r="F44">
            <v>0.85</v>
          </cell>
          <cell r="G44">
            <v>2</v>
          </cell>
          <cell r="I44">
            <v>0</v>
          </cell>
          <cell r="J44">
            <v>0.85</v>
          </cell>
          <cell r="K44">
            <v>41.340782122905026</v>
          </cell>
          <cell r="L44">
            <v>48.636214262241211</v>
          </cell>
          <cell r="M44">
            <v>0</v>
          </cell>
          <cell r="N44">
            <v>0</v>
          </cell>
        </row>
        <row r="45">
          <cell r="A45" t="str">
            <v>BOMBA DE RECALQUE DE ÁGUAS PLUVIAIS</v>
          </cell>
          <cell r="B45">
            <v>8.6705202312138727</v>
          </cell>
          <cell r="C45">
            <v>10</v>
          </cell>
          <cell r="D45" t="str">
            <v>H</v>
          </cell>
          <cell r="E45">
            <v>8.6705202312138727</v>
          </cell>
          <cell r="F45">
            <v>0.85</v>
          </cell>
          <cell r="G45">
            <v>6</v>
          </cell>
          <cell r="I45">
            <v>0</v>
          </cell>
          <cell r="J45">
            <v>0.85</v>
          </cell>
          <cell r="K45">
            <v>52.02312138728324</v>
          </cell>
          <cell r="L45">
            <v>61.203672220333225</v>
          </cell>
          <cell r="M45">
            <v>0</v>
          </cell>
          <cell r="N45">
            <v>0</v>
          </cell>
        </row>
        <row r="46">
          <cell r="A46" t="str">
            <v>BOMBA DE RECALQUE DE ESGOTO</v>
          </cell>
          <cell r="B46">
            <v>8.6705202312138727</v>
          </cell>
          <cell r="C46">
            <v>10</v>
          </cell>
          <cell r="D46" t="str">
            <v>H</v>
          </cell>
          <cell r="E46">
            <v>8.6705202312138727</v>
          </cell>
          <cell r="F46">
            <v>0.85</v>
          </cell>
          <cell r="G46">
            <v>6</v>
          </cell>
          <cell r="I46">
            <v>0</v>
          </cell>
          <cell r="J46">
            <v>0.85</v>
          </cell>
          <cell r="K46">
            <v>52.02312138728324</v>
          </cell>
          <cell r="L46">
            <v>61.203672220333225</v>
          </cell>
          <cell r="M46">
            <v>0</v>
          </cell>
          <cell r="N46">
            <v>0</v>
          </cell>
        </row>
        <row r="47">
          <cell r="A47" t="str">
            <v>BOMBA DE RECALQUE DE REUSO</v>
          </cell>
          <cell r="B47">
            <v>1.0135135135135136</v>
          </cell>
          <cell r="C47">
            <v>1</v>
          </cell>
          <cell r="D47" t="str">
            <v>H</v>
          </cell>
          <cell r="E47">
            <v>1.0135135135135136</v>
          </cell>
          <cell r="F47">
            <v>0.78</v>
          </cell>
          <cell r="G47">
            <v>2</v>
          </cell>
          <cell r="I47">
            <v>0</v>
          </cell>
          <cell r="J47">
            <v>0.78</v>
          </cell>
          <cell r="K47">
            <v>2.0270270270270272</v>
          </cell>
          <cell r="L47">
            <v>2.5987525987525988</v>
          </cell>
          <cell r="M47">
            <v>0</v>
          </cell>
          <cell r="N47">
            <v>0</v>
          </cell>
        </row>
        <row r="48">
          <cell r="A48" t="str">
            <v>BOMBA DE RECALQUE DO POÇO DE RETARDO</v>
          </cell>
          <cell r="B48">
            <v>1.0135135135135136</v>
          </cell>
          <cell r="C48">
            <v>1</v>
          </cell>
          <cell r="D48" t="str">
            <v>H</v>
          </cell>
          <cell r="E48">
            <v>1.0135135135135136</v>
          </cell>
          <cell r="F48">
            <v>0.78</v>
          </cell>
          <cell r="G48">
            <v>2</v>
          </cell>
          <cell r="I48">
            <v>0</v>
          </cell>
          <cell r="J48">
            <v>0.78</v>
          </cell>
          <cell r="K48">
            <v>2.0270270270270272</v>
          </cell>
          <cell r="L48">
            <v>2.5987525987525988</v>
          </cell>
          <cell r="M48">
            <v>0</v>
          </cell>
          <cell r="N48">
            <v>0</v>
          </cell>
        </row>
        <row r="49">
          <cell r="A49" t="str">
            <v>ESCADA ROLANTE</v>
          </cell>
          <cell r="B49">
            <v>10</v>
          </cell>
          <cell r="G49">
            <v>2</v>
          </cell>
          <cell r="I49">
            <v>0</v>
          </cell>
          <cell r="J49">
            <v>0.8</v>
          </cell>
          <cell r="K49">
            <v>20</v>
          </cell>
          <cell r="L49">
            <v>25</v>
          </cell>
          <cell r="M49">
            <v>0</v>
          </cell>
          <cell r="N49">
            <v>0</v>
          </cell>
        </row>
        <row r="50">
          <cell r="A50" t="str">
            <v>TOTAL</v>
          </cell>
          <cell r="I50">
            <v>5.8131468987100983E-2</v>
          </cell>
          <cell r="J50">
            <v>0.79999999999999993</v>
          </cell>
          <cell r="K50">
            <v>1391.0193808785871</v>
          </cell>
          <cell r="L50">
            <v>1678.056551918718</v>
          </cell>
          <cell r="M50">
            <v>80.861999999999995</v>
          </cell>
          <cell r="N50">
            <v>101.0775</v>
          </cell>
        </row>
        <row r="52">
          <cell r="I52" t="str">
            <v>COM O PAINEL DE SEGURANÇA EM FUNCIONAMENTO</v>
          </cell>
        </row>
        <row r="53">
          <cell r="A53" t="str">
            <v>RESUMO GERAL:</v>
          </cell>
          <cell r="B53" t="str">
            <v>kW</v>
          </cell>
          <cell r="C53" t="str">
            <v>kVA</v>
          </cell>
          <cell r="I53" t="str">
            <v>kW</v>
          </cell>
          <cell r="J53" t="str">
            <v>kVA</v>
          </cell>
        </row>
        <row r="54">
          <cell r="A54" t="str">
            <v>DEMANDAS</v>
          </cell>
          <cell r="B54">
            <v>80.861999999999995</v>
          </cell>
          <cell r="C54">
            <v>101.0775</v>
          </cell>
          <cell r="I54">
            <v>442.08736295026449</v>
          </cell>
          <cell r="J54">
            <v>529.01118759655708</v>
          </cell>
        </row>
        <row r="55">
          <cell r="A55" t="str">
            <v>RESERVA     (%)</v>
          </cell>
          <cell r="B55">
            <v>0.2</v>
          </cell>
          <cell r="I55">
            <v>0</v>
          </cell>
        </row>
        <row r="56">
          <cell r="A56" t="str">
            <v>FATOR DE SIMULTANEIDADE</v>
          </cell>
          <cell r="B56">
            <v>1</v>
          </cell>
          <cell r="I56">
            <v>1</v>
          </cell>
        </row>
        <row r="58">
          <cell r="A58" t="str">
            <v xml:space="preserve">DEMANDA FINAL </v>
          </cell>
          <cell r="B58">
            <v>97.034399999999991</v>
          </cell>
          <cell r="C58">
            <v>121.29299999999999</v>
          </cell>
          <cell r="I58">
            <v>442.08736295026449</v>
          </cell>
          <cell r="J58">
            <v>529.01118759655708</v>
          </cell>
        </row>
        <row r="60">
          <cell r="A60" t="str">
            <v>TENSÃO (V)</v>
          </cell>
          <cell r="B60">
            <v>380</v>
          </cell>
          <cell r="C60" t="str">
            <v>V</v>
          </cell>
          <cell r="I60">
            <v>380</v>
          </cell>
          <cell r="J60" t="str">
            <v>V</v>
          </cell>
        </row>
        <row r="61">
          <cell r="A61" t="str">
            <v>CORRENTE (A)</v>
          </cell>
          <cell r="B61">
            <v>184.28564789688755</v>
          </cell>
          <cell r="C61" t="str">
            <v>A</v>
          </cell>
          <cell r="I61">
            <v>803.74934621893647</v>
          </cell>
          <cell r="J61" t="str">
            <v>A</v>
          </cell>
        </row>
        <row r="62">
          <cell r="A62" t="str">
            <v>DISJUNTOR GERAL</v>
          </cell>
          <cell r="B62">
            <v>2500</v>
          </cell>
          <cell r="C62" t="str">
            <v>A</v>
          </cell>
          <cell r="I62">
            <v>2500</v>
          </cell>
          <cell r="J62" t="str">
            <v>A</v>
          </cell>
        </row>
        <row r="64">
          <cell r="A64" t="str">
            <v>TRANSFORMADOR DE 1500KVA</v>
          </cell>
        </row>
        <row r="69">
          <cell r="A69" t="str">
            <v>PBT-SEG EM EMERGÊNCIA</v>
          </cell>
        </row>
        <row r="71">
          <cell r="A71" t="str">
            <v>EM REGIME NORMAL</v>
          </cell>
        </row>
        <row r="72">
          <cell r="A72" t="str">
            <v>FINALIDADE</v>
          </cell>
          <cell r="B72" t="str">
            <v>POT. UNIT. (kW)</v>
          </cell>
          <cell r="C72" t="str">
            <v>POT. UNIT. (CV)</v>
          </cell>
          <cell r="D72" t="str">
            <v>T I P O</v>
          </cell>
          <cell r="E72" t="str">
            <v>POT-M (KW)</v>
          </cell>
          <cell r="F72" t="str">
            <v>FP- M</v>
          </cell>
          <cell r="G72" t="str">
            <v>QTDE.</v>
          </cell>
          <cell r="H72" t="str">
            <v>PÓLOS</v>
          </cell>
          <cell r="I72" t="str">
            <v>F.D.</v>
          </cell>
          <cell r="J72" t="str">
            <v>F.P.</v>
          </cell>
          <cell r="K72" t="str">
            <v>POT. INSTALADA (kW)</v>
          </cell>
          <cell r="L72" t="str">
            <v>POT. INSTALADA (kVA)</v>
          </cell>
          <cell r="M72" t="str">
            <v>POT. DEMANDADA (kW)</v>
          </cell>
          <cell r="N72" t="str">
            <v>POT. DEMANDADA (kVA)</v>
          </cell>
        </row>
        <row r="73">
          <cell r="A73" t="str">
            <v>ELEVADOR DE SEGUANÇA</v>
          </cell>
          <cell r="B73">
            <v>35</v>
          </cell>
          <cell r="E73" t="e">
            <v>#N/A</v>
          </cell>
          <cell r="F73" t="e">
            <v>#N/A</v>
          </cell>
          <cell r="G73">
            <v>1</v>
          </cell>
          <cell r="I73">
            <v>1</v>
          </cell>
          <cell r="J73">
            <v>0.8</v>
          </cell>
          <cell r="K73">
            <v>35</v>
          </cell>
          <cell r="L73">
            <v>43.75</v>
          </cell>
          <cell r="M73">
            <v>35</v>
          </cell>
          <cell r="N73">
            <v>43.75</v>
          </cell>
        </row>
        <row r="74">
          <cell r="A74" t="str">
            <v>ILUMINAÇÃO E COMANDO ELEVADORE DE SEGURANÇA</v>
          </cell>
          <cell r="B74">
            <v>3</v>
          </cell>
          <cell r="E74" t="e">
            <v>#N/A</v>
          </cell>
          <cell r="F74" t="e">
            <v>#N/A</v>
          </cell>
          <cell r="G74">
            <v>1</v>
          </cell>
          <cell r="I74">
            <v>1</v>
          </cell>
          <cell r="J74">
            <v>0.8</v>
          </cell>
          <cell r="K74">
            <v>3</v>
          </cell>
          <cell r="L74">
            <v>3.75</v>
          </cell>
          <cell r="M74">
            <v>3</v>
          </cell>
          <cell r="N74">
            <v>3.75</v>
          </cell>
        </row>
        <row r="75">
          <cell r="A75" t="str">
            <v>PRESSURIZAÇÃO ESCADA 5SS</v>
          </cell>
          <cell r="B75">
            <v>6.3805104408352662</v>
          </cell>
          <cell r="C75">
            <v>7.5</v>
          </cell>
          <cell r="D75" t="str">
            <v>C</v>
          </cell>
          <cell r="E75">
            <v>6.3805104408352662</v>
          </cell>
          <cell r="F75">
            <v>0.8</v>
          </cell>
          <cell r="G75">
            <v>4</v>
          </cell>
          <cell r="I75">
            <v>0</v>
          </cell>
          <cell r="J75">
            <v>0.8</v>
          </cell>
          <cell r="K75">
            <v>25.522041763341065</v>
          </cell>
          <cell r="L75">
            <v>31.902552204176331</v>
          </cell>
          <cell r="M75">
            <v>0</v>
          </cell>
          <cell r="N75">
            <v>0</v>
          </cell>
        </row>
        <row r="76">
          <cell r="A76" t="str">
            <v>PRESSURIZAÇÃO ESCADA 3SS</v>
          </cell>
          <cell r="B76">
            <v>8.6705202312138727</v>
          </cell>
          <cell r="C76">
            <v>10</v>
          </cell>
          <cell r="D76" t="str">
            <v>C</v>
          </cell>
          <cell r="E76">
            <v>8.6705202312138727</v>
          </cell>
          <cell r="F76">
            <v>0.85</v>
          </cell>
          <cell r="G76">
            <v>2</v>
          </cell>
          <cell r="I76">
            <v>0</v>
          </cell>
          <cell r="J76">
            <v>0.85</v>
          </cell>
          <cell r="K76">
            <v>17.341040462427745</v>
          </cell>
          <cell r="L76">
            <v>20.401224073444407</v>
          </cell>
          <cell r="M76">
            <v>0</v>
          </cell>
          <cell r="N76">
            <v>0</v>
          </cell>
        </row>
        <row r="77">
          <cell r="A77" t="str">
            <v>PRESSURIZAÇÃO ESCADA 1SS</v>
          </cell>
          <cell r="B77">
            <v>16.930022573363431</v>
          </cell>
          <cell r="C77">
            <v>20</v>
          </cell>
          <cell r="D77" t="str">
            <v>C</v>
          </cell>
          <cell r="E77">
            <v>16.930022573363431</v>
          </cell>
          <cell r="F77">
            <v>0.84</v>
          </cell>
          <cell r="G77">
            <v>5</v>
          </cell>
          <cell r="I77">
            <v>0</v>
          </cell>
          <cell r="J77">
            <v>0.84</v>
          </cell>
          <cell r="K77">
            <v>84.650112866817153</v>
          </cell>
          <cell r="L77">
            <v>100.77394388906805</v>
          </cell>
          <cell r="M77">
            <v>0</v>
          </cell>
          <cell r="N77">
            <v>0</v>
          </cell>
        </row>
        <row r="78">
          <cell r="A78" t="str">
            <v>EXAUSTÃO DE FUMAÇA</v>
          </cell>
          <cell r="B78">
            <v>16.930022573363431</v>
          </cell>
          <cell r="C78">
            <v>20</v>
          </cell>
          <cell r="D78" t="str">
            <v>C</v>
          </cell>
          <cell r="E78">
            <v>16.930022573363431</v>
          </cell>
          <cell r="F78">
            <v>0.84</v>
          </cell>
          <cell r="G78">
            <v>2</v>
          </cell>
          <cell r="I78">
            <v>0</v>
          </cell>
          <cell r="J78">
            <v>0.84</v>
          </cell>
          <cell r="K78">
            <v>33.860045146726861</v>
          </cell>
          <cell r="L78">
            <v>40.309577555627214</v>
          </cell>
          <cell r="M78">
            <v>0</v>
          </cell>
          <cell r="N78">
            <v>0</v>
          </cell>
        </row>
        <row r="79">
          <cell r="A79" t="str">
            <v>ELEVADOR DE SEGUANÇA</v>
          </cell>
          <cell r="B79">
            <v>35</v>
          </cell>
          <cell r="E79" t="e">
            <v>#N/A</v>
          </cell>
          <cell r="F79" t="e">
            <v>#N/A</v>
          </cell>
          <cell r="G79">
            <v>1</v>
          </cell>
          <cell r="I79">
            <v>1</v>
          </cell>
          <cell r="J79">
            <v>0.8</v>
          </cell>
          <cell r="K79">
            <v>35</v>
          </cell>
          <cell r="L79">
            <v>43.75</v>
          </cell>
          <cell r="M79">
            <v>35</v>
          </cell>
          <cell r="N79">
            <v>43.75</v>
          </cell>
        </row>
        <row r="80">
          <cell r="A80" t="str">
            <v>ILUMINAÇÃO E COMANDO ELEVADORE DE SEGURANÇA</v>
          </cell>
          <cell r="B80">
            <v>3</v>
          </cell>
          <cell r="E80" t="e">
            <v>#N/A</v>
          </cell>
          <cell r="F80" t="e">
            <v>#N/A</v>
          </cell>
          <cell r="G80">
            <v>1</v>
          </cell>
          <cell r="I80">
            <v>1</v>
          </cell>
          <cell r="J80">
            <v>0.8</v>
          </cell>
          <cell r="K80">
            <v>3</v>
          </cell>
          <cell r="L80">
            <v>3.75</v>
          </cell>
          <cell r="M80">
            <v>3</v>
          </cell>
          <cell r="N80">
            <v>3.75</v>
          </cell>
        </row>
        <row r="81">
          <cell r="A81" t="str">
            <v>PRESSURIZAÇÃO ESCADA 5SS</v>
          </cell>
          <cell r="B81">
            <v>6.3805104408352662</v>
          </cell>
          <cell r="C81">
            <v>7.5</v>
          </cell>
          <cell r="D81" t="str">
            <v>C</v>
          </cell>
          <cell r="E81">
            <v>6.3805104408352662</v>
          </cell>
          <cell r="F81">
            <v>0.8</v>
          </cell>
          <cell r="G81">
            <v>4</v>
          </cell>
          <cell r="I81">
            <v>0</v>
          </cell>
          <cell r="J81">
            <v>0.8</v>
          </cell>
          <cell r="K81">
            <v>25.522041763341065</v>
          </cell>
          <cell r="L81">
            <v>31.902552204176331</v>
          </cell>
          <cell r="M81">
            <v>0</v>
          </cell>
          <cell r="N81">
            <v>0</v>
          </cell>
        </row>
        <row r="82">
          <cell r="A82" t="str">
            <v>PRESSURIZAÇÃO ESCADA 3SS</v>
          </cell>
          <cell r="B82">
            <v>8.6705202312138727</v>
          </cell>
          <cell r="C82">
            <v>10</v>
          </cell>
          <cell r="D82" t="str">
            <v>C</v>
          </cell>
          <cell r="E82">
            <v>8.6705202312138727</v>
          </cell>
          <cell r="F82">
            <v>0.85</v>
          </cell>
          <cell r="G82">
            <v>2</v>
          </cell>
          <cell r="I82">
            <v>0</v>
          </cell>
          <cell r="J82">
            <v>0.85</v>
          </cell>
          <cell r="K82">
            <v>17.341040462427745</v>
          </cell>
          <cell r="L82">
            <v>20.401224073444407</v>
          </cell>
          <cell r="M82">
            <v>0</v>
          </cell>
          <cell r="N82">
            <v>0</v>
          </cell>
        </row>
        <row r="83">
          <cell r="A83" t="str">
            <v>PRESSURIZAÇÃO ESCADA 1SS</v>
          </cell>
          <cell r="B83">
            <v>16.930022573363431</v>
          </cell>
          <cell r="C83">
            <v>20</v>
          </cell>
          <cell r="D83" t="str">
            <v>C</v>
          </cell>
          <cell r="E83">
            <v>16.930022573363431</v>
          </cell>
          <cell r="F83">
            <v>0.84</v>
          </cell>
          <cell r="G83">
            <v>5</v>
          </cell>
          <cell r="I83">
            <v>0</v>
          </cell>
          <cell r="J83">
            <v>0.84</v>
          </cell>
          <cell r="K83">
            <v>84.650112866817153</v>
          </cell>
          <cell r="L83">
            <v>100.77394388906805</v>
          </cell>
          <cell r="M83">
            <v>0</v>
          </cell>
          <cell r="N83">
            <v>0</v>
          </cell>
        </row>
        <row r="84">
          <cell r="A84" t="str">
            <v>EXAUSTÃO DE FUMAÇA</v>
          </cell>
          <cell r="B84">
            <v>16.930022573363431</v>
          </cell>
          <cell r="C84">
            <v>20</v>
          </cell>
          <cell r="D84" t="str">
            <v>C</v>
          </cell>
          <cell r="E84">
            <v>16.930022573363431</v>
          </cell>
          <cell r="F84">
            <v>0.84</v>
          </cell>
          <cell r="G84">
            <v>2</v>
          </cell>
          <cell r="I84">
            <v>0</v>
          </cell>
          <cell r="J84">
            <v>0.84</v>
          </cell>
          <cell r="K84">
            <v>33.860045146726861</v>
          </cell>
          <cell r="L84">
            <v>40.309577555627214</v>
          </cell>
          <cell r="M84">
            <v>0</v>
          </cell>
          <cell r="N84">
            <v>0</v>
          </cell>
        </row>
        <row r="85">
          <cell r="A85" t="str">
            <v>BOMBA DE RECALQUE DE ÓLEO DIESEL</v>
          </cell>
          <cell r="B85">
            <v>2.7500000000000004</v>
          </cell>
          <cell r="C85">
            <v>3</v>
          </cell>
          <cell r="D85" t="str">
            <v>H</v>
          </cell>
          <cell r="E85">
            <v>2.7500000000000004</v>
          </cell>
          <cell r="F85">
            <v>0.77</v>
          </cell>
          <cell r="G85">
            <v>2</v>
          </cell>
          <cell r="I85">
            <v>0.5</v>
          </cell>
          <cell r="J85">
            <v>0.77</v>
          </cell>
          <cell r="K85">
            <v>5.5000000000000009</v>
          </cell>
          <cell r="L85">
            <v>7.1428571428571441</v>
          </cell>
          <cell r="M85">
            <v>2.7500000000000004</v>
          </cell>
          <cell r="N85">
            <v>3.5714285714285721</v>
          </cell>
        </row>
        <row r="86">
          <cell r="A86" t="str">
            <v>ILUMINAÇÃO E TOMADAS GERADOR</v>
          </cell>
          <cell r="B86">
            <v>11.67</v>
          </cell>
          <cell r="E86" t="e">
            <v>#N/A</v>
          </cell>
          <cell r="F86" t="e">
            <v>#N/A</v>
          </cell>
          <cell r="G86">
            <v>1</v>
          </cell>
          <cell r="I86">
            <v>0.9</v>
          </cell>
          <cell r="J86">
            <v>0.94</v>
          </cell>
          <cell r="K86">
            <v>11.67</v>
          </cell>
          <cell r="L86">
            <v>12.414893617021278</v>
          </cell>
          <cell r="M86">
            <v>10.503</v>
          </cell>
          <cell r="N86">
            <v>11.17340425531915</v>
          </cell>
        </row>
        <row r="87">
          <cell r="A87" t="str">
            <v>BOMBA DE INCÊNDIO JOCKEY</v>
          </cell>
          <cell r="B87">
            <v>4.3632075471698117</v>
          </cell>
          <cell r="C87">
            <v>5</v>
          </cell>
          <cell r="D87" t="str">
            <v>H</v>
          </cell>
          <cell r="E87">
            <v>4.3632075471698117</v>
          </cell>
          <cell r="F87">
            <v>0.83</v>
          </cell>
          <cell r="G87">
            <v>1</v>
          </cell>
          <cell r="I87">
            <v>1</v>
          </cell>
          <cell r="J87">
            <v>0.83</v>
          </cell>
          <cell r="K87">
            <v>4.3632075471698117</v>
          </cell>
          <cell r="L87">
            <v>5.2568765628551954</v>
          </cell>
          <cell r="M87">
            <v>4.3632075471698117</v>
          </cell>
          <cell r="N87">
            <v>5.2568765628551954</v>
          </cell>
        </row>
        <row r="88">
          <cell r="A88" t="str">
            <v>BOMBA DE INCÊNDIO PRINCIPAL</v>
          </cell>
          <cell r="B88">
            <v>119.56521739130434</v>
          </cell>
          <cell r="C88">
            <v>150</v>
          </cell>
          <cell r="D88" t="str">
            <v>H</v>
          </cell>
          <cell r="E88">
            <v>119.56521739130434</v>
          </cell>
          <cell r="F88">
            <v>0.86</v>
          </cell>
          <cell r="G88">
            <v>1</v>
          </cell>
          <cell r="I88">
            <v>0</v>
          </cell>
          <cell r="J88">
            <v>0.86</v>
          </cell>
          <cell r="K88">
            <v>119.56521739130434</v>
          </cell>
          <cell r="L88">
            <v>139.02932254802832</v>
          </cell>
          <cell r="M88">
            <v>0</v>
          </cell>
          <cell r="N88">
            <v>0</v>
          </cell>
        </row>
        <row r="89">
          <cell r="A89" t="str">
            <v>RETIFICADOR SUBESTAÇÃO</v>
          </cell>
          <cell r="B89">
            <v>10</v>
          </cell>
          <cell r="G89">
            <v>1</v>
          </cell>
          <cell r="I89">
            <v>1</v>
          </cell>
          <cell r="J89">
            <v>0.8</v>
          </cell>
          <cell r="K89">
            <v>10</v>
          </cell>
          <cell r="L89">
            <v>12.5</v>
          </cell>
          <cell r="M89">
            <v>10</v>
          </cell>
          <cell r="N89">
            <v>12.5</v>
          </cell>
        </row>
        <row r="90">
          <cell r="A90" t="str">
            <v>TOTAL</v>
          </cell>
          <cell r="I90">
            <v>0.18844624461614121</v>
          </cell>
          <cell r="J90">
            <v>0.81266524224042402</v>
          </cell>
          <cell r="K90">
            <v>549.84490541709977</v>
          </cell>
          <cell r="L90">
            <v>658.11854531539404</v>
          </cell>
          <cell r="M90">
            <v>103.61620754716981</v>
          </cell>
          <cell r="N90">
            <v>127.50170938960292</v>
          </cell>
        </row>
        <row r="92">
          <cell r="A92" t="str">
            <v>RESUMO GERAL:</v>
          </cell>
          <cell r="B92" t="str">
            <v>kW</v>
          </cell>
          <cell r="C92" t="str">
            <v>kVA</v>
          </cell>
        </row>
        <row r="93">
          <cell r="A93" t="str">
            <v>DEMANDAS</v>
          </cell>
          <cell r="B93">
            <v>103.61620754716981</v>
          </cell>
          <cell r="C93">
            <v>127.50170938960292</v>
          </cell>
        </row>
        <row r="94">
          <cell r="A94" t="str">
            <v>RESERVA     (%)</v>
          </cell>
          <cell r="B94">
            <v>0.2</v>
          </cell>
        </row>
        <row r="95">
          <cell r="A95" t="str">
            <v>FATOR DE SIMULTANEIDADE</v>
          </cell>
          <cell r="B95">
            <v>1</v>
          </cell>
        </row>
        <row r="97">
          <cell r="A97" t="str">
            <v xml:space="preserve">DEMANDA FINAL </v>
          </cell>
          <cell r="B97">
            <v>124.33944905660377</v>
          </cell>
          <cell r="C97">
            <v>153.00205126752351</v>
          </cell>
        </row>
        <row r="99">
          <cell r="A99" t="str">
            <v>TENSÃO (V)</v>
          </cell>
          <cell r="B99">
            <v>380</v>
          </cell>
          <cell r="C99" t="str">
            <v>V</v>
          </cell>
        </row>
        <row r="100">
          <cell r="A100" t="str">
            <v>CORRENTE (A)</v>
          </cell>
          <cell r="B100">
            <v>232.46256706807799</v>
          </cell>
          <cell r="C100" t="str">
            <v>A</v>
          </cell>
        </row>
        <row r="101">
          <cell r="A101" t="str">
            <v>DISJUNTOR GERAL</v>
          </cell>
          <cell r="B101">
            <v>1250</v>
          </cell>
          <cell r="C101" t="str">
            <v>A</v>
          </cell>
        </row>
        <row r="104">
          <cell r="A104" t="str">
            <v>EM FUNCIONAMENTO</v>
          </cell>
        </row>
        <row r="105">
          <cell r="A105" t="str">
            <v>FINALIDADE</v>
          </cell>
          <cell r="B105" t="str">
            <v>POT. UNIT. (kW)</v>
          </cell>
          <cell r="C105" t="str">
            <v>POT. UNIT. (CV)</v>
          </cell>
          <cell r="D105" t="str">
            <v>T I P O</v>
          </cell>
          <cell r="E105" t="str">
            <v>POT-M (KW)</v>
          </cell>
          <cell r="F105" t="str">
            <v>FP- M</v>
          </cell>
          <cell r="G105" t="str">
            <v>QTDE.</v>
          </cell>
          <cell r="H105" t="str">
            <v>PÓLOS</v>
          </cell>
          <cell r="I105" t="str">
            <v>F.D.</v>
          </cell>
          <cell r="J105" t="str">
            <v>F.P.</v>
          </cell>
          <cell r="K105" t="str">
            <v>POT. INSTALADA (kW)</v>
          </cell>
          <cell r="L105" t="str">
            <v>POT. INSTALADA (kVA)</v>
          </cell>
          <cell r="M105" t="str">
            <v>POT. DEMANDADA (kW)</v>
          </cell>
          <cell r="N105" t="str">
            <v>POT. DEMANDADA (kVA)</v>
          </cell>
        </row>
        <row r="106">
          <cell r="A106" t="str">
            <v>ELEVADOR DE SEGUANÇA</v>
          </cell>
          <cell r="B106">
            <v>35</v>
          </cell>
          <cell r="E106" t="e">
            <v>#N/A</v>
          </cell>
          <cell r="F106" t="e">
            <v>#N/A</v>
          </cell>
          <cell r="G106">
            <v>1</v>
          </cell>
          <cell r="I106">
            <v>1</v>
          </cell>
          <cell r="J106">
            <v>0.8</v>
          </cell>
          <cell r="K106">
            <v>35</v>
          </cell>
          <cell r="L106">
            <v>43.75</v>
          </cell>
          <cell r="M106">
            <v>35</v>
          </cell>
          <cell r="N106">
            <v>43.75</v>
          </cell>
        </row>
        <row r="107">
          <cell r="A107" t="str">
            <v>ILUMINAÇÃO E COMANDO ELEVADORE DE SEGURANÇA</v>
          </cell>
          <cell r="B107">
            <v>3</v>
          </cell>
          <cell r="E107" t="e">
            <v>#N/A</v>
          </cell>
          <cell r="F107" t="e">
            <v>#N/A</v>
          </cell>
          <cell r="G107">
            <v>1</v>
          </cell>
          <cell r="I107">
            <v>1</v>
          </cell>
          <cell r="J107">
            <v>0.8</v>
          </cell>
          <cell r="K107">
            <v>3</v>
          </cell>
          <cell r="L107">
            <v>3.75</v>
          </cell>
          <cell r="M107">
            <v>3</v>
          </cell>
          <cell r="N107">
            <v>3.75</v>
          </cell>
        </row>
        <row r="108">
          <cell r="A108" t="str">
            <v>PRESSURIZAÇÃO ESCADA 5SS</v>
          </cell>
          <cell r="B108">
            <v>6.3805104408352662</v>
          </cell>
          <cell r="C108">
            <v>7.5</v>
          </cell>
          <cell r="D108" t="str">
            <v>C</v>
          </cell>
          <cell r="E108">
            <v>6.3805104408352662</v>
          </cell>
          <cell r="F108">
            <v>0.8</v>
          </cell>
          <cell r="G108">
            <v>4</v>
          </cell>
          <cell r="I108">
            <v>0.5</v>
          </cell>
          <cell r="J108">
            <v>0.8</v>
          </cell>
          <cell r="K108">
            <v>25.522041763341065</v>
          </cell>
          <cell r="L108">
            <v>31.902552204176331</v>
          </cell>
          <cell r="M108">
            <v>12.761020881670532</v>
          </cell>
          <cell r="N108">
            <v>15.951276102088165</v>
          </cell>
        </row>
        <row r="109">
          <cell r="A109" t="str">
            <v>PRESSURIZAÇÃO ESCADA 3SS</v>
          </cell>
          <cell r="B109">
            <v>8.6705202312138727</v>
          </cell>
          <cell r="C109">
            <v>10</v>
          </cell>
          <cell r="D109" t="str">
            <v>C</v>
          </cell>
          <cell r="E109">
            <v>8.6705202312138727</v>
          </cell>
          <cell r="F109">
            <v>0.85</v>
          </cell>
          <cell r="G109">
            <v>2</v>
          </cell>
          <cell r="I109">
            <v>0.5</v>
          </cell>
          <cell r="J109">
            <v>0.85</v>
          </cell>
          <cell r="K109">
            <v>17.341040462427745</v>
          </cell>
          <cell r="L109">
            <v>20.401224073444407</v>
          </cell>
          <cell r="M109">
            <v>8.6705202312138727</v>
          </cell>
          <cell r="N109">
            <v>10.200612036722204</v>
          </cell>
        </row>
        <row r="110">
          <cell r="A110" t="str">
            <v>PRESSURIZAÇÃO ESCADA 1SS</v>
          </cell>
          <cell r="B110">
            <v>16.930022573363431</v>
          </cell>
          <cell r="C110">
            <v>20</v>
          </cell>
          <cell r="D110" t="str">
            <v>C</v>
          </cell>
          <cell r="E110">
            <v>16.930022573363431</v>
          </cell>
          <cell r="F110">
            <v>0.84</v>
          </cell>
          <cell r="G110">
            <v>5</v>
          </cell>
          <cell r="I110">
            <v>0.8</v>
          </cell>
          <cell r="J110">
            <v>0.84</v>
          </cell>
          <cell r="K110">
            <v>84.650112866817153</v>
          </cell>
          <cell r="L110">
            <v>100.77394388906805</v>
          </cell>
          <cell r="M110">
            <v>67.720090293453723</v>
          </cell>
          <cell r="N110">
            <v>80.619155111254443</v>
          </cell>
        </row>
        <row r="111">
          <cell r="A111" t="str">
            <v>EXAUSTÃO DE FUMAÇA</v>
          </cell>
          <cell r="B111">
            <v>16.930022573363431</v>
          </cell>
          <cell r="C111">
            <v>20</v>
          </cell>
          <cell r="D111" t="str">
            <v>C</v>
          </cell>
          <cell r="E111">
            <v>16.930022573363431</v>
          </cell>
          <cell r="F111">
            <v>0.84</v>
          </cell>
          <cell r="G111">
            <v>2</v>
          </cell>
          <cell r="I111">
            <v>1</v>
          </cell>
          <cell r="J111">
            <v>0.84</v>
          </cell>
          <cell r="K111">
            <v>33.860045146726861</v>
          </cell>
          <cell r="L111">
            <v>40.309577555627214</v>
          </cell>
          <cell r="M111">
            <v>33.860045146726861</v>
          </cell>
          <cell r="N111">
            <v>40.309577555627214</v>
          </cell>
        </row>
        <row r="112">
          <cell r="A112" t="str">
            <v>ELEVADOR DE SEGUANÇA</v>
          </cell>
          <cell r="B112">
            <v>35</v>
          </cell>
          <cell r="E112" t="e">
            <v>#N/A</v>
          </cell>
          <cell r="F112" t="e">
            <v>#N/A</v>
          </cell>
          <cell r="G112">
            <v>1</v>
          </cell>
          <cell r="I112">
            <v>1</v>
          </cell>
          <cell r="J112">
            <v>0.8</v>
          </cell>
          <cell r="K112">
            <v>35</v>
          </cell>
          <cell r="L112">
            <v>43.75</v>
          </cell>
          <cell r="M112">
            <v>35</v>
          </cell>
          <cell r="N112">
            <v>43.75</v>
          </cell>
        </row>
        <row r="113">
          <cell r="A113" t="str">
            <v>ILUMINAÇÃO E COMANDO ELEVADORE DE SEGURANÇA</v>
          </cell>
          <cell r="B113">
            <v>3</v>
          </cell>
          <cell r="E113" t="e">
            <v>#N/A</v>
          </cell>
          <cell r="F113" t="e">
            <v>#N/A</v>
          </cell>
          <cell r="G113">
            <v>1</v>
          </cell>
          <cell r="I113">
            <v>1</v>
          </cell>
          <cell r="J113">
            <v>0.8</v>
          </cell>
          <cell r="K113">
            <v>3</v>
          </cell>
          <cell r="L113">
            <v>3.75</v>
          </cell>
          <cell r="M113">
            <v>3</v>
          </cell>
          <cell r="N113">
            <v>3.75</v>
          </cell>
        </row>
        <row r="114">
          <cell r="A114" t="str">
            <v>PRESSURIZAÇÃO ESCADA 5SS</v>
          </cell>
          <cell r="B114">
            <v>6.3805104408352662</v>
          </cell>
          <cell r="C114">
            <v>7.5</v>
          </cell>
          <cell r="D114" t="str">
            <v>C</v>
          </cell>
          <cell r="E114">
            <v>6.3805104408352662</v>
          </cell>
          <cell r="F114">
            <v>0.8</v>
          </cell>
          <cell r="G114">
            <v>4</v>
          </cell>
          <cell r="I114">
            <v>0.5</v>
          </cell>
          <cell r="J114">
            <v>0.8</v>
          </cell>
          <cell r="K114">
            <v>25.522041763341065</v>
          </cell>
          <cell r="L114">
            <v>31.902552204176331</v>
          </cell>
          <cell r="M114">
            <v>12.761020881670532</v>
          </cell>
          <cell r="N114">
            <v>15.951276102088165</v>
          </cell>
        </row>
        <row r="115">
          <cell r="A115" t="str">
            <v>PRESSURIZAÇÃO ESCADA 3SS</v>
          </cell>
          <cell r="B115">
            <v>8.6705202312138727</v>
          </cell>
          <cell r="C115">
            <v>10</v>
          </cell>
          <cell r="D115" t="str">
            <v>C</v>
          </cell>
          <cell r="E115">
            <v>8.6705202312138727</v>
          </cell>
          <cell r="F115">
            <v>0.85</v>
          </cell>
          <cell r="G115">
            <v>2</v>
          </cell>
          <cell r="I115">
            <v>0.5</v>
          </cell>
          <cell r="J115">
            <v>0.85</v>
          </cell>
          <cell r="K115">
            <v>17.341040462427745</v>
          </cell>
          <cell r="L115">
            <v>20.401224073444407</v>
          </cell>
          <cell r="M115">
            <v>8.6705202312138727</v>
          </cell>
          <cell r="N115">
            <v>10.200612036722204</v>
          </cell>
        </row>
        <row r="116">
          <cell r="A116" t="str">
            <v>PRESSURIZAÇÃO ESCADA 1SS</v>
          </cell>
          <cell r="B116">
            <v>16.930022573363431</v>
          </cell>
          <cell r="C116">
            <v>20</v>
          </cell>
          <cell r="D116" t="str">
            <v>C</v>
          </cell>
          <cell r="E116">
            <v>16.930022573363431</v>
          </cell>
          <cell r="F116">
            <v>0.84</v>
          </cell>
          <cell r="G116">
            <v>5</v>
          </cell>
          <cell r="I116">
            <v>0.8</v>
          </cell>
          <cell r="J116">
            <v>0.84</v>
          </cell>
          <cell r="K116">
            <v>84.650112866817153</v>
          </cell>
          <cell r="L116">
            <v>100.77394388906805</v>
          </cell>
          <cell r="M116">
            <v>67.720090293453723</v>
          </cell>
          <cell r="N116">
            <v>80.619155111254443</v>
          </cell>
        </row>
        <row r="117">
          <cell r="A117" t="str">
            <v>EXAUSTÃO DE FUMAÇA</v>
          </cell>
          <cell r="B117">
            <v>16.930022573363431</v>
          </cell>
          <cell r="C117">
            <v>20</v>
          </cell>
          <cell r="D117" t="str">
            <v>C</v>
          </cell>
          <cell r="E117">
            <v>16.930022573363431</v>
          </cell>
          <cell r="F117">
            <v>0.84</v>
          </cell>
          <cell r="G117">
            <v>2</v>
          </cell>
          <cell r="I117">
            <v>1</v>
          </cell>
          <cell r="J117">
            <v>0.84</v>
          </cell>
          <cell r="K117">
            <v>33.860045146726861</v>
          </cell>
          <cell r="L117">
            <v>40.309577555627214</v>
          </cell>
          <cell r="M117">
            <v>33.860045146726861</v>
          </cell>
          <cell r="N117">
            <v>40.309577555627214</v>
          </cell>
        </row>
        <row r="118">
          <cell r="A118" t="str">
            <v>BOMBA DE RECALQUE DE ÓLEO DIESEL</v>
          </cell>
          <cell r="B118">
            <v>2.7500000000000004</v>
          </cell>
          <cell r="C118">
            <v>3</v>
          </cell>
          <cell r="D118" t="str">
            <v>H</v>
          </cell>
          <cell r="E118">
            <v>2.7500000000000004</v>
          </cell>
          <cell r="F118">
            <v>0.77</v>
          </cell>
          <cell r="G118">
            <v>2</v>
          </cell>
          <cell r="I118">
            <v>0.5</v>
          </cell>
          <cell r="J118">
            <v>0.77</v>
          </cell>
          <cell r="K118">
            <v>5.5000000000000009</v>
          </cell>
          <cell r="L118">
            <v>7.1428571428571441</v>
          </cell>
          <cell r="M118">
            <v>2.7500000000000004</v>
          </cell>
          <cell r="N118">
            <v>3.5714285714285721</v>
          </cell>
        </row>
        <row r="119">
          <cell r="A119" t="str">
            <v>ILUMINAÇÃO E TOMADAS GERADOR</v>
          </cell>
          <cell r="B119">
            <v>11.67</v>
          </cell>
          <cell r="G119">
            <v>1</v>
          </cell>
          <cell r="I119">
            <v>0.9</v>
          </cell>
          <cell r="J119">
            <v>0.94</v>
          </cell>
          <cell r="K119">
            <v>11.67</v>
          </cell>
          <cell r="L119">
            <v>12.414893617021278</v>
          </cell>
          <cell r="M119">
            <v>10.503</v>
          </cell>
          <cell r="N119">
            <v>11.17340425531915</v>
          </cell>
        </row>
        <row r="120">
          <cell r="A120" t="str">
            <v>BOMBA DE INCÊNDIO JOCKEY</v>
          </cell>
          <cell r="B120">
            <v>6.3805104408352662</v>
          </cell>
          <cell r="C120">
            <v>7.5</v>
          </cell>
          <cell r="D120" t="str">
            <v>H</v>
          </cell>
          <cell r="E120">
            <v>6.3805104408352662</v>
          </cell>
          <cell r="F120">
            <v>0.8</v>
          </cell>
          <cell r="G120">
            <v>1</v>
          </cell>
          <cell r="I120">
            <v>0</v>
          </cell>
          <cell r="J120">
            <v>0.8</v>
          </cell>
          <cell r="K120">
            <v>6.3805104408352662</v>
          </cell>
          <cell r="L120">
            <v>7.9756380510440827</v>
          </cell>
          <cell r="M120">
            <v>0</v>
          </cell>
          <cell r="N120">
            <v>0</v>
          </cell>
        </row>
        <row r="121">
          <cell r="A121" t="str">
            <v>BOMBA DE INCÊNDIO PRINCIPAL</v>
          </cell>
          <cell r="B121">
            <v>119.56521739130434</v>
          </cell>
          <cell r="C121">
            <v>150</v>
          </cell>
          <cell r="D121" t="str">
            <v>H</v>
          </cell>
          <cell r="E121">
            <v>119.56521739130434</v>
          </cell>
          <cell r="F121">
            <v>0.86</v>
          </cell>
          <cell r="G121">
            <v>1</v>
          </cell>
          <cell r="I121">
            <v>1</v>
          </cell>
          <cell r="J121">
            <v>0.86</v>
          </cell>
          <cell r="K121">
            <v>119.56521739130434</v>
          </cell>
          <cell r="L121">
            <v>139.02932254802832</v>
          </cell>
          <cell r="M121">
            <v>119.56521739130434</v>
          </cell>
          <cell r="N121">
            <v>139.02932254802832</v>
          </cell>
        </row>
        <row r="122">
          <cell r="A122" t="str">
            <v>RETIFICADOR SUBESTAÇÃO</v>
          </cell>
          <cell r="B122">
            <v>10</v>
          </cell>
          <cell r="G122">
            <v>1</v>
          </cell>
          <cell r="I122">
            <v>1</v>
          </cell>
          <cell r="J122">
            <v>0.8</v>
          </cell>
          <cell r="K122">
            <v>10</v>
          </cell>
          <cell r="L122">
            <v>12.5</v>
          </cell>
          <cell r="M122">
            <v>10</v>
          </cell>
          <cell r="N122">
            <v>12.5</v>
          </cell>
        </row>
        <row r="123">
          <cell r="A123" t="str">
            <v>TOTAL</v>
          </cell>
          <cell r="I123">
            <v>0.84231455515010045</v>
          </cell>
          <cell r="J123">
            <v>0.83689583526671951</v>
          </cell>
          <cell r="K123">
            <v>551.86220831076525</v>
          </cell>
          <cell r="L123">
            <v>660.83730680358292</v>
          </cell>
          <cell r="M123">
            <v>464.8415704974343</v>
          </cell>
          <cell r="N123">
            <v>555.43539698615996</v>
          </cell>
        </row>
        <row r="125">
          <cell r="A125" t="str">
            <v>RESUMO GERAL:</v>
          </cell>
          <cell r="B125" t="str">
            <v>kW</v>
          </cell>
          <cell r="C125" t="str">
            <v>kVA</v>
          </cell>
        </row>
        <row r="126">
          <cell r="A126" t="str">
            <v>DEMANDAS</v>
          </cell>
          <cell r="B126">
            <v>464.8415704974343</v>
          </cell>
          <cell r="C126">
            <v>555.43539698615996</v>
          </cell>
        </row>
        <row r="127">
          <cell r="A127" t="str">
            <v>RESERVA     (%)</v>
          </cell>
          <cell r="B127">
            <v>0.2</v>
          </cell>
        </row>
        <row r="128">
          <cell r="A128" t="str">
            <v>FATOR DE SIMULTANEIDADE</v>
          </cell>
          <cell r="B128">
            <v>1</v>
          </cell>
        </row>
        <row r="130">
          <cell r="A130" t="str">
            <v xml:space="preserve">DEMANDA FINAL </v>
          </cell>
          <cell r="B130">
            <v>557.80988459692117</v>
          </cell>
          <cell r="C130">
            <v>666.5224763833919</v>
          </cell>
        </row>
        <row r="131">
          <cell r="J131" t="str">
            <v>CORRENTE DE PARTIDA (PIOR CASO)</v>
          </cell>
        </row>
        <row r="132">
          <cell r="A132" t="str">
            <v>TENSÃO (V)</v>
          </cell>
          <cell r="B132">
            <v>380</v>
          </cell>
          <cell r="C132" t="str">
            <v>V</v>
          </cell>
          <cell r="J132">
            <v>1223.676134633914</v>
          </cell>
          <cell r="K132" t="str">
            <v>A</v>
          </cell>
        </row>
        <row r="133">
          <cell r="A133" t="str">
            <v>CORRENTE (A)</v>
          </cell>
          <cell r="B133">
            <v>1012.676134633914</v>
          </cell>
          <cell r="C133" t="str">
            <v>A</v>
          </cell>
        </row>
        <row r="134">
          <cell r="A134" t="str">
            <v>DISJUNTOR GERAL</v>
          </cell>
          <cell r="B134">
            <v>1250</v>
          </cell>
          <cell r="C134" t="str">
            <v>A</v>
          </cell>
          <cell r="I134" t="str">
            <v>Ip/In</v>
          </cell>
          <cell r="J134">
            <v>0.97894090770713116</v>
          </cell>
          <cell r="K134" t="str">
            <v>A</v>
          </cell>
        </row>
        <row r="136">
          <cell r="A136" t="str">
            <v>TRANSFORMADOR DE 750KVA</v>
          </cell>
        </row>
        <row r="139">
          <cell r="A139" t="str">
            <v>TRANSFORMADOR 2.1 – PBT-2.1 EM EMERGÊNCIA</v>
          </cell>
        </row>
        <row r="141">
          <cell r="A141" t="str">
            <v>FINALIDADE</v>
          </cell>
          <cell r="B141" t="str">
            <v>POT. UNIT. (kW)</v>
          </cell>
          <cell r="C141" t="str">
            <v>POT. UNIT. (CV)</v>
          </cell>
          <cell r="D141" t="str">
            <v>T I P O</v>
          </cell>
          <cell r="E141" t="str">
            <v>POT-M (KW)</v>
          </cell>
          <cell r="F141" t="str">
            <v>FP- M</v>
          </cell>
          <cell r="G141" t="str">
            <v>QTDE.</v>
          </cell>
          <cell r="H141" t="str">
            <v>PÓLOS</v>
          </cell>
          <cell r="I141" t="str">
            <v>F.D.</v>
          </cell>
          <cell r="J141" t="str">
            <v>F.P.</v>
          </cell>
          <cell r="K141" t="str">
            <v>POT. INSTALADA (kW)</v>
          </cell>
          <cell r="L141" t="str">
            <v>POT. INSTALADA (kVA)</v>
          </cell>
          <cell r="M141" t="str">
            <v>POT. DEMANDADA (kW)</v>
          </cell>
          <cell r="N141" t="str">
            <v>POT. DEMANDADA (kVA)</v>
          </cell>
        </row>
        <row r="142">
          <cell r="A142" t="str">
            <v>ILUMINAÇÃO HELIPONTO</v>
          </cell>
          <cell r="B142">
            <v>10</v>
          </cell>
          <cell r="E142" t="e">
            <v>#N/A</v>
          </cell>
          <cell r="F142" t="e">
            <v>#N/A</v>
          </cell>
          <cell r="G142">
            <v>1</v>
          </cell>
          <cell r="I142">
            <v>1</v>
          </cell>
          <cell r="J142">
            <v>0.9</v>
          </cell>
          <cell r="K142">
            <v>10</v>
          </cell>
          <cell r="L142">
            <v>11.111111111111111</v>
          </cell>
          <cell r="M142">
            <v>10</v>
          </cell>
          <cell r="N142">
            <v>11.111111111111111</v>
          </cell>
        </row>
        <row r="143">
          <cell r="A143" t="str">
            <v>ELEVADORE HELIPONTO</v>
          </cell>
          <cell r="B143">
            <v>12</v>
          </cell>
          <cell r="E143" t="e">
            <v>#N/A</v>
          </cell>
          <cell r="F143" t="e">
            <v>#N/A</v>
          </cell>
          <cell r="G143">
            <v>2</v>
          </cell>
          <cell r="I143">
            <v>1</v>
          </cell>
          <cell r="J143">
            <v>0.9</v>
          </cell>
          <cell r="K143">
            <v>24</v>
          </cell>
          <cell r="L143">
            <v>26.666666666666664</v>
          </cell>
          <cell r="M143">
            <v>24</v>
          </cell>
          <cell r="N143">
            <v>26.666666666666664</v>
          </cell>
        </row>
        <row r="144">
          <cell r="A144" t="str">
            <v>ILUMINAÇÃO E COMANDO ELEVADORE HELIPONTO</v>
          </cell>
          <cell r="B144">
            <v>1.3</v>
          </cell>
          <cell r="E144" t="e">
            <v>#N/A</v>
          </cell>
          <cell r="F144" t="e">
            <v>#N/A</v>
          </cell>
          <cell r="G144">
            <v>1</v>
          </cell>
          <cell r="I144">
            <v>1</v>
          </cell>
          <cell r="J144">
            <v>0.8</v>
          </cell>
          <cell r="K144">
            <v>1.3</v>
          </cell>
          <cell r="L144">
            <v>1.625</v>
          </cell>
          <cell r="M144">
            <v>1.3</v>
          </cell>
          <cell r="N144">
            <v>1.625</v>
          </cell>
        </row>
        <row r="145">
          <cell r="A145" t="str">
            <v>ELEVADORES ZONA ALTA</v>
          </cell>
          <cell r="B145">
            <v>70</v>
          </cell>
          <cell r="E145" t="e">
            <v>#N/A</v>
          </cell>
          <cell r="F145" t="e">
            <v>#N/A</v>
          </cell>
          <cell r="G145">
            <v>8</v>
          </cell>
          <cell r="I145">
            <v>0.13</v>
          </cell>
          <cell r="J145">
            <v>0.8</v>
          </cell>
          <cell r="K145">
            <v>560</v>
          </cell>
          <cell r="L145">
            <v>700</v>
          </cell>
          <cell r="M145">
            <v>72.8</v>
          </cell>
          <cell r="N145">
            <v>91</v>
          </cell>
        </row>
        <row r="146">
          <cell r="A146" t="str">
            <v>ILUMINAÇÃO E COMANDO ELEVADORES ZONA ALTA</v>
          </cell>
          <cell r="B146">
            <v>3</v>
          </cell>
          <cell r="E146" t="e">
            <v>#N/A</v>
          </cell>
          <cell r="F146" t="e">
            <v>#N/A</v>
          </cell>
          <cell r="G146">
            <v>1</v>
          </cell>
          <cell r="I146">
            <v>0.13</v>
          </cell>
          <cell r="J146">
            <v>0.8</v>
          </cell>
          <cell r="K146">
            <v>3</v>
          </cell>
          <cell r="L146">
            <v>3.75</v>
          </cell>
          <cell r="M146">
            <v>0.39</v>
          </cell>
          <cell r="N146">
            <v>0.48750000000000004</v>
          </cell>
        </row>
        <row r="147">
          <cell r="A147" t="str">
            <v>VENTILAÇÃO</v>
          </cell>
          <cell r="B147">
            <v>83.25</v>
          </cell>
          <cell r="G147">
            <v>1</v>
          </cell>
          <cell r="I147">
            <v>0</v>
          </cell>
          <cell r="J147">
            <v>0.8</v>
          </cell>
          <cell r="K147">
            <v>83.25</v>
          </cell>
          <cell r="L147">
            <v>104.0625</v>
          </cell>
          <cell r="M147">
            <v>0</v>
          </cell>
          <cell r="N147">
            <v>0</v>
          </cell>
        </row>
        <row r="148">
          <cell r="A148" t="str">
            <v>BOMBAS DA CENTRAL DE ÁGUA GELADA</v>
          </cell>
          <cell r="B148">
            <v>535</v>
          </cell>
          <cell r="G148">
            <v>1</v>
          </cell>
          <cell r="I148">
            <v>0</v>
          </cell>
          <cell r="J148">
            <v>1.8</v>
          </cell>
          <cell r="K148">
            <v>535</v>
          </cell>
          <cell r="L148">
            <v>297.22222222222223</v>
          </cell>
          <cell r="M148">
            <v>0</v>
          </cell>
          <cell r="N148">
            <v>0</v>
          </cell>
        </row>
        <row r="153">
          <cell r="A153" t="str">
            <v>TOTAL</v>
          </cell>
          <cell r="I153">
            <v>8.9178414368501088E-2</v>
          </cell>
          <cell r="J153">
            <v>0.82886217251514727</v>
          </cell>
          <cell r="K153">
            <v>1216.55</v>
          </cell>
          <cell r="L153">
            <v>1144.4375</v>
          </cell>
          <cell r="M153">
            <v>108.49</v>
          </cell>
          <cell r="N153">
            <v>130.89027777777778</v>
          </cell>
        </row>
        <row r="155">
          <cell r="A155" t="str">
            <v>RESUMO GERAL:</v>
          </cell>
          <cell r="B155" t="str">
            <v>kW</v>
          </cell>
          <cell r="C155" t="str">
            <v>kVA</v>
          </cell>
        </row>
        <row r="156">
          <cell r="A156" t="str">
            <v>DEMANDAS</v>
          </cell>
          <cell r="B156">
            <v>108.49</v>
          </cell>
          <cell r="C156">
            <v>130.89027777777778</v>
          </cell>
        </row>
        <row r="157">
          <cell r="A157" t="str">
            <v>RESERVA     (%)</v>
          </cell>
          <cell r="B157">
            <v>0.2</v>
          </cell>
        </row>
        <row r="158">
          <cell r="A158" t="str">
            <v>FATOR DE SIMULTANEIDADE</v>
          </cell>
          <cell r="B158">
            <v>1</v>
          </cell>
        </row>
        <row r="160">
          <cell r="A160" t="str">
            <v xml:space="preserve">DEMANDA FINAL </v>
          </cell>
          <cell r="B160">
            <v>130.18799999999999</v>
          </cell>
          <cell r="C160">
            <v>157.06833333333333</v>
          </cell>
        </row>
        <row r="162">
          <cell r="A162" t="str">
            <v>TENSÃO (V)</v>
          </cell>
          <cell r="B162">
            <v>380</v>
          </cell>
          <cell r="C162" t="str">
            <v>V</v>
          </cell>
        </row>
        <row r="163">
          <cell r="A163" t="str">
            <v>CORRENTE (A)</v>
          </cell>
          <cell r="B163">
            <v>238.64064350306808</v>
          </cell>
          <cell r="C163" t="str">
            <v>A</v>
          </cell>
        </row>
        <row r="164">
          <cell r="A164" t="str">
            <v>DISJUNTOR GERAL</v>
          </cell>
          <cell r="B164">
            <v>2500</v>
          </cell>
          <cell r="C164" t="str">
            <v>A</v>
          </cell>
        </row>
        <row r="166">
          <cell r="A166" t="str">
            <v>TRANSFORMADOR DE 1500KVA</v>
          </cell>
        </row>
        <row r="170">
          <cell r="A170" t="str">
            <v>TRANSFORMADOR 2.2 – PBT-2.2 EM EMERGÊNCIA</v>
          </cell>
        </row>
        <row r="172">
          <cell r="A172" t="str">
            <v>FINALIDADE</v>
          </cell>
          <cell r="B172" t="str">
            <v>POT. UNIT. (kW)</v>
          </cell>
          <cell r="C172" t="str">
            <v>POT. UNIT. (CV)</v>
          </cell>
          <cell r="D172" t="str">
            <v>T I P O</v>
          </cell>
          <cell r="E172" t="str">
            <v>POT-M (KW)</v>
          </cell>
          <cell r="F172" t="str">
            <v>FP- M</v>
          </cell>
          <cell r="G172" t="str">
            <v>QTDE.</v>
          </cell>
          <cell r="H172" t="str">
            <v>PÓLOS</v>
          </cell>
          <cell r="I172" t="str">
            <v>F.D.</v>
          </cell>
          <cell r="J172" t="str">
            <v>F.P.</v>
          </cell>
          <cell r="K172" t="str">
            <v>POT. INSTALADA (kW)</v>
          </cell>
          <cell r="L172" t="str">
            <v>POT. INSTALADA (kVA)</v>
          </cell>
          <cell r="M172" t="str">
            <v>POT. DEMANDADA (kW)</v>
          </cell>
          <cell r="N172" t="str">
            <v>POT. DEMANDADA (kVA)</v>
          </cell>
        </row>
        <row r="173">
          <cell r="A173" t="str">
            <v>BARRAMENTO BLINDADO BB2.1/2.3 ESCRITÓRIOS</v>
          </cell>
          <cell r="B173">
            <v>96.05</v>
          </cell>
          <cell r="E173" t="e">
            <v>#N/A</v>
          </cell>
          <cell r="F173" t="e">
            <v>#N/A</v>
          </cell>
          <cell r="G173">
            <v>1</v>
          </cell>
          <cell r="I173">
            <v>1</v>
          </cell>
          <cell r="J173">
            <v>0.98</v>
          </cell>
          <cell r="K173">
            <v>96.05</v>
          </cell>
          <cell r="L173">
            <v>98.010204081632651</v>
          </cell>
          <cell r="M173">
            <v>96.05</v>
          </cell>
          <cell r="N173">
            <v>98.010204081632651</v>
          </cell>
        </row>
        <row r="174">
          <cell r="A174" t="str">
            <v>BARRAMENTO BLINDADO 2.2/2.4 FANCOIL ESCRITÓRIOS</v>
          </cell>
          <cell r="B174">
            <v>8.5227272727272734</v>
          </cell>
          <cell r="C174">
            <v>10</v>
          </cell>
          <cell r="D174" t="str">
            <v>C</v>
          </cell>
          <cell r="E174">
            <v>8.5227272727272734</v>
          </cell>
          <cell r="F174">
            <v>0.77</v>
          </cell>
          <cell r="G174">
            <v>34</v>
          </cell>
          <cell r="I174">
            <v>0</v>
          </cell>
          <cell r="J174">
            <v>0.77</v>
          </cell>
          <cell r="K174">
            <v>289.77272727272731</v>
          </cell>
          <cell r="L174">
            <v>376.32821723730819</v>
          </cell>
          <cell r="M174">
            <v>0</v>
          </cell>
          <cell r="N174">
            <v>0</v>
          </cell>
        </row>
        <row r="175">
          <cell r="A175" t="str">
            <v>TOTAL</v>
          </cell>
          <cell r="I175">
            <v>0.24894852793911473</v>
          </cell>
          <cell r="J175">
            <v>0.98</v>
          </cell>
          <cell r="K175">
            <v>385.82272727272732</v>
          </cell>
          <cell r="L175">
            <v>474.33842131894085</v>
          </cell>
          <cell r="M175">
            <v>96.05</v>
          </cell>
          <cell r="N175">
            <v>98.010204081632651</v>
          </cell>
        </row>
        <row r="178">
          <cell r="A178" t="str">
            <v>RESUMO GERAL:</v>
          </cell>
          <cell r="B178" t="str">
            <v>kW</v>
          </cell>
          <cell r="C178" t="str">
            <v>kVA</v>
          </cell>
        </row>
        <row r="179">
          <cell r="A179" t="str">
            <v>DEMANDAS</v>
          </cell>
          <cell r="B179">
            <v>96.05</v>
          </cell>
          <cell r="C179">
            <v>98.010204081632651</v>
          </cell>
        </row>
        <row r="180">
          <cell r="A180" t="str">
            <v>RESERVA     (%)</v>
          </cell>
          <cell r="B180">
            <v>0.2</v>
          </cell>
        </row>
        <row r="181">
          <cell r="A181" t="str">
            <v>FATOR DE SIMULTANEIDADE</v>
          </cell>
          <cell r="B181">
            <v>1</v>
          </cell>
        </row>
        <row r="183">
          <cell r="A183" t="str">
            <v xml:space="preserve">DEMANDA FINAL </v>
          </cell>
          <cell r="B183">
            <v>115.25999999999999</v>
          </cell>
          <cell r="C183">
            <v>117.61224489795917</v>
          </cell>
        </row>
        <row r="185">
          <cell r="A185" t="str">
            <v>TENSÃO (V)</v>
          </cell>
          <cell r="B185">
            <v>380</v>
          </cell>
          <cell r="C185" t="str">
            <v>V</v>
          </cell>
        </row>
        <row r="186">
          <cell r="A186" t="str">
            <v>CORRENTE (A)</v>
          </cell>
          <cell r="B186">
            <v>178.69331908377086</v>
          </cell>
          <cell r="C186" t="str">
            <v>A</v>
          </cell>
        </row>
        <row r="187">
          <cell r="A187" t="str">
            <v>DISJUNTOR GERAL</v>
          </cell>
          <cell r="B187">
            <v>2500</v>
          </cell>
          <cell r="C187" t="str">
            <v>A</v>
          </cell>
        </row>
        <row r="189">
          <cell r="A189" t="str">
            <v>TRANSFORMADOR DE 1500KVA</v>
          </cell>
        </row>
        <row r="192">
          <cell r="A192" t="str">
            <v>TRANSFORMADOR 2.3 – PBT-2.3</v>
          </cell>
        </row>
        <row r="194">
          <cell r="A194" t="str">
            <v>FINALIDADE</v>
          </cell>
          <cell r="B194" t="str">
            <v>POT. UNIT. (kW)</v>
          </cell>
          <cell r="C194" t="str">
            <v>POT. UNIT. (CV)</v>
          </cell>
          <cell r="D194" t="str">
            <v>T I P O</v>
          </cell>
          <cell r="E194" t="str">
            <v>POT-M (KW)</v>
          </cell>
          <cell r="F194" t="str">
            <v>FP- M</v>
          </cell>
          <cell r="G194" t="str">
            <v>QTDE.</v>
          </cell>
          <cell r="H194" t="str">
            <v>PÓLOS</v>
          </cell>
          <cell r="I194" t="str">
            <v>F.D.</v>
          </cell>
          <cell r="J194" t="str">
            <v>F.P.</v>
          </cell>
          <cell r="K194" t="str">
            <v>POT. INSTALADA (kW)</v>
          </cell>
          <cell r="L194" t="str">
            <v>POT. INSTALADA (kVA)</v>
          </cell>
          <cell r="M194" t="str">
            <v>POT. DEMANDADA (kW)</v>
          </cell>
          <cell r="N194" t="str">
            <v>POT. DEMANDADA (kVA)</v>
          </cell>
        </row>
        <row r="195">
          <cell r="A195" t="str">
            <v>CHILER</v>
          </cell>
          <cell r="B195">
            <v>500</v>
          </cell>
          <cell r="E195" t="e">
            <v>#N/A</v>
          </cell>
          <cell r="F195" t="e">
            <v>#N/A</v>
          </cell>
          <cell r="G195">
            <v>2</v>
          </cell>
          <cell r="I195">
            <v>9.9999999999999995E-7</v>
          </cell>
          <cell r="J195">
            <v>0.9</v>
          </cell>
          <cell r="K195">
            <v>1000</v>
          </cell>
          <cell r="L195">
            <v>1111.1111111111111</v>
          </cell>
          <cell r="M195">
            <v>1E-3</v>
          </cell>
          <cell r="N195">
            <v>1.1111111111111111E-3</v>
          </cell>
        </row>
        <row r="196">
          <cell r="A196" t="str">
            <v>CHILER</v>
          </cell>
          <cell r="B196">
            <v>310</v>
          </cell>
          <cell r="E196" t="e">
            <v>#N/A</v>
          </cell>
          <cell r="F196" t="e">
            <v>#N/A</v>
          </cell>
          <cell r="G196">
            <v>1</v>
          </cell>
          <cell r="I196">
            <v>9.9999999999999995E-7</v>
          </cell>
          <cell r="J196">
            <v>0.9</v>
          </cell>
          <cell r="K196">
            <v>310</v>
          </cell>
          <cell r="L196">
            <v>344.44444444444446</v>
          </cell>
          <cell r="M196">
            <v>3.1E-4</v>
          </cell>
          <cell r="N196">
            <v>3.4444444444444442E-4</v>
          </cell>
        </row>
        <row r="197">
          <cell r="A197" t="str">
            <v>TOTAL</v>
          </cell>
          <cell r="I197">
            <v>9.9999999999999995E-7</v>
          </cell>
          <cell r="J197">
            <v>0.9</v>
          </cell>
          <cell r="K197">
            <v>1310</v>
          </cell>
          <cell r="L197">
            <v>1455.5555555555557</v>
          </cell>
          <cell r="M197">
            <v>1.31E-3</v>
          </cell>
          <cell r="N197">
            <v>1.4555555555555554E-3</v>
          </cell>
        </row>
        <row r="200">
          <cell r="A200" t="str">
            <v>RESUMO GERAL:</v>
          </cell>
          <cell r="B200" t="str">
            <v>kW</v>
          </cell>
          <cell r="C200" t="str">
            <v>kVA</v>
          </cell>
        </row>
        <row r="201">
          <cell r="A201" t="str">
            <v>DEMANDAS</v>
          </cell>
          <cell r="B201">
            <v>1.31E-3</v>
          </cell>
          <cell r="C201">
            <v>1.4555555555555554E-3</v>
          </cell>
        </row>
        <row r="202">
          <cell r="A202" t="str">
            <v>RESERVA     (%)</v>
          </cell>
          <cell r="B202">
            <v>0.2</v>
          </cell>
        </row>
        <row r="203">
          <cell r="A203" t="str">
            <v>FATOR DE SIMULTANEIDADE</v>
          </cell>
          <cell r="B203">
            <v>1</v>
          </cell>
        </row>
        <row r="205">
          <cell r="A205" t="str">
            <v xml:space="preserve">DEMANDA FINAL </v>
          </cell>
          <cell r="B205">
            <v>1.5719999999999998E-3</v>
          </cell>
          <cell r="C205">
            <v>1.7466666666666665E-3</v>
          </cell>
        </row>
        <row r="207">
          <cell r="A207" t="str">
            <v>TENSÃO (V)</v>
          </cell>
          <cell r="B207">
            <v>380</v>
          </cell>
          <cell r="C207" t="str">
            <v>V</v>
          </cell>
        </row>
        <row r="208">
          <cell r="A208" t="str">
            <v>CORRENTE (A)</v>
          </cell>
          <cell r="B208">
            <v>2.6537854478540695E-3</v>
          </cell>
          <cell r="C208" t="str">
            <v>A</v>
          </cell>
        </row>
        <row r="209">
          <cell r="A209" t="str">
            <v>DISJUNTOR GERAL</v>
          </cell>
          <cell r="B209">
            <v>2500</v>
          </cell>
          <cell r="C209" t="str">
            <v>A</v>
          </cell>
        </row>
        <row r="211">
          <cell r="A211" t="str">
            <v>TRANSFORMADOR DE 1500KVA</v>
          </cell>
        </row>
        <row r="215">
          <cell r="A215" t="str">
            <v>DEMANDA TOTAL DO GERADOR EM EMERGÊNCIA – 1º FASE</v>
          </cell>
        </row>
        <row r="217">
          <cell r="A217" t="str">
            <v>FINALIDADE</v>
          </cell>
          <cell r="B217" t="str">
            <v>POT. UNIT. (kW)</v>
          </cell>
          <cell r="C217" t="str">
            <v>POT. UNIT. (CV)</v>
          </cell>
          <cell r="D217" t="str">
            <v>T I P O</v>
          </cell>
          <cell r="E217" t="str">
            <v>POT-M (KW)</v>
          </cell>
          <cell r="F217" t="str">
            <v>FP- M</v>
          </cell>
          <cell r="G217" t="str">
            <v>QTDE.</v>
          </cell>
          <cell r="H217" t="str">
            <v>PÓLOS</v>
          </cell>
          <cell r="I217" t="str">
            <v>F.D.</v>
          </cell>
          <cell r="J217" t="str">
            <v>F.P.</v>
          </cell>
          <cell r="K217" t="str">
            <v>POT. INSTALADA (kW)</v>
          </cell>
          <cell r="L217" t="str">
            <v>POT. INSTALADA (kVA)</v>
          </cell>
          <cell r="M217" t="str">
            <v>POT. DEMANDADA (kW)</v>
          </cell>
          <cell r="N217" t="str">
            <v>POT. DEMANDADA (kVA)</v>
          </cell>
        </row>
        <row r="218">
          <cell r="A218" t="str">
            <v>TRANSFORMADOR 1.1  PBT-1.1</v>
          </cell>
          <cell r="B218">
            <v>324.10509426511931</v>
          </cell>
          <cell r="E218" t="e">
            <v>#N/A</v>
          </cell>
          <cell r="F218" t="e">
            <v>#N/A</v>
          </cell>
          <cell r="G218">
            <v>1</v>
          </cell>
          <cell r="I218">
            <v>0.79896043489677604</v>
          </cell>
          <cell r="J218">
            <v>0.85752015197356957</v>
          </cell>
          <cell r="K218">
            <v>324.10509426511931</v>
          </cell>
          <cell r="L218">
            <v>377.95624221681129</v>
          </cell>
          <cell r="M218">
            <v>258.94714706632033</v>
          </cell>
          <cell r="N218">
            <v>301.97208365349479</v>
          </cell>
        </row>
        <row r="219">
          <cell r="A219" t="str">
            <v>TRANSFORMADOR 1.2  PBT-1.2</v>
          </cell>
          <cell r="B219">
            <v>1391.0193808785871</v>
          </cell>
          <cell r="E219" t="e">
            <v>#N/A</v>
          </cell>
          <cell r="F219" t="e">
            <v>#N/A</v>
          </cell>
          <cell r="G219">
            <v>1</v>
          </cell>
          <cell r="I219">
            <v>5.8131468987100983E-2</v>
          </cell>
          <cell r="J219">
            <v>0.79999999999999993</v>
          </cell>
          <cell r="K219">
            <v>1391.0193808785871</v>
          </cell>
          <cell r="L219">
            <v>1738.7742260982341</v>
          </cell>
          <cell r="M219">
            <v>80.861999999999995</v>
          </cell>
          <cell r="N219">
            <v>101.0775</v>
          </cell>
        </row>
        <row r="220">
          <cell r="A220" t="str">
            <v>TRANSFORMADOR 2.1  PBT-2.1</v>
          </cell>
          <cell r="B220">
            <v>1216.55</v>
          </cell>
          <cell r="E220" t="e">
            <v>#N/A</v>
          </cell>
          <cell r="F220" t="e">
            <v>#N/A</v>
          </cell>
          <cell r="G220">
            <v>1</v>
          </cell>
          <cell r="I220">
            <v>8.9178414368501088E-2</v>
          </cell>
          <cell r="J220">
            <v>0.82886217251514727</v>
          </cell>
          <cell r="K220">
            <v>1216.55</v>
          </cell>
          <cell r="L220">
            <v>1467.7349749336856</v>
          </cell>
          <cell r="M220">
            <v>108.49</v>
          </cell>
          <cell r="N220">
            <v>130.89027777777778</v>
          </cell>
        </row>
        <row r="221">
          <cell r="A221" t="str">
            <v>TRANSFORMADOR 2.2  PBT-2.2</v>
          </cell>
          <cell r="B221">
            <v>385.82272727272732</v>
          </cell>
          <cell r="E221" t="e">
            <v>#N/A</v>
          </cell>
          <cell r="F221" t="e">
            <v>#N/A</v>
          </cell>
          <cell r="G221">
            <v>1</v>
          </cell>
          <cell r="I221">
            <v>0.24894852793911473</v>
          </cell>
          <cell r="J221">
            <v>0.98</v>
          </cell>
          <cell r="K221">
            <v>385.82272727272732</v>
          </cell>
          <cell r="L221">
            <v>393.6966604823748</v>
          </cell>
          <cell r="M221">
            <v>96.05</v>
          </cell>
          <cell r="N221">
            <v>98.010204081632651</v>
          </cell>
        </row>
        <row r="222">
          <cell r="A222" t="str">
            <v>TRANSFORMADOR 2.3  PBT-2.3</v>
          </cell>
          <cell r="B222">
            <v>1310</v>
          </cell>
          <cell r="E222" t="e">
            <v>#N/A</v>
          </cell>
          <cell r="F222" t="e">
            <v>#N/A</v>
          </cell>
          <cell r="G222">
            <v>1</v>
          </cell>
          <cell r="I222">
            <v>9.9999999999999995E-7</v>
          </cell>
          <cell r="J222">
            <v>0.9</v>
          </cell>
          <cell r="K222">
            <v>1310</v>
          </cell>
          <cell r="L222">
            <v>1455.5555555555554</v>
          </cell>
          <cell r="M222">
            <v>1.31E-3</v>
          </cell>
          <cell r="N222">
            <v>1.4555555555555554E-3</v>
          </cell>
        </row>
        <row r="223">
          <cell r="A223" t="str">
            <v>TRANSFORMADOR CM1.1 PBT-SEG</v>
          </cell>
          <cell r="B223">
            <v>551.86220831076525</v>
          </cell>
          <cell r="E223" t="e">
            <v>#N/A</v>
          </cell>
          <cell r="F223" t="e">
            <v>#N/A</v>
          </cell>
          <cell r="G223">
            <v>1</v>
          </cell>
          <cell r="I223">
            <v>0.84231455515010045</v>
          </cell>
          <cell r="J223">
            <v>0.83689583526671951</v>
          </cell>
          <cell r="K223">
            <v>551.86220831076525</v>
          </cell>
          <cell r="L223">
            <v>659.41564655401373</v>
          </cell>
          <cell r="M223">
            <v>464.8415704974343</v>
          </cell>
          <cell r="N223">
            <v>555.43539698615996</v>
          </cell>
        </row>
        <row r="224">
          <cell r="A224" t="str">
            <v>TOTAL</v>
          </cell>
          <cell r="I224">
            <v>0.19484881189623038</v>
          </cell>
          <cell r="J224">
            <v>0.84992685384910982</v>
          </cell>
          <cell r="K224">
            <v>5179.3594107271983</v>
          </cell>
          <cell r="L224">
            <v>6093.1333058406753</v>
          </cell>
          <cell r="M224">
            <v>1009.1920275637546</v>
          </cell>
          <cell r="N224">
            <v>1187.3869180546208</v>
          </cell>
        </row>
        <row r="227">
          <cell r="A227" t="str">
            <v>RESUMO GERAL:</v>
          </cell>
          <cell r="B227" t="str">
            <v>kW</v>
          </cell>
          <cell r="C227" t="str">
            <v>kVA</v>
          </cell>
        </row>
        <row r="228">
          <cell r="A228" t="str">
            <v>DEMANDAS</v>
          </cell>
          <cell r="B228">
            <v>1009.1920275637546</v>
          </cell>
          <cell r="C228">
            <v>1187.3869180546208</v>
          </cell>
        </row>
        <row r="229">
          <cell r="A229" t="str">
            <v>RESERVA     (%)</v>
          </cell>
          <cell r="B229">
            <v>0.2</v>
          </cell>
        </row>
        <row r="230">
          <cell r="A230" t="str">
            <v>FATOR DE SIMULTANEIDADE</v>
          </cell>
          <cell r="B230">
            <v>1</v>
          </cell>
        </row>
        <row r="232">
          <cell r="A232" t="str">
            <v xml:space="preserve">DEMANDA FINAL </v>
          </cell>
          <cell r="B232">
            <v>1211.0304330765055</v>
          </cell>
          <cell r="C232">
            <v>1424.8643016655449</v>
          </cell>
        </row>
        <row r="234">
          <cell r="A234" t="str">
            <v>TENSÃO (V)</v>
          </cell>
          <cell r="B234">
            <v>380</v>
          </cell>
          <cell r="C234" t="str">
            <v>V</v>
          </cell>
        </row>
        <row r="235">
          <cell r="A235" t="str">
            <v>CORRENTE (A)</v>
          </cell>
          <cell r="B235">
            <v>2164.8573371718176</v>
          </cell>
          <cell r="C235" t="str">
            <v>A</v>
          </cell>
        </row>
        <row r="236">
          <cell r="A236" t="str">
            <v>DISJUNTOR GERAL</v>
          </cell>
          <cell r="B236">
            <v>1250</v>
          </cell>
          <cell r="C236" t="str">
            <v>A</v>
          </cell>
        </row>
        <row r="238">
          <cell r="A238" t="str">
            <v>ADOTADO GERADOR DE 1165/1040KVA</v>
          </cell>
        </row>
        <row r="243">
          <cell r="A243" t="str">
            <v>TABELA DE EMERGÊNICA GERAL – 1º FASE</v>
          </cell>
        </row>
        <row r="245">
          <cell r="A245" t="str">
            <v>FINALIDADE</v>
          </cell>
          <cell r="B245" t="str">
            <v>POT. UNIT. (kW)</v>
          </cell>
          <cell r="C245" t="str">
            <v>POT. UNIT. (CV)</v>
          </cell>
          <cell r="D245" t="str">
            <v>T I P O</v>
          </cell>
          <cell r="E245" t="str">
            <v>POT-M (KW)</v>
          </cell>
          <cell r="F245" t="str">
            <v>FP- M</v>
          </cell>
          <cell r="G245" t="str">
            <v>QTDE.</v>
          </cell>
          <cell r="H245" t="str">
            <v>PÓLOS</v>
          </cell>
          <cell r="I245" t="str">
            <v>F.D.</v>
          </cell>
          <cell r="J245" t="str">
            <v>F.P.</v>
          </cell>
          <cell r="K245" t="str">
            <v>POT. INSTALADA (kW)</v>
          </cell>
          <cell r="L245" t="str">
            <v>POT. INSTALADA (kVA)</v>
          </cell>
          <cell r="M245" t="str">
            <v>POT. DEMANDADA (kW)</v>
          </cell>
          <cell r="N245" t="str">
            <v>POT. DEMANDADA (kVA)</v>
          </cell>
        </row>
        <row r="246">
          <cell r="A246" t="str">
            <v>BARRAMENTO BLINDADO BB1.1/1.3 – ILUMINAÇÃO HALL</v>
          </cell>
          <cell r="B246">
            <v>123.78</v>
          </cell>
          <cell r="E246" t="e">
            <v>#N/A</v>
          </cell>
          <cell r="F246" t="e">
            <v>#N/A</v>
          </cell>
          <cell r="G246">
            <v>1</v>
          </cell>
          <cell r="I246">
            <v>0.72387274236801691</v>
          </cell>
          <cell r="J246">
            <v>0.98</v>
          </cell>
          <cell r="K246">
            <v>123.78</v>
          </cell>
          <cell r="L246">
            <v>126.30612244897959</v>
          </cell>
          <cell r="M246">
            <v>89.600968050313128</v>
          </cell>
          <cell r="N246">
            <v>91.4295592350134</v>
          </cell>
        </row>
        <row r="247">
          <cell r="A247" t="str">
            <v>QD-B1-3S</v>
          </cell>
          <cell r="B247">
            <v>140.32509426511928</v>
          </cell>
          <cell r="E247" t="e">
            <v>#N/A</v>
          </cell>
          <cell r="F247" t="e">
            <v>#N/A</v>
          </cell>
          <cell r="G247">
            <v>1</v>
          </cell>
          <cell r="I247">
            <v>1</v>
          </cell>
          <cell r="J247">
            <v>0.77296462798671983</v>
          </cell>
          <cell r="K247">
            <v>140.32509426511928</v>
          </cell>
          <cell r="L247">
            <v>181.54141752982022</v>
          </cell>
          <cell r="M247">
            <v>140.32509426511928</v>
          </cell>
          <cell r="N247">
            <v>181.54141752982022</v>
          </cell>
        </row>
        <row r="248">
          <cell r="A248" t="str">
            <v>NO BREAK</v>
          </cell>
          <cell r="B248">
            <v>30</v>
          </cell>
          <cell r="G248">
            <v>2</v>
          </cell>
          <cell r="I248">
            <v>0.5</v>
          </cell>
          <cell r="J248">
            <v>1</v>
          </cell>
          <cell r="K248">
            <v>60</v>
          </cell>
          <cell r="L248">
            <v>60</v>
          </cell>
          <cell r="M248">
            <v>30</v>
          </cell>
          <cell r="N248">
            <v>30</v>
          </cell>
        </row>
        <row r="249">
          <cell r="A249" t="str">
            <v>ILUMINAÇÃO E COMANDO ELEVADORES SUBSOLO</v>
          </cell>
          <cell r="B249">
            <v>1.3</v>
          </cell>
          <cell r="E249" t="e">
            <v>#N/A</v>
          </cell>
          <cell r="F249" t="e">
            <v>#N/A</v>
          </cell>
          <cell r="G249">
            <v>1</v>
          </cell>
          <cell r="I249">
            <v>0.74</v>
          </cell>
          <cell r="J249">
            <v>0.8</v>
          </cell>
          <cell r="K249">
            <v>1.3</v>
          </cell>
          <cell r="L249">
            <v>1.625</v>
          </cell>
          <cell r="M249">
            <v>0.96199999999999997</v>
          </cell>
          <cell r="N249">
            <v>1.2024999999999999</v>
          </cell>
        </row>
        <row r="250">
          <cell r="A250" t="str">
            <v>ELEVADORES GARAGEM</v>
          </cell>
          <cell r="B250">
            <v>20</v>
          </cell>
          <cell r="E250" t="e">
            <v>#N/A</v>
          </cell>
          <cell r="F250" t="e">
            <v>#N/A</v>
          </cell>
          <cell r="G250">
            <v>2</v>
          </cell>
          <cell r="I250">
            <v>0.74</v>
          </cell>
          <cell r="J250">
            <v>0.8</v>
          </cell>
          <cell r="K250">
            <v>40</v>
          </cell>
          <cell r="L250">
            <v>50</v>
          </cell>
          <cell r="M250">
            <v>29.6</v>
          </cell>
          <cell r="N250">
            <v>37</v>
          </cell>
        </row>
        <row r="251">
          <cell r="A251" t="str">
            <v>ELEVADORES ZONA BAIXA</v>
          </cell>
          <cell r="B251">
            <v>50</v>
          </cell>
          <cell r="E251" t="e">
            <v>#N/A</v>
          </cell>
          <cell r="F251" t="e">
            <v>#N/A</v>
          </cell>
          <cell r="G251">
            <v>8</v>
          </cell>
          <cell r="I251">
            <v>0.125</v>
          </cell>
          <cell r="J251">
            <v>0.8</v>
          </cell>
          <cell r="K251">
            <v>400</v>
          </cell>
          <cell r="L251">
            <v>500</v>
          </cell>
          <cell r="M251">
            <v>50</v>
          </cell>
          <cell r="N251">
            <v>62.5</v>
          </cell>
        </row>
        <row r="252">
          <cell r="A252" t="str">
            <v>ILUMINAÇÃO E COMANDO ELEVADORES ZONA BAIXA</v>
          </cell>
          <cell r="B252">
            <v>3</v>
          </cell>
          <cell r="E252" t="e">
            <v>#N/A</v>
          </cell>
          <cell r="F252" t="e">
            <v>#N/A</v>
          </cell>
          <cell r="G252">
            <v>1</v>
          </cell>
          <cell r="I252">
            <v>0.1</v>
          </cell>
          <cell r="J252">
            <v>0.8</v>
          </cell>
          <cell r="K252">
            <v>3</v>
          </cell>
          <cell r="L252">
            <v>3.75</v>
          </cell>
          <cell r="M252">
            <v>0.3</v>
          </cell>
          <cell r="N252">
            <v>0.375</v>
          </cell>
        </row>
        <row r="253">
          <cell r="A253" t="str">
            <v>ELEVADOR DE SEGUANÇA</v>
          </cell>
          <cell r="B253">
            <v>35</v>
          </cell>
          <cell r="E253" t="e">
            <v>#N/A</v>
          </cell>
          <cell r="F253" t="e">
            <v>#N/A</v>
          </cell>
          <cell r="G253">
            <v>1</v>
          </cell>
          <cell r="I253">
            <v>1</v>
          </cell>
          <cell r="J253">
            <v>0.8</v>
          </cell>
          <cell r="K253">
            <v>35</v>
          </cell>
          <cell r="L253">
            <v>43.75</v>
          </cell>
          <cell r="M253">
            <v>35</v>
          </cell>
          <cell r="N253">
            <v>43.75</v>
          </cell>
        </row>
        <row r="254">
          <cell r="A254" t="str">
            <v>ILUMINAÇÃO E COMANDO ELEVADORE DE SEGURANÇA</v>
          </cell>
          <cell r="B254">
            <v>3</v>
          </cell>
          <cell r="E254" t="e">
            <v>#N/A</v>
          </cell>
          <cell r="F254" t="e">
            <v>#N/A</v>
          </cell>
          <cell r="G254">
            <v>1</v>
          </cell>
          <cell r="I254">
            <v>1</v>
          </cell>
          <cell r="J254">
            <v>0.8</v>
          </cell>
          <cell r="K254">
            <v>3</v>
          </cell>
          <cell r="L254">
            <v>3.75</v>
          </cell>
          <cell r="M254">
            <v>3</v>
          </cell>
          <cell r="N254">
            <v>3.75</v>
          </cell>
        </row>
        <row r="255">
          <cell r="A255" t="str">
            <v>PRESSURIZAÇÃO ESCADA 5SS</v>
          </cell>
          <cell r="B255">
            <v>6.3805104408352662</v>
          </cell>
          <cell r="C255">
            <v>7.5</v>
          </cell>
          <cell r="D255" t="str">
            <v>C</v>
          </cell>
          <cell r="E255">
            <v>6.3805104408352662</v>
          </cell>
          <cell r="F255">
            <v>0.8</v>
          </cell>
          <cell r="G255">
            <v>4</v>
          </cell>
          <cell r="I255">
            <v>0.5</v>
          </cell>
          <cell r="J255">
            <v>0.8</v>
          </cell>
          <cell r="K255">
            <v>25.522041763341065</v>
          </cell>
          <cell r="L255">
            <v>31.902552204176331</v>
          </cell>
          <cell r="M255">
            <v>12.761020881670532</v>
          </cell>
          <cell r="N255">
            <v>15.951276102088165</v>
          </cell>
        </row>
        <row r="256">
          <cell r="A256" t="str">
            <v>PRESSURIZAÇÃO ESCADA 3SS</v>
          </cell>
          <cell r="B256">
            <v>8.6705202312138727</v>
          </cell>
          <cell r="C256">
            <v>10</v>
          </cell>
          <cell r="D256" t="str">
            <v>C</v>
          </cell>
          <cell r="E256">
            <v>8.6705202312138727</v>
          </cell>
          <cell r="F256">
            <v>0.85</v>
          </cell>
          <cell r="G256">
            <v>2</v>
          </cell>
          <cell r="I256">
            <v>0.5</v>
          </cell>
          <cell r="J256">
            <v>0.85</v>
          </cell>
          <cell r="K256">
            <v>17.341040462427745</v>
          </cell>
          <cell r="L256">
            <v>20.401224073444407</v>
          </cell>
          <cell r="M256">
            <v>8.6705202312138727</v>
          </cell>
          <cell r="N256">
            <v>10.200612036722204</v>
          </cell>
        </row>
        <row r="257">
          <cell r="A257" t="str">
            <v>PRESSURIZAÇÃO ESCADA 1SS</v>
          </cell>
          <cell r="B257">
            <v>16.930022573363431</v>
          </cell>
          <cell r="C257">
            <v>20</v>
          </cell>
          <cell r="D257" t="str">
            <v>C</v>
          </cell>
          <cell r="E257">
            <v>16.930022573363431</v>
          </cell>
          <cell r="F257">
            <v>0.84</v>
          </cell>
          <cell r="G257">
            <v>5</v>
          </cell>
          <cell r="I257">
            <v>0.8</v>
          </cell>
          <cell r="J257">
            <v>0.84</v>
          </cell>
          <cell r="K257">
            <v>84.650112866817153</v>
          </cell>
          <cell r="L257">
            <v>100.77394388906805</v>
          </cell>
          <cell r="M257">
            <v>67.720090293453723</v>
          </cell>
          <cell r="N257">
            <v>80.619155111254443</v>
          </cell>
        </row>
        <row r="258">
          <cell r="A258" t="str">
            <v>EXAUSTÃO DE FUMAÇA</v>
          </cell>
          <cell r="B258">
            <v>16.930022573363431</v>
          </cell>
          <cell r="C258">
            <v>20</v>
          </cell>
          <cell r="D258" t="str">
            <v>C</v>
          </cell>
          <cell r="E258">
            <v>16.930022573363431</v>
          </cell>
          <cell r="F258">
            <v>0.84</v>
          </cell>
          <cell r="G258">
            <v>2</v>
          </cell>
          <cell r="I258">
            <v>1</v>
          </cell>
          <cell r="J258">
            <v>0.84</v>
          </cell>
          <cell r="K258">
            <v>33.860045146726861</v>
          </cell>
          <cell r="L258">
            <v>40.309577555627214</v>
          </cell>
          <cell r="M258">
            <v>33.860045146726861</v>
          </cell>
          <cell r="N258">
            <v>40.309577555627214</v>
          </cell>
        </row>
        <row r="259">
          <cell r="A259" t="str">
            <v>ELEVADOR DE SEGUANÇA</v>
          </cell>
          <cell r="B259">
            <v>35</v>
          </cell>
          <cell r="E259" t="e">
            <v>#N/A</v>
          </cell>
          <cell r="F259" t="e">
            <v>#N/A</v>
          </cell>
          <cell r="G259">
            <v>1</v>
          </cell>
          <cell r="I259">
            <v>1</v>
          </cell>
          <cell r="J259">
            <v>0.8</v>
          </cell>
          <cell r="K259">
            <v>35</v>
          </cell>
          <cell r="L259">
            <v>43.75</v>
          </cell>
          <cell r="M259">
            <v>35</v>
          </cell>
          <cell r="N259">
            <v>43.75</v>
          </cell>
        </row>
        <row r="260">
          <cell r="A260" t="str">
            <v>ILUMINAÇÃO E COMANDO ELEVADORE DE SEGURANÇA</v>
          </cell>
          <cell r="B260">
            <v>3</v>
          </cell>
          <cell r="E260" t="e">
            <v>#N/A</v>
          </cell>
          <cell r="F260" t="e">
            <v>#N/A</v>
          </cell>
          <cell r="G260">
            <v>1</v>
          </cell>
          <cell r="I260">
            <v>1</v>
          </cell>
          <cell r="J260">
            <v>0.8</v>
          </cell>
          <cell r="K260">
            <v>3</v>
          </cell>
          <cell r="L260">
            <v>3.75</v>
          </cell>
          <cell r="M260">
            <v>3</v>
          </cell>
          <cell r="N260">
            <v>3.75</v>
          </cell>
        </row>
        <row r="261">
          <cell r="A261" t="str">
            <v>PRESSURIZAÇÃO ESCADA 5SS</v>
          </cell>
          <cell r="B261">
            <v>6.3805104408352662</v>
          </cell>
          <cell r="C261">
            <v>7.5</v>
          </cell>
          <cell r="D261" t="str">
            <v>C</v>
          </cell>
          <cell r="E261">
            <v>6.3805104408352662</v>
          </cell>
          <cell r="F261">
            <v>0.8</v>
          </cell>
          <cell r="G261">
            <v>4</v>
          </cell>
          <cell r="I261">
            <v>0.5</v>
          </cell>
          <cell r="J261">
            <v>0.8</v>
          </cell>
          <cell r="K261">
            <v>25.522041763341065</v>
          </cell>
          <cell r="L261">
            <v>31.902552204176331</v>
          </cell>
          <cell r="M261">
            <v>12.761020881670532</v>
          </cell>
          <cell r="N261">
            <v>15.951276102088165</v>
          </cell>
        </row>
        <row r="262">
          <cell r="A262" t="str">
            <v>PRESSURIZAÇÃO ESCADA 3SS</v>
          </cell>
          <cell r="B262">
            <v>8.6705202312138727</v>
          </cell>
          <cell r="C262">
            <v>10</v>
          </cell>
          <cell r="D262" t="str">
            <v>C</v>
          </cell>
          <cell r="E262">
            <v>8.6705202312138727</v>
          </cell>
          <cell r="F262">
            <v>0.85</v>
          </cell>
          <cell r="G262">
            <v>2</v>
          </cell>
          <cell r="I262">
            <v>0.5</v>
          </cell>
          <cell r="J262">
            <v>0.85</v>
          </cell>
          <cell r="K262">
            <v>17.341040462427745</v>
          </cell>
          <cell r="L262">
            <v>20.401224073444407</v>
          </cell>
          <cell r="M262">
            <v>8.6705202312138727</v>
          </cell>
          <cell r="N262">
            <v>10.200612036722204</v>
          </cell>
        </row>
        <row r="263">
          <cell r="A263" t="str">
            <v>PRESSURIZAÇÃO ESCADA 1SS</v>
          </cell>
          <cell r="B263">
            <v>16.930022573363431</v>
          </cell>
          <cell r="C263">
            <v>20</v>
          </cell>
          <cell r="D263" t="str">
            <v>C</v>
          </cell>
          <cell r="E263">
            <v>16.930022573363431</v>
          </cell>
          <cell r="F263">
            <v>0.84</v>
          </cell>
          <cell r="G263">
            <v>5</v>
          </cell>
          <cell r="I263">
            <v>0.8</v>
          </cell>
          <cell r="J263">
            <v>0.84</v>
          </cell>
          <cell r="K263">
            <v>84.650112866817153</v>
          </cell>
          <cell r="L263">
            <v>100.77394388906805</v>
          </cell>
          <cell r="M263">
            <v>67.720090293453723</v>
          </cell>
          <cell r="N263">
            <v>80.619155111254443</v>
          </cell>
        </row>
        <row r="264">
          <cell r="A264" t="str">
            <v>EXAUSTÃO DE FUMAÇA</v>
          </cell>
          <cell r="B264">
            <v>16.930022573363431</v>
          </cell>
          <cell r="C264">
            <v>20</v>
          </cell>
          <cell r="D264" t="str">
            <v>C</v>
          </cell>
          <cell r="E264">
            <v>16.930022573363431</v>
          </cell>
          <cell r="F264">
            <v>0.84</v>
          </cell>
          <cell r="G264">
            <v>2</v>
          </cell>
          <cell r="I264">
            <v>1</v>
          </cell>
          <cell r="J264">
            <v>0.84</v>
          </cell>
          <cell r="K264">
            <v>33.860045146726861</v>
          </cell>
          <cell r="L264">
            <v>40.309577555627214</v>
          </cell>
          <cell r="M264">
            <v>33.860045146726861</v>
          </cell>
          <cell r="N264">
            <v>40.309577555627214</v>
          </cell>
        </row>
        <row r="265">
          <cell r="A265" t="str">
            <v>BOMBA DE RECALQUE DE ÓLEO DIESEL</v>
          </cell>
          <cell r="B265">
            <v>2.75</v>
          </cell>
          <cell r="C265">
            <v>3</v>
          </cell>
          <cell r="D265" t="str">
            <v>H</v>
          </cell>
          <cell r="E265">
            <v>2.75</v>
          </cell>
          <cell r="F265">
            <v>0.77</v>
          </cell>
          <cell r="G265">
            <v>2</v>
          </cell>
          <cell r="I265">
            <v>0.5</v>
          </cell>
          <cell r="J265">
            <v>0.77</v>
          </cell>
          <cell r="K265">
            <v>5.5</v>
          </cell>
          <cell r="L265">
            <v>7.1428571428571441</v>
          </cell>
          <cell r="M265">
            <v>2.75</v>
          </cell>
          <cell r="N265">
            <v>3.5714285714285721</v>
          </cell>
        </row>
        <row r="266">
          <cell r="A266" t="str">
            <v>ILUMINAÇÃO E TOMADAS GERADOR</v>
          </cell>
          <cell r="B266">
            <v>11.67</v>
          </cell>
          <cell r="G266">
            <v>1</v>
          </cell>
          <cell r="I266">
            <v>0.9</v>
          </cell>
          <cell r="J266">
            <v>0.94</v>
          </cell>
          <cell r="K266">
            <v>11.67</v>
          </cell>
          <cell r="L266">
            <v>12.414893617021276</v>
          </cell>
          <cell r="M266">
            <v>10.503</v>
          </cell>
          <cell r="N266">
            <v>11.173404255319149</v>
          </cell>
        </row>
        <row r="267">
          <cell r="A267" t="str">
            <v>BOMBA DE INCÊNDIO PRINCIPAL</v>
          </cell>
          <cell r="B267">
            <v>119.56521739130434</v>
          </cell>
          <cell r="C267">
            <v>150</v>
          </cell>
          <cell r="D267" t="str">
            <v>H</v>
          </cell>
          <cell r="E267">
            <v>119.56521739130434</v>
          </cell>
          <cell r="F267">
            <v>0.86</v>
          </cell>
          <cell r="G267">
            <v>1</v>
          </cell>
          <cell r="I267">
            <v>1</v>
          </cell>
          <cell r="J267">
            <v>0.86</v>
          </cell>
          <cell r="K267">
            <v>119.56521739130434</v>
          </cell>
          <cell r="L267">
            <v>139.02932254802832</v>
          </cell>
          <cell r="M267">
            <v>119.56521739130434</v>
          </cell>
          <cell r="N267">
            <v>139.02932254802832</v>
          </cell>
        </row>
        <row r="268">
          <cell r="A268" t="str">
            <v>RETIFICADOR SUBESTAÇÃO</v>
          </cell>
          <cell r="B268">
            <v>10</v>
          </cell>
          <cell r="G268">
            <v>1</v>
          </cell>
          <cell r="I268">
            <v>1</v>
          </cell>
          <cell r="J268">
            <v>0.8</v>
          </cell>
          <cell r="K268">
            <v>10</v>
          </cell>
          <cell r="L268">
            <v>12.5</v>
          </cell>
          <cell r="M268">
            <v>10</v>
          </cell>
          <cell r="N268">
            <v>12.5</v>
          </cell>
        </row>
        <row r="269">
          <cell r="A269" t="str">
            <v>ILUMINAÇÃO HELIPONTO</v>
          </cell>
          <cell r="B269">
            <v>10</v>
          </cell>
          <cell r="E269" t="e">
            <v>#N/A</v>
          </cell>
          <cell r="F269" t="e">
            <v>#N/A</v>
          </cell>
          <cell r="G269">
            <v>1</v>
          </cell>
          <cell r="I269">
            <v>1</v>
          </cell>
          <cell r="J269">
            <v>0.9</v>
          </cell>
          <cell r="K269">
            <v>10</v>
          </cell>
          <cell r="L269">
            <v>11.111111111111111</v>
          </cell>
          <cell r="M269">
            <v>10</v>
          </cell>
          <cell r="N269">
            <v>11.111111111111111</v>
          </cell>
        </row>
        <row r="270">
          <cell r="A270" t="str">
            <v>ELEVADORE HELIPONTO</v>
          </cell>
          <cell r="B270">
            <v>12</v>
          </cell>
          <cell r="E270" t="e">
            <v>#N/A</v>
          </cell>
          <cell r="F270" t="e">
            <v>#N/A</v>
          </cell>
          <cell r="G270">
            <v>2</v>
          </cell>
          <cell r="I270">
            <v>1</v>
          </cell>
          <cell r="J270">
            <v>0.9</v>
          </cell>
          <cell r="K270">
            <v>24</v>
          </cell>
          <cell r="L270">
            <v>26.666666666666664</v>
          </cell>
          <cell r="M270">
            <v>24</v>
          </cell>
          <cell r="N270">
            <v>26.666666666666664</v>
          </cell>
        </row>
        <row r="271">
          <cell r="A271" t="str">
            <v>ILUMINAÇÃO E COMANDO ELEVADORE HELIPONTO</v>
          </cell>
          <cell r="B271">
            <v>1.3</v>
          </cell>
          <cell r="E271" t="e">
            <v>#N/A</v>
          </cell>
          <cell r="F271" t="e">
            <v>#N/A</v>
          </cell>
          <cell r="G271">
            <v>1</v>
          </cell>
          <cell r="I271">
            <v>1</v>
          </cell>
          <cell r="J271">
            <v>0.8</v>
          </cell>
          <cell r="K271">
            <v>1.3</v>
          </cell>
          <cell r="L271">
            <v>1.625</v>
          </cell>
          <cell r="M271">
            <v>1.3</v>
          </cell>
          <cell r="N271">
            <v>1.625</v>
          </cell>
        </row>
        <row r="272">
          <cell r="A272" t="str">
            <v>ELEVADORES ZONA ALTA</v>
          </cell>
          <cell r="B272">
            <v>70</v>
          </cell>
          <cell r="E272" t="e">
            <v>#N/A</v>
          </cell>
          <cell r="F272" t="e">
            <v>#N/A</v>
          </cell>
          <cell r="G272">
            <v>8</v>
          </cell>
          <cell r="I272">
            <v>0.13</v>
          </cell>
          <cell r="J272">
            <v>0.8</v>
          </cell>
          <cell r="K272">
            <v>560</v>
          </cell>
          <cell r="L272">
            <v>700</v>
          </cell>
          <cell r="M272">
            <v>72.8</v>
          </cell>
          <cell r="N272">
            <v>91</v>
          </cell>
        </row>
        <row r="273">
          <cell r="A273" t="str">
            <v>ILUMINAÇÃO E COMANDO ELEVADORES ZONA ALTA</v>
          </cell>
          <cell r="B273">
            <v>3</v>
          </cell>
          <cell r="E273" t="e">
            <v>#N/A</v>
          </cell>
          <cell r="F273" t="e">
            <v>#N/A</v>
          </cell>
          <cell r="G273">
            <v>1</v>
          </cell>
          <cell r="I273">
            <v>0.13</v>
          </cell>
          <cell r="J273">
            <v>0.8</v>
          </cell>
          <cell r="K273">
            <v>3</v>
          </cell>
          <cell r="L273">
            <v>3.75</v>
          </cell>
          <cell r="M273">
            <v>0.39</v>
          </cell>
          <cell r="N273">
            <v>0.48749999999999999</v>
          </cell>
        </row>
        <row r="274">
          <cell r="A274" t="str">
            <v>BARRAMENTO BLINDADO BB2.1/2.3 ESCRITÓRIOS</v>
          </cell>
          <cell r="B274">
            <v>96.05</v>
          </cell>
          <cell r="E274" t="e">
            <v>#N/A</v>
          </cell>
          <cell r="F274" t="e">
            <v>#N/A</v>
          </cell>
          <cell r="G274">
            <v>1</v>
          </cell>
          <cell r="I274">
            <v>1</v>
          </cell>
          <cell r="J274">
            <v>0.98</v>
          </cell>
          <cell r="K274">
            <v>96.05</v>
          </cell>
          <cell r="L274">
            <v>98.010204081632637</v>
          </cell>
          <cell r="M274">
            <v>96.05</v>
          </cell>
          <cell r="N274">
            <v>98.010204081632637</v>
          </cell>
        </row>
        <row r="275">
          <cell r="A275" t="str">
            <v>TOTAL</v>
          </cell>
          <cell r="I275">
            <v>0.50301320878545841</v>
          </cell>
          <cell r="J275">
            <v>0.850036125133944</v>
          </cell>
          <cell r="K275">
            <v>2008.2367921350492</v>
          </cell>
          <cell r="L275">
            <v>2417.2471905907491</v>
          </cell>
          <cell r="M275">
            <v>1010.1696328128667</v>
          </cell>
          <cell r="N275">
            <v>1188.3843556104039</v>
          </cell>
        </row>
        <row r="278">
          <cell r="A278" t="str">
            <v>RESUMO GERAL:</v>
          </cell>
          <cell r="B278" t="str">
            <v>kW</v>
          </cell>
          <cell r="C278" t="str">
            <v>kVA</v>
          </cell>
        </row>
        <row r="279">
          <cell r="A279" t="str">
            <v>DEMANDAS</v>
          </cell>
          <cell r="B279">
            <v>1010.1696328128667</v>
          </cell>
          <cell r="C279">
            <v>1188.3843556104039</v>
          </cell>
        </row>
        <row r="280">
          <cell r="A280" t="str">
            <v>RESERVA     (%)</v>
          </cell>
          <cell r="B280">
            <v>0</v>
          </cell>
        </row>
        <row r="281">
          <cell r="A281" t="str">
            <v>FATOR DE SIMULTANEIDADE</v>
          </cell>
          <cell r="B281">
            <v>0.8</v>
          </cell>
        </row>
        <row r="283">
          <cell r="A283" t="str">
            <v xml:space="preserve">DEMANDA FINAL </v>
          </cell>
          <cell r="B283">
            <v>808.13570625029342</v>
          </cell>
          <cell r="C283">
            <v>950.70748448832319</v>
          </cell>
        </row>
        <row r="285">
          <cell r="A285" t="str">
            <v>TENSÃO (V)</v>
          </cell>
          <cell r="B285">
            <v>380</v>
          </cell>
          <cell r="C285" t="str">
            <v>V</v>
          </cell>
        </row>
        <row r="286">
          <cell r="A286" t="str">
            <v>CORRENTE (A)</v>
          </cell>
          <cell r="B286">
            <v>1444.4505844471721</v>
          </cell>
          <cell r="C286" t="str">
            <v>A</v>
          </cell>
        </row>
        <row r="287">
          <cell r="A287" t="str">
            <v>DISJUNTOR GERAL</v>
          </cell>
          <cell r="B287">
            <v>1250</v>
          </cell>
          <cell r="C287" t="str">
            <v>A</v>
          </cell>
        </row>
        <row r="289">
          <cell r="A289" t="str">
            <v>ADOTADO GERADOR DE 1040KVA/830KW</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ELET&amp;AC"/>
      <sheetName val="Cabos"/>
      <sheetName val="ATERR"/>
      <sheetName val="ILUM"/>
      <sheetName val="Memoria"/>
      <sheetName val="Paineis"/>
      <sheetName val="Lista Cabos Compras"/>
      <sheetName val="Lista Cabos Compras (Apoio)"/>
      <sheetName val="Lista Materiais"/>
      <sheetName val="DADOS"/>
      <sheetName val="Anexos"/>
      <sheetName val="Capa  LISTA CAB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 2022 - 30"/>
    </sheetNames>
    <sheetDataSet>
      <sheetData sheetId="0" refreshError="1"/>
      <sheetData sheetId="1">
        <row r="18">
          <cell r="F18" t="str">
            <v>DESONERADO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
      <sheetName val="CAPA -1"/>
    </sheetNames>
    <sheetDataSet>
      <sheetData sheetId="0" refreshError="1"/>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Memorial"/>
      <sheetName val="Anotações"/>
      <sheetName val="Resumo"/>
      <sheetName val="Orçamento"/>
      <sheetName val="Curva ABC"/>
      <sheetName val="Cronograma"/>
      <sheetName val="BDI"/>
      <sheetName val="BDI DIFERENCIADO"/>
      <sheetName val="Composições"/>
      <sheetName val="Cotação"/>
      <sheetName val="Suporte"/>
      <sheetName val="Imagens"/>
      <sheetName val="Banco_Servico"/>
      <sheetName val="Planilha5"/>
      <sheetName val="SETOP PREDIAL"/>
      <sheetName val="Planilha6"/>
      <sheetName val="SETOP INFRA"/>
      <sheetName val="Banco_Insumo"/>
      <sheetName val="Curva_Servico"/>
    </sheetNames>
    <sheetDataSet>
      <sheetData sheetId="0"/>
      <sheetData sheetId="1"/>
      <sheetData sheetId="2"/>
      <sheetData sheetId="3">
        <row r="3">
          <cell r="B3" t="str">
            <v>OBJETIVA PROJETOS E SERVIÇOS LTDA.</v>
          </cell>
        </row>
      </sheetData>
      <sheetData sheetId="4"/>
      <sheetData sheetId="5"/>
      <sheetData sheetId="6"/>
      <sheetData sheetId="7"/>
      <sheetData sheetId="8"/>
      <sheetData sheetId="9"/>
      <sheetData sheetId="10"/>
      <sheetData sheetId="11"/>
      <sheetData sheetId="12">
        <row r="1">
          <cell r="A1" t="str">
            <v>PROJETA CONSULTORIA E SERVIÇOS LTDA.</v>
          </cell>
        </row>
        <row r="2">
          <cell r="A2" t="str">
            <v>OBJETIVA PROJETOS E SERVIÇOS LTDA.</v>
          </cell>
        </row>
        <row r="3">
          <cell r="A3" t="str">
            <v>PLATOR PROJETOS E SERVIÇOS AMBIENTAIS LTDA.</v>
          </cell>
        </row>
        <row r="4">
          <cell r="A4" t="str">
            <v>CONSÓRCIO PAS</v>
          </cell>
        </row>
        <row r="5">
          <cell r="A5" t="str">
            <v>CONSÓRCIO PITÁGORAS</v>
          </cell>
        </row>
        <row r="6">
          <cell r="A6" t="str">
            <v>CONSÓRCIO OPUS PROJETOS</v>
          </cell>
        </row>
        <row r="7">
          <cell r="A7" t="str">
            <v>CONSÓRCIO MINAS PROJETOS</v>
          </cell>
        </row>
      </sheetData>
      <sheetData sheetId="13"/>
      <sheetData sheetId="14"/>
      <sheetData sheetId="15"/>
      <sheetData sheetId="16"/>
      <sheetData sheetId="17"/>
      <sheetData sheetId="18"/>
      <sheetData sheetId="1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NORÁRIOS"/>
      <sheetName val="Plan1"/>
      <sheetName val="BDI"/>
      <sheetName val="ORÇAMENTO"/>
      <sheetName val="CRONOGRAMA"/>
    </sheetNames>
    <sheetDataSet>
      <sheetData sheetId="0" refreshError="1"/>
      <sheetData sheetId="1" refreshError="1">
        <row r="3">
          <cell r="E3" t="str">
            <v>Selecionar</v>
          </cell>
        </row>
        <row r="4">
          <cell r="E4" t="str">
            <v>Item 01</v>
          </cell>
        </row>
        <row r="5">
          <cell r="E5" t="str">
            <v>Item 02</v>
          </cell>
        </row>
      </sheetData>
      <sheetData sheetId="2" refreshError="1"/>
      <sheetData sheetId="3" refreshError="1"/>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
      <sheetName val="resumo"/>
      <sheetName val="ORCAMENTO"/>
      <sheetName val="ADMI_25.01"/>
      <sheetName val="ITEM 25 - ADIMINS. LOCAL"/>
      <sheetName val="20.01-04-EL_SP_SON_SEG"/>
      <sheetName val="20.05 - HS"/>
      <sheetName val="20.06-INC"/>
      <sheetName val="20.07- GLP"/>
      <sheetName val="ITEM 22.01 SINALIZACAO"/>
    </sheetNames>
    <sheetDataSet>
      <sheetData sheetId="0" refreshError="1"/>
      <sheetData sheetId="1" refreshError="1"/>
      <sheetData sheetId="2" refreshError="1"/>
      <sheetData sheetId="3" refreshError="1">
        <row r="48">
          <cell r="G48">
            <v>306106.84999999998</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CRONOGRAMA"/>
      <sheetName val="BDI"/>
      <sheetName val="MEM. CALC."/>
      <sheetName val="COMP 1 PORTA CORRER"/>
      <sheetName val="COMP 2 ADM"/>
    </sheetNames>
    <sheetDataSet>
      <sheetData sheetId="0">
        <row r="8">
          <cell r="F8" t="str">
            <v>QTDE</v>
          </cell>
        </row>
      </sheetData>
      <sheetData sheetId="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135"/>
  <sheetViews>
    <sheetView tabSelected="1" view="pageBreakPreview" zoomScaleNormal="100" zoomScaleSheetLayoutView="100" workbookViewId="0">
      <pane ySplit="10" topLeftCell="A11" activePane="bottomLeft" state="frozen"/>
      <selection pane="bottomLeft" activeCell="I8" sqref="I8"/>
    </sheetView>
  </sheetViews>
  <sheetFormatPr defaultRowHeight="15" x14ac:dyDescent="0.25"/>
  <cols>
    <col min="1" max="1" width="13.85546875" style="42" bestFit="1" customWidth="1"/>
    <col min="2" max="2" width="69.5703125" style="42" customWidth="1"/>
    <col min="3" max="4" width="13.140625" style="42" customWidth="1"/>
    <col min="5" max="5" width="9" style="42" customWidth="1"/>
    <col min="6" max="6" width="9" style="42" bestFit="1" customWidth="1"/>
    <col min="7" max="7" width="11.7109375" style="42" bestFit="1" customWidth="1"/>
    <col min="8" max="8" width="12.28515625" style="42" customWidth="1"/>
    <col min="9" max="9" width="14.5703125" style="42" customWidth="1"/>
    <col min="10" max="10" width="7.140625" style="42" bestFit="1" customWidth="1"/>
    <col min="11" max="11" width="9.28515625" style="42" customWidth="1"/>
    <col min="12" max="12" width="11.7109375" style="41" hidden="1" customWidth="1"/>
    <col min="13" max="13" width="5.28515625" style="42" bestFit="1" customWidth="1"/>
    <col min="14" max="16384" width="9.140625" style="42"/>
  </cols>
  <sheetData>
    <row r="1" spans="1:15" ht="18.75" x14ac:dyDescent="0.25">
      <c r="A1" s="82" t="s">
        <v>0</v>
      </c>
      <c r="B1" s="83"/>
      <c r="C1" s="83"/>
      <c r="D1" s="83"/>
      <c r="E1" s="83"/>
      <c r="F1" s="83"/>
      <c r="G1" s="83"/>
      <c r="H1" s="83"/>
      <c r="I1" s="83"/>
      <c r="J1" s="84"/>
      <c r="K1" s="40"/>
    </row>
    <row r="2" spans="1:15" ht="15.75" x14ac:dyDescent="0.25">
      <c r="A2" s="85" t="s">
        <v>1</v>
      </c>
      <c r="B2" s="86"/>
      <c r="C2" s="86"/>
      <c r="D2" s="86"/>
      <c r="E2" s="86"/>
      <c r="F2" s="86"/>
      <c r="G2" s="86"/>
      <c r="H2" s="86"/>
      <c r="I2" s="86"/>
      <c r="J2" s="87"/>
    </row>
    <row r="3" spans="1:15" ht="15.75" x14ac:dyDescent="0.25">
      <c r="A3" s="85" t="s">
        <v>2</v>
      </c>
      <c r="B3" s="86"/>
      <c r="C3" s="86"/>
      <c r="D3" s="86"/>
      <c r="E3" s="86"/>
      <c r="F3" s="86"/>
      <c r="G3" s="86"/>
      <c r="H3" s="86"/>
      <c r="I3" s="86"/>
      <c r="J3" s="87"/>
    </row>
    <row r="4" spans="1:15" ht="17.25" customHeight="1" x14ac:dyDescent="0.25">
      <c r="A4" s="88" t="s">
        <v>369</v>
      </c>
      <c r="B4" s="88"/>
      <c r="C4" s="88"/>
      <c r="D4" s="88"/>
      <c r="E4" s="88"/>
      <c r="F4" s="88"/>
      <c r="G4" s="88"/>
      <c r="H4" s="88"/>
      <c r="I4" s="88"/>
      <c r="J4" s="88"/>
    </row>
    <row r="5" spans="1:15" x14ac:dyDescent="0.25">
      <c r="A5" s="90" t="s">
        <v>3</v>
      </c>
      <c r="B5" s="92" t="s">
        <v>353</v>
      </c>
      <c r="C5" s="92"/>
      <c r="D5" s="92"/>
      <c r="E5" s="92"/>
      <c r="F5" s="93" t="s">
        <v>4</v>
      </c>
      <c r="G5" s="93"/>
      <c r="H5" s="93"/>
      <c r="I5" s="43">
        <f>'Composição de BDI'!C20</f>
        <v>0.24229999999999999</v>
      </c>
      <c r="J5" s="89" t="s">
        <v>289</v>
      </c>
    </row>
    <row r="6" spans="1:15" x14ac:dyDescent="0.25">
      <c r="A6" s="85"/>
      <c r="B6" s="92"/>
      <c r="C6" s="92"/>
      <c r="D6" s="92"/>
      <c r="E6" s="92"/>
      <c r="F6" s="76" t="s">
        <v>16</v>
      </c>
      <c r="G6" s="77"/>
      <c r="H6" s="78"/>
      <c r="I6" s="43">
        <f>'Composição de BDI'!C47</f>
        <v>0.26100000000000001</v>
      </c>
      <c r="J6" s="89"/>
    </row>
    <row r="7" spans="1:15" x14ac:dyDescent="0.25">
      <c r="A7" s="91"/>
      <c r="B7" s="92"/>
      <c r="C7" s="92"/>
      <c r="D7" s="92"/>
      <c r="E7" s="92"/>
      <c r="F7" s="93" t="s">
        <v>5</v>
      </c>
      <c r="G7" s="93"/>
      <c r="H7" s="93"/>
      <c r="I7" s="43">
        <f>'Composição de BDI'!C35</f>
        <v>0.16800000000000001</v>
      </c>
      <c r="J7" s="89"/>
    </row>
    <row r="8" spans="1:15" x14ac:dyDescent="0.25">
      <c r="A8" s="44" t="s">
        <v>6</v>
      </c>
      <c r="B8" s="30"/>
      <c r="C8" s="45" t="s">
        <v>7</v>
      </c>
      <c r="D8" s="94"/>
      <c r="E8" s="95"/>
      <c r="F8" s="96" t="s">
        <v>8</v>
      </c>
      <c r="G8" s="96"/>
      <c r="H8" s="96"/>
      <c r="I8" s="31"/>
      <c r="J8" s="89"/>
      <c r="L8" s="46"/>
    </row>
    <row r="9" spans="1:15" ht="51" customHeight="1" x14ac:dyDescent="0.25">
      <c r="A9" s="47" t="s">
        <v>9</v>
      </c>
      <c r="B9" s="47" t="s">
        <v>10</v>
      </c>
      <c r="C9" s="74" t="s">
        <v>364</v>
      </c>
      <c r="D9" s="74"/>
      <c r="E9" s="48" t="s">
        <v>11</v>
      </c>
      <c r="F9" s="48" t="s">
        <v>12</v>
      </c>
      <c r="G9" s="48" t="s">
        <v>15</v>
      </c>
      <c r="H9" s="49" t="s">
        <v>13</v>
      </c>
      <c r="I9" s="48" t="s">
        <v>14</v>
      </c>
      <c r="J9" s="50" t="s">
        <v>351</v>
      </c>
    </row>
    <row r="10" spans="1:15" ht="36.75" customHeight="1" x14ac:dyDescent="0.25">
      <c r="A10" s="75" t="s">
        <v>352</v>
      </c>
      <c r="B10" s="75"/>
      <c r="C10" s="75"/>
      <c r="D10" s="75"/>
      <c r="E10" s="75"/>
      <c r="F10" s="75"/>
      <c r="G10" s="75"/>
      <c r="H10" s="75"/>
      <c r="I10" s="51">
        <f>I11+I13+I28+I41+I50+I70+I77+I86+I94+I102+I110+I118+I122+I133</f>
        <v>8324654.8699999982</v>
      </c>
      <c r="J10" s="52" t="s">
        <v>289</v>
      </c>
    </row>
    <row r="11" spans="1:15" x14ac:dyDescent="0.25">
      <c r="A11" s="53" t="s">
        <v>17</v>
      </c>
      <c r="B11" s="54" t="s">
        <v>141</v>
      </c>
      <c r="C11" s="55"/>
      <c r="D11" s="55"/>
      <c r="E11" s="55"/>
      <c r="F11" s="55"/>
      <c r="G11" s="55"/>
      <c r="H11" s="55"/>
      <c r="I11" s="56">
        <f>I12</f>
        <v>391717</v>
      </c>
      <c r="J11" s="53" t="s">
        <v>289</v>
      </c>
    </row>
    <row r="12" spans="1:15" ht="60" x14ac:dyDescent="0.25">
      <c r="A12" s="57" t="s">
        <v>18</v>
      </c>
      <c r="B12" s="58" t="s">
        <v>142</v>
      </c>
      <c r="C12" s="57" t="s">
        <v>230</v>
      </c>
      <c r="D12" s="57" t="s">
        <v>231</v>
      </c>
      <c r="E12" s="59">
        <v>1</v>
      </c>
      <c r="F12" s="57" t="s">
        <v>288</v>
      </c>
      <c r="G12" s="60">
        <f>(L12*(1-I$8))</f>
        <v>3153.16</v>
      </c>
      <c r="H12" s="60">
        <f>ROUND(G12*(1+J12),2)</f>
        <v>3917.17</v>
      </c>
      <c r="I12" s="61">
        <f>ROUND(E12*H12*100,2)</f>
        <v>391717</v>
      </c>
      <c r="J12" s="62">
        <f>I$5</f>
        <v>0.24229999999999999</v>
      </c>
      <c r="L12" s="63">
        <v>3153.16</v>
      </c>
      <c r="M12" s="41"/>
      <c r="O12" s="64"/>
    </row>
    <row r="13" spans="1:15" x14ac:dyDescent="0.25">
      <c r="A13" s="53" t="s">
        <v>19</v>
      </c>
      <c r="B13" s="54" t="s">
        <v>143</v>
      </c>
      <c r="C13" s="55"/>
      <c r="D13" s="55"/>
      <c r="E13" s="55"/>
      <c r="F13" s="55"/>
      <c r="G13" s="55"/>
      <c r="H13" s="55"/>
      <c r="I13" s="56">
        <f>SUM(I14:I27)</f>
        <v>119279.05999999998</v>
      </c>
      <c r="J13" s="65" t="s">
        <v>289</v>
      </c>
      <c r="L13" s="63"/>
    </row>
    <row r="14" spans="1:15" ht="30" x14ac:dyDescent="0.25">
      <c r="A14" s="66" t="s">
        <v>20</v>
      </c>
      <c r="B14" s="58" t="s">
        <v>144</v>
      </c>
      <c r="C14" s="57" t="s">
        <v>233</v>
      </c>
      <c r="D14" s="57" t="s">
        <v>234</v>
      </c>
      <c r="E14" s="67">
        <v>1</v>
      </c>
      <c r="F14" s="57" t="s">
        <v>290</v>
      </c>
      <c r="G14" s="60">
        <f>(L14*(1-I$8))</f>
        <v>3586.09</v>
      </c>
      <c r="H14" s="60">
        <f>ROUND(G14*(1+J14),2)</f>
        <v>4188.55</v>
      </c>
      <c r="I14" s="60">
        <f t="shared" ref="I14:I76" si="0">ROUND(E14*H14,2)</f>
        <v>4188.55</v>
      </c>
      <c r="J14" s="62">
        <f>I$7</f>
        <v>0.16800000000000001</v>
      </c>
      <c r="L14" s="63">
        <v>3586.09</v>
      </c>
      <c r="M14" s="41"/>
    </row>
    <row r="15" spans="1:15" ht="45" x14ac:dyDescent="0.25">
      <c r="A15" s="66" t="s">
        <v>21</v>
      </c>
      <c r="B15" s="58" t="s">
        <v>145</v>
      </c>
      <c r="C15" s="57" t="s">
        <v>235</v>
      </c>
      <c r="D15" s="57" t="s">
        <v>236</v>
      </c>
      <c r="E15" s="67">
        <v>32</v>
      </c>
      <c r="F15" s="57" t="s">
        <v>291</v>
      </c>
      <c r="G15" s="60">
        <f t="shared" ref="G15:G79" si="1">(L15*(1-I$8))</f>
        <v>298.99</v>
      </c>
      <c r="H15" s="60">
        <f t="shared" ref="H15:H79" si="2">ROUND(G15*(1+J15),2)</f>
        <v>349.22</v>
      </c>
      <c r="I15" s="60">
        <f t="shared" si="0"/>
        <v>11175.04</v>
      </c>
      <c r="J15" s="62">
        <f t="shared" ref="J15:J27" si="3">I$7</f>
        <v>0.16800000000000001</v>
      </c>
      <c r="L15" s="63">
        <v>298.99</v>
      </c>
      <c r="M15" s="41"/>
    </row>
    <row r="16" spans="1:15" ht="45" x14ac:dyDescent="0.25">
      <c r="A16" s="66" t="s">
        <v>22</v>
      </c>
      <c r="B16" s="58" t="s">
        <v>146</v>
      </c>
      <c r="C16" s="57" t="s">
        <v>235</v>
      </c>
      <c r="D16" s="57" t="s">
        <v>237</v>
      </c>
      <c r="E16" s="67">
        <v>32</v>
      </c>
      <c r="F16" s="57" t="s">
        <v>291</v>
      </c>
      <c r="G16" s="60">
        <f t="shared" si="1"/>
        <v>392.79</v>
      </c>
      <c r="H16" s="60">
        <f t="shared" si="2"/>
        <v>458.78</v>
      </c>
      <c r="I16" s="60">
        <f t="shared" si="0"/>
        <v>14680.96</v>
      </c>
      <c r="J16" s="62">
        <f t="shared" si="3"/>
        <v>0.16800000000000001</v>
      </c>
      <c r="L16" s="63">
        <v>392.79</v>
      </c>
      <c r="M16" s="41"/>
    </row>
    <row r="17" spans="1:15" ht="45" x14ac:dyDescent="0.25">
      <c r="A17" s="66" t="s">
        <v>23</v>
      </c>
      <c r="B17" s="58" t="s">
        <v>147</v>
      </c>
      <c r="C17" s="57" t="s">
        <v>238</v>
      </c>
      <c r="D17" s="57" t="s">
        <v>239</v>
      </c>
      <c r="E17" s="67">
        <v>96</v>
      </c>
      <c r="F17" s="57" t="s">
        <v>291</v>
      </c>
      <c r="G17" s="60">
        <f t="shared" si="1"/>
        <v>155.56</v>
      </c>
      <c r="H17" s="60">
        <f t="shared" si="2"/>
        <v>181.69</v>
      </c>
      <c r="I17" s="60">
        <f t="shared" si="0"/>
        <v>17442.240000000002</v>
      </c>
      <c r="J17" s="62">
        <f t="shared" si="3"/>
        <v>0.16800000000000001</v>
      </c>
      <c r="L17" s="63">
        <v>155.56</v>
      </c>
      <c r="M17" s="41"/>
    </row>
    <row r="18" spans="1:15" ht="30" x14ac:dyDescent="0.25">
      <c r="A18" s="66" t="s">
        <v>24</v>
      </c>
      <c r="B18" s="58" t="s">
        <v>148</v>
      </c>
      <c r="C18" s="57" t="s">
        <v>238</v>
      </c>
      <c r="D18" s="57" t="s">
        <v>240</v>
      </c>
      <c r="E18" s="67">
        <v>1</v>
      </c>
      <c r="F18" s="57" t="s">
        <v>290</v>
      </c>
      <c r="G18" s="60">
        <f t="shared" si="1"/>
        <v>3263.91</v>
      </c>
      <c r="H18" s="60">
        <f t="shared" si="2"/>
        <v>3812.25</v>
      </c>
      <c r="I18" s="60">
        <f t="shared" si="0"/>
        <v>3812.25</v>
      </c>
      <c r="J18" s="62">
        <f t="shared" si="3"/>
        <v>0.16800000000000001</v>
      </c>
      <c r="L18" s="63">
        <v>3263.91</v>
      </c>
      <c r="M18" s="41"/>
    </row>
    <row r="19" spans="1:15" ht="45" x14ac:dyDescent="0.25">
      <c r="A19" s="66" t="s">
        <v>25</v>
      </c>
      <c r="B19" s="58" t="s">
        <v>149</v>
      </c>
      <c r="C19" s="57" t="s">
        <v>238</v>
      </c>
      <c r="D19" s="57" t="s">
        <v>241</v>
      </c>
      <c r="E19" s="67">
        <v>8</v>
      </c>
      <c r="F19" s="57" t="s">
        <v>290</v>
      </c>
      <c r="G19" s="60">
        <f t="shared" si="1"/>
        <v>374.52</v>
      </c>
      <c r="H19" s="60">
        <f t="shared" si="2"/>
        <v>437.44</v>
      </c>
      <c r="I19" s="60">
        <f t="shared" si="0"/>
        <v>3499.52</v>
      </c>
      <c r="J19" s="62">
        <f t="shared" si="3"/>
        <v>0.16800000000000001</v>
      </c>
      <c r="L19" s="63">
        <v>374.52</v>
      </c>
      <c r="M19" s="41"/>
    </row>
    <row r="20" spans="1:15" ht="90" x14ac:dyDescent="0.25">
      <c r="A20" s="66" t="s">
        <v>26</v>
      </c>
      <c r="B20" s="58" t="s">
        <v>150</v>
      </c>
      <c r="C20" s="57" t="s">
        <v>233</v>
      </c>
      <c r="D20" s="57" t="s">
        <v>242</v>
      </c>
      <c r="E20" s="67">
        <v>2</v>
      </c>
      <c r="F20" s="57" t="s">
        <v>290</v>
      </c>
      <c r="G20" s="60">
        <f t="shared" si="1"/>
        <v>3610.74</v>
      </c>
      <c r="H20" s="60">
        <f t="shared" si="2"/>
        <v>4217.34</v>
      </c>
      <c r="I20" s="60">
        <f t="shared" si="0"/>
        <v>8434.68</v>
      </c>
      <c r="J20" s="62">
        <f t="shared" si="3"/>
        <v>0.16800000000000001</v>
      </c>
      <c r="L20" s="63">
        <v>3610.74</v>
      </c>
      <c r="M20" s="41"/>
    </row>
    <row r="21" spans="1:15" x14ac:dyDescent="0.25">
      <c r="A21" s="66" t="s">
        <v>27</v>
      </c>
      <c r="B21" s="58" t="s">
        <v>151</v>
      </c>
      <c r="C21" s="57" t="s">
        <v>233</v>
      </c>
      <c r="D21" s="57" t="s">
        <v>243</v>
      </c>
      <c r="E21" s="67">
        <v>4</v>
      </c>
      <c r="F21" s="57" t="s">
        <v>290</v>
      </c>
      <c r="G21" s="60">
        <f t="shared" si="1"/>
        <v>362.8</v>
      </c>
      <c r="H21" s="60">
        <f t="shared" si="2"/>
        <v>423.75</v>
      </c>
      <c r="I21" s="60">
        <f t="shared" si="0"/>
        <v>1695</v>
      </c>
      <c r="J21" s="62">
        <f t="shared" si="3"/>
        <v>0.16800000000000001</v>
      </c>
      <c r="L21" s="63">
        <v>362.8</v>
      </c>
      <c r="M21" s="41"/>
    </row>
    <row r="22" spans="1:15" x14ac:dyDescent="0.25">
      <c r="A22" s="66" t="s">
        <v>28</v>
      </c>
      <c r="B22" s="58" t="s">
        <v>152</v>
      </c>
      <c r="C22" s="57" t="s">
        <v>233</v>
      </c>
      <c r="D22" s="57" t="s">
        <v>244</v>
      </c>
      <c r="E22" s="67">
        <v>12</v>
      </c>
      <c r="F22" s="57" t="s">
        <v>290</v>
      </c>
      <c r="G22" s="60">
        <f t="shared" si="1"/>
        <v>2741.02</v>
      </c>
      <c r="H22" s="60">
        <f t="shared" si="2"/>
        <v>3201.51</v>
      </c>
      <c r="I22" s="60">
        <f t="shared" si="0"/>
        <v>38418.120000000003</v>
      </c>
      <c r="J22" s="62">
        <f t="shared" si="3"/>
        <v>0.16800000000000001</v>
      </c>
      <c r="L22" s="63">
        <v>2741.02</v>
      </c>
      <c r="M22" s="41"/>
    </row>
    <row r="23" spans="1:15" x14ac:dyDescent="0.25">
      <c r="A23" s="66" t="s">
        <v>29</v>
      </c>
      <c r="B23" s="58" t="s">
        <v>153</v>
      </c>
      <c r="C23" s="57" t="s">
        <v>233</v>
      </c>
      <c r="D23" s="57" t="s">
        <v>245</v>
      </c>
      <c r="E23" s="67">
        <v>6</v>
      </c>
      <c r="F23" s="57" t="s">
        <v>290</v>
      </c>
      <c r="G23" s="60">
        <f t="shared" si="1"/>
        <v>1028.33</v>
      </c>
      <c r="H23" s="60">
        <f t="shared" si="2"/>
        <v>1201.0899999999999</v>
      </c>
      <c r="I23" s="60">
        <f t="shared" si="0"/>
        <v>7206.54</v>
      </c>
      <c r="J23" s="62">
        <f t="shared" si="3"/>
        <v>0.16800000000000001</v>
      </c>
      <c r="L23" s="63">
        <v>1028.33</v>
      </c>
      <c r="M23" s="41"/>
    </row>
    <row r="24" spans="1:15" ht="60" x14ac:dyDescent="0.25">
      <c r="A24" s="66" t="s">
        <v>30</v>
      </c>
      <c r="B24" s="58" t="s">
        <v>154</v>
      </c>
      <c r="C24" s="57" t="s">
        <v>233</v>
      </c>
      <c r="D24" s="57" t="s">
        <v>246</v>
      </c>
      <c r="E24" s="67">
        <v>8</v>
      </c>
      <c r="F24" s="57" t="s">
        <v>290</v>
      </c>
      <c r="G24" s="60">
        <f t="shared" si="1"/>
        <v>520.4</v>
      </c>
      <c r="H24" s="60">
        <f t="shared" si="2"/>
        <v>607.83000000000004</v>
      </c>
      <c r="I24" s="60">
        <f t="shared" si="0"/>
        <v>4862.6400000000003</v>
      </c>
      <c r="J24" s="62">
        <f t="shared" si="3"/>
        <v>0.16800000000000001</v>
      </c>
      <c r="L24" s="63">
        <v>520.4</v>
      </c>
      <c r="M24" s="41"/>
    </row>
    <row r="25" spans="1:15" ht="45" x14ac:dyDescent="0.25">
      <c r="A25" s="66" t="s">
        <v>31</v>
      </c>
      <c r="B25" s="58" t="s">
        <v>155</v>
      </c>
      <c r="C25" s="57" t="s">
        <v>233</v>
      </c>
      <c r="D25" s="57" t="s">
        <v>247</v>
      </c>
      <c r="E25" s="67">
        <v>8</v>
      </c>
      <c r="F25" s="57" t="s">
        <v>290</v>
      </c>
      <c r="G25" s="60">
        <f t="shared" si="1"/>
        <v>199.61</v>
      </c>
      <c r="H25" s="60">
        <f t="shared" si="2"/>
        <v>233.14</v>
      </c>
      <c r="I25" s="60">
        <f t="shared" si="0"/>
        <v>1865.12</v>
      </c>
      <c r="J25" s="62">
        <f t="shared" si="3"/>
        <v>0.16800000000000001</v>
      </c>
      <c r="L25" s="63">
        <v>199.61</v>
      </c>
      <c r="M25" s="41"/>
    </row>
    <row r="26" spans="1:15" ht="45" x14ac:dyDescent="0.25">
      <c r="A26" s="66" t="s">
        <v>32</v>
      </c>
      <c r="B26" s="58" t="s">
        <v>156</v>
      </c>
      <c r="C26" s="57" t="s">
        <v>233</v>
      </c>
      <c r="D26" s="57" t="s">
        <v>248</v>
      </c>
      <c r="E26" s="67">
        <v>8</v>
      </c>
      <c r="F26" s="57" t="s">
        <v>290</v>
      </c>
      <c r="G26" s="60">
        <f t="shared" si="1"/>
        <v>110.5</v>
      </c>
      <c r="H26" s="60">
        <f t="shared" si="2"/>
        <v>129.06</v>
      </c>
      <c r="I26" s="60">
        <f t="shared" si="0"/>
        <v>1032.48</v>
      </c>
      <c r="J26" s="62">
        <f t="shared" si="3"/>
        <v>0.16800000000000001</v>
      </c>
      <c r="L26" s="63">
        <v>110.5</v>
      </c>
      <c r="M26" s="41"/>
    </row>
    <row r="27" spans="1:15" ht="30" x14ac:dyDescent="0.25">
      <c r="A27" s="66" t="s">
        <v>33</v>
      </c>
      <c r="B27" s="58" t="s">
        <v>157</v>
      </c>
      <c r="C27" s="57" t="s">
        <v>233</v>
      </c>
      <c r="D27" s="57" t="s">
        <v>249</v>
      </c>
      <c r="E27" s="67">
        <v>8</v>
      </c>
      <c r="F27" s="57" t="s">
        <v>290</v>
      </c>
      <c r="G27" s="60">
        <f t="shared" si="1"/>
        <v>103.37</v>
      </c>
      <c r="H27" s="60">
        <f t="shared" si="2"/>
        <v>120.74</v>
      </c>
      <c r="I27" s="60">
        <f t="shared" si="0"/>
        <v>965.92</v>
      </c>
      <c r="J27" s="62">
        <f t="shared" si="3"/>
        <v>0.16800000000000001</v>
      </c>
      <c r="L27" s="63">
        <v>103.37</v>
      </c>
      <c r="M27" s="41"/>
    </row>
    <row r="28" spans="1:15" x14ac:dyDescent="0.25">
      <c r="A28" s="53" t="s">
        <v>34</v>
      </c>
      <c r="B28" s="54" t="s">
        <v>158</v>
      </c>
      <c r="C28" s="55"/>
      <c r="D28" s="55"/>
      <c r="E28" s="55"/>
      <c r="F28" s="55"/>
      <c r="G28" s="55"/>
      <c r="H28" s="55"/>
      <c r="I28" s="56">
        <f>SUM(I29:I40)</f>
        <v>93755.63</v>
      </c>
      <c r="J28" s="65" t="s">
        <v>289</v>
      </c>
      <c r="L28" s="63"/>
    </row>
    <row r="29" spans="1:15" ht="30" x14ac:dyDescent="0.25">
      <c r="A29" s="57" t="s">
        <v>35</v>
      </c>
      <c r="B29" s="58" t="s">
        <v>159</v>
      </c>
      <c r="C29" s="57" t="s">
        <v>232</v>
      </c>
      <c r="D29" s="57">
        <v>103689</v>
      </c>
      <c r="E29" s="68">
        <v>6.48</v>
      </c>
      <c r="F29" s="66" t="s">
        <v>292</v>
      </c>
      <c r="G29" s="60">
        <f t="shared" si="1"/>
        <v>384.29928999999998</v>
      </c>
      <c r="H29" s="60">
        <f t="shared" si="2"/>
        <v>477.42</v>
      </c>
      <c r="I29" s="60">
        <f>ROUND(E29*H29,2)</f>
        <v>3093.68</v>
      </c>
      <c r="J29" s="62">
        <f t="shared" ref="J29:J34" si="4">I$5</f>
        <v>0.24229999999999999</v>
      </c>
      <c r="L29" s="63">
        <v>384.29928999999998</v>
      </c>
      <c r="M29" s="41"/>
      <c r="O29" s="69"/>
    </row>
    <row r="30" spans="1:15" x14ac:dyDescent="0.25">
      <c r="A30" s="57" t="s">
        <v>36</v>
      </c>
      <c r="B30" s="58" t="s">
        <v>160</v>
      </c>
      <c r="C30" s="57" t="s">
        <v>232</v>
      </c>
      <c r="D30" s="57">
        <v>98459</v>
      </c>
      <c r="E30" s="68">
        <v>52.8</v>
      </c>
      <c r="F30" s="66" t="s">
        <v>292</v>
      </c>
      <c r="G30" s="60">
        <f t="shared" si="1"/>
        <v>89.69</v>
      </c>
      <c r="H30" s="60">
        <f>ROUND(G30*(1+J30),2)</f>
        <v>111.42</v>
      </c>
      <c r="I30" s="60">
        <f t="shared" ref="I30:I40" si="5">ROUND(E30*H30,2)</f>
        <v>5882.98</v>
      </c>
      <c r="J30" s="62">
        <f t="shared" si="4"/>
        <v>0.24229999999999999</v>
      </c>
      <c r="L30" s="63">
        <v>89.69</v>
      </c>
      <c r="M30" s="41"/>
      <c r="O30" s="69"/>
    </row>
    <row r="31" spans="1:15" ht="45" x14ac:dyDescent="0.25">
      <c r="A31" s="57" t="s">
        <v>37</v>
      </c>
      <c r="B31" s="58" t="s">
        <v>161</v>
      </c>
      <c r="C31" s="57" t="s">
        <v>238</v>
      </c>
      <c r="D31" s="57" t="s">
        <v>250</v>
      </c>
      <c r="E31" s="68">
        <v>1</v>
      </c>
      <c r="F31" s="66" t="s">
        <v>290</v>
      </c>
      <c r="G31" s="60">
        <f t="shared" si="1"/>
        <v>682.39200000000005</v>
      </c>
      <c r="H31" s="60">
        <f t="shared" si="2"/>
        <v>847.74</v>
      </c>
      <c r="I31" s="60">
        <f t="shared" si="5"/>
        <v>847.74</v>
      </c>
      <c r="J31" s="62">
        <f t="shared" si="4"/>
        <v>0.24229999999999999</v>
      </c>
      <c r="L31" s="63">
        <v>682.39200000000005</v>
      </c>
      <c r="M31" s="41"/>
      <c r="O31" s="69"/>
    </row>
    <row r="32" spans="1:15" ht="30" x14ac:dyDescent="0.25">
      <c r="A32" s="57" t="s">
        <v>38</v>
      </c>
      <c r="B32" s="58" t="s">
        <v>162</v>
      </c>
      <c r="C32" s="57" t="s">
        <v>238</v>
      </c>
      <c r="D32" s="57" t="s">
        <v>251</v>
      </c>
      <c r="E32" s="68">
        <v>1.0000000000000002</v>
      </c>
      <c r="F32" s="66" t="s">
        <v>290</v>
      </c>
      <c r="G32" s="60">
        <f t="shared" si="1"/>
        <v>960.74</v>
      </c>
      <c r="H32" s="60">
        <f t="shared" si="2"/>
        <v>1193.53</v>
      </c>
      <c r="I32" s="60">
        <f t="shared" si="5"/>
        <v>1193.53</v>
      </c>
      <c r="J32" s="62">
        <f t="shared" si="4"/>
        <v>0.24229999999999999</v>
      </c>
      <c r="L32" s="63">
        <v>960.74</v>
      </c>
      <c r="M32" s="41"/>
    </row>
    <row r="33" spans="1:13" ht="60" x14ac:dyDescent="0.25">
      <c r="A33" s="57" t="s">
        <v>39</v>
      </c>
      <c r="B33" s="58" t="s">
        <v>163</v>
      </c>
      <c r="C33" s="57" t="s">
        <v>238</v>
      </c>
      <c r="D33" s="57" t="s">
        <v>252</v>
      </c>
      <c r="E33" s="68">
        <v>1</v>
      </c>
      <c r="F33" s="66" t="s">
        <v>290</v>
      </c>
      <c r="G33" s="60">
        <f t="shared" si="1"/>
        <v>963.94</v>
      </c>
      <c r="H33" s="60">
        <f t="shared" si="2"/>
        <v>1197.5</v>
      </c>
      <c r="I33" s="60">
        <f t="shared" si="5"/>
        <v>1197.5</v>
      </c>
      <c r="J33" s="62">
        <f t="shared" si="4"/>
        <v>0.24229999999999999</v>
      </c>
      <c r="L33" s="63">
        <v>963.94</v>
      </c>
      <c r="M33" s="41"/>
    </row>
    <row r="34" spans="1:13" ht="60" x14ac:dyDescent="0.25">
      <c r="A34" s="57" t="s">
        <v>40</v>
      </c>
      <c r="B34" s="58" t="s">
        <v>164</v>
      </c>
      <c r="C34" s="57" t="s">
        <v>238</v>
      </c>
      <c r="D34" s="57" t="s">
        <v>253</v>
      </c>
      <c r="E34" s="68">
        <v>1.0000000000000002</v>
      </c>
      <c r="F34" s="66" t="s">
        <v>290</v>
      </c>
      <c r="G34" s="60">
        <f t="shared" si="1"/>
        <v>16118.305</v>
      </c>
      <c r="H34" s="60">
        <f t="shared" si="2"/>
        <v>20023.77</v>
      </c>
      <c r="I34" s="60">
        <f t="shared" si="5"/>
        <v>20023.77</v>
      </c>
      <c r="J34" s="62">
        <f t="shared" si="4"/>
        <v>0.24229999999999999</v>
      </c>
      <c r="L34" s="63">
        <v>16118.305</v>
      </c>
      <c r="M34" s="41"/>
    </row>
    <row r="35" spans="1:13" ht="45" x14ac:dyDescent="0.25">
      <c r="A35" s="66" t="s">
        <v>41</v>
      </c>
      <c r="B35" s="58" t="s">
        <v>165</v>
      </c>
      <c r="C35" s="57" t="s">
        <v>254</v>
      </c>
      <c r="D35" s="57">
        <v>10775</v>
      </c>
      <c r="E35" s="68">
        <v>12</v>
      </c>
      <c r="F35" s="66" t="s">
        <v>293</v>
      </c>
      <c r="G35" s="60">
        <f t="shared" si="1"/>
        <v>980.00427999999999</v>
      </c>
      <c r="H35" s="60">
        <f t="shared" si="2"/>
        <v>1144.6400000000001</v>
      </c>
      <c r="I35" s="60">
        <f t="shared" si="5"/>
        <v>13735.68</v>
      </c>
      <c r="J35" s="62">
        <f t="shared" ref="J35:J38" si="6">I$7</f>
        <v>0.16800000000000001</v>
      </c>
      <c r="L35" s="63">
        <v>980.00427999999999</v>
      </c>
      <c r="M35" s="41"/>
    </row>
    <row r="36" spans="1:13" ht="45" x14ac:dyDescent="0.25">
      <c r="A36" s="66" t="s">
        <v>42</v>
      </c>
      <c r="B36" s="58" t="s">
        <v>166</v>
      </c>
      <c r="C36" s="57" t="s">
        <v>254</v>
      </c>
      <c r="D36" s="57">
        <v>10776</v>
      </c>
      <c r="E36" s="68">
        <v>12</v>
      </c>
      <c r="F36" s="66" t="s">
        <v>293</v>
      </c>
      <c r="G36" s="60">
        <f t="shared" si="1"/>
        <v>765.62</v>
      </c>
      <c r="H36" s="60">
        <f t="shared" si="2"/>
        <v>894.24</v>
      </c>
      <c r="I36" s="60">
        <f t="shared" si="5"/>
        <v>10730.88</v>
      </c>
      <c r="J36" s="62">
        <f t="shared" si="6"/>
        <v>0.16800000000000001</v>
      </c>
      <c r="L36" s="63">
        <v>765.62</v>
      </c>
      <c r="M36" s="41"/>
    </row>
    <row r="37" spans="1:13" ht="45" x14ac:dyDescent="0.25">
      <c r="A37" s="66" t="s">
        <v>43</v>
      </c>
      <c r="B37" s="58" t="s">
        <v>167</v>
      </c>
      <c r="C37" s="57" t="s">
        <v>254</v>
      </c>
      <c r="D37" s="57">
        <v>10778</v>
      </c>
      <c r="E37" s="68">
        <v>12</v>
      </c>
      <c r="F37" s="66" t="s">
        <v>293</v>
      </c>
      <c r="G37" s="60">
        <f t="shared" si="1"/>
        <v>1225</v>
      </c>
      <c r="H37" s="60">
        <f t="shared" si="2"/>
        <v>1430.8</v>
      </c>
      <c r="I37" s="60">
        <f t="shared" si="5"/>
        <v>17169.599999999999</v>
      </c>
      <c r="J37" s="62">
        <f t="shared" si="6"/>
        <v>0.16800000000000001</v>
      </c>
      <c r="L37" s="63">
        <v>1225</v>
      </c>
      <c r="M37" s="41"/>
    </row>
    <row r="38" spans="1:13" ht="45" x14ac:dyDescent="0.25">
      <c r="A38" s="66" t="s">
        <v>44</v>
      </c>
      <c r="B38" s="58" t="s">
        <v>168</v>
      </c>
      <c r="C38" s="57" t="s">
        <v>238</v>
      </c>
      <c r="D38" s="57" t="s">
        <v>255</v>
      </c>
      <c r="E38" s="68">
        <v>12</v>
      </c>
      <c r="F38" s="66" t="s">
        <v>294</v>
      </c>
      <c r="G38" s="60">
        <f t="shared" si="1"/>
        <v>980</v>
      </c>
      <c r="H38" s="60">
        <f t="shared" si="2"/>
        <v>1144.6400000000001</v>
      </c>
      <c r="I38" s="60">
        <f t="shared" si="5"/>
        <v>13735.68</v>
      </c>
      <c r="J38" s="62">
        <f t="shared" si="6"/>
        <v>0.16800000000000001</v>
      </c>
      <c r="L38" s="63">
        <v>980</v>
      </c>
      <c r="M38" s="41"/>
    </row>
    <row r="39" spans="1:13" ht="30" x14ac:dyDescent="0.25">
      <c r="A39" s="57" t="s">
        <v>45</v>
      </c>
      <c r="B39" s="58" t="s">
        <v>169</v>
      </c>
      <c r="C39" s="57" t="s">
        <v>232</v>
      </c>
      <c r="D39" s="57">
        <v>105115</v>
      </c>
      <c r="E39" s="68">
        <v>3</v>
      </c>
      <c r="F39" s="66" t="s">
        <v>290</v>
      </c>
      <c r="G39" s="60">
        <f t="shared" si="1"/>
        <v>142.08000000000001</v>
      </c>
      <c r="H39" s="60">
        <f t="shared" si="2"/>
        <v>176.51</v>
      </c>
      <c r="I39" s="60">
        <f t="shared" si="5"/>
        <v>529.53</v>
      </c>
      <c r="J39" s="62">
        <f t="shared" ref="J39:J48" si="7">I$5</f>
        <v>0.24229999999999999</v>
      </c>
      <c r="L39" s="63">
        <v>142.08000000000001</v>
      </c>
      <c r="M39" s="41"/>
    </row>
    <row r="40" spans="1:13" ht="30" x14ac:dyDescent="0.25">
      <c r="A40" s="57" t="s">
        <v>46</v>
      </c>
      <c r="B40" s="58" t="s">
        <v>170</v>
      </c>
      <c r="C40" s="57" t="s">
        <v>232</v>
      </c>
      <c r="D40" s="57">
        <v>105114</v>
      </c>
      <c r="E40" s="68">
        <v>2.25</v>
      </c>
      <c r="F40" s="66" t="s">
        <v>295</v>
      </c>
      <c r="G40" s="60">
        <f t="shared" si="1"/>
        <v>2008.84</v>
      </c>
      <c r="H40" s="60">
        <f t="shared" si="2"/>
        <v>2495.58</v>
      </c>
      <c r="I40" s="60">
        <f t="shared" si="5"/>
        <v>5615.06</v>
      </c>
      <c r="J40" s="62">
        <f t="shared" si="7"/>
        <v>0.24229999999999999</v>
      </c>
      <c r="L40" s="63">
        <v>2008.84</v>
      </c>
      <c r="M40" s="41"/>
    </row>
    <row r="41" spans="1:13" x14ac:dyDescent="0.25">
      <c r="A41" s="53" t="s">
        <v>47</v>
      </c>
      <c r="B41" s="54" t="s">
        <v>171</v>
      </c>
      <c r="C41" s="55"/>
      <c r="D41" s="55"/>
      <c r="E41" s="55"/>
      <c r="F41" s="55"/>
      <c r="G41" s="55"/>
      <c r="H41" s="55"/>
      <c r="I41" s="56">
        <f>SUM(I42:I49)</f>
        <v>210264.29000000004</v>
      </c>
      <c r="J41" s="65" t="s">
        <v>289</v>
      </c>
      <c r="L41" s="63"/>
    </row>
    <row r="42" spans="1:13" ht="45" x14ac:dyDescent="0.25">
      <c r="A42" s="57" t="s">
        <v>48</v>
      </c>
      <c r="B42" s="58" t="s">
        <v>172</v>
      </c>
      <c r="C42" s="57" t="s">
        <v>230</v>
      </c>
      <c r="D42" s="57" t="s">
        <v>256</v>
      </c>
      <c r="E42" s="68">
        <v>532.5</v>
      </c>
      <c r="F42" s="66" t="s">
        <v>295</v>
      </c>
      <c r="G42" s="60">
        <f t="shared" si="1"/>
        <v>124.4</v>
      </c>
      <c r="H42" s="60">
        <f t="shared" si="2"/>
        <v>154.54</v>
      </c>
      <c r="I42" s="60">
        <f>ROUND(E42*H42,2)</f>
        <v>82292.55</v>
      </c>
      <c r="J42" s="62">
        <f t="shared" si="7"/>
        <v>0.24229999999999999</v>
      </c>
      <c r="L42" s="63">
        <v>124.4</v>
      </c>
      <c r="M42" s="41"/>
    </row>
    <row r="43" spans="1:13" ht="30" x14ac:dyDescent="0.25">
      <c r="A43" s="57" t="s">
        <v>49</v>
      </c>
      <c r="B43" s="58" t="s">
        <v>173</v>
      </c>
      <c r="C43" s="57" t="s">
        <v>232</v>
      </c>
      <c r="D43" s="57">
        <v>98529</v>
      </c>
      <c r="E43" s="68">
        <v>206</v>
      </c>
      <c r="F43" s="66" t="s">
        <v>290</v>
      </c>
      <c r="G43" s="60">
        <f t="shared" si="1"/>
        <v>87.43</v>
      </c>
      <c r="H43" s="60">
        <f t="shared" si="2"/>
        <v>108.61</v>
      </c>
      <c r="I43" s="60">
        <f t="shared" ref="I43:I49" si="8">ROUND(E43*H43,2)</f>
        <v>22373.66</v>
      </c>
      <c r="J43" s="62">
        <f t="shared" si="7"/>
        <v>0.24229999999999999</v>
      </c>
      <c r="L43" s="63">
        <v>87.43</v>
      </c>
      <c r="M43" s="41"/>
    </row>
    <row r="44" spans="1:13" x14ac:dyDescent="0.25">
      <c r="A44" s="57" t="s">
        <v>50</v>
      </c>
      <c r="B44" s="58" t="s">
        <v>174</v>
      </c>
      <c r="C44" s="57" t="s">
        <v>257</v>
      </c>
      <c r="D44" s="57">
        <v>5501701</v>
      </c>
      <c r="E44" s="68">
        <v>206</v>
      </c>
      <c r="F44" s="66" t="s">
        <v>290</v>
      </c>
      <c r="G44" s="60">
        <f t="shared" si="1"/>
        <v>53.85</v>
      </c>
      <c r="H44" s="60">
        <f t="shared" si="2"/>
        <v>66.900000000000006</v>
      </c>
      <c r="I44" s="60">
        <f t="shared" si="8"/>
        <v>13781.4</v>
      </c>
      <c r="J44" s="62">
        <f t="shared" si="7"/>
        <v>0.24229999999999999</v>
      </c>
      <c r="L44" s="63">
        <v>53.85</v>
      </c>
      <c r="M44" s="41"/>
    </row>
    <row r="45" spans="1:13" ht="30" x14ac:dyDescent="0.25">
      <c r="A45" s="57" t="s">
        <v>51</v>
      </c>
      <c r="B45" s="58" t="s">
        <v>175</v>
      </c>
      <c r="C45" s="57" t="s">
        <v>232</v>
      </c>
      <c r="D45" s="57">
        <v>97629</v>
      </c>
      <c r="E45" s="68">
        <v>26.4</v>
      </c>
      <c r="F45" s="66" t="s">
        <v>295</v>
      </c>
      <c r="G45" s="60">
        <f t="shared" si="1"/>
        <v>108.7</v>
      </c>
      <c r="H45" s="60">
        <f t="shared" si="2"/>
        <v>135.04</v>
      </c>
      <c r="I45" s="60">
        <f t="shared" si="8"/>
        <v>3565.06</v>
      </c>
      <c r="J45" s="62">
        <f t="shared" si="7"/>
        <v>0.24229999999999999</v>
      </c>
      <c r="L45" s="63">
        <v>108.7</v>
      </c>
      <c r="M45" s="41"/>
    </row>
    <row r="46" spans="1:13" ht="30" x14ac:dyDescent="0.25">
      <c r="A46" s="57" t="s">
        <v>52</v>
      </c>
      <c r="B46" s="58" t="s">
        <v>176</v>
      </c>
      <c r="C46" s="57" t="s">
        <v>232</v>
      </c>
      <c r="D46" s="57">
        <v>104797</v>
      </c>
      <c r="E46" s="68">
        <v>220</v>
      </c>
      <c r="F46" s="66" t="s">
        <v>291</v>
      </c>
      <c r="G46" s="60">
        <f t="shared" si="1"/>
        <v>20.49</v>
      </c>
      <c r="H46" s="60">
        <f t="shared" si="2"/>
        <v>25.45</v>
      </c>
      <c r="I46" s="60">
        <f t="shared" si="8"/>
        <v>5599</v>
      </c>
      <c r="J46" s="62">
        <f t="shared" si="7"/>
        <v>0.24229999999999999</v>
      </c>
      <c r="L46" s="63">
        <v>20.49</v>
      </c>
      <c r="M46" s="41"/>
    </row>
    <row r="47" spans="1:13" ht="60" x14ac:dyDescent="0.25">
      <c r="A47" s="57" t="s">
        <v>53</v>
      </c>
      <c r="B47" s="58" t="s">
        <v>177</v>
      </c>
      <c r="C47" s="57" t="s">
        <v>232</v>
      </c>
      <c r="D47" s="57">
        <v>100980</v>
      </c>
      <c r="E47" s="68">
        <v>1326.24</v>
      </c>
      <c r="F47" s="66" t="s">
        <v>295</v>
      </c>
      <c r="G47" s="60">
        <f t="shared" si="1"/>
        <v>6.71</v>
      </c>
      <c r="H47" s="60">
        <f t="shared" si="2"/>
        <v>8.34</v>
      </c>
      <c r="I47" s="60">
        <f t="shared" si="8"/>
        <v>11060.84</v>
      </c>
      <c r="J47" s="62">
        <f t="shared" si="7"/>
        <v>0.24229999999999999</v>
      </c>
      <c r="L47" s="63">
        <v>6.71</v>
      </c>
      <c r="M47" s="41"/>
    </row>
    <row r="48" spans="1:13" ht="30" x14ac:dyDescent="0.25">
      <c r="A48" s="57" t="s">
        <v>54</v>
      </c>
      <c r="B48" s="58" t="s">
        <v>178</v>
      </c>
      <c r="C48" s="57" t="s">
        <v>232</v>
      </c>
      <c r="D48" s="57">
        <v>95877</v>
      </c>
      <c r="E48" s="68">
        <v>12334.04</v>
      </c>
      <c r="F48" s="66" t="s">
        <v>296</v>
      </c>
      <c r="G48" s="60">
        <f t="shared" si="1"/>
        <v>2.0699999999999998</v>
      </c>
      <c r="H48" s="60">
        <f t="shared" si="2"/>
        <v>2.57</v>
      </c>
      <c r="I48" s="60">
        <f t="shared" si="8"/>
        <v>31698.48</v>
      </c>
      <c r="J48" s="62">
        <f t="shared" si="7"/>
        <v>0.24229999999999999</v>
      </c>
      <c r="L48" s="63">
        <v>2.0699999999999998</v>
      </c>
      <c r="M48" s="41"/>
    </row>
    <row r="49" spans="1:13" ht="30" x14ac:dyDescent="0.25">
      <c r="A49" s="57" t="s">
        <v>55</v>
      </c>
      <c r="B49" s="58" t="s">
        <v>179</v>
      </c>
      <c r="C49" s="57" t="s">
        <v>258</v>
      </c>
      <c r="D49" s="57" t="s">
        <v>259</v>
      </c>
      <c r="E49" s="68">
        <v>1326.24</v>
      </c>
      <c r="F49" s="66" t="s">
        <v>295</v>
      </c>
      <c r="G49" s="60">
        <f t="shared" si="1"/>
        <v>25.75</v>
      </c>
      <c r="H49" s="60">
        <f t="shared" si="2"/>
        <v>30.08</v>
      </c>
      <c r="I49" s="60">
        <f t="shared" si="8"/>
        <v>39893.300000000003</v>
      </c>
      <c r="J49" s="62">
        <f>I$7</f>
        <v>0.16800000000000001</v>
      </c>
      <c r="L49" s="63">
        <v>25.75</v>
      </c>
      <c r="M49" s="41"/>
    </row>
    <row r="50" spans="1:13" x14ac:dyDescent="0.25">
      <c r="A50" s="53" t="s">
        <v>56</v>
      </c>
      <c r="B50" s="54" t="s">
        <v>180</v>
      </c>
      <c r="C50" s="55"/>
      <c r="D50" s="55"/>
      <c r="E50" s="55"/>
      <c r="F50" s="55"/>
      <c r="G50" s="55"/>
      <c r="H50" s="55"/>
      <c r="I50" s="56">
        <f>SUM(I51:I69)</f>
        <v>7179380.2799999993</v>
      </c>
      <c r="J50" s="65" t="s">
        <v>289</v>
      </c>
      <c r="L50" s="63"/>
    </row>
    <row r="51" spans="1:13" ht="45" x14ac:dyDescent="0.25">
      <c r="A51" s="57" t="s">
        <v>57</v>
      </c>
      <c r="B51" s="58" t="s">
        <v>181</v>
      </c>
      <c r="C51" s="57" t="s">
        <v>238</v>
      </c>
      <c r="D51" s="57" t="s">
        <v>260</v>
      </c>
      <c r="E51" s="68">
        <v>2250</v>
      </c>
      <c r="F51" s="66" t="s">
        <v>297</v>
      </c>
      <c r="G51" s="60">
        <f t="shared" si="1"/>
        <v>13.38</v>
      </c>
      <c r="H51" s="60">
        <f>ROUND(G51*(1+J51),2)</f>
        <v>15.63</v>
      </c>
      <c r="I51" s="60">
        <f>ROUND(E51*H51,2)</f>
        <v>35167.5</v>
      </c>
      <c r="J51" s="62">
        <f>I$7</f>
        <v>0.16800000000000001</v>
      </c>
      <c r="L51" s="63">
        <v>13.38</v>
      </c>
      <c r="M51" s="41"/>
    </row>
    <row r="52" spans="1:13" ht="45" x14ac:dyDescent="0.25">
      <c r="A52" s="57" t="s">
        <v>58</v>
      </c>
      <c r="B52" s="58" t="s">
        <v>182</v>
      </c>
      <c r="C52" s="57" t="s">
        <v>238</v>
      </c>
      <c r="D52" s="57" t="s">
        <v>261</v>
      </c>
      <c r="E52" s="68">
        <v>2250</v>
      </c>
      <c r="F52" s="66" t="s">
        <v>292</v>
      </c>
      <c r="G52" s="60">
        <f t="shared" si="1"/>
        <v>10.8</v>
      </c>
      <c r="H52" s="60">
        <f t="shared" si="2"/>
        <v>13.42</v>
      </c>
      <c r="I52" s="60">
        <f t="shared" ref="I52:I69" si="9">ROUND(E52*H52,2)</f>
        <v>30195</v>
      </c>
      <c r="J52" s="62">
        <f t="shared" ref="J52:J65" si="10">I$5</f>
        <v>0.24229999999999999</v>
      </c>
      <c r="L52" s="63">
        <v>10.8</v>
      </c>
      <c r="M52" s="41"/>
    </row>
    <row r="53" spans="1:13" ht="75" x14ac:dyDescent="0.25">
      <c r="A53" s="57" t="s">
        <v>59</v>
      </c>
      <c r="B53" s="58" t="s">
        <v>183</v>
      </c>
      <c r="C53" s="57" t="s">
        <v>230</v>
      </c>
      <c r="D53" s="57" t="s">
        <v>262</v>
      </c>
      <c r="E53" s="68">
        <v>7099.9999999999991</v>
      </c>
      <c r="F53" s="66" t="s">
        <v>292</v>
      </c>
      <c r="G53" s="60">
        <f t="shared" si="1"/>
        <v>170.29</v>
      </c>
      <c r="H53" s="60">
        <f t="shared" si="2"/>
        <v>211.55</v>
      </c>
      <c r="I53" s="60">
        <f t="shared" si="9"/>
        <v>1502005</v>
      </c>
      <c r="J53" s="62">
        <f t="shared" si="10"/>
        <v>0.24229999999999999</v>
      </c>
      <c r="L53" s="63">
        <v>170.29</v>
      </c>
      <c r="M53" s="41"/>
    </row>
    <row r="54" spans="1:13" ht="75" x14ac:dyDescent="0.25">
      <c r="A54" s="57" t="s">
        <v>60</v>
      </c>
      <c r="B54" s="58" t="s">
        <v>184</v>
      </c>
      <c r="C54" s="57" t="s">
        <v>230</v>
      </c>
      <c r="D54" s="57" t="s">
        <v>263</v>
      </c>
      <c r="E54" s="68">
        <v>5140</v>
      </c>
      <c r="F54" s="66" t="s">
        <v>291</v>
      </c>
      <c r="G54" s="60">
        <f t="shared" si="1"/>
        <v>264.77999999999997</v>
      </c>
      <c r="H54" s="60">
        <f t="shared" si="2"/>
        <v>328.94</v>
      </c>
      <c r="I54" s="60">
        <f t="shared" si="9"/>
        <v>1690751.6</v>
      </c>
      <c r="J54" s="62">
        <f t="shared" si="10"/>
        <v>0.24229999999999999</v>
      </c>
      <c r="L54" s="63">
        <v>264.77999999999997</v>
      </c>
      <c r="M54" s="41"/>
    </row>
    <row r="55" spans="1:13" ht="90" x14ac:dyDescent="0.25">
      <c r="A55" s="57" t="s">
        <v>61</v>
      </c>
      <c r="B55" s="58" t="s">
        <v>185</v>
      </c>
      <c r="C55" s="57" t="s">
        <v>230</v>
      </c>
      <c r="D55" s="57" t="s">
        <v>264</v>
      </c>
      <c r="E55" s="68">
        <v>6425</v>
      </c>
      <c r="F55" s="66" t="s">
        <v>291</v>
      </c>
      <c r="G55" s="60">
        <f t="shared" si="1"/>
        <v>276.02</v>
      </c>
      <c r="H55" s="60">
        <f t="shared" si="2"/>
        <v>342.9</v>
      </c>
      <c r="I55" s="60">
        <f t="shared" si="9"/>
        <v>2203132.5</v>
      </c>
      <c r="J55" s="62">
        <f t="shared" si="10"/>
        <v>0.24229999999999999</v>
      </c>
      <c r="L55" s="63">
        <v>276.02</v>
      </c>
      <c r="M55" s="41"/>
    </row>
    <row r="56" spans="1:13" ht="105" x14ac:dyDescent="0.25">
      <c r="A56" s="57" t="s">
        <v>62</v>
      </c>
      <c r="B56" s="58" t="s">
        <v>186</v>
      </c>
      <c r="C56" s="57" t="s">
        <v>230</v>
      </c>
      <c r="D56" s="57" t="s">
        <v>265</v>
      </c>
      <c r="E56" s="68">
        <v>3855</v>
      </c>
      <c r="F56" s="66" t="s">
        <v>291</v>
      </c>
      <c r="G56" s="60">
        <f t="shared" si="1"/>
        <v>292.72000000000003</v>
      </c>
      <c r="H56" s="60">
        <f t="shared" si="2"/>
        <v>363.65</v>
      </c>
      <c r="I56" s="60">
        <f t="shared" si="9"/>
        <v>1401870.75</v>
      </c>
      <c r="J56" s="62">
        <f t="shared" si="10"/>
        <v>0.24229999999999999</v>
      </c>
      <c r="L56" s="63">
        <v>292.72000000000003</v>
      </c>
      <c r="M56" s="41"/>
    </row>
    <row r="57" spans="1:13" x14ac:dyDescent="0.25">
      <c r="A57" s="57" t="s">
        <v>63</v>
      </c>
      <c r="B57" s="58" t="s">
        <v>187</v>
      </c>
      <c r="C57" s="57" t="s">
        <v>257</v>
      </c>
      <c r="D57" s="57">
        <v>4413905</v>
      </c>
      <c r="E57" s="68">
        <v>7100</v>
      </c>
      <c r="F57" s="66" t="s">
        <v>292</v>
      </c>
      <c r="G57" s="60">
        <f t="shared" si="1"/>
        <v>6.35</v>
      </c>
      <c r="H57" s="60">
        <f t="shared" si="2"/>
        <v>7.89</v>
      </c>
      <c r="I57" s="60">
        <f t="shared" si="9"/>
        <v>56019</v>
      </c>
      <c r="J57" s="62">
        <f t="shared" si="10"/>
        <v>0.24229999999999999</v>
      </c>
      <c r="L57" s="63">
        <v>6.35</v>
      </c>
      <c r="M57" s="41"/>
    </row>
    <row r="58" spans="1:13" ht="30" x14ac:dyDescent="0.25">
      <c r="A58" s="57" t="s">
        <v>64</v>
      </c>
      <c r="B58" s="58" t="s">
        <v>188</v>
      </c>
      <c r="C58" s="57" t="s">
        <v>257</v>
      </c>
      <c r="D58" s="57">
        <v>4413987</v>
      </c>
      <c r="E58" s="68">
        <v>7100</v>
      </c>
      <c r="F58" s="66" t="s">
        <v>292</v>
      </c>
      <c r="G58" s="60">
        <f t="shared" si="1"/>
        <v>0.43</v>
      </c>
      <c r="H58" s="60">
        <f t="shared" si="2"/>
        <v>0.53</v>
      </c>
      <c r="I58" s="60">
        <f t="shared" si="9"/>
        <v>3763</v>
      </c>
      <c r="J58" s="62">
        <f t="shared" si="10"/>
        <v>0.24229999999999999</v>
      </c>
      <c r="L58" s="63">
        <v>0.43</v>
      </c>
      <c r="M58" s="41"/>
    </row>
    <row r="59" spans="1:13" x14ac:dyDescent="0.25">
      <c r="A59" s="57" t="s">
        <v>65</v>
      </c>
      <c r="B59" s="58" t="s">
        <v>189</v>
      </c>
      <c r="C59" s="57" t="s">
        <v>257</v>
      </c>
      <c r="D59" s="57" t="s">
        <v>266</v>
      </c>
      <c r="E59" s="68">
        <v>212.5</v>
      </c>
      <c r="F59" s="66" t="s">
        <v>291</v>
      </c>
      <c r="G59" s="60">
        <f t="shared" si="1"/>
        <v>154.41</v>
      </c>
      <c r="H59" s="60">
        <f t="shared" si="2"/>
        <v>191.82</v>
      </c>
      <c r="I59" s="60">
        <f t="shared" si="9"/>
        <v>40761.75</v>
      </c>
      <c r="J59" s="62">
        <f t="shared" si="10"/>
        <v>0.24229999999999999</v>
      </c>
      <c r="L59" s="63">
        <v>154.41</v>
      </c>
      <c r="M59" s="41"/>
    </row>
    <row r="60" spans="1:13" x14ac:dyDescent="0.25">
      <c r="A60" s="57" t="s">
        <v>66</v>
      </c>
      <c r="B60" s="58" t="s">
        <v>190</v>
      </c>
      <c r="C60" s="57" t="s">
        <v>257</v>
      </c>
      <c r="D60" s="57" t="s">
        <v>267</v>
      </c>
      <c r="E60" s="68">
        <v>85</v>
      </c>
      <c r="F60" s="66" t="s">
        <v>291</v>
      </c>
      <c r="G60" s="60">
        <f t="shared" si="1"/>
        <v>174.63</v>
      </c>
      <c r="H60" s="60">
        <f t="shared" si="2"/>
        <v>216.94</v>
      </c>
      <c r="I60" s="60">
        <f t="shared" si="9"/>
        <v>18439.900000000001</v>
      </c>
      <c r="J60" s="62">
        <f t="shared" si="10"/>
        <v>0.24229999999999999</v>
      </c>
      <c r="L60" s="63">
        <v>174.63</v>
      </c>
      <c r="M60" s="41"/>
    </row>
    <row r="61" spans="1:13" ht="30" x14ac:dyDescent="0.25">
      <c r="A61" s="57" t="s">
        <v>67</v>
      </c>
      <c r="B61" s="58" t="s">
        <v>191</v>
      </c>
      <c r="C61" s="57" t="s">
        <v>230</v>
      </c>
      <c r="D61" s="57" t="s">
        <v>268</v>
      </c>
      <c r="E61" s="68">
        <v>127.5</v>
      </c>
      <c r="F61" s="66" t="s">
        <v>291</v>
      </c>
      <c r="G61" s="60">
        <f t="shared" si="1"/>
        <v>85.57</v>
      </c>
      <c r="H61" s="60">
        <f t="shared" si="2"/>
        <v>106.3</v>
      </c>
      <c r="I61" s="60">
        <f t="shared" si="9"/>
        <v>13553.25</v>
      </c>
      <c r="J61" s="62">
        <f t="shared" si="10"/>
        <v>0.24229999999999999</v>
      </c>
      <c r="L61" s="63">
        <v>85.57</v>
      </c>
      <c r="M61" s="41"/>
    </row>
    <row r="62" spans="1:13" ht="45" x14ac:dyDescent="0.25">
      <c r="A62" s="57" t="s">
        <v>68</v>
      </c>
      <c r="B62" s="58" t="s">
        <v>192</v>
      </c>
      <c r="C62" s="57" t="s">
        <v>235</v>
      </c>
      <c r="D62" s="57" t="s">
        <v>269</v>
      </c>
      <c r="E62" s="68">
        <v>127.50000000000003</v>
      </c>
      <c r="F62" s="66" t="s">
        <v>291</v>
      </c>
      <c r="G62" s="60">
        <f t="shared" si="1"/>
        <v>302.14999999999998</v>
      </c>
      <c r="H62" s="60">
        <f t="shared" si="2"/>
        <v>375.36</v>
      </c>
      <c r="I62" s="60">
        <f t="shared" si="9"/>
        <v>47858.400000000001</v>
      </c>
      <c r="J62" s="62">
        <f t="shared" si="10"/>
        <v>0.24229999999999999</v>
      </c>
      <c r="L62" s="63">
        <v>302.14999999999998</v>
      </c>
      <c r="M62" s="41"/>
    </row>
    <row r="63" spans="1:13" ht="30" x14ac:dyDescent="0.25">
      <c r="A63" s="57" t="s">
        <v>69</v>
      </c>
      <c r="B63" s="58" t="s">
        <v>193</v>
      </c>
      <c r="C63" s="57" t="s">
        <v>257</v>
      </c>
      <c r="D63" s="57" t="s">
        <v>270</v>
      </c>
      <c r="E63" s="68">
        <v>17</v>
      </c>
      <c r="F63" s="66" t="s">
        <v>290</v>
      </c>
      <c r="G63" s="60">
        <f t="shared" si="1"/>
        <v>23.33</v>
      </c>
      <c r="H63" s="60">
        <f t="shared" si="2"/>
        <v>28.98</v>
      </c>
      <c r="I63" s="60">
        <f t="shared" si="9"/>
        <v>492.66</v>
      </c>
      <c r="J63" s="62">
        <f t="shared" si="10"/>
        <v>0.24229999999999999</v>
      </c>
      <c r="L63" s="63">
        <v>23.33</v>
      </c>
      <c r="M63" s="41"/>
    </row>
    <row r="64" spans="1:13" ht="45" x14ac:dyDescent="0.25">
      <c r="A64" s="57" t="s">
        <v>70</v>
      </c>
      <c r="B64" s="58" t="s">
        <v>194</v>
      </c>
      <c r="C64" s="57" t="s">
        <v>232</v>
      </c>
      <c r="D64" s="57" t="s">
        <v>271</v>
      </c>
      <c r="E64" s="68">
        <v>367.35</v>
      </c>
      <c r="F64" s="66" t="s">
        <v>298</v>
      </c>
      <c r="G64" s="60">
        <f t="shared" si="1"/>
        <v>6.31</v>
      </c>
      <c r="H64" s="60">
        <f t="shared" si="2"/>
        <v>7.84</v>
      </c>
      <c r="I64" s="60">
        <f t="shared" si="9"/>
        <v>2880.02</v>
      </c>
      <c r="J64" s="62">
        <f t="shared" si="10"/>
        <v>0.24229999999999999</v>
      </c>
      <c r="L64" s="63">
        <v>6.31</v>
      </c>
      <c r="M64" s="41"/>
    </row>
    <row r="65" spans="1:13" ht="30" x14ac:dyDescent="0.25">
      <c r="A65" s="57" t="s">
        <v>71</v>
      </c>
      <c r="B65" s="58" t="s">
        <v>178</v>
      </c>
      <c r="C65" s="57" t="s">
        <v>232</v>
      </c>
      <c r="D65" s="57">
        <v>95877</v>
      </c>
      <c r="E65" s="68">
        <v>1464.19</v>
      </c>
      <c r="F65" s="66" t="s">
        <v>296</v>
      </c>
      <c r="G65" s="60">
        <f t="shared" si="1"/>
        <v>2.0699999999999998</v>
      </c>
      <c r="H65" s="60">
        <f t="shared" si="2"/>
        <v>2.57</v>
      </c>
      <c r="I65" s="60">
        <f t="shared" si="9"/>
        <v>3762.97</v>
      </c>
      <c r="J65" s="62">
        <f t="shared" si="10"/>
        <v>0.24229999999999999</v>
      </c>
      <c r="L65" s="63">
        <v>2.0699999999999998</v>
      </c>
      <c r="M65" s="41"/>
    </row>
    <row r="66" spans="1:13" ht="30" x14ac:dyDescent="0.25">
      <c r="A66" s="57" t="s">
        <v>72</v>
      </c>
      <c r="B66" s="58" t="s">
        <v>179</v>
      </c>
      <c r="C66" s="57" t="s">
        <v>258</v>
      </c>
      <c r="D66" s="57" t="s">
        <v>259</v>
      </c>
      <c r="E66" s="68">
        <v>157.44000000000003</v>
      </c>
      <c r="F66" s="66" t="s">
        <v>295</v>
      </c>
      <c r="G66" s="60">
        <f t="shared" si="1"/>
        <v>25.75</v>
      </c>
      <c r="H66" s="60">
        <f t="shared" si="2"/>
        <v>30.08</v>
      </c>
      <c r="I66" s="60">
        <f t="shared" si="9"/>
        <v>4735.8</v>
      </c>
      <c r="J66" s="62">
        <f>I$7</f>
        <v>0.16800000000000001</v>
      </c>
      <c r="L66" s="63">
        <v>25.75</v>
      </c>
      <c r="M66" s="41"/>
    </row>
    <row r="67" spans="1:13" ht="60" x14ac:dyDescent="0.25">
      <c r="A67" s="57" t="s">
        <v>73</v>
      </c>
      <c r="B67" s="58" t="s">
        <v>195</v>
      </c>
      <c r="C67" s="57" t="s">
        <v>230</v>
      </c>
      <c r="D67" s="57" t="s">
        <v>272</v>
      </c>
      <c r="E67" s="68">
        <v>279.45</v>
      </c>
      <c r="F67" s="66" t="s">
        <v>291</v>
      </c>
      <c r="G67" s="60">
        <f t="shared" si="1"/>
        <v>262.58999999999997</v>
      </c>
      <c r="H67" s="60">
        <f t="shared" si="2"/>
        <v>326.22000000000003</v>
      </c>
      <c r="I67" s="60">
        <f t="shared" si="9"/>
        <v>91162.18</v>
      </c>
      <c r="J67" s="62">
        <f>I$5</f>
        <v>0.24229999999999999</v>
      </c>
      <c r="L67" s="63">
        <v>262.58999999999997</v>
      </c>
      <c r="M67" s="41"/>
    </row>
    <row r="68" spans="1:13" ht="60" x14ac:dyDescent="0.25">
      <c r="A68" s="57" t="s">
        <v>74</v>
      </c>
      <c r="B68" s="58" t="s">
        <v>196</v>
      </c>
      <c r="C68" s="57" t="s">
        <v>230</v>
      </c>
      <c r="D68" s="57" t="s">
        <v>273</v>
      </c>
      <c r="E68" s="68">
        <v>50</v>
      </c>
      <c r="F68" s="66" t="s">
        <v>299</v>
      </c>
      <c r="G68" s="60">
        <f t="shared" si="1"/>
        <v>412.06</v>
      </c>
      <c r="H68" s="60">
        <f t="shared" si="2"/>
        <v>481.29</v>
      </c>
      <c r="I68" s="60">
        <f t="shared" si="9"/>
        <v>24064.5</v>
      </c>
      <c r="J68" s="62">
        <f>I$7</f>
        <v>0.16800000000000001</v>
      </c>
      <c r="L68" s="63">
        <v>412.06</v>
      </c>
      <c r="M68" s="41"/>
    </row>
    <row r="69" spans="1:13" ht="30" x14ac:dyDescent="0.25">
      <c r="A69" s="57" t="s">
        <v>75</v>
      </c>
      <c r="B69" s="58" t="s">
        <v>197</v>
      </c>
      <c r="C69" s="57" t="s">
        <v>230</v>
      </c>
      <c r="D69" s="57" t="s">
        <v>274</v>
      </c>
      <c r="E69" s="68">
        <v>50</v>
      </c>
      <c r="F69" s="66" t="s">
        <v>290</v>
      </c>
      <c r="G69" s="60">
        <f t="shared" si="1"/>
        <v>141.1</v>
      </c>
      <c r="H69" s="60">
        <f t="shared" si="2"/>
        <v>175.29</v>
      </c>
      <c r="I69" s="60">
        <f t="shared" si="9"/>
        <v>8764.5</v>
      </c>
      <c r="J69" s="62">
        <f t="shared" ref="J69:J73" si="11">I$5</f>
        <v>0.24229999999999999</v>
      </c>
      <c r="L69" s="63">
        <v>141.1</v>
      </c>
      <c r="M69" s="41"/>
    </row>
    <row r="70" spans="1:13" ht="30" x14ac:dyDescent="0.25">
      <c r="A70" s="53" t="s">
        <v>76</v>
      </c>
      <c r="B70" s="54" t="s">
        <v>198</v>
      </c>
      <c r="C70" s="55"/>
      <c r="D70" s="55"/>
      <c r="E70" s="55"/>
      <c r="F70" s="55"/>
      <c r="G70" s="55"/>
      <c r="H70" s="55"/>
      <c r="I70" s="56">
        <f>SUM(I71:I76)</f>
        <v>69302.8</v>
      </c>
      <c r="J70" s="65" t="s">
        <v>289</v>
      </c>
      <c r="L70" s="63"/>
    </row>
    <row r="71" spans="1:13" ht="30" x14ac:dyDescent="0.25">
      <c r="A71" s="57" t="s">
        <v>77</v>
      </c>
      <c r="B71" s="58" t="s">
        <v>199</v>
      </c>
      <c r="C71" s="57" t="s">
        <v>232</v>
      </c>
      <c r="D71" s="57">
        <v>96527</v>
      </c>
      <c r="E71" s="68">
        <v>56.07</v>
      </c>
      <c r="F71" s="66" t="s">
        <v>295</v>
      </c>
      <c r="G71" s="60">
        <f t="shared" si="1"/>
        <v>121.2</v>
      </c>
      <c r="H71" s="60">
        <f t="shared" si="2"/>
        <v>150.57</v>
      </c>
      <c r="I71" s="60">
        <f t="shared" si="0"/>
        <v>8442.4599999999991</v>
      </c>
      <c r="J71" s="62">
        <f t="shared" si="11"/>
        <v>0.24229999999999999</v>
      </c>
      <c r="L71" s="63">
        <v>121.2</v>
      </c>
      <c r="M71" s="41"/>
    </row>
    <row r="72" spans="1:13" ht="45" x14ac:dyDescent="0.25">
      <c r="A72" s="57" t="s">
        <v>78</v>
      </c>
      <c r="B72" s="58" t="s">
        <v>194</v>
      </c>
      <c r="C72" s="57" t="s">
        <v>232</v>
      </c>
      <c r="D72" s="57" t="s">
        <v>271</v>
      </c>
      <c r="E72" s="68">
        <v>133.02000000000001</v>
      </c>
      <c r="F72" s="66" t="s">
        <v>298</v>
      </c>
      <c r="G72" s="60">
        <f t="shared" si="1"/>
        <v>6.31</v>
      </c>
      <c r="H72" s="60">
        <f t="shared" si="2"/>
        <v>7.84</v>
      </c>
      <c r="I72" s="60">
        <f t="shared" si="0"/>
        <v>1042.8800000000001</v>
      </c>
      <c r="J72" s="62">
        <f t="shared" si="11"/>
        <v>0.24229999999999999</v>
      </c>
      <c r="L72" s="63">
        <v>6.31</v>
      </c>
      <c r="M72" s="41"/>
    </row>
    <row r="73" spans="1:13" ht="30" x14ac:dyDescent="0.25">
      <c r="A73" s="57" t="s">
        <v>79</v>
      </c>
      <c r="B73" s="58" t="s">
        <v>178</v>
      </c>
      <c r="C73" s="57" t="s">
        <v>232</v>
      </c>
      <c r="D73" s="57">
        <v>95877</v>
      </c>
      <c r="E73" s="68">
        <v>687.25</v>
      </c>
      <c r="F73" s="66" t="s">
        <v>296</v>
      </c>
      <c r="G73" s="60">
        <f t="shared" si="1"/>
        <v>2.0699999999999998</v>
      </c>
      <c r="H73" s="60">
        <f t="shared" si="2"/>
        <v>2.57</v>
      </c>
      <c r="I73" s="60">
        <f t="shared" si="0"/>
        <v>1766.23</v>
      </c>
      <c r="J73" s="62">
        <f t="shared" si="11"/>
        <v>0.24229999999999999</v>
      </c>
      <c r="L73" s="63">
        <v>2.0699999999999998</v>
      </c>
      <c r="M73" s="41"/>
    </row>
    <row r="74" spans="1:13" ht="30" x14ac:dyDescent="0.25">
      <c r="A74" s="57" t="s">
        <v>80</v>
      </c>
      <c r="B74" s="58" t="s">
        <v>179</v>
      </c>
      <c r="C74" s="57" t="s">
        <v>258</v>
      </c>
      <c r="D74" s="57" t="s">
        <v>259</v>
      </c>
      <c r="E74" s="68">
        <v>73.900000000000006</v>
      </c>
      <c r="F74" s="66" t="s">
        <v>295</v>
      </c>
      <c r="G74" s="60">
        <f t="shared" si="1"/>
        <v>25.75</v>
      </c>
      <c r="H74" s="60">
        <f t="shared" si="2"/>
        <v>30.08</v>
      </c>
      <c r="I74" s="60">
        <f t="shared" si="0"/>
        <v>2222.91</v>
      </c>
      <c r="J74" s="62">
        <f>I$7</f>
        <v>0.16800000000000001</v>
      </c>
      <c r="L74" s="63">
        <v>25.75</v>
      </c>
      <c r="M74" s="41"/>
    </row>
    <row r="75" spans="1:13" ht="60" x14ac:dyDescent="0.25">
      <c r="A75" s="57" t="s">
        <v>81</v>
      </c>
      <c r="B75" s="58" t="s">
        <v>200</v>
      </c>
      <c r="C75" s="57" t="s">
        <v>230</v>
      </c>
      <c r="D75" s="57" t="s">
        <v>275</v>
      </c>
      <c r="E75" s="68">
        <v>163</v>
      </c>
      <c r="F75" s="66" t="s">
        <v>291</v>
      </c>
      <c r="G75" s="60">
        <f t="shared" si="1"/>
        <v>251.08</v>
      </c>
      <c r="H75" s="60">
        <f t="shared" si="2"/>
        <v>311.92</v>
      </c>
      <c r="I75" s="60">
        <f t="shared" si="0"/>
        <v>50842.96</v>
      </c>
      <c r="J75" s="62">
        <f t="shared" ref="J75:J80" si="12">I$5</f>
        <v>0.24229999999999999</v>
      </c>
      <c r="L75" s="63">
        <v>251.08</v>
      </c>
      <c r="M75" s="41"/>
    </row>
    <row r="76" spans="1:13" ht="45" x14ac:dyDescent="0.25">
      <c r="A76" s="57" t="s">
        <v>82</v>
      </c>
      <c r="B76" s="58" t="s">
        <v>201</v>
      </c>
      <c r="C76" s="57" t="s">
        <v>230</v>
      </c>
      <c r="D76" s="57" t="s">
        <v>276</v>
      </c>
      <c r="E76" s="68">
        <v>81.5</v>
      </c>
      <c r="F76" s="66" t="s">
        <v>291</v>
      </c>
      <c r="G76" s="60">
        <f t="shared" si="1"/>
        <v>49.24</v>
      </c>
      <c r="H76" s="60">
        <f t="shared" si="2"/>
        <v>61.17</v>
      </c>
      <c r="I76" s="60">
        <f t="shared" si="0"/>
        <v>4985.3599999999997</v>
      </c>
      <c r="J76" s="62">
        <f t="shared" si="12"/>
        <v>0.24229999999999999</v>
      </c>
      <c r="L76" s="63">
        <v>49.24</v>
      </c>
      <c r="M76" s="41"/>
    </row>
    <row r="77" spans="1:13" x14ac:dyDescent="0.25">
      <c r="A77" s="53" t="s">
        <v>83</v>
      </c>
      <c r="B77" s="54" t="s">
        <v>202</v>
      </c>
      <c r="C77" s="55"/>
      <c r="D77" s="55"/>
      <c r="E77" s="55"/>
      <c r="F77" s="55"/>
      <c r="G77" s="55"/>
      <c r="H77" s="55"/>
      <c r="I77" s="56">
        <f>SUM(I78:I85)</f>
        <v>139988.79</v>
      </c>
      <c r="J77" s="65" t="s">
        <v>289</v>
      </c>
      <c r="L77" s="63"/>
    </row>
    <row r="78" spans="1:13" ht="30" x14ac:dyDescent="0.25">
      <c r="A78" s="57" t="s">
        <v>84</v>
      </c>
      <c r="B78" s="58" t="s">
        <v>199</v>
      </c>
      <c r="C78" s="57" t="s">
        <v>232</v>
      </c>
      <c r="D78" s="57">
        <v>96527</v>
      </c>
      <c r="E78" s="68">
        <v>89.21</v>
      </c>
      <c r="F78" s="66" t="s">
        <v>295</v>
      </c>
      <c r="G78" s="60">
        <f t="shared" si="1"/>
        <v>121.2</v>
      </c>
      <c r="H78" s="60">
        <f t="shared" si="2"/>
        <v>150.57</v>
      </c>
      <c r="I78" s="60">
        <f t="shared" ref="I78:I134" si="13">ROUND(E78*H78,2)</f>
        <v>13432.35</v>
      </c>
      <c r="J78" s="62">
        <f t="shared" si="12"/>
        <v>0.24229999999999999</v>
      </c>
      <c r="L78" s="63">
        <v>121.2</v>
      </c>
      <c r="M78" s="41"/>
    </row>
    <row r="79" spans="1:13" ht="45" x14ac:dyDescent="0.25">
      <c r="A79" s="57" t="s">
        <v>85</v>
      </c>
      <c r="B79" s="58" t="s">
        <v>194</v>
      </c>
      <c r="C79" s="57" t="s">
        <v>232</v>
      </c>
      <c r="D79" s="57" t="s">
        <v>271</v>
      </c>
      <c r="E79" s="68">
        <v>215.4</v>
      </c>
      <c r="F79" s="66" t="s">
        <v>298</v>
      </c>
      <c r="G79" s="60">
        <f t="shared" si="1"/>
        <v>6.31</v>
      </c>
      <c r="H79" s="60">
        <f t="shared" si="2"/>
        <v>7.84</v>
      </c>
      <c r="I79" s="60">
        <f t="shared" si="13"/>
        <v>1688.74</v>
      </c>
      <c r="J79" s="62">
        <f t="shared" si="12"/>
        <v>0.24229999999999999</v>
      </c>
      <c r="L79" s="63">
        <v>6.31</v>
      </c>
      <c r="M79" s="41"/>
    </row>
    <row r="80" spans="1:13" ht="30" x14ac:dyDescent="0.25">
      <c r="A80" s="57" t="s">
        <v>86</v>
      </c>
      <c r="B80" s="58" t="s">
        <v>178</v>
      </c>
      <c r="C80" s="57" t="s">
        <v>232</v>
      </c>
      <c r="D80" s="57">
        <v>95877</v>
      </c>
      <c r="E80" s="68">
        <v>1088.95</v>
      </c>
      <c r="F80" s="66" t="s">
        <v>296</v>
      </c>
      <c r="G80" s="60">
        <f t="shared" ref="G80:G134" si="14">(L80*(1-I$8))</f>
        <v>2.0699999999999998</v>
      </c>
      <c r="H80" s="60">
        <f t="shared" ref="H80:H101" si="15">ROUND(G80*(1+J80),2)</f>
        <v>2.57</v>
      </c>
      <c r="I80" s="60">
        <f t="shared" si="13"/>
        <v>2798.6</v>
      </c>
      <c r="J80" s="62">
        <f t="shared" si="12"/>
        <v>0.24229999999999999</v>
      </c>
      <c r="L80" s="63">
        <v>2.0699999999999998</v>
      </c>
      <c r="M80" s="41"/>
    </row>
    <row r="81" spans="1:13" ht="30" x14ac:dyDescent="0.25">
      <c r="A81" s="57" t="s">
        <v>87</v>
      </c>
      <c r="B81" s="58" t="s">
        <v>179</v>
      </c>
      <c r="C81" s="57" t="s">
        <v>258</v>
      </c>
      <c r="D81" s="57" t="s">
        <v>259</v>
      </c>
      <c r="E81" s="68">
        <v>117.09</v>
      </c>
      <c r="F81" s="66" t="s">
        <v>295</v>
      </c>
      <c r="G81" s="60">
        <f t="shared" si="14"/>
        <v>25.75</v>
      </c>
      <c r="H81" s="60">
        <f t="shared" si="15"/>
        <v>30.08</v>
      </c>
      <c r="I81" s="60">
        <f t="shared" si="13"/>
        <v>3522.07</v>
      </c>
      <c r="J81" s="62">
        <f>I$7</f>
        <v>0.16800000000000001</v>
      </c>
      <c r="L81" s="63">
        <v>25.75</v>
      </c>
      <c r="M81" s="41"/>
    </row>
    <row r="82" spans="1:13" ht="60" x14ac:dyDescent="0.25">
      <c r="A82" s="57" t="s">
        <v>88</v>
      </c>
      <c r="B82" s="58" t="s">
        <v>203</v>
      </c>
      <c r="C82" s="57" t="s">
        <v>230</v>
      </c>
      <c r="D82" s="57">
        <v>103925</v>
      </c>
      <c r="E82" s="68">
        <v>33.03</v>
      </c>
      <c r="F82" s="66" t="s">
        <v>295</v>
      </c>
      <c r="G82" s="60">
        <f t="shared" si="14"/>
        <v>1392.52</v>
      </c>
      <c r="H82" s="60">
        <f t="shared" si="15"/>
        <v>1729.93</v>
      </c>
      <c r="I82" s="60">
        <f t="shared" si="13"/>
        <v>57139.59</v>
      </c>
      <c r="J82" s="62">
        <f t="shared" ref="J82:J89" si="16">I$5</f>
        <v>0.24229999999999999</v>
      </c>
      <c r="L82" s="63">
        <v>1392.52</v>
      </c>
      <c r="M82" s="41"/>
    </row>
    <row r="83" spans="1:13" ht="30" x14ac:dyDescent="0.25">
      <c r="A83" s="57" t="s">
        <v>89</v>
      </c>
      <c r="B83" s="58" t="s">
        <v>204</v>
      </c>
      <c r="C83" s="57" t="s">
        <v>232</v>
      </c>
      <c r="D83" s="57">
        <v>95944</v>
      </c>
      <c r="E83" s="68">
        <v>1932.56</v>
      </c>
      <c r="F83" s="66" t="s">
        <v>300</v>
      </c>
      <c r="G83" s="60">
        <f t="shared" si="14"/>
        <v>20.99</v>
      </c>
      <c r="H83" s="60">
        <f t="shared" si="15"/>
        <v>26.08</v>
      </c>
      <c r="I83" s="60">
        <f t="shared" si="13"/>
        <v>50401.16</v>
      </c>
      <c r="J83" s="62">
        <f t="shared" si="16"/>
        <v>0.24229999999999999</v>
      </c>
      <c r="L83" s="63">
        <v>20.99</v>
      </c>
      <c r="M83" s="41"/>
    </row>
    <row r="84" spans="1:13" ht="30" x14ac:dyDescent="0.25">
      <c r="A84" s="57" t="s">
        <v>90</v>
      </c>
      <c r="B84" s="58" t="s">
        <v>205</v>
      </c>
      <c r="C84" s="57" t="s">
        <v>232</v>
      </c>
      <c r="D84" s="57">
        <v>95945</v>
      </c>
      <c r="E84" s="68">
        <v>273.11</v>
      </c>
      <c r="F84" s="66" t="s">
        <v>300</v>
      </c>
      <c r="G84" s="60">
        <f t="shared" si="14"/>
        <v>16.12</v>
      </c>
      <c r="H84" s="60">
        <f t="shared" si="15"/>
        <v>20.03</v>
      </c>
      <c r="I84" s="60">
        <f t="shared" si="13"/>
        <v>5470.39</v>
      </c>
      <c r="J84" s="62">
        <f t="shared" si="16"/>
        <v>0.24229999999999999</v>
      </c>
      <c r="L84" s="63">
        <v>16.12</v>
      </c>
      <c r="M84" s="41"/>
    </row>
    <row r="85" spans="1:13" ht="45" x14ac:dyDescent="0.25">
      <c r="A85" s="57" t="s">
        <v>91</v>
      </c>
      <c r="B85" s="58" t="s">
        <v>201</v>
      </c>
      <c r="C85" s="57" t="s">
        <v>230</v>
      </c>
      <c r="D85" s="57" t="s">
        <v>276</v>
      </c>
      <c r="E85" s="68">
        <v>90.5</v>
      </c>
      <c r="F85" s="66" t="s">
        <v>291</v>
      </c>
      <c r="G85" s="60">
        <f t="shared" si="14"/>
        <v>49.24</v>
      </c>
      <c r="H85" s="60">
        <f t="shared" si="15"/>
        <v>61.17</v>
      </c>
      <c r="I85" s="60">
        <f t="shared" si="13"/>
        <v>5535.89</v>
      </c>
      <c r="J85" s="62">
        <f t="shared" si="16"/>
        <v>0.24229999999999999</v>
      </c>
      <c r="L85" s="63">
        <v>49.24</v>
      </c>
      <c r="M85" s="41"/>
    </row>
    <row r="86" spans="1:13" ht="30" x14ac:dyDescent="0.25">
      <c r="A86" s="53" t="s">
        <v>92</v>
      </c>
      <c r="B86" s="54" t="s">
        <v>206</v>
      </c>
      <c r="C86" s="55"/>
      <c r="D86" s="55"/>
      <c r="E86" s="55"/>
      <c r="F86" s="55"/>
      <c r="G86" s="55"/>
      <c r="H86" s="55"/>
      <c r="I86" s="56">
        <f>SUM(I87:I93)</f>
        <v>2586.7999999999997</v>
      </c>
      <c r="J86" s="65" t="s">
        <v>289</v>
      </c>
      <c r="L86" s="63"/>
    </row>
    <row r="87" spans="1:13" ht="30" x14ac:dyDescent="0.25">
      <c r="A87" s="57" t="s">
        <v>93</v>
      </c>
      <c r="B87" s="58" t="s">
        <v>199</v>
      </c>
      <c r="C87" s="57" t="s">
        <v>232</v>
      </c>
      <c r="D87" s="57">
        <v>96527</v>
      </c>
      <c r="E87" s="68">
        <v>1.72</v>
      </c>
      <c r="F87" s="66" t="s">
        <v>295</v>
      </c>
      <c r="G87" s="60">
        <f t="shared" si="14"/>
        <v>121.2</v>
      </c>
      <c r="H87" s="60">
        <f t="shared" si="15"/>
        <v>150.57</v>
      </c>
      <c r="I87" s="60">
        <f t="shared" si="13"/>
        <v>258.98</v>
      </c>
      <c r="J87" s="62">
        <f t="shared" si="16"/>
        <v>0.24229999999999999</v>
      </c>
      <c r="L87" s="63">
        <v>121.2</v>
      </c>
      <c r="M87" s="41"/>
    </row>
    <row r="88" spans="1:13" ht="45" x14ac:dyDescent="0.25">
      <c r="A88" s="57" t="s">
        <v>94</v>
      </c>
      <c r="B88" s="58" t="s">
        <v>194</v>
      </c>
      <c r="C88" s="57" t="s">
        <v>232</v>
      </c>
      <c r="D88" s="57" t="s">
        <v>271</v>
      </c>
      <c r="E88" s="68">
        <v>4.0199999999999996</v>
      </c>
      <c r="F88" s="66" t="s">
        <v>298</v>
      </c>
      <c r="G88" s="60">
        <f t="shared" si="14"/>
        <v>6.31</v>
      </c>
      <c r="H88" s="60">
        <f t="shared" si="15"/>
        <v>7.84</v>
      </c>
      <c r="I88" s="60">
        <f t="shared" si="13"/>
        <v>31.52</v>
      </c>
      <c r="J88" s="62">
        <f t="shared" si="16"/>
        <v>0.24229999999999999</v>
      </c>
      <c r="L88" s="63">
        <v>6.31</v>
      </c>
      <c r="M88" s="41"/>
    </row>
    <row r="89" spans="1:13" ht="30" x14ac:dyDescent="0.25">
      <c r="A89" s="57" t="s">
        <v>95</v>
      </c>
      <c r="B89" s="58" t="s">
        <v>178</v>
      </c>
      <c r="C89" s="57" t="s">
        <v>232</v>
      </c>
      <c r="D89" s="57">
        <v>95877</v>
      </c>
      <c r="E89" s="68">
        <v>20.79</v>
      </c>
      <c r="F89" s="66" t="s">
        <v>296</v>
      </c>
      <c r="G89" s="60">
        <f t="shared" si="14"/>
        <v>2.0699999999999998</v>
      </c>
      <c r="H89" s="60">
        <f t="shared" si="15"/>
        <v>2.57</v>
      </c>
      <c r="I89" s="60">
        <f t="shared" si="13"/>
        <v>53.43</v>
      </c>
      <c r="J89" s="62">
        <f t="shared" si="16"/>
        <v>0.24229999999999999</v>
      </c>
      <c r="L89" s="63">
        <v>2.0699999999999998</v>
      </c>
      <c r="M89" s="41"/>
    </row>
    <row r="90" spans="1:13" ht="30" x14ac:dyDescent="0.25">
      <c r="A90" s="57" t="s">
        <v>96</v>
      </c>
      <c r="B90" s="58" t="s">
        <v>179</v>
      </c>
      <c r="C90" s="57" t="s">
        <v>258</v>
      </c>
      <c r="D90" s="57" t="s">
        <v>259</v>
      </c>
      <c r="E90" s="68">
        <v>2.2400000000000002</v>
      </c>
      <c r="F90" s="66" t="s">
        <v>295</v>
      </c>
      <c r="G90" s="60">
        <f t="shared" si="14"/>
        <v>25.75</v>
      </c>
      <c r="H90" s="60">
        <f t="shared" si="15"/>
        <v>30.08</v>
      </c>
      <c r="I90" s="60">
        <f t="shared" si="13"/>
        <v>67.38</v>
      </c>
      <c r="J90" s="62">
        <f>I$7</f>
        <v>0.16800000000000001</v>
      </c>
      <c r="L90" s="63">
        <v>25.75</v>
      </c>
      <c r="M90" s="41"/>
    </row>
    <row r="91" spans="1:13" ht="45" x14ac:dyDescent="0.25">
      <c r="A91" s="57" t="s">
        <v>97</v>
      </c>
      <c r="B91" s="58" t="s">
        <v>207</v>
      </c>
      <c r="C91" s="57" t="s">
        <v>232</v>
      </c>
      <c r="D91" s="57">
        <v>92916</v>
      </c>
      <c r="E91" s="68">
        <v>47.78</v>
      </c>
      <c r="F91" s="66" t="s">
        <v>300</v>
      </c>
      <c r="G91" s="60">
        <f t="shared" si="14"/>
        <v>15.21</v>
      </c>
      <c r="H91" s="60">
        <f t="shared" si="15"/>
        <v>18.899999999999999</v>
      </c>
      <c r="I91" s="60">
        <f t="shared" si="13"/>
        <v>903.04</v>
      </c>
      <c r="J91" s="62">
        <f t="shared" ref="J91:J97" si="17">I$5</f>
        <v>0.24229999999999999</v>
      </c>
      <c r="L91" s="63">
        <v>15.21</v>
      </c>
      <c r="M91" s="41"/>
    </row>
    <row r="92" spans="1:13" ht="45" x14ac:dyDescent="0.25">
      <c r="A92" s="57" t="s">
        <v>98</v>
      </c>
      <c r="B92" s="58" t="s">
        <v>208</v>
      </c>
      <c r="C92" s="57" t="s">
        <v>232</v>
      </c>
      <c r="D92" s="57">
        <v>103798</v>
      </c>
      <c r="E92" s="68">
        <v>0.75</v>
      </c>
      <c r="F92" s="66" t="s">
        <v>295</v>
      </c>
      <c r="G92" s="60">
        <f t="shared" si="14"/>
        <v>693.91</v>
      </c>
      <c r="H92" s="60">
        <f t="shared" si="15"/>
        <v>862.04</v>
      </c>
      <c r="I92" s="60">
        <f t="shared" si="13"/>
        <v>646.53</v>
      </c>
      <c r="J92" s="62">
        <f t="shared" si="17"/>
        <v>0.24229999999999999</v>
      </c>
      <c r="L92" s="63">
        <v>693.91</v>
      </c>
      <c r="M92" s="41"/>
    </row>
    <row r="93" spans="1:13" ht="30" x14ac:dyDescent="0.25">
      <c r="A93" s="57" t="s">
        <v>99</v>
      </c>
      <c r="B93" s="58" t="s">
        <v>209</v>
      </c>
      <c r="C93" s="57" t="s">
        <v>232</v>
      </c>
      <c r="D93" s="57">
        <v>96533</v>
      </c>
      <c r="E93" s="68">
        <v>5.0599999999999996</v>
      </c>
      <c r="F93" s="66" t="s">
        <v>292</v>
      </c>
      <c r="G93" s="60">
        <f t="shared" si="14"/>
        <v>99.57</v>
      </c>
      <c r="H93" s="60">
        <f t="shared" si="15"/>
        <v>123.7</v>
      </c>
      <c r="I93" s="60">
        <f t="shared" si="13"/>
        <v>625.91999999999996</v>
      </c>
      <c r="J93" s="62">
        <f t="shared" si="17"/>
        <v>0.24229999999999999</v>
      </c>
      <c r="L93" s="63">
        <v>99.57</v>
      </c>
      <c r="M93" s="41"/>
    </row>
    <row r="94" spans="1:13" ht="30" x14ac:dyDescent="0.25">
      <c r="A94" s="53" t="s">
        <v>100</v>
      </c>
      <c r="B94" s="54" t="s">
        <v>210</v>
      </c>
      <c r="C94" s="55"/>
      <c r="D94" s="55"/>
      <c r="E94" s="55"/>
      <c r="F94" s="55"/>
      <c r="G94" s="70"/>
      <c r="H94" s="55"/>
      <c r="I94" s="56">
        <f>SUM(I95:I101)</f>
        <v>2586.7999999999997</v>
      </c>
      <c r="J94" s="65" t="s">
        <v>289</v>
      </c>
      <c r="L94" s="63"/>
    </row>
    <row r="95" spans="1:13" ht="30" x14ac:dyDescent="0.25">
      <c r="A95" s="57" t="s">
        <v>101</v>
      </c>
      <c r="B95" s="58" t="s">
        <v>199</v>
      </c>
      <c r="C95" s="57" t="s">
        <v>232</v>
      </c>
      <c r="D95" s="57">
        <v>96527</v>
      </c>
      <c r="E95" s="68">
        <v>1.72</v>
      </c>
      <c r="F95" s="66" t="s">
        <v>295</v>
      </c>
      <c r="G95" s="60">
        <f t="shared" si="14"/>
        <v>121.2</v>
      </c>
      <c r="H95" s="60">
        <f t="shared" si="15"/>
        <v>150.57</v>
      </c>
      <c r="I95" s="60">
        <f t="shared" si="13"/>
        <v>258.98</v>
      </c>
      <c r="J95" s="62">
        <f t="shared" si="17"/>
        <v>0.24229999999999999</v>
      </c>
      <c r="L95" s="63">
        <v>121.2</v>
      </c>
      <c r="M95" s="41"/>
    </row>
    <row r="96" spans="1:13" ht="45" x14ac:dyDescent="0.25">
      <c r="A96" s="57" t="s">
        <v>102</v>
      </c>
      <c r="B96" s="58" t="s">
        <v>194</v>
      </c>
      <c r="C96" s="57" t="s">
        <v>232</v>
      </c>
      <c r="D96" s="57" t="s">
        <v>271</v>
      </c>
      <c r="E96" s="68">
        <v>4.0199999999999996</v>
      </c>
      <c r="F96" s="66" t="s">
        <v>298</v>
      </c>
      <c r="G96" s="60">
        <f t="shared" si="14"/>
        <v>6.31</v>
      </c>
      <c r="H96" s="60">
        <f t="shared" si="15"/>
        <v>7.84</v>
      </c>
      <c r="I96" s="60">
        <f t="shared" si="13"/>
        <v>31.52</v>
      </c>
      <c r="J96" s="62">
        <f t="shared" si="17"/>
        <v>0.24229999999999999</v>
      </c>
      <c r="L96" s="63">
        <v>6.31</v>
      </c>
      <c r="M96" s="41"/>
    </row>
    <row r="97" spans="1:13" ht="30" x14ac:dyDescent="0.25">
      <c r="A97" s="57" t="s">
        <v>103</v>
      </c>
      <c r="B97" s="58" t="s">
        <v>178</v>
      </c>
      <c r="C97" s="57" t="s">
        <v>232</v>
      </c>
      <c r="D97" s="57">
        <v>95877</v>
      </c>
      <c r="E97" s="68">
        <v>20.79</v>
      </c>
      <c r="F97" s="66" t="s">
        <v>296</v>
      </c>
      <c r="G97" s="60">
        <f t="shared" si="14"/>
        <v>2.0699999999999998</v>
      </c>
      <c r="H97" s="60">
        <f t="shared" si="15"/>
        <v>2.57</v>
      </c>
      <c r="I97" s="60">
        <f t="shared" si="13"/>
        <v>53.43</v>
      </c>
      <c r="J97" s="62">
        <f t="shared" si="17"/>
        <v>0.24229999999999999</v>
      </c>
      <c r="L97" s="63">
        <v>2.0699999999999998</v>
      </c>
      <c r="M97" s="41"/>
    </row>
    <row r="98" spans="1:13" ht="30" x14ac:dyDescent="0.25">
      <c r="A98" s="57" t="s">
        <v>104</v>
      </c>
      <c r="B98" s="58" t="s">
        <v>179</v>
      </c>
      <c r="C98" s="57" t="s">
        <v>258</v>
      </c>
      <c r="D98" s="57" t="s">
        <v>259</v>
      </c>
      <c r="E98" s="68">
        <v>2.2400000000000002</v>
      </c>
      <c r="F98" s="66" t="s">
        <v>295</v>
      </c>
      <c r="G98" s="60">
        <f t="shared" si="14"/>
        <v>25.75</v>
      </c>
      <c r="H98" s="60">
        <f t="shared" si="15"/>
        <v>30.08</v>
      </c>
      <c r="I98" s="60">
        <f t="shared" si="13"/>
        <v>67.38</v>
      </c>
      <c r="J98" s="62">
        <f>I$7</f>
        <v>0.16800000000000001</v>
      </c>
      <c r="L98" s="63">
        <v>25.75</v>
      </c>
      <c r="M98" s="41"/>
    </row>
    <row r="99" spans="1:13" ht="45" x14ac:dyDescent="0.25">
      <c r="A99" s="57" t="s">
        <v>105</v>
      </c>
      <c r="B99" s="58" t="s">
        <v>207</v>
      </c>
      <c r="C99" s="57" t="s">
        <v>232</v>
      </c>
      <c r="D99" s="57">
        <v>92916</v>
      </c>
      <c r="E99" s="68">
        <v>47.78</v>
      </c>
      <c r="F99" s="66" t="s">
        <v>300</v>
      </c>
      <c r="G99" s="60">
        <f t="shared" si="14"/>
        <v>15.21</v>
      </c>
      <c r="H99" s="60">
        <f t="shared" si="15"/>
        <v>18.899999999999999</v>
      </c>
      <c r="I99" s="60">
        <f t="shared" si="13"/>
        <v>903.04</v>
      </c>
      <c r="J99" s="62">
        <f t="shared" ref="J99:J105" si="18">I$5</f>
        <v>0.24229999999999999</v>
      </c>
      <c r="L99" s="63">
        <v>15.21</v>
      </c>
      <c r="M99" s="41"/>
    </row>
    <row r="100" spans="1:13" ht="45" x14ac:dyDescent="0.25">
      <c r="A100" s="57" t="s">
        <v>106</v>
      </c>
      <c r="B100" s="58" t="s">
        <v>208</v>
      </c>
      <c r="C100" s="57" t="s">
        <v>232</v>
      </c>
      <c r="D100" s="57">
        <v>103798</v>
      </c>
      <c r="E100" s="68">
        <v>0.75</v>
      </c>
      <c r="F100" s="66" t="s">
        <v>295</v>
      </c>
      <c r="G100" s="60">
        <f t="shared" si="14"/>
        <v>693.91</v>
      </c>
      <c r="H100" s="60">
        <f t="shared" si="15"/>
        <v>862.04</v>
      </c>
      <c r="I100" s="60">
        <f t="shared" si="13"/>
        <v>646.53</v>
      </c>
      <c r="J100" s="62">
        <f t="shared" si="18"/>
        <v>0.24229999999999999</v>
      </c>
      <c r="L100" s="63">
        <v>693.91</v>
      </c>
      <c r="M100" s="41"/>
    </row>
    <row r="101" spans="1:13" ht="30" x14ac:dyDescent="0.25">
      <c r="A101" s="57" t="s">
        <v>107</v>
      </c>
      <c r="B101" s="58" t="s">
        <v>209</v>
      </c>
      <c r="C101" s="57" t="s">
        <v>232</v>
      </c>
      <c r="D101" s="57">
        <v>96533</v>
      </c>
      <c r="E101" s="68">
        <v>5.0599999999999996</v>
      </c>
      <c r="F101" s="66" t="s">
        <v>292</v>
      </c>
      <c r="G101" s="60">
        <f t="shared" si="14"/>
        <v>99.57</v>
      </c>
      <c r="H101" s="60">
        <f t="shared" si="15"/>
        <v>123.7</v>
      </c>
      <c r="I101" s="60">
        <f t="shared" si="13"/>
        <v>625.91999999999996</v>
      </c>
      <c r="J101" s="62">
        <f t="shared" si="18"/>
        <v>0.24229999999999999</v>
      </c>
      <c r="L101" s="63">
        <v>99.57</v>
      </c>
      <c r="M101" s="41"/>
    </row>
    <row r="102" spans="1:13" ht="30" x14ac:dyDescent="0.25">
      <c r="A102" s="53" t="s">
        <v>108</v>
      </c>
      <c r="B102" s="54" t="s">
        <v>211</v>
      </c>
      <c r="C102" s="55"/>
      <c r="D102" s="55"/>
      <c r="E102" s="55"/>
      <c r="F102" s="55"/>
      <c r="G102" s="70"/>
      <c r="H102" s="55"/>
      <c r="I102" s="56">
        <f>SUM(I103:I109)</f>
        <v>2586.7999999999997</v>
      </c>
      <c r="J102" s="65" t="s">
        <v>289</v>
      </c>
      <c r="L102" s="63"/>
    </row>
    <row r="103" spans="1:13" ht="30" x14ac:dyDescent="0.25">
      <c r="A103" s="57" t="s">
        <v>109</v>
      </c>
      <c r="B103" s="58" t="s">
        <v>199</v>
      </c>
      <c r="C103" s="57" t="s">
        <v>232</v>
      </c>
      <c r="D103" s="57">
        <v>96527</v>
      </c>
      <c r="E103" s="68">
        <v>1.72</v>
      </c>
      <c r="F103" s="66" t="s">
        <v>295</v>
      </c>
      <c r="G103" s="60">
        <f t="shared" si="14"/>
        <v>121.2</v>
      </c>
      <c r="H103" s="60">
        <f t="shared" ref="H103:H134" si="19">ROUND(G103*(1+J103),2)</f>
        <v>150.57</v>
      </c>
      <c r="I103" s="60">
        <f t="shared" si="13"/>
        <v>258.98</v>
      </c>
      <c r="J103" s="62">
        <f t="shared" si="18"/>
        <v>0.24229999999999999</v>
      </c>
      <c r="L103" s="63">
        <v>121.2</v>
      </c>
      <c r="M103" s="41"/>
    </row>
    <row r="104" spans="1:13" ht="45" x14ac:dyDescent="0.25">
      <c r="A104" s="57" t="s">
        <v>110</v>
      </c>
      <c r="B104" s="58" t="s">
        <v>194</v>
      </c>
      <c r="C104" s="57" t="s">
        <v>232</v>
      </c>
      <c r="D104" s="57" t="s">
        <v>271</v>
      </c>
      <c r="E104" s="68">
        <v>4.0199999999999996</v>
      </c>
      <c r="F104" s="66" t="s">
        <v>298</v>
      </c>
      <c r="G104" s="60">
        <f t="shared" si="14"/>
        <v>6.31</v>
      </c>
      <c r="H104" s="60">
        <f t="shared" si="19"/>
        <v>7.84</v>
      </c>
      <c r="I104" s="60">
        <f t="shared" si="13"/>
        <v>31.52</v>
      </c>
      <c r="J104" s="62">
        <f t="shared" si="18"/>
        <v>0.24229999999999999</v>
      </c>
      <c r="L104" s="63">
        <v>6.31</v>
      </c>
      <c r="M104" s="41"/>
    </row>
    <row r="105" spans="1:13" ht="30" x14ac:dyDescent="0.25">
      <c r="A105" s="57" t="s">
        <v>111</v>
      </c>
      <c r="B105" s="58" t="s">
        <v>178</v>
      </c>
      <c r="C105" s="57" t="s">
        <v>232</v>
      </c>
      <c r="D105" s="57">
        <v>95877</v>
      </c>
      <c r="E105" s="68">
        <v>20.79</v>
      </c>
      <c r="F105" s="66" t="s">
        <v>296</v>
      </c>
      <c r="G105" s="60">
        <f t="shared" si="14"/>
        <v>2.0699999999999998</v>
      </c>
      <c r="H105" s="60">
        <f t="shared" si="19"/>
        <v>2.57</v>
      </c>
      <c r="I105" s="60">
        <f t="shared" si="13"/>
        <v>53.43</v>
      </c>
      <c r="J105" s="62">
        <f t="shared" si="18"/>
        <v>0.24229999999999999</v>
      </c>
      <c r="L105" s="63">
        <v>2.0699999999999998</v>
      </c>
      <c r="M105" s="41"/>
    </row>
    <row r="106" spans="1:13" ht="30" x14ac:dyDescent="0.25">
      <c r="A106" s="57" t="s">
        <v>112</v>
      </c>
      <c r="B106" s="58" t="s">
        <v>179</v>
      </c>
      <c r="C106" s="57" t="s">
        <v>258</v>
      </c>
      <c r="D106" s="57" t="s">
        <v>259</v>
      </c>
      <c r="E106" s="68">
        <v>2.2400000000000002</v>
      </c>
      <c r="F106" s="66" t="s">
        <v>295</v>
      </c>
      <c r="G106" s="60">
        <f t="shared" si="14"/>
        <v>25.75</v>
      </c>
      <c r="H106" s="60">
        <f t="shared" si="19"/>
        <v>30.08</v>
      </c>
      <c r="I106" s="60">
        <f t="shared" si="13"/>
        <v>67.38</v>
      </c>
      <c r="J106" s="62">
        <f>I$7</f>
        <v>0.16800000000000001</v>
      </c>
      <c r="L106" s="63">
        <v>25.75</v>
      </c>
      <c r="M106" s="41"/>
    </row>
    <row r="107" spans="1:13" ht="45" x14ac:dyDescent="0.25">
      <c r="A107" s="57" t="s">
        <v>113</v>
      </c>
      <c r="B107" s="58" t="s">
        <v>207</v>
      </c>
      <c r="C107" s="57" t="s">
        <v>232</v>
      </c>
      <c r="D107" s="57">
        <v>92916</v>
      </c>
      <c r="E107" s="68">
        <v>47.78</v>
      </c>
      <c r="F107" s="66" t="s">
        <v>300</v>
      </c>
      <c r="G107" s="60">
        <f t="shared" si="14"/>
        <v>15.21</v>
      </c>
      <c r="H107" s="60">
        <f t="shared" si="19"/>
        <v>18.899999999999999</v>
      </c>
      <c r="I107" s="60">
        <f t="shared" si="13"/>
        <v>903.04</v>
      </c>
      <c r="J107" s="62">
        <f t="shared" ref="J107:J113" si="20">I$5</f>
        <v>0.24229999999999999</v>
      </c>
      <c r="L107" s="63">
        <v>15.21</v>
      </c>
      <c r="M107" s="41"/>
    </row>
    <row r="108" spans="1:13" ht="45" x14ac:dyDescent="0.25">
      <c r="A108" s="57" t="s">
        <v>114</v>
      </c>
      <c r="B108" s="58" t="s">
        <v>208</v>
      </c>
      <c r="C108" s="57" t="s">
        <v>232</v>
      </c>
      <c r="D108" s="57">
        <v>103798</v>
      </c>
      <c r="E108" s="68">
        <v>0.75</v>
      </c>
      <c r="F108" s="66" t="s">
        <v>295</v>
      </c>
      <c r="G108" s="60">
        <f t="shared" si="14"/>
        <v>693.91</v>
      </c>
      <c r="H108" s="60">
        <f t="shared" si="19"/>
        <v>862.04</v>
      </c>
      <c r="I108" s="60">
        <f t="shared" si="13"/>
        <v>646.53</v>
      </c>
      <c r="J108" s="62">
        <f t="shared" si="20"/>
        <v>0.24229999999999999</v>
      </c>
      <c r="L108" s="63">
        <v>693.91</v>
      </c>
      <c r="M108" s="41"/>
    </row>
    <row r="109" spans="1:13" ht="30" x14ac:dyDescent="0.25">
      <c r="A109" s="57" t="s">
        <v>115</v>
      </c>
      <c r="B109" s="58" t="s">
        <v>209</v>
      </c>
      <c r="C109" s="57" t="s">
        <v>232</v>
      </c>
      <c r="D109" s="57">
        <v>96533</v>
      </c>
      <c r="E109" s="68">
        <v>5.0599999999999996</v>
      </c>
      <c r="F109" s="66" t="s">
        <v>292</v>
      </c>
      <c r="G109" s="60">
        <f t="shared" si="14"/>
        <v>99.57</v>
      </c>
      <c r="H109" s="60">
        <f t="shared" si="19"/>
        <v>123.7</v>
      </c>
      <c r="I109" s="60">
        <f t="shared" si="13"/>
        <v>625.91999999999996</v>
      </c>
      <c r="J109" s="62">
        <f t="shared" si="20"/>
        <v>0.24229999999999999</v>
      </c>
      <c r="L109" s="63">
        <v>99.57</v>
      </c>
      <c r="M109" s="41"/>
    </row>
    <row r="110" spans="1:13" ht="30" x14ac:dyDescent="0.25">
      <c r="A110" s="53" t="s">
        <v>116</v>
      </c>
      <c r="B110" s="54" t="s">
        <v>212</v>
      </c>
      <c r="C110" s="55"/>
      <c r="D110" s="55"/>
      <c r="E110" s="55"/>
      <c r="F110" s="55"/>
      <c r="G110" s="70"/>
      <c r="H110" s="55"/>
      <c r="I110" s="56">
        <f>SUM(I111:I117)</f>
        <v>2586.7999999999997</v>
      </c>
      <c r="J110" s="65" t="s">
        <v>289</v>
      </c>
      <c r="L110" s="63"/>
    </row>
    <row r="111" spans="1:13" ht="30" x14ac:dyDescent="0.25">
      <c r="A111" s="57" t="s">
        <v>117</v>
      </c>
      <c r="B111" s="58" t="s">
        <v>199</v>
      </c>
      <c r="C111" s="57" t="s">
        <v>232</v>
      </c>
      <c r="D111" s="57">
        <v>96527</v>
      </c>
      <c r="E111" s="68">
        <v>1.72</v>
      </c>
      <c r="F111" s="66" t="s">
        <v>295</v>
      </c>
      <c r="G111" s="60">
        <f t="shared" si="14"/>
        <v>121.2</v>
      </c>
      <c r="H111" s="60">
        <f t="shared" si="19"/>
        <v>150.57</v>
      </c>
      <c r="I111" s="60">
        <f t="shared" si="13"/>
        <v>258.98</v>
      </c>
      <c r="J111" s="62">
        <f t="shared" si="20"/>
        <v>0.24229999999999999</v>
      </c>
      <c r="L111" s="63">
        <v>121.2</v>
      </c>
      <c r="M111" s="41"/>
    </row>
    <row r="112" spans="1:13" ht="45" x14ac:dyDescent="0.25">
      <c r="A112" s="57" t="s">
        <v>118</v>
      </c>
      <c r="B112" s="58" t="s">
        <v>194</v>
      </c>
      <c r="C112" s="57" t="s">
        <v>232</v>
      </c>
      <c r="D112" s="57" t="s">
        <v>271</v>
      </c>
      <c r="E112" s="68">
        <v>4.0199999999999996</v>
      </c>
      <c r="F112" s="66" t="s">
        <v>298</v>
      </c>
      <c r="G112" s="60">
        <f t="shared" si="14"/>
        <v>6.31</v>
      </c>
      <c r="H112" s="60">
        <f t="shared" si="19"/>
        <v>7.84</v>
      </c>
      <c r="I112" s="60">
        <f t="shared" si="13"/>
        <v>31.52</v>
      </c>
      <c r="J112" s="62">
        <f t="shared" si="20"/>
        <v>0.24229999999999999</v>
      </c>
      <c r="L112" s="63">
        <v>6.31</v>
      </c>
      <c r="M112" s="41"/>
    </row>
    <row r="113" spans="1:13" ht="30" x14ac:dyDescent="0.25">
      <c r="A113" s="57" t="s">
        <v>119</v>
      </c>
      <c r="B113" s="58" t="s">
        <v>178</v>
      </c>
      <c r="C113" s="57" t="s">
        <v>232</v>
      </c>
      <c r="D113" s="57">
        <v>95877</v>
      </c>
      <c r="E113" s="68">
        <v>20.79</v>
      </c>
      <c r="F113" s="66" t="s">
        <v>296</v>
      </c>
      <c r="G113" s="60">
        <f t="shared" si="14"/>
        <v>2.0699999999999998</v>
      </c>
      <c r="H113" s="60">
        <f t="shared" si="19"/>
        <v>2.57</v>
      </c>
      <c r="I113" s="60">
        <f t="shared" si="13"/>
        <v>53.43</v>
      </c>
      <c r="J113" s="62">
        <f t="shared" si="20"/>
        <v>0.24229999999999999</v>
      </c>
      <c r="L113" s="63">
        <v>2.0699999999999998</v>
      </c>
      <c r="M113" s="41"/>
    </row>
    <row r="114" spans="1:13" ht="30" x14ac:dyDescent="0.25">
      <c r="A114" s="57" t="s">
        <v>120</v>
      </c>
      <c r="B114" s="58" t="s">
        <v>179</v>
      </c>
      <c r="C114" s="57" t="s">
        <v>258</v>
      </c>
      <c r="D114" s="57" t="s">
        <v>259</v>
      </c>
      <c r="E114" s="68">
        <v>2.2400000000000002</v>
      </c>
      <c r="F114" s="66" t="s">
        <v>295</v>
      </c>
      <c r="G114" s="60">
        <f t="shared" si="14"/>
        <v>25.75</v>
      </c>
      <c r="H114" s="60">
        <f t="shared" si="19"/>
        <v>30.08</v>
      </c>
      <c r="I114" s="60">
        <f t="shared" si="13"/>
        <v>67.38</v>
      </c>
      <c r="J114" s="62">
        <f>I$7</f>
        <v>0.16800000000000001</v>
      </c>
      <c r="L114" s="63">
        <v>25.75</v>
      </c>
      <c r="M114" s="41"/>
    </row>
    <row r="115" spans="1:13" ht="45" x14ac:dyDescent="0.25">
      <c r="A115" s="57" t="s">
        <v>121</v>
      </c>
      <c r="B115" s="58" t="s">
        <v>207</v>
      </c>
      <c r="C115" s="57" t="s">
        <v>232</v>
      </c>
      <c r="D115" s="57">
        <v>92916</v>
      </c>
      <c r="E115" s="68">
        <v>47.78</v>
      </c>
      <c r="F115" s="66" t="s">
        <v>300</v>
      </c>
      <c r="G115" s="60">
        <f t="shared" si="14"/>
        <v>15.21</v>
      </c>
      <c r="H115" s="60">
        <f t="shared" si="19"/>
        <v>18.899999999999999</v>
      </c>
      <c r="I115" s="60">
        <f t="shared" si="13"/>
        <v>903.04</v>
      </c>
      <c r="J115" s="62">
        <f t="shared" ref="J115:J121" si="21">I$5</f>
        <v>0.24229999999999999</v>
      </c>
      <c r="L115" s="63">
        <v>15.21</v>
      </c>
      <c r="M115" s="41"/>
    </row>
    <row r="116" spans="1:13" ht="45" x14ac:dyDescent="0.25">
      <c r="A116" s="57" t="s">
        <v>122</v>
      </c>
      <c r="B116" s="58" t="s">
        <v>208</v>
      </c>
      <c r="C116" s="57" t="s">
        <v>232</v>
      </c>
      <c r="D116" s="57">
        <v>103798</v>
      </c>
      <c r="E116" s="68">
        <v>0.75</v>
      </c>
      <c r="F116" s="66" t="s">
        <v>295</v>
      </c>
      <c r="G116" s="60">
        <f t="shared" si="14"/>
        <v>693.91</v>
      </c>
      <c r="H116" s="60">
        <f t="shared" si="19"/>
        <v>862.04</v>
      </c>
      <c r="I116" s="60">
        <f t="shared" si="13"/>
        <v>646.53</v>
      </c>
      <c r="J116" s="62">
        <f t="shared" si="21"/>
        <v>0.24229999999999999</v>
      </c>
      <c r="L116" s="63">
        <v>693.91</v>
      </c>
      <c r="M116" s="41"/>
    </row>
    <row r="117" spans="1:13" ht="30" x14ac:dyDescent="0.25">
      <c r="A117" s="57" t="s">
        <v>123</v>
      </c>
      <c r="B117" s="58" t="s">
        <v>209</v>
      </c>
      <c r="C117" s="57" t="s">
        <v>232</v>
      </c>
      <c r="D117" s="57">
        <v>96533</v>
      </c>
      <c r="E117" s="68">
        <v>5.0599999999999996</v>
      </c>
      <c r="F117" s="66" t="s">
        <v>292</v>
      </c>
      <c r="G117" s="60">
        <f t="shared" si="14"/>
        <v>99.57</v>
      </c>
      <c r="H117" s="60">
        <f t="shared" si="19"/>
        <v>123.7</v>
      </c>
      <c r="I117" s="60">
        <f t="shared" si="13"/>
        <v>625.91999999999996</v>
      </c>
      <c r="J117" s="62">
        <f t="shared" si="21"/>
        <v>0.24229999999999999</v>
      </c>
      <c r="L117" s="63">
        <v>99.57</v>
      </c>
      <c r="M117" s="41"/>
    </row>
    <row r="118" spans="1:13" x14ac:dyDescent="0.25">
      <c r="A118" s="53" t="s">
        <v>124</v>
      </c>
      <c r="B118" s="54" t="s">
        <v>213</v>
      </c>
      <c r="C118" s="55"/>
      <c r="D118" s="55"/>
      <c r="E118" s="55"/>
      <c r="F118" s="55"/>
      <c r="G118" s="70"/>
      <c r="H118" s="55"/>
      <c r="I118" s="56">
        <f>SUM(I119:I121)</f>
        <v>58017.3</v>
      </c>
      <c r="J118" s="65" t="s">
        <v>289</v>
      </c>
      <c r="L118" s="63"/>
    </row>
    <row r="119" spans="1:13" ht="45" x14ac:dyDescent="0.25">
      <c r="A119" s="57" t="s">
        <v>125</v>
      </c>
      <c r="B119" s="58" t="s">
        <v>214</v>
      </c>
      <c r="C119" s="57" t="s">
        <v>232</v>
      </c>
      <c r="D119" s="57">
        <v>94995</v>
      </c>
      <c r="E119" s="68">
        <v>330</v>
      </c>
      <c r="F119" s="66" t="s">
        <v>292</v>
      </c>
      <c r="G119" s="60">
        <f t="shared" si="14"/>
        <v>94.51</v>
      </c>
      <c r="H119" s="60">
        <f t="shared" si="19"/>
        <v>117.41</v>
      </c>
      <c r="I119" s="60">
        <f>ROUND(E119*H119,2)</f>
        <v>38745.300000000003</v>
      </c>
      <c r="J119" s="62">
        <f t="shared" si="21"/>
        <v>0.24229999999999999</v>
      </c>
      <c r="L119" s="63">
        <v>94.51</v>
      </c>
      <c r="M119" s="41"/>
    </row>
    <row r="120" spans="1:13" ht="45" x14ac:dyDescent="0.25">
      <c r="A120" s="57" t="s">
        <v>126</v>
      </c>
      <c r="B120" s="58" t="s">
        <v>215</v>
      </c>
      <c r="C120" s="57" t="s">
        <v>232</v>
      </c>
      <c r="D120" s="57">
        <v>94273</v>
      </c>
      <c r="E120" s="68">
        <v>220</v>
      </c>
      <c r="F120" s="66" t="s">
        <v>291</v>
      </c>
      <c r="G120" s="60">
        <f t="shared" si="14"/>
        <v>68.61</v>
      </c>
      <c r="H120" s="60">
        <f t="shared" si="19"/>
        <v>85.23</v>
      </c>
      <c r="I120" s="60">
        <f t="shared" ref="I120:I121" si="22">ROUND(E120*H120,2)</f>
        <v>18750.599999999999</v>
      </c>
      <c r="J120" s="62">
        <f t="shared" si="21"/>
        <v>0.24229999999999999</v>
      </c>
      <c r="L120" s="63">
        <v>68.61</v>
      </c>
      <c r="M120" s="41"/>
    </row>
    <row r="121" spans="1:13" ht="30" x14ac:dyDescent="0.25">
      <c r="A121" s="57" t="s">
        <v>127</v>
      </c>
      <c r="B121" s="58" t="s">
        <v>216</v>
      </c>
      <c r="C121" s="57" t="s">
        <v>232</v>
      </c>
      <c r="D121" s="57">
        <v>102498</v>
      </c>
      <c r="E121" s="68">
        <v>220</v>
      </c>
      <c r="F121" s="66" t="s">
        <v>291</v>
      </c>
      <c r="G121" s="60">
        <f t="shared" si="14"/>
        <v>1.91</v>
      </c>
      <c r="H121" s="60">
        <f t="shared" si="19"/>
        <v>2.37</v>
      </c>
      <c r="I121" s="60">
        <f t="shared" si="22"/>
        <v>521.4</v>
      </c>
      <c r="J121" s="62">
        <f t="shared" si="21"/>
        <v>0.24229999999999999</v>
      </c>
      <c r="L121" s="63">
        <v>1.91</v>
      </c>
      <c r="M121" s="41"/>
    </row>
    <row r="122" spans="1:13" x14ac:dyDescent="0.25">
      <c r="A122" s="53" t="s">
        <v>128</v>
      </c>
      <c r="B122" s="54" t="s">
        <v>217</v>
      </c>
      <c r="C122" s="55"/>
      <c r="D122" s="55"/>
      <c r="E122" s="55"/>
      <c r="F122" s="55"/>
      <c r="G122" s="70"/>
      <c r="H122" s="55"/>
      <c r="I122" s="56">
        <f>SUM(I123:I132)</f>
        <v>44366.52</v>
      </c>
      <c r="J122" s="65" t="s">
        <v>289</v>
      </c>
      <c r="L122" s="63"/>
    </row>
    <row r="123" spans="1:13" ht="30" x14ac:dyDescent="0.25">
      <c r="A123" s="57" t="s">
        <v>129</v>
      </c>
      <c r="B123" s="58" t="s">
        <v>218</v>
      </c>
      <c r="C123" s="57" t="s">
        <v>238</v>
      </c>
      <c r="D123" s="57" t="s">
        <v>277</v>
      </c>
      <c r="E123" s="68">
        <v>1</v>
      </c>
      <c r="F123" s="66" t="s">
        <v>290</v>
      </c>
      <c r="G123" s="60">
        <f t="shared" si="14"/>
        <v>3251.38</v>
      </c>
      <c r="H123" s="60">
        <f t="shared" si="19"/>
        <v>4099.99</v>
      </c>
      <c r="I123" s="60">
        <f t="shared" si="13"/>
        <v>4099.99</v>
      </c>
      <c r="J123" s="62">
        <f>I$6</f>
        <v>0.26100000000000001</v>
      </c>
      <c r="L123" s="63">
        <v>3251.38</v>
      </c>
      <c r="M123" s="41"/>
    </row>
    <row r="124" spans="1:13" x14ac:dyDescent="0.25">
      <c r="A124" s="57" t="s">
        <v>130</v>
      </c>
      <c r="B124" s="58" t="s">
        <v>219</v>
      </c>
      <c r="C124" s="57" t="s">
        <v>238</v>
      </c>
      <c r="D124" s="57" t="s">
        <v>278</v>
      </c>
      <c r="E124" s="68">
        <v>2</v>
      </c>
      <c r="F124" s="66" t="s">
        <v>290</v>
      </c>
      <c r="G124" s="60">
        <f t="shared" si="14"/>
        <v>1588</v>
      </c>
      <c r="H124" s="60">
        <f t="shared" si="19"/>
        <v>2002.47</v>
      </c>
      <c r="I124" s="60">
        <f t="shared" si="13"/>
        <v>4004.94</v>
      </c>
      <c r="J124" s="62">
        <f t="shared" ref="J124:J134" si="23">I$6</f>
        <v>0.26100000000000001</v>
      </c>
      <c r="L124" s="63">
        <v>1588</v>
      </c>
      <c r="M124" s="41"/>
    </row>
    <row r="125" spans="1:13" x14ac:dyDescent="0.25">
      <c r="A125" s="57" t="s">
        <v>131</v>
      </c>
      <c r="B125" s="58" t="s">
        <v>220</v>
      </c>
      <c r="C125" s="57" t="s">
        <v>238</v>
      </c>
      <c r="D125" s="57" t="s">
        <v>279</v>
      </c>
      <c r="E125" s="68">
        <v>12</v>
      </c>
      <c r="F125" s="66" t="s">
        <v>290</v>
      </c>
      <c r="G125" s="60">
        <f t="shared" si="14"/>
        <v>1273.26</v>
      </c>
      <c r="H125" s="60">
        <f t="shared" si="19"/>
        <v>1605.58</v>
      </c>
      <c r="I125" s="60">
        <f t="shared" si="13"/>
        <v>19266.96</v>
      </c>
      <c r="J125" s="62">
        <f t="shared" si="23"/>
        <v>0.26100000000000001</v>
      </c>
      <c r="L125" s="63">
        <v>1273.26</v>
      </c>
      <c r="M125" s="41"/>
    </row>
    <row r="126" spans="1:13" x14ac:dyDescent="0.25">
      <c r="A126" s="57" t="s">
        <v>132</v>
      </c>
      <c r="B126" s="58" t="s">
        <v>221</v>
      </c>
      <c r="C126" s="57" t="s">
        <v>238</v>
      </c>
      <c r="D126" s="57" t="s">
        <v>280</v>
      </c>
      <c r="E126" s="68">
        <v>2</v>
      </c>
      <c r="F126" s="66" t="s">
        <v>290</v>
      </c>
      <c r="G126" s="60">
        <f t="shared" si="14"/>
        <v>1432.92</v>
      </c>
      <c r="H126" s="60">
        <f t="shared" si="19"/>
        <v>1806.91</v>
      </c>
      <c r="I126" s="60">
        <f t="shared" si="13"/>
        <v>3613.82</v>
      </c>
      <c r="J126" s="62">
        <f t="shared" si="23"/>
        <v>0.26100000000000001</v>
      </c>
      <c r="L126" s="63">
        <v>1432.92</v>
      </c>
      <c r="M126" s="41"/>
    </row>
    <row r="127" spans="1:13" x14ac:dyDescent="0.25">
      <c r="A127" s="57" t="s">
        <v>133</v>
      </c>
      <c r="B127" s="58" t="s">
        <v>222</v>
      </c>
      <c r="C127" s="57" t="s">
        <v>238</v>
      </c>
      <c r="D127" s="57" t="s">
        <v>281</v>
      </c>
      <c r="E127" s="68">
        <v>3</v>
      </c>
      <c r="F127" s="66" t="s">
        <v>290</v>
      </c>
      <c r="G127" s="60">
        <f t="shared" si="14"/>
        <v>1273.26</v>
      </c>
      <c r="H127" s="60">
        <f t="shared" si="19"/>
        <v>1605.58</v>
      </c>
      <c r="I127" s="60">
        <f t="shared" si="13"/>
        <v>4816.74</v>
      </c>
      <c r="J127" s="62">
        <f t="shared" si="23"/>
        <v>0.26100000000000001</v>
      </c>
      <c r="L127" s="63">
        <v>1273.26</v>
      </c>
      <c r="M127" s="41"/>
    </row>
    <row r="128" spans="1:13" x14ac:dyDescent="0.25">
      <c r="A128" s="57" t="s">
        <v>134</v>
      </c>
      <c r="B128" s="58" t="s">
        <v>223</v>
      </c>
      <c r="C128" s="57" t="s">
        <v>238</v>
      </c>
      <c r="D128" s="57" t="s">
        <v>282</v>
      </c>
      <c r="E128" s="68">
        <v>2</v>
      </c>
      <c r="F128" s="66" t="s">
        <v>290</v>
      </c>
      <c r="G128" s="60">
        <f t="shared" si="14"/>
        <v>615.96</v>
      </c>
      <c r="H128" s="60">
        <f t="shared" si="19"/>
        <v>776.73</v>
      </c>
      <c r="I128" s="60">
        <f t="shared" si="13"/>
        <v>1553.46</v>
      </c>
      <c r="J128" s="62">
        <f t="shared" si="23"/>
        <v>0.26100000000000001</v>
      </c>
      <c r="L128" s="63">
        <v>615.96</v>
      </c>
      <c r="M128" s="41"/>
    </row>
    <row r="129" spans="1:13" ht="30" x14ac:dyDescent="0.25">
      <c r="A129" s="57" t="s">
        <v>135</v>
      </c>
      <c r="B129" s="58" t="s">
        <v>224</v>
      </c>
      <c r="C129" s="57" t="s">
        <v>238</v>
      </c>
      <c r="D129" s="57" t="s">
        <v>283</v>
      </c>
      <c r="E129" s="68">
        <v>2</v>
      </c>
      <c r="F129" s="66" t="s">
        <v>290</v>
      </c>
      <c r="G129" s="60">
        <f t="shared" si="14"/>
        <v>560.29999999999995</v>
      </c>
      <c r="H129" s="60">
        <f t="shared" si="19"/>
        <v>706.54</v>
      </c>
      <c r="I129" s="60">
        <f t="shared" si="13"/>
        <v>1413.08</v>
      </c>
      <c r="J129" s="62">
        <f t="shared" si="23"/>
        <v>0.26100000000000001</v>
      </c>
      <c r="L129" s="63">
        <v>560.29999999999995</v>
      </c>
      <c r="M129" s="41"/>
    </row>
    <row r="130" spans="1:13" ht="30" x14ac:dyDescent="0.25">
      <c r="A130" s="57" t="s">
        <v>136</v>
      </c>
      <c r="B130" s="58" t="s">
        <v>225</v>
      </c>
      <c r="C130" s="57" t="s">
        <v>238</v>
      </c>
      <c r="D130" s="57" t="s">
        <v>284</v>
      </c>
      <c r="E130" s="68">
        <v>7100</v>
      </c>
      <c r="F130" s="66" t="s">
        <v>292</v>
      </c>
      <c r="G130" s="60">
        <f t="shared" si="14"/>
        <v>0.1</v>
      </c>
      <c r="H130" s="60">
        <f t="shared" si="19"/>
        <v>0.13</v>
      </c>
      <c r="I130" s="60">
        <f t="shared" si="13"/>
        <v>923</v>
      </c>
      <c r="J130" s="62">
        <f t="shared" si="23"/>
        <v>0.26100000000000001</v>
      </c>
      <c r="L130" s="63">
        <v>0.1</v>
      </c>
      <c r="M130" s="41"/>
    </row>
    <row r="131" spans="1:13" ht="30" x14ac:dyDescent="0.25">
      <c r="A131" s="57" t="s">
        <v>137</v>
      </c>
      <c r="B131" s="58" t="s">
        <v>226</v>
      </c>
      <c r="C131" s="57" t="s">
        <v>238</v>
      </c>
      <c r="D131" s="57" t="s">
        <v>285</v>
      </c>
      <c r="E131" s="68">
        <v>7100</v>
      </c>
      <c r="F131" s="66" t="s">
        <v>292</v>
      </c>
      <c r="G131" s="60">
        <f t="shared" si="14"/>
        <v>0.46</v>
      </c>
      <c r="H131" s="60">
        <f t="shared" si="19"/>
        <v>0.57999999999999996</v>
      </c>
      <c r="I131" s="60">
        <f t="shared" si="13"/>
        <v>4118</v>
      </c>
      <c r="J131" s="62">
        <f t="shared" si="23"/>
        <v>0.26100000000000001</v>
      </c>
      <c r="L131" s="63">
        <v>0.46</v>
      </c>
      <c r="M131" s="41"/>
    </row>
    <row r="132" spans="1:13" x14ac:dyDescent="0.25">
      <c r="A132" s="57" t="s">
        <v>138</v>
      </c>
      <c r="B132" s="58" t="s">
        <v>227</v>
      </c>
      <c r="C132" s="57" t="s">
        <v>238</v>
      </c>
      <c r="D132" s="57" t="s">
        <v>286</v>
      </c>
      <c r="E132" s="68">
        <v>1</v>
      </c>
      <c r="F132" s="66" t="s">
        <v>290</v>
      </c>
      <c r="G132" s="60">
        <f t="shared" si="14"/>
        <v>441.34</v>
      </c>
      <c r="H132" s="60">
        <f t="shared" si="19"/>
        <v>556.53</v>
      </c>
      <c r="I132" s="60">
        <f t="shared" si="13"/>
        <v>556.53</v>
      </c>
      <c r="J132" s="62">
        <f t="shared" si="23"/>
        <v>0.26100000000000001</v>
      </c>
      <c r="L132" s="63">
        <v>441.34</v>
      </c>
      <c r="M132" s="41"/>
    </row>
    <row r="133" spans="1:13" x14ac:dyDescent="0.25">
      <c r="A133" s="53" t="s">
        <v>139</v>
      </c>
      <c r="B133" s="54" t="s">
        <v>228</v>
      </c>
      <c r="C133" s="55"/>
      <c r="D133" s="55"/>
      <c r="E133" s="55"/>
      <c r="F133" s="55"/>
      <c r="G133" s="70"/>
      <c r="H133" s="55"/>
      <c r="I133" s="56">
        <f>I134</f>
        <v>8236</v>
      </c>
      <c r="J133" s="65" t="s">
        <v>289</v>
      </c>
      <c r="L133" s="63"/>
    </row>
    <row r="134" spans="1:13" x14ac:dyDescent="0.25">
      <c r="A134" s="57" t="s">
        <v>140</v>
      </c>
      <c r="B134" s="58" t="s">
        <v>229</v>
      </c>
      <c r="C134" s="57" t="s">
        <v>238</v>
      </c>
      <c r="D134" s="57" t="s">
        <v>287</v>
      </c>
      <c r="E134" s="68">
        <v>7100</v>
      </c>
      <c r="F134" s="66" t="s">
        <v>292</v>
      </c>
      <c r="G134" s="60">
        <f t="shared" si="14"/>
        <v>0.92</v>
      </c>
      <c r="H134" s="60">
        <f t="shared" si="19"/>
        <v>1.1599999999999999</v>
      </c>
      <c r="I134" s="60">
        <f t="shared" si="13"/>
        <v>8236</v>
      </c>
      <c r="J134" s="62">
        <f t="shared" si="23"/>
        <v>0.26100000000000001</v>
      </c>
      <c r="L134" s="63">
        <v>0.92</v>
      </c>
      <c r="M134" s="41"/>
    </row>
    <row r="135" spans="1:13" x14ac:dyDescent="0.25">
      <c r="A135" s="71" t="s">
        <v>367</v>
      </c>
      <c r="B135" s="79" t="s">
        <v>368</v>
      </c>
      <c r="C135" s="80"/>
      <c r="D135" s="80"/>
      <c r="E135" s="80"/>
      <c r="F135" s="80"/>
      <c r="G135" s="80"/>
      <c r="H135" s="80"/>
      <c r="I135" s="80"/>
      <c r="J135" s="81"/>
    </row>
  </sheetData>
  <sheetProtection password="E71D" sheet="1" selectLockedCells="1"/>
  <mergeCells count="15">
    <mergeCell ref="C9:D9"/>
    <mergeCell ref="A10:H10"/>
    <mergeCell ref="F6:H6"/>
    <mergeCell ref="B135:J135"/>
    <mergeCell ref="A1:J1"/>
    <mergeCell ref="A2:J2"/>
    <mergeCell ref="A3:J3"/>
    <mergeCell ref="A4:J4"/>
    <mergeCell ref="J5:J8"/>
    <mergeCell ref="A5:A7"/>
    <mergeCell ref="B5:E7"/>
    <mergeCell ref="F5:H5"/>
    <mergeCell ref="F7:H7"/>
    <mergeCell ref="D8:E8"/>
    <mergeCell ref="F8:H8"/>
  </mergeCells>
  <printOptions horizontalCentered="1"/>
  <pageMargins left="0.39370078740157483" right="0.51181102362204722" top="0.31496062992125984" bottom="0.31496062992125984" header="0" footer="0"/>
  <pageSetup paperSize="9" scale="54" fitToHeight="1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44"/>
  <sheetViews>
    <sheetView view="pageBreakPreview" zoomScale="85" zoomScaleNormal="80" zoomScaleSheetLayoutView="85" workbookViewId="0">
      <pane xSplit="4" ySplit="8" topLeftCell="E9" activePane="bottomRight" state="frozen"/>
      <selection pane="topRight" activeCell="E1" sqref="E1"/>
      <selection pane="bottomLeft" activeCell="A9" sqref="A9"/>
      <selection pane="bottomRight" activeCell="A4" sqref="A4:S4"/>
    </sheetView>
  </sheetViews>
  <sheetFormatPr defaultColWidth="10" defaultRowHeight="14.25" x14ac:dyDescent="0.25"/>
  <cols>
    <col min="1" max="1" width="17" style="12" customWidth="1"/>
    <col min="2" max="2" width="32.140625" style="12" customWidth="1"/>
    <col min="3" max="3" width="16.42578125" style="11" bestFit="1" customWidth="1"/>
    <col min="4" max="4" width="9.140625" style="12" bestFit="1" customWidth="1"/>
    <col min="5" max="8" width="16.140625" style="12" bestFit="1" customWidth="1"/>
    <col min="9" max="19" width="18" style="12" bestFit="1" customWidth="1"/>
    <col min="20" max="20" width="10" style="12"/>
    <col min="21" max="21" width="10.85546875" style="12" bestFit="1" customWidth="1"/>
    <col min="22" max="16384" width="10" style="12"/>
  </cols>
  <sheetData>
    <row r="1" spans="1:22" ht="18.75" x14ac:dyDescent="0.25">
      <c r="A1" s="97" t="s">
        <v>0</v>
      </c>
      <c r="B1" s="98"/>
      <c r="C1" s="98"/>
      <c r="D1" s="98"/>
      <c r="E1" s="98"/>
      <c r="F1" s="98"/>
      <c r="G1" s="98"/>
      <c r="H1" s="98"/>
      <c r="I1" s="98"/>
      <c r="J1" s="98"/>
      <c r="K1" s="98"/>
      <c r="L1" s="98"/>
      <c r="M1" s="98"/>
      <c r="N1" s="98"/>
      <c r="O1" s="98"/>
      <c r="P1" s="98"/>
      <c r="Q1" s="98"/>
      <c r="R1" s="98"/>
      <c r="S1" s="99"/>
      <c r="T1" s="9"/>
      <c r="U1" s="10"/>
      <c r="V1" s="11"/>
    </row>
    <row r="2" spans="1:22" ht="18.75" x14ac:dyDescent="0.25">
      <c r="A2" s="100" t="s">
        <v>1</v>
      </c>
      <c r="B2" s="101"/>
      <c r="C2" s="101"/>
      <c r="D2" s="101"/>
      <c r="E2" s="101"/>
      <c r="F2" s="101"/>
      <c r="G2" s="101"/>
      <c r="H2" s="101"/>
      <c r="I2" s="101"/>
      <c r="J2" s="101"/>
      <c r="K2" s="101"/>
      <c r="L2" s="101"/>
      <c r="M2" s="101"/>
      <c r="N2" s="101"/>
      <c r="O2" s="101"/>
      <c r="P2" s="101"/>
      <c r="Q2" s="101"/>
      <c r="R2" s="101"/>
      <c r="S2" s="102"/>
      <c r="T2" s="9"/>
      <c r="U2" s="10"/>
      <c r="V2" s="11"/>
    </row>
    <row r="3" spans="1:22" ht="18.75" x14ac:dyDescent="0.25">
      <c r="A3" s="103" t="s">
        <v>2</v>
      </c>
      <c r="B3" s="104"/>
      <c r="C3" s="104"/>
      <c r="D3" s="104"/>
      <c r="E3" s="104"/>
      <c r="F3" s="104"/>
      <c r="G3" s="104"/>
      <c r="H3" s="104"/>
      <c r="I3" s="104"/>
      <c r="J3" s="104"/>
      <c r="K3" s="104"/>
      <c r="L3" s="104"/>
      <c r="M3" s="104"/>
      <c r="N3" s="104"/>
      <c r="O3" s="104"/>
      <c r="P3" s="104"/>
      <c r="Q3" s="104"/>
      <c r="R3" s="104"/>
      <c r="S3" s="105"/>
      <c r="T3" s="13"/>
      <c r="U3" s="10"/>
      <c r="V3" s="11"/>
    </row>
    <row r="4" spans="1:22" ht="19.5" customHeight="1" x14ac:dyDescent="0.25">
      <c r="A4" s="106" t="s">
        <v>370</v>
      </c>
      <c r="B4" s="107"/>
      <c r="C4" s="107"/>
      <c r="D4" s="107"/>
      <c r="E4" s="107"/>
      <c r="F4" s="107"/>
      <c r="G4" s="107"/>
      <c r="H4" s="107"/>
      <c r="I4" s="107"/>
      <c r="J4" s="107"/>
      <c r="K4" s="107"/>
      <c r="L4" s="107"/>
      <c r="M4" s="107"/>
      <c r="N4" s="107"/>
      <c r="O4" s="107"/>
      <c r="P4" s="107"/>
      <c r="Q4" s="107"/>
      <c r="R4" s="107"/>
      <c r="S4" s="108"/>
      <c r="T4" s="13"/>
      <c r="U4" s="10"/>
      <c r="V4" s="11"/>
    </row>
    <row r="5" spans="1:22" ht="22.5" customHeight="1" x14ac:dyDescent="0.25">
      <c r="A5" s="14" t="s">
        <v>3</v>
      </c>
      <c r="B5" s="109" t="s">
        <v>359</v>
      </c>
      <c r="C5" s="110"/>
      <c r="D5" s="110"/>
      <c r="E5" s="110"/>
      <c r="F5" s="110"/>
      <c r="G5" s="111"/>
      <c r="H5" s="14" t="s">
        <v>328</v>
      </c>
      <c r="I5" s="109" t="s">
        <v>329</v>
      </c>
      <c r="J5" s="110"/>
      <c r="K5" s="110"/>
      <c r="L5" s="110"/>
      <c r="M5" s="110"/>
      <c r="N5" s="110"/>
      <c r="O5" s="110"/>
      <c r="P5" s="110"/>
      <c r="Q5" s="110"/>
      <c r="R5" s="110"/>
      <c r="S5" s="111"/>
      <c r="T5" s="15"/>
      <c r="U5" s="10"/>
      <c r="V5" s="11"/>
    </row>
    <row r="6" spans="1:22" ht="14.25" customHeight="1" x14ac:dyDescent="0.25">
      <c r="A6" s="16" t="s">
        <v>6</v>
      </c>
      <c r="B6" s="112">
        <f>Planilha!B8</f>
        <v>0</v>
      </c>
      <c r="C6" s="113"/>
      <c r="D6" s="114"/>
      <c r="E6" s="16" t="s">
        <v>7</v>
      </c>
      <c r="F6" s="112">
        <f>Planilha!D8</f>
        <v>0</v>
      </c>
      <c r="G6" s="113"/>
      <c r="H6" s="113"/>
      <c r="I6" s="113"/>
      <c r="J6" s="113"/>
      <c r="K6" s="113"/>
      <c r="L6" s="113"/>
      <c r="M6" s="113"/>
      <c r="N6" s="113"/>
      <c r="O6" s="113"/>
      <c r="P6" s="113"/>
      <c r="Q6" s="113"/>
      <c r="R6" s="113"/>
      <c r="S6" s="114"/>
      <c r="T6" s="17"/>
      <c r="U6" s="10"/>
      <c r="V6" s="11"/>
    </row>
    <row r="7" spans="1:22" ht="15" x14ac:dyDescent="0.25">
      <c r="A7" s="115" t="s">
        <v>9</v>
      </c>
      <c r="B7" s="115" t="s">
        <v>10</v>
      </c>
      <c r="C7" s="116" t="s">
        <v>366</v>
      </c>
      <c r="D7" s="115" t="s">
        <v>330</v>
      </c>
      <c r="E7" s="117" t="s">
        <v>331</v>
      </c>
      <c r="F7" s="117"/>
      <c r="G7" s="117"/>
      <c r="H7" s="117"/>
      <c r="I7" s="117"/>
      <c r="J7" s="117"/>
      <c r="K7" s="117"/>
      <c r="L7" s="117"/>
      <c r="M7" s="117"/>
      <c r="N7" s="117"/>
      <c r="O7" s="117"/>
      <c r="P7" s="117"/>
      <c r="Q7" s="117"/>
      <c r="R7" s="117"/>
      <c r="S7" s="117"/>
    </row>
    <row r="8" spans="1:22" ht="14.45" customHeight="1" x14ac:dyDescent="0.25">
      <c r="A8" s="115"/>
      <c r="B8" s="115"/>
      <c r="C8" s="116"/>
      <c r="D8" s="115"/>
      <c r="E8" s="39">
        <v>1</v>
      </c>
      <c r="F8" s="39">
        <v>2</v>
      </c>
      <c r="G8" s="39">
        <v>3</v>
      </c>
      <c r="H8" s="39">
        <v>4</v>
      </c>
      <c r="I8" s="39">
        <v>5</v>
      </c>
      <c r="J8" s="39">
        <v>6</v>
      </c>
      <c r="K8" s="39">
        <v>7</v>
      </c>
      <c r="L8" s="39">
        <v>8</v>
      </c>
      <c r="M8" s="39">
        <v>9</v>
      </c>
      <c r="N8" s="39">
        <v>10</v>
      </c>
      <c r="O8" s="39">
        <v>11</v>
      </c>
      <c r="P8" s="39">
        <v>12</v>
      </c>
      <c r="Q8" s="39">
        <v>13</v>
      </c>
      <c r="R8" s="39">
        <v>14</v>
      </c>
      <c r="S8" s="39">
        <v>15</v>
      </c>
    </row>
    <row r="9" spans="1:22" s="18" customFormat="1" ht="14.45" customHeight="1" x14ac:dyDescent="0.25">
      <c r="A9" s="118" t="s">
        <v>332</v>
      </c>
      <c r="B9" s="120" t="s">
        <v>354</v>
      </c>
      <c r="C9" s="122">
        <f>Planilha!I11</f>
        <v>391717</v>
      </c>
      <c r="D9" s="124">
        <f>C9/C$37</f>
        <v>4.7055043856731094E-2</v>
      </c>
      <c r="E9" s="34"/>
      <c r="F9" s="34"/>
      <c r="G9" s="34"/>
      <c r="H9" s="34">
        <v>9.2800008495929676E-2</v>
      </c>
      <c r="I9" s="34">
        <v>9.2800008495929676E-2</v>
      </c>
      <c r="J9" s="34">
        <v>7.8299999190742278E-2</v>
      </c>
      <c r="K9" s="34">
        <v>7.8299999190742278E-2</v>
      </c>
      <c r="L9" s="34">
        <v>7.8299999190742278E-2</v>
      </c>
      <c r="M9" s="34">
        <v>7.7799995348682732E-2</v>
      </c>
      <c r="N9" s="34">
        <v>7.4799997824960315E-2</v>
      </c>
      <c r="O9" s="34">
        <v>7.4799997824960315E-2</v>
      </c>
      <c r="P9" s="34">
        <v>7.3799990140841223E-2</v>
      </c>
      <c r="Q9" s="34">
        <v>8.8399995108713561E-2</v>
      </c>
      <c r="R9" s="34">
        <v>9.6300009861711638E-2</v>
      </c>
      <c r="S9" s="34">
        <v>9.3599999326044042E-2</v>
      </c>
    </row>
    <row r="10" spans="1:22" ht="19.899999999999999" customHeight="1" x14ac:dyDescent="0.25">
      <c r="A10" s="119"/>
      <c r="B10" s="121"/>
      <c r="C10" s="123"/>
      <c r="D10" s="125"/>
      <c r="E10" s="33"/>
      <c r="F10" s="33"/>
      <c r="G10" s="33"/>
      <c r="H10" s="33">
        <f>$C9*H9</f>
        <v>36351.340928000085</v>
      </c>
      <c r="I10" s="33">
        <f t="shared" ref="I10:S10" si="0">$C9*I9</f>
        <v>36351.340928000085</v>
      </c>
      <c r="J10" s="33">
        <f t="shared" si="0"/>
        <v>30671.440782999995</v>
      </c>
      <c r="K10" s="33">
        <f t="shared" si="0"/>
        <v>30671.440782999995</v>
      </c>
      <c r="L10" s="33">
        <f t="shared" si="0"/>
        <v>30671.440782999995</v>
      </c>
      <c r="M10" s="33">
        <f t="shared" si="0"/>
        <v>30475.580777999952</v>
      </c>
      <c r="N10" s="33">
        <f t="shared" si="0"/>
        <v>29300.430747999981</v>
      </c>
      <c r="O10" s="33">
        <f t="shared" si="0"/>
        <v>29300.430747999981</v>
      </c>
      <c r="P10" s="33">
        <f t="shared" si="0"/>
        <v>28908.7107379999</v>
      </c>
      <c r="Q10" s="33">
        <f t="shared" si="0"/>
        <v>34627.780883999949</v>
      </c>
      <c r="R10" s="33">
        <f t="shared" si="0"/>
        <v>37722.350963000099</v>
      </c>
      <c r="S10" s="33">
        <f t="shared" si="0"/>
        <v>36664.710935999996</v>
      </c>
    </row>
    <row r="11" spans="1:22" s="19" customFormat="1" ht="19.899999999999999" customHeight="1" x14ac:dyDescent="0.25">
      <c r="A11" s="118" t="s">
        <v>333</v>
      </c>
      <c r="B11" s="120" t="s">
        <v>355</v>
      </c>
      <c r="C11" s="122">
        <f>Planilha!I13</f>
        <v>119279.05999999998</v>
      </c>
      <c r="D11" s="124">
        <f>C11/C$37</f>
        <v>1.4328409028685655E-2</v>
      </c>
      <c r="E11" s="32">
        <v>1</v>
      </c>
      <c r="F11" s="29"/>
      <c r="G11" s="29"/>
      <c r="H11" s="29"/>
      <c r="I11" s="29"/>
      <c r="J11" s="29"/>
      <c r="K11" s="29"/>
      <c r="L11" s="29"/>
      <c r="M11" s="29"/>
      <c r="N11" s="29"/>
      <c r="O11" s="29"/>
      <c r="P11" s="29"/>
      <c r="Q11" s="29"/>
      <c r="R11" s="29"/>
      <c r="S11" s="29"/>
    </row>
    <row r="12" spans="1:22" ht="19.899999999999999" customHeight="1" x14ac:dyDescent="0.25">
      <c r="A12" s="119"/>
      <c r="B12" s="121"/>
      <c r="C12" s="123"/>
      <c r="D12" s="125"/>
      <c r="E12" s="33">
        <f>$C11*E11</f>
        <v>119279.05999999998</v>
      </c>
      <c r="F12" s="28"/>
      <c r="G12" s="28"/>
      <c r="H12" s="28"/>
      <c r="I12" s="28"/>
      <c r="J12" s="28"/>
      <c r="K12" s="28"/>
      <c r="L12" s="28"/>
      <c r="M12" s="28"/>
      <c r="N12" s="28"/>
      <c r="O12" s="28"/>
      <c r="P12" s="28"/>
      <c r="Q12" s="28"/>
      <c r="R12" s="28"/>
      <c r="S12" s="28"/>
    </row>
    <row r="13" spans="1:22" s="20" customFormat="1" ht="19.899999999999999" customHeight="1" x14ac:dyDescent="0.25">
      <c r="A13" s="118" t="s">
        <v>334</v>
      </c>
      <c r="B13" s="120" t="s">
        <v>360</v>
      </c>
      <c r="C13" s="122">
        <f>Planilha!I28</f>
        <v>93755.63</v>
      </c>
      <c r="D13" s="124">
        <f>C13/C$37</f>
        <v>1.1262404443681161E-2</v>
      </c>
      <c r="E13" s="29"/>
      <c r="F13" s="29"/>
      <c r="G13" s="29"/>
      <c r="H13" s="32">
        <v>9.1956504372057449E-2</v>
      </c>
      <c r="I13" s="32">
        <v>9.1956504372057449E-2</v>
      </c>
      <c r="J13" s="32">
        <v>7.8842198596500282E-2</v>
      </c>
      <c r="K13" s="32">
        <v>7.8842198596500282E-2</v>
      </c>
      <c r="L13" s="32">
        <v>7.8842198596500282E-2</v>
      </c>
      <c r="M13" s="32">
        <v>7.8275512627881669E-2</v>
      </c>
      <c r="N13" s="32">
        <v>7.3740958276318977E-2</v>
      </c>
      <c r="O13" s="32">
        <v>7.3740958276318977E-2</v>
      </c>
      <c r="P13" s="32">
        <v>7.3189204744291081E-2</v>
      </c>
      <c r="Q13" s="32">
        <v>8.8549135662572998E-2</v>
      </c>
      <c r="R13" s="32">
        <v>9.7251653047395664E-2</v>
      </c>
      <c r="S13" s="32">
        <v>9.4812972831604878E-2</v>
      </c>
    </row>
    <row r="14" spans="1:22" ht="19.899999999999999" customHeight="1" x14ac:dyDescent="0.25">
      <c r="A14" s="119"/>
      <c r="B14" s="121"/>
      <c r="C14" s="123"/>
      <c r="D14" s="125"/>
      <c r="E14" s="28"/>
      <c r="F14" s="28"/>
      <c r="G14" s="28"/>
      <c r="H14" s="33">
        <f>$C13*H13</f>
        <v>8621.44</v>
      </c>
      <c r="I14" s="33">
        <f t="shared" ref="I14:S14" si="1">$C13*I13</f>
        <v>8621.44</v>
      </c>
      <c r="J14" s="33">
        <f t="shared" si="1"/>
        <v>7391.9000000000005</v>
      </c>
      <c r="K14" s="33">
        <f t="shared" si="1"/>
        <v>7391.9000000000005</v>
      </c>
      <c r="L14" s="33">
        <f t="shared" si="1"/>
        <v>7391.9000000000005</v>
      </c>
      <c r="M14" s="33">
        <f t="shared" si="1"/>
        <v>7338.7700000000013</v>
      </c>
      <c r="N14" s="33">
        <f t="shared" si="1"/>
        <v>6913.63</v>
      </c>
      <c r="O14" s="33">
        <f t="shared" si="1"/>
        <v>6913.63</v>
      </c>
      <c r="P14" s="33">
        <f t="shared" si="1"/>
        <v>6861.9</v>
      </c>
      <c r="Q14" s="33">
        <f t="shared" si="1"/>
        <v>8301.98</v>
      </c>
      <c r="R14" s="33">
        <f t="shared" si="1"/>
        <v>9117.8900000000012</v>
      </c>
      <c r="S14" s="33">
        <f t="shared" si="1"/>
        <v>8889.25</v>
      </c>
    </row>
    <row r="15" spans="1:22" s="19" customFormat="1" ht="19.899999999999999" customHeight="1" x14ac:dyDescent="0.25">
      <c r="A15" s="118" t="s">
        <v>335</v>
      </c>
      <c r="B15" s="120" t="s">
        <v>356</v>
      </c>
      <c r="C15" s="122">
        <f>Planilha!I41</f>
        <v>210264.29000000004</v>
      </c>
      <c r="D15" s="124">
        <f>C15/C$37</f>
        <v>2.5258018894902257E-2</v>
      </c>
      <c r="E15" s="29"/>
      <c r="F15" s="29"/>
      <c r="G15" s="29"/>
      <c r="H15" s="32">
        <v>0.5</v>
      </c>
      <c r="I15" s="32">
        <v>0.5</v>
      </c>
      <c r="J15" s="29"/>
      <c r="K15" s="29"/>
      <c r="L15" s="29"/>
      <c r="M15" s="29"/>
      <c r="N15" s="29"/>
      <c r="O15" s="29"/>
      <c r="P15" s="29"/>
      <c r="Q15" s="29"/>
      <c r="R15" s="29"/>
      <c r="S15" s="29"/>
    </row>
    <row r="16" spans="1:22" ht="19.899999999999999" customHeight="1" x14ac:dyDescent="0.25">
      <c r="A16" s="119"/>
      <c r="B16" s="121"/>
      <c r="C16" s="123"/>
      <c r="D16" s="125"/>
      <c r="E16" s="28"/>
      <c r="F16" s="28"/>
      <c r="G16" s="28"/>
      <c r="H16" s="33">
        <f>$C15*H15</f>
        <v>105132.14500000002</v>
      </c>
      <c r="I16" s="33">
        <f>$C15*I15</f>
        <v>105132.14500000002</v>
      </c>
      <c r="J16" s="28"/>
      <c r="K16" s="28"/>
      <c r="L16" s="28"/>
      <c r="M16" s="28"/>
      <c r="N16" s="28"/>
      <c r="O16" s="28"/>
      <c r="P16" s="28"/>
      <c r="Q16" s="28"/>
      <c r="R16" s="28"/>
      <c r="S16" s="28"/>
    </row>
    <row r="17" spans="1:19" s="19" customFormat="1" ht="19.899999999999999" customHeight="1" x14ac:dyDescent="0.25">
      <c r="A17" s="118" t="s">
        <v>336</v>
      </c>
      <c r="B17" s="120" t="s">
        <v>357</v>
      </c>
      <c r="C17" s="122">
        <f>Planilha!I50</f>
        <v>7179380.2799999993</v>
      </c>
      <c r="D17" s="124">
        <f>C17/C$37</f>
        <v>0.8624237751732764</v>
      </c>
      <c r="E17" s="29"/>
      <c r="F17" s="29"/>
      <c r="G17" s="29"/>
      <c r="H17" s="32">
        <v>8.3334152345514348E-2</v>
      </c>
      <c r="I17" s="32">
        <v>8.3334152345514348E-2</v>
      </c>
      <c r="J17" s="32">
        <v>8.3334152345514348E-2</v>
      </c>
      <c r="K17" s="32">
        <v>8.3334152345514348E-2</v>
      </c>
      <c r="L17" s="32">
        <v>8.3334152345514348E-2</v>
      </c>
      <c r="M17" s="32">
        <v>8.3334152345514348E-2</v>
      </c>
      <c r="N17" s="32">
        <v>8.3333480978386346E-2</v>
      </c>
      <c r="O17" s="32">
        <v>8.3333478192630622E-2</v>
      </c>
      <c r="P17" s="32">
        <v>8.333249760661797E-2</v>
      </c>
      <c r="Q17" s="32">
        <v>8.3332054671458836E-2</v>
      </c>
      <c r="R17" s="32">
        <v>8.333178723890991E-2</v>
      </c>
      <c r="S17" s="32">
        <v>8.333178723890991E-2</v>
      </c>
    </row>
    <row r="18" spans="1:19" ht="19.899999999999999" customHeight="1" x14ac:dyDescent="0.25">
      <c r="A18" s="119"/>
      <c r="B18" s="121"/>
      <c r="C18" s="123"/>
      <c r="D18" s="125"/>
      <c r="E18" s="28"/>
      <c r="F18" s="28"/>
      <c r="G18" s="28"/>
      <c r="H18" s="33">
        <f>$C17*H17</f>
        <v>598287.56999990134</v>
      </c>
      <c r="I18" s="33">
        <f t="shared" ref="I18:S18" si="2">$C17*I17</f>
        <v>598287.56999990134</v>
      </c>
      <c r="J18" s="33">
        <f t="shared" si="2"/>
        <v>598287.56999990134</v>
      </c>
      <c r="K18" s="33">
        <f t="shared" si="2"/>
        <v>598287.56999990134</v>
      </c>
      <c r="L18" s="33">
        <f t="shared" si="2"/>
        <v>598287.56999990134</v>
      </c>
      <c r="M18" s="33">
        <f t="shared" si="2"/>
        <v>598287.56999990134</v>
      </c>
      <c r="N18" s="33">
        <f t="shared" si="2"/>
        <v>598282.74999998196</v>
      </c>
      <c r="O18" s="33">
        <f t="shared" si="2"/>
        <v>598282.72999998229</v>
      </c>
      <c r="P18" s="33">
        <f t="shared" si="2"/>
        <v>598275.69000010018</v>
      </c>
      <c r="Q18" s="33">
        <f t="shared" si="2"/>
        <v>598272.51000015344</v>
      </c>
      <c r="R18" s="33">
        <f t="shared" si="2"/>
        <v>598270.59000018542</v>
      </c>
      <c r="S18" s="33">
        <f t="shared" si="2"/>
        <v>598270.59000018542</v>
      </c>
    </row>
    <row r="19" spans="1:19" s="19" customFormat="1" ht="19.899999999999999" customHeight="1" x14ac:dyDescent="0.25">
      <c r="A19" s="118" t="s">
        <v>337</v>
      </c>
      <c r="B19" s="120" t="s">
        <v>361</v>
      </c>
      <c r="C19" s="122">
        <f>Planilha!I70</f>
        <v>69302.8</v>
      </c>
      <c r="D19" s="124">
        <f>C19/C$37</f>
        <v>8.3250057909007372E-3</v>
      </c>
      <c r="E19" s="29"/>
      <c r="F19" s="29"/>
      <c r="G19" s="29"/>
      <c r="H19" s="29"/>
      <c r="I19" s="29"/>
      <c r="J19" s="29"/>
      <c r="K19" s="29"/>
      <c r="L19" s="29"/>
      <c r="M19" s="29"/>
      <c r="N19" s="29"/>
      <c r="O19" s="29"/>
      <c r="P19" s="29"/>
      <c r="Q19" s="32">
        <v>1</v>
      </c>
      <c r="R19" s="29"/>
      <c r="S19" s="29"/>
    </row>
    <row r="20" spans="1:19" ht="19.899999999999999" customHeight="1" x14ac:dyDescent="0.25">
      <c r="A20" s="119"/>
      <c r="B20" s="121"/>
      <c r="C20" s="123"/>
      <c r="D20" s="125"/>
      <c r="E20" s="28"/>
      <c r="F20" s="28"/>
      <c r="G20" s="28"/>
      <c r="H20" s="28"/>
      <c r="I20" s="28"/>
      <c r="J20" s="28"/>
      <c r="K20" s="28"/>
      <c r="L20" s="28"/>
      <c r="M20" s="28"/>
      <c r="N20" s="28"/>
      <c r="O20" s="28"/>
      <c r="P20" s="28"/>
      <c r="Q20" s="33">
        <f>$C19*Q19</f>
        <v>69302.8</v>
      </c>
      <c r="R20" s="28"/>
      <c r="S20" s="28"/>
    </row>
    <row r="21" spans="1:19" s="19" customFormat="1" ht="19.899999999999999" customHeight="1" x14ac:dyDescent="0.25">
      <c r="A21" s="118" t="s">
        <v>338</v>
      </c>
      <c r="B21" s="120" t="s">
        <v>362</v>
      </c>
      <c r="C21" s="122">
        <f>Planilha!I77</f>
        <v>139988.79</v>
      </c>
      <c r="D21" s="124">
        <f>C21/C$37</f>
        <v>1.6816167419082449E-2</v>
      </c>
      <c r="E21" s="29"/>
      <c r="F21" s="29"/>
      <c r="G21" s="29"/>
      <c r="H21" s="29"/>
      <c r="I21" s="29"/>
      <c r="J21" s="29"/>
      <c r="K21" s="29"/>
      <c r="L21" s="29"/>
      <c r="M21" s="29"/>
      <c r="N21" s="29"/>
      <c r="O21" s="29"/>
      <c r="P21" s="29"/>
      <c r="Q21" s="29"/>
      <c r="R21" s="32">
        <v>1</v>
      </c>
      <c r="S21" s="29"/>
    </row>
    <row r="22" spans="1:19" ht="19.899999999999999" customHeight="1" x14ac:dyDescent="0.25">
      <c r="A22" s="119"/>
      <c r="B22" s="121"/>
      <c r="C22" s="123"/>
      <c r="D22" s="125"/>
      <c r="E22" s="28"/>
      <c r="F22" s="28"/>
      <c r="G22" s="28"/>
      <c r="H22" s="28"/>
      <c r="I22" s="28"/>
      <c r="J22" s="28"/>
      <c r="K22" s="28"/>
      <c r="L22" s="28"/>
      <c r="M22" s="28"/>
      <c r="N22" s="28"/>
      <c r="O22" s="28"/>
      <c r="P22" s="28"/>
      <c r="Q22" s="28"/>
      <c r="R22" s="33">
        <f>$C21*R21</f>
        <v>139988.79</v>
      </c>
      <c r="S22" s="28"/>
    </row>
    <row r="23" spans="1:19" s="19" customFormat="1" ht="24.95" customHeight="1" x14ac:dyDescent="0.25">
      <c r="A23" s="118" t="s">
        <v>339</v>
      </c>
      <c r="B23" s="120" t="s">
        <v>206</v>
      </c>
      <c r="C23" s="122">
        <f>Planilha!I86</f>
        <v>2586.7999999999997</v>
      </c>
      <c r="D23" s="124">
        <f>C23/C$37</f>
        <v>3.1073960907643011E-4</v>
      </c>
      <c r="E23" s="29"/>
      <c r="F23" s="29"/>
      <c r="G23" s="29"/>
      <c r="H23" s="29"/>
      <c r="I23" s="29"/>
      <c r="J23" s="29"/>
      <c r="K23" s="29"/>
      <c r="L23" s="29"/>
      <c r="M23" s="29"/>
      <c r="N23" s="29"/>
      <c r="O23" s="29"/>
      <c r="P23" s="29"/>
      <c r="Q23" s="29"/>
      <c r="R23" s="29"/>
      <c r="S23" s="32">
        <v>1</v>
      </c>
    </row>
    <row r="24" spans="1:19" ht="24.95" customHeight="1" x14ac:dyDescent="0.25">
      <c r="A24" s="119"/>
      <c r="B24" s="121"/>
      <c r="C24" s="123"/>
      <c r="D24" s="125"/>
      <c r="E24" s="28"/>
      <c r="F24" s="28"/>
      <c r="G24" s="28"/>
      <c r="H24" s="28"/>
      <c r="I24" s="28"/>
      <c r="J24" s="28"/>
      <c r="K24" s="28"/>
      <c r="L24" s="28"/>
      <c r="M24" s="28"/>
      <c r="N24" s="28"/>
      <c r="O24" s="28"/>
      <c r="P24" s="28"/>
      <c r="Q24" s="28"/>
      <c r="R24" s="28"/>
      <c r="S24" s="33">
        <f>$C23*S23</f>
        <v>2586.7999999999997</v>
      </c>
    </row>
    <row r="25" spans="1:19" s="19" customFormat="1" ht="24.95" customHeight="1" x14ac:dyDescent="0.25">
      <c r="A25" s="118" t="s">
        <v>340</v>
      </c>
      <c r="B25" s="120" t="s">
        <v>210</v>
      </c>
      <c r="C25" s="122">
        <f>Planilha!I94</f>
        <v>2586.7999999999997</v>
      </c>
      <c r="D25" s="124">
        <f>C25/C$37</f>
        <v>3.1073960907643011E-4</v>
      </c>
      <c r="E25" s="29"/>
      <c r="F25" s="29"/>
      <c r="G25" s="29"/>
      <c r="H25" s="29"/>
      <c r="I25" s="29"/>
      <c r="J25" s="29"/>
      <c r="K25" s="29"/>
      <c r="L25" s="29"/>
      <c r="M25" s="29"/>
      <c r="N25" s="29"/>
      <c r="O25" s="29"/>
      <c r="P25" s="29"/>
      <c r="Q25" s="29"/>
      <c r="R25" s="29"/>
      <c r="S25" s="32">
        <v>1</v>
      </c>
    </row>
    <row r="26" spans="1:19" ht="24.95" customHeight="1" x14ac:dyDescent="0.25">
      <c r="A26" s="119"/>
      <c r="B26" s="121"/>
      <c r="C26" s="123"/>
      <c r="D26" s="125"/>
      <c r="E26" s="28"/>
      <c r="F26" s="28"/>
      <c r="G26" s="28"/>
      <c r="H26" s="28"/>
      <c r="I26" s="28"/>
      <c r="J26" s="28"/>
      <c r="K26" s="28"/>
      <c r="L26" s="28"/>
      <c r="M26" s="28"/>
      <c r="N26" s="28"/>
      <c r="O26" s="28"/>
      <c r="P26" s="28"/>
      <c r="Q26" s="28"/>
      <c r="R26" s="28"/>
      <c r="S26" s="33">
        <f t="shared" ref="S26" si="3">$C25*S25</f>
        <v>2586.7999999999997</v>
      </c>
    </row>
    <row r="27" spans="1:19" s="19" customFormat="1" ht="24.95" customHeight="1" x14ac:dyDescent="0.25">
      <c r="A27" s="118" t="s">
        <v>341</v>
      </c>
      <c r="B27" s="120" t="s">
        <v>365</v>
      </c>
      <c r="C27" s="122">
        <f>Planilha!I102</f>
        <v>2586.7999999999997</v>
      </c>
      <c r="D27" s="124">
        <f>C27/C$37</f>
        <v>3.1073960907643011E-4</v>
      </c>
      <c r="E27" s="29"/>
      <c r="F27" s="29"/>
      <c r="G27" s="29"/>
      <c r="H27" s="29"/>
      <c r="I27" s="29"/>
      <c r="J27" s="29"/>
      <c r="K27" s="29"/>
      <c r="L27" s="29"/>
      <c r="M27" s="29"/>
      <c r="N27" s="29"/>
      <c r="O27" s="29"/>
      <c r="P27" s="29"/>
      <c r="Q27" s="29"/>
      <c r="R27" s="29"/>
      <c r="S27" s="32">
        <v>1</v>
      </c>
    </row>
    <row r="28" spans="1:19" ht="24.95" customHeight="1" x14ac:dyDescent="0.25">
      <c r="A28" s="119"/>
      <c r="B28" s="121"/>
      <c r="C28" s="123"/>
      <c r="D28" s="125"/>
      <c r="E28" s="28"/>
      <c r="F28" s="28"/>
      <c r="G28" s="28"/>
      <c r="H28" s="28"/>
      <c r="I28" s="28"/>
      <c r="J28" s="28"/>
      <c r="K28" s="28"/>
      <c r="L28" s="28"/>
      <c r="M28" s="28"/>
      <c r="N28" s="28"/>
      <c r="O28" s="28"/>
      <c r="P28" s="28"/>
      <c r="Q28" s="28"/>
      <c r="R28" s="28"/>
      <c r="S28" s="33">
        <f t="shared" ref="S28" si="4">$C27*S27</f>
        <v>2586.7999999999997</v>
      </c>
    </row>
    <row r="29" spans="1:19" s="19" customFormat="1" ht="24.95" customHeight="1" x14ac:dyDescent="0.25">
      <c r="A29" s="118" t="s">
        <v>342</v>
      </c>
      <c r="B29" s="120" t="s">
        <v>212</v>
      </c>
      <c r="C29" s="122">
        <f>Planilha!I110</f>
        <v>2586.7999999999997</v>
      </c>
      <c r="D29" s="124">
        <f>C29/C$37</f>
        <v>3.1073960907643011E-4</v>
      </c>
      <c r="E29" s="29"/>
      <c r="F29" s="29"/>
      <c r="G29" s="29"/>
      <c r="H29" s="29"/>
      <c r="I29" s="29"/>
      <c r="J29" s="29"/>
      <c r="K29" s="29"/>
      <c r="L29" s="29"/>
      <c r="M29" s="29"/>
      <c r="N29" s="29"/>
      <c r="O29" s="29"/>
      <c r="P29" s="29"/>
      <c r="Q29" s="29"/>
      <c r="R29" s="29"/>
      <c r="S29" s="32">
        <v>1</v>
      </c>
    </row>
    <row r="30" spans="1:19" ht="24.95" customHeight="1" x14ac:dyDescent="0.25">
      <c r="A30" s="119"/>
      <c r="B30" s="121"/>
      <c r="C30" s="123"/>
      <c r="D30" s="125"/>
      <c r="E30" s="28"/>
      <c r="F30" s="28"/>
      <c r="G30" s="28"/>
      <c r="H30" s="28"/>
      <c r="I30" s="28"/>
      <c r="J30" s="28"/>
      <c r="K30" s="28"/>
      <c r="L30" s="28"/>
      <c r="M30" s="28"/>
      <c r="N30" s="28"/>
      <c r="O30" s="28"/>
      <c r="P30" s="28"/>
      <c r="Q30" s="28"/>
      <c r="R30" s="28"/>
      <c r="S30" s="33">
        <f>$C29*S29</f>
        <v>2586.7999999999997</v>
      </c>
    </row>
    <row r="31" spans="1:19" s="19" customFormat="1" ht="19.899999999999999" customHeight="1" x14ac:dyDescent="0.25">
      <c r="A31" s="118" t="s">
        <v>343</v>
      </c>
      <c r="B31" s="120" t="s">
        <v>213</v>
      </c>
      <c r="C31" s="122">
        <f>Planilha!I118</f>
        <v>58017.3</v>
      </c>
      <c r="D31" s="124">
        <f>C31/C$37</f>
        <v>6.9693339731212202E-3</v>
      </c>
      <c r="E31" s="29"/>
      <c r="F31" s="29"/>
      <c r="G31" s="29"/>
      <c r="H31" s="29"/>
      <c r="I31" s="29"/>
      <c r="J31" s="29"/>
      <c r="K31" s="29"/>
      <c r="L31" s="29"/>
      <c r="M31" s="29"/>
      <c r="N31" s="29"/>
      <c r="O31" s="29"/>
      <c r="P31" s="29"/>
      <c r="Q31" s="32">
        <f>1/3</f>
        <v>0.33333333333333331</v>
      </c>
      <c r="R31" s="32">
        <f>1/3</f>
        <v>0.33333333333333331</v>
      </c>
      <c r="S31" s="32">
        <f>1/3</f>
        <v>0.33333333333333331</v>
      </c>
    </row>
    <row r="32" spans="1:19" ht="19.899999999999999" customHeight="1" x14ac:dyDescent="0.25">
      <c r="A32" s="119"/>
      <c r="B32" s="121"/>
      <c r="C32" s="123"/>
      <c r="D32" s="125"/>
      <c r="E32" s="28"/>
      <c r="F32" s="28"/>
      <c r="G32" s="28"/>
      <c r="H32" s="28"/>
      <c r="I32" s="28"/>
      <c r="J32" s="28"/>
      <c r="K32" s="28"/>
      <c r="L32" s="28"/>
      <c r="M32" s="28"/>
      <c r="N32" s="28"/>
      <c r="O32" s="28"/>
      <c r="P32" s="28"/>
      <c r="Q32" s="33">
        <f>$C31*Q31</f>
        <v>19339.099999999999</v>
      </c>
      <c r="R32" s="33">
        <f>$C31*R31</f>
        <v>19339.099999999999</v>
      </c>
      <c r="S32" s="33">
        <f>$C31*S31</f>
        <v>19339.099999999999</v>
      </c>
    </row>
    <row r="33" spans="1:21" s="19" customFormat="1" ht="19.899999999999999" customHeight="1" x14ac:dyDescent="0.25">
      <c r="A33" s="118" t="s">
        <v>344</v>
      </c>
      <c r="B33" s="120" t="s">
        <v>217</v>
      </c>
      <c r="C33" s="122">
        <f>Planilha!I122</f>
        <v>44366.52</v>
      </c>
      <c r="D33" s="124">
        <f>C33/C$37</f>
        <v>5.3295326584512212E-3</v>
      </c>
      <c r="E33" s="32">
        <v>9.2411800610009531E-2</v>
      </c>
      <c r="F33" s="32">
        <v>0.59039316132975939</v>
      </c>
      <c r="G33" s="32">
        <v>0.31719503806023103</v>
      </c>
      <c r="H33" s="29"/>
      <c r="I33" s="29"/>
      <c r="J33" s="29"/>
      <c r="K33" s="29"/>
      <c r="L33" s="29"/>
      <c r="M33" s="29"/>
      <c r="N33" s="29"/>
      <c r="O33" s="29"/>
      <c r="P33" s="29"/>
      <c r="Q33" s="29"/>
      <c r="R33" s="29"/>
      <c r="S33" s="29"/>
    </row>
    <row r="34" spans="1:21" ht="19.899999999999999" customHeight="1" x14ac:dyDescent="0.25">
      <c r="A34" s="119"/>
      <c r="B34" s="121"/>
      <c r="C34" s="123"/>
      <c r="D34" s="125"/>
      <c r="E34" s="33">
        <f>$C33*E33</f>
        <v>4099.99</v>
      </c>
      <c r="F34" s="33">
        <f t="shared" ref="F34:G34" si="5">$C33*F33</f>
        <v>26193.689999999995</v>
      </c>
      <c r="G34" s="33">
        <f t="shared" si="5"/>
        <v>14072.84</v>
      </c>
      <c r="H34" s="28"/>
      <c r="I34" s="28"/>
      <c r="J34" s="28"/>
      <c r="K34" s="28"/>
      <c r="L34" s="28"/>
      <c r="M34" s="28"/>
      <c r="N34" s="28"/>
      <c r="O34" s="28"/>
      <c r="P34" s="28"/>
      <c r="Q34" s="28"/>
      <c r="R34" s="28"/>
      <c r="S34" s="28"/>
    </row>
    <row r="35" spans="1:21" s="19" customFormat="1" ht="19.899999999999999" customHeight="1" x14ac:dyDescent="0.25">
      <c r="A35" s="118" t="s">
        <v>345</v>
      </c>
      <c r="B35" s="120" t="s">
        <v>358</v>
      </c>
      <c r="C35" s="122">
        <f>Planilha!I133</f>
        <v>8236</v>
      </c>
      <c r="D35" s="124">
        <f>C35/C$37</f>
        <v>9.8935032486217682E-4</v>
      </c>
      <c r="E35" s="29"/>
      <c r="F35" s="29"/>
      <c r="G35" s="29"/>
      <c r="H35" s="29"/>
      <c r="I35" s="29"/>
      <c r="J35" s="29"/>
      <c r="K35" s="29"/>
      <c r="L35" s="29"/>
      <c r="M35" s="29"/>
      <c r="N35" s="29"/>
      <c r="O35" s="29"/>
      <c r="P35" s="29"/>
      <c r="Q35" s="29"/>
      <c r="R35" s="29"/>
      <c r="S35" s="32">
        <v>1</v>
      </c>
    </row>
    <row r="36" spans="1:21" ht="19.899999999999999" customHeight="1" x14ac:dyDescent="0.25">
      <c r="A36" s="119"/>
      <c r="B36" s="121"/>
      <c r="C36" s="123"/>
      <c r="D36" s="125"/>
      <c r="E36" s="28"/>
      <c r="F36" s="28"/>
      <c r="G36" s="28"/>
      <c r="H36" s="28"/>
      <c r="I36" s="28"/>
      <c r="J36" s="28"/>
      <c r="K36" s="28"/>
      <c r="L36" s="28"/>
      <c r="M36" s="28"/>
      <c r="N36" s="28"/>
      <c r="O36" s="28"/>
      <c r="P36" s="28"/>
      <c r="Q36" s="28"/>
      <c r="R36" s="28"/>
      <c r="S36" s="33">
        <f>$C35*S35</f>
        <v>8236</v>
      </c>
    </row>
    <row r="37" spans="1:21" s="19" customFormat="1" ht="34.5" customHeight="1" x14ac:dyDescent="0.25">
      <c r="A37" s="126" t="s">
        <v>346</v>
      </c>
      <c r="B37" s="127"/>
      <c r="C37" s="21">
        <f>SUM(C9:C36)</f>
        <v>8324654.8699999982</v>
      </c>
      <c r="D37" s="22">
        <f>SUM(D9:D36)</f>
        <v>1.0000000000000004</v>
      </c>
      <c r="E37" s="23">
        <f>E38/$C37</f>
        <v>1.4820920738062984E-2</v>
      </c>
      <c r="F37" s="23">
        <f t="shared" ref="F37:S37" si="6">F38/$C37</f>
        <v>3.1465196346332136E-3</v>
      </c>
      <c r="G37" s="23">
        <f t="shared" si="6"/>
        <v>1.6905013144406793E-3</v>
      </c>
      <c r="H37" s="23">
        <f t="shared" si="6"/>
        <v>8.990072352728079E-2</v>
      </c>
      <c r="I37" s="23">
        <f t="shared" si="6"/>
        <v>8.990072352728079E-2</v>
      </c>
      <c r="J37" s="23">
        <f t="shared" si="6"/>
        <v>7.6441716890408629E-2</v>
      </c>
      <c r="K37" s="23">
        <f t="shared" si="6"/>
        <v>7.6441716890408629E-2</v>
      </c>
      <c r="L37" s="23">
        <f t="shared" si="6"/>
        <v>7.6441716890408629E-2</v>
      </c>
      <c r="M37" s="23">
        <f t="shared" si="6"/>
        <v>7.6411806941120847E-2</v>
      </c>
      <c r="N37" s="23">
        <f t="shared" si="6"/>
        <v>7.6218992938019786E-2</v>
      </c>
      <c r="O37" s="23">
        <f t="shared" si="6"/>
        <v>7.6218990535517825E-2</v>
      </c>
      <c r="P37" s="23">
        <f t="shared" si="6"/>
        <v>7.6164875377962696E-2</v>
      </c>
      <c r="Q37" s="23">
        <f t="shared" si="6"/>
        <v>8.7672604123725503E-2</v>
      </c>
      <c r="R37" s="23">
        <f t="shared" si="6"/>
        <v>9.6633281922855946E-2</v>
      </c>
      <c r="S37" s="23">
        <f t="shared" si="6"/>
        <v>8.1894908747872891E-2</v>
      </c>
    </row>
    <row r="38" spans="1:21" ht="24.95" customHeight="1" x14ac:dyDescent="0.25">
      <c r="A38" s="117" t="s">
        <v>347</v>
      </c>
      <c r="B38" s="117"/>
      <c r="C38" s="117"/>
      <c r="D38" s="117"/>
      <c r="E38" s="24">
        <f>E10+E12+E14+E16+E18+E20+E22+E24+E26+E28+E30+E32+E34+E36</f>
        <v>123379.04999999999</v>
      </c>
      <c r="F38" s="24">
        <f t="shared" ref="F38:S38" si="7">F10+F12+F14+F16+F18+F20+F22+F24+F26+F28+F30+F32+F34+F36</f>
        <v>26193.689999999995</v>
      </c>
      <c r="G38" s="24">
        <f t="shared" si="7"/>
        <v>14072.84</v>
      </c>
      <c r="H38" s="24">
        <f t="shared" si="7"/>
        <v>748392.49592790147</v>
      </c>
      <c r="I38" s="24">
        <f t="shared" si="7"/>
        <v>748392.49592790147</v>
      </c>
      <c r="J38" s="24">
        <f t="shared" si="7"/>
        <v>636350.91078290134</v>
      </c>
      <c r="K38" s="24">
        <f t="shared" si="7"/>
        <v>636350.91078290134</v>
      </c>
      <c r="L38" s="24">
        <f t="shared" si="7"/>
        <v>636350.91078290134</v>
      </c>
      <c r="M38" s="24">
        <f t="shared" si="7"/>
        <v>636101.92077790131</v>
      </c>
      <c r="N38" s="24">
        <f t="shared" si="7"/>
        <v>634496.81074798189</v>
      </c>
      <c r="O38" s="24">
        <f t="shared" si="7"/>
        <v>634496.79074798222</v>
      </c>
      <c r="P38" s="24">
        <f t="shared" si="7"/>
        <v>634046.30073810008</v>
      </c>
      <c r="Q38" s="24">
        <f t="shared" si="7"/>
        <v>729844.17088415346</v>
      </c>
      <c r="R38" s="24">
        <f t="shared" si="7"/>
        <v>804438.72096318554</v>
      </c>
      <c r="S38" s="24">
        <f t="shared" si="7"/>
        <v>681746.85093618557</v>
      </c>
    </row>
    <row r="39" spans="1:21" ht="24.95" customHeight="1" x14ac:dyDescent="0.25">
      <c r="A39" s="117" t="s">
        <v>348</v>
      </c>
      <c r="B39" s="117"/>
      <c r="C39" s="117"/>
      <c r="D39" s="117"/>
      <c r="E39" s="25">
        <f>E38/$C37</f>
        <v>1.4820920738062984E-2</v>
      </c>
      <c r="F39" s="25">
        <f t="shared" ref="F39:H39" si="8">F38/$C37</f>
        <v>3.1465196346332136E-3</v>
      </c>
      <c r="G39" s="25">
        <f t="shared" si="8"/>
        <v>1.6905013144406793E-3</v>
      </c>
      <c r="H39" s="25">
        <f t="shared" si="8"/>
        <v>8.990072352728079E-2</v>
      </c>
      <c r="I39" s="25">
        <f>I38/$C37</f>
        <v>8.990072352728079E-2</v>
      </c>
      <c r="J39" s="25">
        <f t="shared" ref="J39:S39" si="9">J38/$C37</f>
        <v>7.6441716890408629E-2</v>
      </c>
      <c r="K39" s="25">
        <f t="shared" si="9"/>
        <v>7.6441716890408629E-2</v>
      </c>
      <c r="L39" s="25">
        <f t="shared" si="9"/>
        <v>7.6441716890408629E-2</v>
      </c>
      <c r="M39" s="25">
        <f t="shared" si="9"/>
        <v>7.6411806941120847E-2</v>
      </c>
      <c r="N39" s="25">
        <f t="shared" si="9"/>
        <v>7.6218992938019786E-2</v>
      </c>
      <c r="O39" s="25">
        <f t="shared" si="9"/>
        <v>7.6218990535517825E-2</v>
      </c>
      <c r="P39" s="25">
        <f t="shared" si="9"/>
        <v>7.6164875377962696E-2</v>
      </c>
      <c r="Q39" s="25">
        <f t="shared" si="9"/>
        <v>8.7672604123725503E-2</v>
      </c>
      <c r="R39" s="25">
        <f t="shared" si="9"/>
        <v>9.6633281922855946E-2</v>
      </c>
      <c r="S39" s="25">
        <f t="shared" si="9"/>
        <v>8.1894908747872891E-2</v>
      </c>
    </row>
    <row r="40" spans="1:21" ht="24.95" customHeight="1" x14ac:dyDescent="0.25">
      <c r="A40" s="117" t="s">
        <v>349</v>
      </c>
      <c r="B40" s="117"/>
      <c r="C40" s="117"/>
      <c r="D40" s="117"/>
      <c r="E40" s="26">
        <f>E38</f>
        <v>123379.04999999999</v>
      </c>
      <c r="F40" s="26">
        <f>F38+E40</f>
        <v>149572.74</v>
      </c>
      <c r="G40" s="26">
        <f t="shared" ref="G40:S40" si="10">G38+F40</f>
        <v>163645.57999999999</v>
      </c>
      <c r="H40" s="26">
        <f t="shared" si="10"/>
        <v>912038.07592790143</v>
      </c>
      <c r="I40" s="26">
        <f t="shared" si="10"/>
        <v>1660430.571855803</v>
      </c>
      <c r="J40" s="26">
        <f t="shared" si="10"/>
        <v>2296781.4826387046</v>
      </c>
      <c r="K40" s="26">
        <f t="shared" si="10"/>
        <v>2933132.3934216062</v>
      </c>
      <c r="L40" s="26">
        <f t="shared" si="10"/>
        <v>3569483.3042045077</v>
      </c>
      <c r="M40" s="26">
        <f t="shared" si="10"/>
        <v>4205585.2249824088</v>
      </c>
      <c r="N40" s="26">
        <f t="shared" si="10"/>
        <v>4840082.0357303908</v>
      </c>
      <c r="O40" s="26">
        <f t="shared" si="10"/>
        <v>5474578.8264783733</v>
      </c>
      <c r="P40" s="26">
        <f t="shared" si="10"/>
        <v>6108625.1272164732</v>
      </c>
      <c r="Q40" s="26">
        <f t="shared" si="10"/>
        <v>6838469.298100627</v>
      </c>
      <c r="R40" s="26">
        <f t="shared" si="10"/>
        <v>7642908.0190638127</v>
      </c>
      <c r="S40" s="26">
        <f t="shared" si="10"/>
        <v>8324654.8699999982</v>
      </c>
      <c r="U40" s="27"/>
    </row>
    <row r="41" spans="1:21" ht="24.95" customHeight="1" x14ac:dyDescent="0.25">
      <c r="A41" s="117" t="s">
        <v>350</v>
      </c>
      <c r="B41" s="117"/>
      <c r="C41" s="117"/>
      <c r="D41" s="117"/>
      <c r="E41" s="25">
        <f>E40/$C37</f>
        <v>1.4820920738062984E-2</v>
      </c>
      <c r="F41" s="25">
        <f>E41+F39</f>
        <v>1.7967440372696198E-2</v>
      </c>
      <c r="G41" s="25">
        <f t="shared" ref="G41:R41" si="11">F41+G39</f>
        <v>1.9657941687136877E-2</v>
      </c>
      <c r="H41" s="25">
        <f t="shared" si="11"/>
        <v>0.10955866521441766</v>
      </c>
      <c r="I41" s="25">
        <f t="shared" si="11"/>
        <v>0.19945938874169844</v>
      </c>
      <c r="J41" s="25">
        <f t="shared" si="11"/>
        <v>0.27590110563210707</v>
      </c>
      <c r="K41" s="25">
        <f t="shared" si="11"/>
        <v>0.3523428225225157</v>
      </c>
      <c r="L41" s="25">
        <f t="shared" si="11"/>
        <v>0.42878453941292433</v>
      </c>
      <c r="M41" s="25">
        <f t="shared" si="11"/>
        <v>0.5051963463540452</v>
      </c>
      <c r="N41" s="25">
        <f t="shared" si="11"/>
        <v>0.58141533929206501</v>
      </c>
      <c r="O41" s="25">
        <f t="shared" si="11"/>
        <v>0.65763432982758285</v>
      </c>
      <c r="P41" s="25">
        <f t="shared" si="11"/>
        <v>0.73379920520554553</v>
      </c>
      <c r="Q41" s="25">
        <f>P41+Q39</f>
        <v>0.821471809329271</v>
      </c>
      <c r="R41" s="25">
        <f t="shared" si="11"/>
        <v>0.91810509125212691</v>
      </c>
      <c r="S41" s="25">
        <f>R41+S39</f>
        <v>0.99999999999999978</v>
      </c>
    </row>
    <row r="44" spans="1:21" x14ac:dyDescent="0.25">
      <c r="E44" s="19"/>
      <c r="F44" s="19"/>
      <c r="G44" s="19"/>
      <c r="H44" s="19"/>
      <c r="I44" s="19"/>
      <c r="J44" s="19"/>
      <c r="K44" s="19"/>
      <c r="L44" s="19"/>
      <c r="M44" s="19"/>
      <c r="N44" s="19"/>
      <c r="O44" s="19"/>
      <c r="P44" s="19"/>
      <c r="Q44" s="19"/>
      <c r="R44" s="19"/>
      <c r="S44" s="19"/>
    </row>
  </sheetData>
  <sheetProtection password="E71D" sheet="1" objects="1" scenarios="1" selectLockedCells="1"/>
  <mergeCells count="74">
    <mergeCell ref="A37:B37"/>
    <mergeCell ref="A38:D38"/>
    <mergeCell ref="A39:D39"/>
    <mergeCell ref="A40:D40"/>
    <mergeCell ref="A41:D41"/>
    <mergeCell ref="A25:A26"/>
    <mergeCell ref="B25:B26"/>
    <mergeCell ref="C25:C26"/>
    <mergeCell ref="D25:D26"/>
    <mergeCell ref="A27:A28"/>
    <mergeCell ref="B27:B28"/>
    <mergeCell ref="C27:C28"/>
    <mergeCell ref="D27:D28"/>
    <mergeCell ref="A35:A36"/>
    <mergeCell ref="B35:B36"/>
    <mergeCell ref="C35:C36"/>
    <mergeCell ref="D35:D36"/>
    <mergeCell ref="A29:A30"/>
    <mergeCell ref="B29:B30"/>
    <mergeCell ref="C29:C30"/>
    <mergeCell ref="D29:D30"/>
    <mergeCell ref="A31:A32"/>
    <mergeCell ref="B31:B32"/>
    <mergeCell ref="C31:C32"/>
    <mergeCell ref="D31:D32"/>
    <mergeCell ref="A33:A34"/>
    <mergeCell ref="B33:B34"/>
    <mergeCell ref="C33:C34"/>
    <mergeCell ref="D33:D34"/>
    <mergeCell ref="D21:D22"/>
    <mergeCell ref="A23:A24"/>
    <mergeCell ref="B23:B24"/>
    <mergeCell ref="C23:C24"/>
    <mergeCell ref="D23:D24"/>
    <mergeCell ref="A21:A22"/>
    <mergeCell ref="B21:B22"/>
    <mergeCell ref="C21:C22"/>
    <mergeCell ref="A17:A18"/>
    <mergeCell ref="B17:B18"/>
    <mergeCell ref="C17:C18"/>
    <mergeCell ref="D17:D18"/>
    <mergeCell ref="A19:A20"/>
    <mergeCell ref="B19:B20"/>
    <mergeCell ref="C19:C20"/>
    <mergeCell ref="D19:D20"/>
    <mergeCell ref="A13:A14"/>
    <mergeCell ref="B13:B14"/>
    <mergeCell ref="C13:C14"/>
    <mergeCell ref="D13:D14"/>
    <mergeCell ref="A15:A16"/>
    <mergeCell ref="B15:B16"/>
    <mergeCell ref="C15:C16"/>
    <mergeCell ref="D15:D16"/>
    <mergeCell ref="A9:A10"/>
    <mergeCell ref="B9:B10"/>
    <mergeCell ref="C9:C10"/>
    <mergeCell ref="D9:D10"/>
    <mergeCell ref="A11:A12"/>
    <mergeCell ref="B11:B12"/>
    <mergeCell ref="C11:C12"/>
    <mergeCell ref="D11:D12"/>
    <mergeCell ref="B6:D6"/>
    <mergeCell ref="F6:S6"/>
    <mergeCell ref="A7:A8"/>
    <mergeCell ref="B7:B8"/>
    <mergeCell ref="C7:C8"/>
    <mergeCell ref="D7:D8"/>
    <mergeCell ref="E7:S7"/>
    <mergeCell ref="A1:S1"/>
    <mergeCell ref="A2:S2"/>
    <mergeCell ref="A3:S3"/>
    <mergeCell ref="A4:S4"/>
    <mergeCell ref="I5:S5"/>
    <mergeCell ref="B5:G5"/>
  </mergeCells>
  <printOptions horizontalCentered="1"/>
  <pageMargins left="0.27559055118110237" right="0.51181102362204722" top="0.39370078740157483" bottom="0.19685039370078741" header="0" footer="0"/>
  <pageSetup paperSize="9" scale="4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6"/>
  <sheetViews>
    <sheetView view="pageBreakPreview" zoomScale="115" zoomScaleNormal="100" zoomScaleSheetLayoutView="115" workbookViewId="0">
      <pane ySplit="6" topLeftCell="A27" activePane="bottomLeft" state="frozen"/>
      <selection pane="bottomLeft" activeCell="C40" sqref="C40"/>
    </sheetView>
  </sheetViews>
  <sheetFormatPr defaultColWidth="14.42578125" defaultRowHeight="15" customHeight="1" x14ac:dyDescent="0.25"/>
  <cols>
    <col min="1" max="1" width="76.5703125" style="2" customWidth="1"/>
    <col min="2" max="3" width="10.42578125" style="2" customWidth="1"/>
    <col min="4" max="4" width="8.42578125" style="2" customWidth="1"/>
    <col min="5" max="6" width="9.28515625" style="2" bestFit="1" customWidth="1"/>
    <col min="7" max="26" width="8.42578125" style="2" customWidth="1"/>
    <col min="27" max="16384" width="14.42578125" style="2"/>
  </cols>
  <sheetData>
    <row r="1" spans="1:26" ht="18.75" customHeight="1" x14ac:dyDescent="0.25">
      <c r="A1" s="134" t="s">
        <v>0</v>
      </c>
      <c r="B1" s="135"/>
      <c r="C1" s="136"/>
      <c r="D1" s="1"/>
      <c r="E1" s="1"/>
      <c r="F1" s="1"/>
      <c r="G1" s="1"/>
      <c r="H1" s="1"/>
      <c r="I1" s="1"/>
      <c r="J1" s="1"/>
      <c r="K1" s="1"/>
      <c r="L1" s="1"/>
      <c r="M1" s="1"/>
      <c r="N1" s="1"/>
      <c r="O1" s="1"/>
      <c r="P1" s="1"/>
      <c r="Q1" s="1"/>
      <c r="R1" s="1"/>
      <c r="S1" s="1"/>
      <c r="T1" s="1"/>
      <c r="U1" s="1"/>
      <c r="V1" s="1"/>
      <c r="W1" s="1"/>
      <c r="X1" s="1"/>
      <c r="Y1" s="1"/>
      <c r="Z1" s="1"/>
    </row>
    <row r="2" spans="1:26" ht="18.75" customHeight="1" x14ac:dyDescent="0.25">
      <c r="A2" s="137" t="s">
        <v>1</v>
      </c>
      <c r="B2" s="162"/>
      <c r="C2" s="138"/>
      <c r="D2" s="1"/>
      <c r="E2" s="1"/>
      <c r="F2" s="1"/>
      <c r="G2" s="1"/>
      <c r="H2" s="1"/>
      <c r="I2" s="1"/>
      <c r="J2" s="1"/>
      <c r="K2" s="1"/>
      <c r="L2" s="1"/>
      <c r="M2" s="1"/>
      <c r="N2" s="1"/>
      <c r="O2" s="1"/>
      <c r="P2" s="1"/>
      <c r="Q2" s="1"/>
      <c r="R2" s="1"/>
      <c r="S2" s="1"/>
      <c r="T2" s="1"/>
      <c r="U2" s="1"/>
      <c r="V2" s="1"/>
      <c r="W2" s="1"/>
      <c r="X2" s="1"/>
      <c r="Y2" s="1"/>
      <c r="Z2" s="1"/>
    </row>
    <row r="3" spans="1:26" ht="15" customHeight="1" x14ac:dyDescent="0.25">
      <c r="A3" s="139" t="s">
        <v>2</v>
      </c>
      <c r="B3" s="140"/>
      <c r="C3" s="141"/>
      <c r="D3" s="1"/>
      <c r="E3" s="1"/>
      <c r="F3" s="1"/>
      <c r="G3" s="1"/>
      <c r="H3" s="1"/>
      <c r="I3" s="1"/>
      <c r="J3" s="1"/>
      <c r="K3" s="1"/>
      <c r="L3" s="1"/>
      <c r="M3" s="1"/>
      <c r="N3" s="1"/>
      <c r="O3" s="1"/>
      <c r="P3" s="1"/>
      <c r="Q3" s="1"/>
      <c r="R3" s="1"/>
      <c r="S3" s="1"/>
      <c r="T3" s="1"/>
      <c r="U3" s="1"/>
      <c r="V3" s="1"/>
      <c r="W3" s="1"/>
      <c r="X3" s="1"/>
      <c r="Y3" s="1"/>
      <c r="Z3" s="1"/>
    </row>
    <row r="4" spans="1:26" ht="12.75" customHeight="1" x14ac:dyDescent="0.25">
      <c r="A4" s="142" t="s">
        <v>371</v>
      </c>
      <c r="B4" s="143"/>
      <c r="C4" s="144"/>
      <c r="D4" s="1"/>
      <c r="E4" s="1"/>
      <c r="F4" s="1"/>
      <c r="G4" s="1"/>
      <c r="H4" s="1"/>
      <c r="I4" s="1"/>
      <c r="J4" s="1"/>
      <c r="K4" s="1"/>
      <c r="L4" s="1"/>
      <c r="M4" s="1"/>
      <c r="N4" s="1"/>
      <c r="O4" s="1"/>
      <c r="P4" s="1"/>
      <c r="Q4" s="1"/>
      <c r="R4" s="1"/>
      <c r="S4" s="1"/>
      <c r="T4" s="1"/>
      <c r="U4" s="1"/>
      <c r="V4" s="1"/>
      <c r="W4" s="1"/>
      <c r="X4" s="1"/>
      <c r="Y4" s="1"/>
      <c r="Z4" s="1"/>
    </row>
    <row r="5" spans="1:26" ht="12.75" customHeight="1" x14ac:dyDescent="0.25">
      <c r="A5" s="145" t="s">
        <v>363</v>
      </c>
      <c r="B5" s="146"/>
      <c r="C5" s="147"/>
      <c r="D5" s="1"/>
      <c r="E5" s="1"/>
      <c r="F5" s="1"/>
      <c r="G5" s="1"/>
      <c r="H5" s="1"/>
      <c r="I5" s="1"/>
      <c r="J5" s="1"/>
      <c r="K5" s="1"/>
      <c r="L5" s="1"/>
      <c r="M5" s="1"/>
      <c r="N5" s="1"/>
      <c r="O5" s="1"/>
      <c r="P5" s="1"/>
      <c r="Q5" s="1"/>
      <c r="R5" s="1"/>
      <c r="S5" s="1"/>
      <c r="T5" s="1"/>
      <c r="U5" s="1"/>
      <c r="V5" s="1"/>
      <c r="W5" s="1"/>
      <c r="X5" s="1"/>
      <c r="Y5" s="1"/>
      <c r="Z5" s="1"/>
    </row>
    <row r="6" spans="1:26" ht="12.75" customHeight="1" x14ac:dyDescent="0.25">
      <c r="A6" s="148" t="s">
        <v>301</v>
      </c>
      <c r="B6" s="149"/>
      <c r="C6" s="150"/>
      <c r="D6" s="1"/>
      <c r="E6" s="1"/>
      <c r="F6" s="1"/>
      <c r="G6" s="1"/>
      <c r="H6" s="1"/>
      <c r="I6" s="1"/>
      <c r="J6" s="1"/>
      <c r="K6" s="1"/>
      <c r="L6" s="1"/>
      <c r="M6" s="1"/>
      <c r="N6" s="1"/>
      <c r="O6" s="1"/>
      <c r="P6" s="1"/>
      <c r="Q6" s="1"/>
      <c r="R6" s="1"/>
      <c r="S6" s="1"/>
      <c r="T6" s="1"/>
      <c r="U6" s="1"/>
      <c r="V6" s="1"/>
      <c r="W6" s="1"/>
      <c r="X6" s="1"/>
      <c r="Y6" s="1"/>
      <c r="Z6" s="1"/>
    </row>
    <row r="7" spans="1:26" ht="15" customHeight="1" x14ac:dyDescent="0.25">
      <c r="A7" s="128" t="s">
        <v>302</v>
      </c>
      <c r="B7" s="129"/>
      <c r="C7" s="130"/>
      <c r="D7" s="1"/>
      <c r="E7" s="1"/>
      <c r="F7" s="1"/>
      <c r="G7" s="1"/>
      <c r="H7" s="1"/>
      <c r="I7" s="1"/>
      <c r="J7" s="1"/>
      <c r="K7" s="1"/>
      <c r="L7" s="1"/>
      <c r="M7" s="1"/>
      <c r="N7" s="1"/>
      <c r="O7" s="1"/>
      <c r="P7" s="1"/>
      <c r="Q7" s="1"/>
      <c r="R7" s="1"/>
      <c r="S7" s="1"/>
      <c r="T7" s="1"/>
      <c r="U7" s="1"/>
      <c r="V7" s="1"/>
      <c r="W7" s="1"/>
      <c r="X7" s="1"/>
      <c r="Y7" s="1"/>
      <c r="Z7" s="1"/>
    </row>
    <row r="8" spans="1:26" ht="15" customHeight="1" x14ac:dyDescent="0.25">
      <c r="A8" s="3" t="s">
        <v>303</v>
      </c>
      <c r="B8" s="3" t="s">
        <v>304</v>
      </c>
      <c r="C8" s="3" t="s">
        <v>305</v>
      </c>
      <c r="D8" s="1"/>
      <c r="E8" s="1"/>
      <c r="F8" s="1"/>
      <c r="G8" s="1"/>
      <c r="H8" s="1"/>
      <c r="I8" s="1"/>
      <c r="J8" s="1"/>
      <c r="K8" s="1"/>
      <c r="L8" s="1"/>
      <c r="M8" s="1"/>
      <c r="N8" s="1"/>
      <c r="O8" s="1"/>
      <c r="P8" s="1"/>
      <c r="Q8" s="1"/>
      <c r="R8" s="1"/>
      <c r="S8" s="1"/>
      <c r="T8" s="1"/>
      <c r="U8" s="1"/>
      <c r="V8" s="1"/>
      <c r="W8" s="1"/>
      <c r="X8" s="1"/>
      <c r="Y8" s="1"/>
      <c r="Z8" s="1"/>
    </row>
    <row r="9" spans="1:26" ht="15" customHeight="1" x14ac:dyDescent="0.25">
      <c r="A9" s="4" t="s">
        <v>306</v>
      </c>
      <c r="B9" s="4" t="s">
        <v>307</v>
      </c>
      <c r="C9" s="73">
        <v>4.6100000000000002E-2</v>
      </c>
      <c r="D9" s="1"/>
      <c r="E9" s="1"/>
      <c r="F9" s="1"/>
      <c r="G9" s="1"/>
      <c r="H9" s="1"/>
      <c r="I9" s="1"/>
      <c r="J9" s="1"/>
      <c r="K9" s="1"/>
      <c r="L9" s="1"/>
      <c r="M9" s="1"/>
      <c r="N9" s="1"/>
      <c r="O9" s="1"/>
      <c r="P9" s="1"/>
      <c r="Q9" s="1"/>
      <c r="R9" s="1"/>
      <c r="S9" s="1"/>
      <c r="T9" s="1"/>
      <c r="U9" s="1"/>
      <c r="V9" s="1"/>
      <c r="W9" s="1"/>
      <c r="X9" s="1"/>
      <c r="Y9" s="1"/>
      <c r="Z9" s="1"/>
    </row>
    <row r="10" spans="1:26" ht="15" customHeight="1" x14ac:dyDescent="0.25">
      <c r="A10" s="4" t="s">
        <v>308</v>
      </c>
      <c r="B10" s="4" t="s">
        <v>309</v>
      </c>
      <c r="C10" s="73">
        <v>8.0000000000000002E-3</v>
      </c>
      <c r="D10" s="1"/>
      <c r="E10" s="1"/>
      <c r="F10" s="1"/>
      <c r="G10" s="1"/>
      <c r="H10" s="1"/>
      <c r="I10" s="1"/>
      <c r="J10" s="1"/>
      <c r="K10" s="1"/>
      <c r="L10" s="1"/>
      <c r="M10" s="1"/>
      <c r="N10" s="1"/>
      <c r="O10" s="1"/>
      <c r="P10" s="1"/>
      <c r="Q10" s="1"/>
      <c r="R10" s="1"/>
      <c r="S10" s="1"/>
      <c r="T10" s="1"/>
      <c r="U10" s="1"/>
      <c r="V10" s="1"/>
      <c r="W10" s="1"/>
      <c r="X10" s="1"/>
      <c r="Y10" s="1"/>
      <c r="Z10" s="1"/>
    </row>
    <row r="11" spans="1:26" ht="15" customHeight="1" x14ac:dyDescent="0.25">
      <c r="A11" s="4" t="s">
        <v>310</v>
      </c>
      <c r="B11" s="4" t="s">
        <v>311</v>
      </c>
      <c r="C11" s="73">
        <v>9.7000000000000003E-3</v>
      </c>
      <c r="D11" s="1"/>
      <c r="E11" s="1"/>
      <c r="F11" s="1"/>
      <c r="G11" s="1"/>
      <c r="H11" s="1"/>
      <c r="I11" s="1"/>
      <c r="J11" s="1"/>
      <c r="K11" s="1"/>
      <c r="L11" s="1"/>
      <c r="M11" s="1"/>
      <c r="N11" s="1"/>
      <c r="O11" s="1"/>
      <c r="P11" s="1"/>
      <c r="Q11" s="1"/>
      <c r="R11" s="1"/>
      <c r="S11" s="1"/>
      <c r="T11" s="1"/>
      <c r="U11" s="1"/>
      <c r="V11" s="1"/>
      <c r="W11" s="1"/>
      <c r="X11" s="1"/>
      <c r="Y11" s="1"/>
      <c r="Z11" s="1"/>
    </row>
    <row r="12" spans="1:26" ht="15" customHeight="1" x14ac:dyDescent="0.25">
      <c r="A12" s="4" t="s">
        <v>312</v>
      </c>
      <c r="B12" s="4" t="s">
        <v>313</v>
      </c>
      <c r="C12" s="73">
        <v>1.21E-2</v>
      </c>
      <c r="D12" s="1"/>
      <c r="E12" s="1"/>
      <c r="F12" s="1"/>
      <c r="G12" s="1"/>
      <c r="H12" s="1"/>
      <c r="I12" s="1"/>
      <c r="J12" s="1"/>
      <c r="K12" s="1"/>
      <c r="L12" s="1"/>
      <c r="M12" s="1"/>
      <c r="N12" s="1"/>
      <c r="O12" s="1"/>
      <c r="P12" s="1"/>
      <c r="Q12" s="1"/>
      <c r="R12" s="1"/>
      <c r="S12" s="1"/>
      <c r="T12" s="1"/>
      <c r="U12" s="1"/>
      <c r="V12" s="1"/>
      <c r="W12" s="1"/>
      <c r="X12" s="1"/>
      <c r="Y12" s="1"/>
      <c r="Z12" s="1"/>
    </row>
    <row r="13" spans="1:26" ht="15" customHeight="1" x14ac:dyDescent="0.25">
      <c r="A13" s="4" t="s">
        <v>314</v>
      </c>
      <c r="B13" s="4" t="s">
        <v>315</v>
      </c>
      <c r="C13" s="73">
        <v>7.7100000000000002E-2</v>
      </c>
      <c r="D13" s="1"/>
      <c r="E13" s="1"/>
      <c r="F13" s="1"/>
      <c r="G13" s="1"/>
      <c r="H13" s="1"/>
      <c r="I13" s="1"/>
      <c r="J13" s="1"/>
      <c r="K13" s="1"/>
      <c r="L13" s="1"/>
      <c r="M13" s="1"/>
      <c r="N13" s="1"/>
      <c r="O13" s="1"/>
      <c r="P13" s="1"/>
      <c r="Q13" s="1"/>
      <c r="R13" s="1"/>
      <c r="S13" s="1"/>
      <c r="T13" s="1"/>
      <c r="U13" s="1"/>
      <c r="V13" s="1"/>
      <c r="W13" s="1"/>
      <c r="X13" s="1"/>
      <c r="Y13" s="1"/>
      <c r="Z13" s="1"/>
    </row>
    <row r="14" spans="1:26" ht="15" customHeight="1" x14ac:dyDescent="0.25">
      <c r="A14" s="4" t="s">
        <v>316</v>
      </c>
      <c r="B14" s="4" t="s">
        <v>317</v>
      </c>
      <c r="C14" s="72">
        <f>C15+C16+C17</f>
        <v>6.6500000000000004E-2</v>
      </c>
      <c r="D14" s="1"/>
      <c r="E14" s="1"/>
      <c r="F14" s="1"/>
      <c r="G14" s="1"/>
      <c r="H14" s="1"/>
      <c r="I14" s="1"/>
      <c r="J14" s="1"/>
      <c r="K14" s="1"/>
      <c r="L14" s="1"/>
      <c r="M14" s="1"/>
      <c r="N14" s="1"/>
      <c r="O14" s="1"/>
      <c r="P14" s="1"/>
      <c r="Q14" s="1"/>
      <c r="R14" s="1"/>
      <c r="S14" s="1"/>
      <c r="T14" s="1"/>
      <c r="U14" s="1"/>
      <c r="V14" s="1"/>
      <c r="W14" s="1"/>
      <c r="X14" s="1"/>
      <c r="Y14" s="1"/>
      <c r="Z14" s="1"/>
    </row>
    <row r="15" spans="1:26" ht="15" customHeight="1" x14ac:dyDescent="0.25">
      <c r="A15" s="4" t="s">
        <v>318</v>
      </c>
      <c r="B15" s="4" t="s">
        <v>318</v>
      </c>
      <c r="C15" s="35">
        <v>6.4999999999999997E-3</v>
      </c>
      <c r="D15" s="1"/>
      <c r="E15" s="1"/>
      <c r="F15" s="1"/>
      <c r="G15" s="1"/>
      <c r="H15" s="1"/>
      <c r="I15" s="1"/>
      <c r="J15" s="1"/>
      <c r="K15" s="1"/>
      <c r="L15" s="1"/>
      <c r="M15" s="1"/>
      <c r="N15" s="1"/>
      <c r="O15" s="1"/>
      <c r="P15" s="1"/>
      <c r="Q15" s="1"/>
      <c r="R15" s="1"/>
      <c r="S15" s="1"/>
      <c r="T15" s="1"/>
      <c r="U15" s="1"/>
      <c r="V15" s="1"/>
      <c r="W15" s="1"/>
      <c r="X15" s="1"/>
      <c r="Y15" s="1"/>
      <c r="Z15" s="1"/>
    </row>
    <row r="16" spans="1:26" ht="15" customHeight="1" x14ac:dyDescent="0.25">
      <c r="A16" s="4" t="s">
        <v>319</v>
      </c>
      <c r="B16" s="4" t="s">
        <v>319</v>
      </c>
      <c r="C16" s="35">
        <v>0.03</v>
      </c>
      <c r="D16" s="1"/>
      <c r="E16" s="1"/>
      <c r="F16" s="1"/>
      <c r="G16" s="1"/>
      <c r="H16" s="1"/>
      <c r="I16" s="1"/>
      <c r="J16" s="1"/>
      <c r="K16" s="1"/>
      <c r="L16" s="1"/>
      <c r="M16" s="1"/>
      <c r="N16" s="1"/>
      <c r="O16" s="1"/>
      <c r="P16" s="1"/>
      <c r="Q16" s="1"/>
      <c r="R16" s="1"/>
      <c r="S16" s="1"/>
      <c r="T16" s="1"/>
      <c r="U16" s="1"/>
      <c r="V16" s="1"/>
      <c r="W16" s="1"/>
      <c r="X16" s="1"/>
      <c r="Y16" s="1"/>
      <c r="Z16" s="1"/>
    </row>
    <row r="17" spans="1:26" ht="15" customHeight="1" x14ac:dyDescent="0.25">
      <c r="A17" s="4" t="s">
        <v>320</v>
      </c>
      <c r="B17" s="4" t="s">
        <v>320</v>
      </c>
      <c r="C17" s="35">
        <v>0.03</v>
      </c>
      <c r="D17" s="1"/>
      <c r="E17" s="1"/>
      <c r="F17" s="1"/>
      <c r="G17" s="1"/>
      <c r="H17" s="1"/>
      <c r="I17" s="1"/>
      <c r="J17" s="1"/>
      <c r="K17" s="1"/>
      <c r="L17" s="1"/>
      <c r="M17" s="1"/>
      <c r="N17" s="1"/>
      <c r="O17" s="1"/>
      <c r="P17" s="1"/>
      <c r="Q17" s="1"/>
      <c r="R17" s="1"/>
      <c r="S17" s="1"/>
      <c r="T17" s="1"/>
      <c r="U17" s="1"/>
      <c r="V17" s="1"/>
      <c r="W17" s="1"/>
      <c r="X17" s="1"/>
      <c r="Y17" s="1"/>
      <c r="Z17" s="1"/>
    </row>
    <row r="18" spans="1:26" ht="15" customHeight="1" x14ac:dyDescent="0.25">
      <c r="A18" s="4" t="s">
        <v>321</v>
      </c>
      <c r="B18" s="4" t="s">
        <v>321</v>
      </c>
      <c r="C18" s="35">
        <v>0</v>
      </c>
      <c r="D18" s="1"/>
      <c r="E18" s="1"/>
      <c r="F18" s="1"/>
      <c r="G18" s="1"/>
      <c r="H18" s="1"/>
      <c r="I18" s="1"/>
      <c r="J18" s="1"/>
      <c r="K18" s="1"/>
      <c r="L18" s="1"/>
      <c r="M18" s="1"/>
      <c r="N18" s="1"/>
      <c r="O18" s="1"/>
      <c r="P18" s="1"/>
      <c r="Q18" s="1"/>
      <c r="R18" s="1"/>
      <c r="S18" s="1"/>
      <c r="T18" s="1"/>
      <c r="U18" s="1"/>
      <c r="V18" s="1"/>
      <c r="W18" s="1"/>
      <c r="X18" s="1"/>
      <c r="Y18" s="1"/>
      <c r="Z18" s="1"/>
    </row>
    <row r="19" spans="1:26" ht="15" customHeight="1" x14ac:dyDescent="0.25">
      <c r="A19" s="4" t="s">
        <v>322</v>
      </c>
      <c r="B19" s="4" t="s">
        <v>323</v>
      </c>
      <c r="C19" s="36">
        <f>((1+C9+C10+C11)*(1+C12)*(1+C13)/(1-C14))-1</f>
        <v>0.24229607890519533</v>
      </c>
      <c r="D19" s="1"/>
      <c r="E19" s="1"/>
      <c r="F19" s="1"/>
      <c r="G19" s="1"/>
      <c r="H19" s="1"/>
      <c r="I19" s="1"/>
      <c r="J19" s="1"/>
      <c r="K19" s="1"/>
      <c r="L19" s="1"/>
      <c r="M19" s="1"/>
      <c r="N19" s="1"/>
      <c r="O19" s="1"/>
      <c r="P19" s="1"/>
      <c r="Q19" s="1"/>
      <c r="R19" s="1"/>
      <c r="S19" s="1"/>
      <c r="T19" s="1"/>
      <c r="U19" s="1"/>
      <c r="V19" s="1"/>
      <c r="W19" s="1"/>
      <c r="X19" s="1"/>
      <c r="Y19" s="1"/>
      <c r="Z19" s="1"/>
    </row>
    <row r="20" spans="1:26" ht="15" customHeight="1" x14ac:dyDescent="0.25">
      <c r="A20" s="37" t="s">
        <v>381</v>
      </c>
      <c r="B20" s="37" t="s">
        <v>324</v>
      </c>
      <c r="C20" s="38">
        <f>ROUND(C19,4)</f>
        <v>0.24229999999999999</v>
      </c>
      <c r="D20" s="1"/>
      <c r="E20" s="5"/>
      <c r="F20" s="5"/>
      <c r="G20" s="1"/>
      <c r="H20" s="1"/>
      <c r="I20" s="1"/>
      <c r="J20" s="1"/>
      <c r="K20" s="1"/>
      <c r="L20" s="1"/>
      <c r="M20" s="1"/>
      <c r="N20" s="1"/>
      <c r="O20" s="1"/>
      <c r="P20" s="1"/>
      <c r="Q20" s="1"/>
      <c r="R20" s="1"/>
      <c r="S20" s="1"/>
      <c r="T20" s="1"/>
      <c r="U20" s="1"/>
      <c r="V20" s="1"/>
      <c r="W20" s="1"/>
      <c r="X20" s="1"/>
      <c r="Y20" s="1"/>
      <c r="Z20" s="1"/>
    </row>
    <row r="21" spans="1:26" ht="15" customHeight="1" x14ac:dyDescent="0.25">
      <c r="A21" s="131"/>
      <c r="B21" s="163"/>
      <c r="C21" s="132"/>
      <c r="D21" s="1"/>
      <c r="E21" s="1"/>
      <c r="F21" s="1"/>
      <c r="G21" s="1"/>
      <c r="H21" s="1"/>
      <c r="I21" s="1"/>
      <c r="J21" s="1"/>
      <c r="K21" s="1"/>
      <c r="L21" s="1"/>
      <c r="M21" s="1"/>
      <c r="N21" s="1"/>
      <c r="O21" s="1"/>
      <c r="P21" s="1"/>
      <c r="Q21" s="1"/>
      <c r="R21" s="1"/>
      <c r="S21" s="1"/>
      <c r="T21" s="1"/>
      <c r="U21" s="1"/>
      <c r="V21" s="1"/>
      <c r="W21" s="1"/>
      <c r="X21" s="1"/>
      <c r="Y21" s="1"/>
      <c r="Z21" s="1"/>
    </row>
    <row r="22" spans="1:26" ht="15" customHeight="1" x14ac:dyDescent="0.25">
      <c r="A22" s="133" t="s">
        <v>325</v>
      </c>
      <c r="B22" s="129"/>
      <c r="C22" s="130"/>
      <c r="D22" s="1"/>
      <c r="E22" s="1"/>
      <c r="F22" s="1"/>
      <c r="G22" s="1"/>
      <c r="H22" s="1"/>
      <c r="I22" s="1"/>
      <c r="J22" s="1"/>
      <c r="K22" s="1"/>
      <c r="L22" s="1"/>
      <c r="M22" s="1"/>
      <c r="N22" s="1"/>
      <c r="O22" s="1"/>
      <c r="P22" s="1"/>
      <c r="Q22" s="1"/>
      <c r="R22" s="1"/>
      <c r="S22" s="1"/>
      <c r="T22" s="1"/>
      <c r="U22" s="1"/>
      <c r="V22" s="1"/>
      <c r="W22" s="1"/>
      <c r="X22" s="1"/>
      <c r="Y22" s="1"/>
      <c r="Z22" s="1"/>
    </row>
    <row r="23" spans="1:26" ht="15" customHeight="1" x14ac:dyDescent="0.25">
      <c r="A23" s="3" t="s">
        <v>303</v>
      </c>
      <c r="B23" s="3" t="s">
        <v>304</v>
      </c>
      <c r="C23" s="6" t="s">
        <v>305</v>
      </c>
      <c r="D23" s="7"/>
      <c r="E23" s="7"/>
      <c r="F23" s="7"/>
      <c r="G23" s="7"/>
      <c r="H23" s="7"/>
      <c r="I23" s="7"/>
      <c r="J23" s="7"/>
      <c r="K23" s="7"/>
      <c r="L23" s="7"/>
      <c r="M23" s="7"/>
      <c r="N23" s="7"/>
      <c r="O23" s="7"/>
      <c r="P23" s="7"/>
      <c r="Q23" s="7"/>
      <c r="R23" s="7"/>
      <c r="S23" s="7"/>
      <c r="T23" s="7"/>
      <c r="U23" s="7"/>
      <c r="V23" s="7"/>
      <c r="W23" s="7"/>
      <c r="X23" s="7"/>
      <c r="Y23" s="7"/>
      <c r="Z23" s="7"/>
    </row>
    <row r="24" spans="1:26" ht="15" customHeight="1" x14ac:dyDescent="0.25">
      <c r="A24" s="4" t="s">
        <v>306</v>
      </c>
      <c r="B24" s="4" t="s">
        <v>307</v>
      </c>
      <c r="C24" s="73">
        <v>1.54E-2</v>
      </c>
      <c r="D24" s="1"/>
      <c r="E24" s="5"/>
      <c r="F24" s="1"/>
      <c r="G24" s="1"/>
      <c r="H24" s="1"/>
      <c r="I24" s="1"/>
      <c r="J24" s="1"/>
      <c r="K24" s="1"/>
      <c r="L24" s="1"/>
      <c r="M24" s="1"/>
      <c r="N24" s="1"/>
      <c r="O24" s="1"/>
      <c r="P24" s="1"/>
      <c r="Q24" s="1"/>
      <c r="R24" s="1"/>
      <c r="S24" s="1"/>
      <c r="T24" s="1"/>
      <c r="U24" s="1"/>
      <c r="V24" s="1"/>
      <c r="W24" s="1"/>
      <c r="X24" s="1"/>
      <c r="Y24" s="1"/>
      <c r="Z24" s="1"/>
    </row>
    <row r="25" spans="1:26" ht="15" customHeight="1" x14ac:dyDescent="0.25">
      <c r="A25" s="4" t="s">
        <v>308</v>
      </c>
      <c r="B25" s="4" t="s">
        <v>309</v>
      </c>
      <c r="C25" s="73">
        <v>4.7000000000000002E-3</v>
      </c>
      <c r="D25" s="1"/>
      <c r="E25" s="5"/>
      <c r="F25" s="1"/>
      <c r="G25" s="1"/>
      <c r="H25" s="1"/>
      <c r="I25" s="1"/>
      <c r="J25" s="1"/>
      <c r="K25" s="1"/>
      <c r="L25" s="1"/>
      <c r="M25" s="1"/>
      <c r="N25" s="1"/>
      <c r="O25" s="1"/>
      <c r="P25" s="1"/>
      <c r="Q25" s="1"/>
      <c r="R25" s="1"/>
      <c r="S25" s="1"/>
      <c r="T25" s="1"/>
      <c r="U25" s="1"/>
      <c r="V25" s="1"/>
      <c r="W25" s="1"/>
      <c r="X25" s="1"/>
      <c r="Y25" s="1"/>
      <c r="Z25" s="1"/>
    </row>
    <row r="26" spans="1:26" ht="15" customHeight="1" x14ac:dyDescent="0.25">
      <c r="A26" s="4" t="s">
        <v>310</v>
      </c>
      <c r="B26" s="4" t="s">
        <v>311</v>
      </c>
      <c r="C26" s="73">
        <v>8.5000000000000006E-3</v>
      </c>
      <c r="D26" s="1"/>
      <c r="E26" s="5"/>
      <c r="F26" s="1"/>
      <c r="G26" s="1"/>
      <c r="H26" s="1"/>
      <c r="I26" s="1"/>
      <c r="J26" s="1"/>
      <c r="K26" s="1"/>
      <c r="L26" s="1"/>
      <c r="M26" s="1"/>
      <c r="N26" s="1"/>
      <c r="O26" s="1"/>
      <c r="P26" s="1"/>
      <c r="Q26" s="1"/>
      <c r="R26" s="1"/>
      <c r="S26" s="1"/>
      <c r="T26" s="1"/>
      <c r="U26" s="1"/>
      <c r="V26" s="1"/>
      <c r="W26" s="1"/>
      <c r="X26" s="1"/>
      <c r="Y26" s="1"/>
      <c r="Z26" s="1"/>
    </row>
    <row r="27" spans="1:26" ht="15" customHeight="1" x14ac:dyDescent="0.25">
      <c r="A27" s="4" t="s">
        <v>312</v>
      </c>
      <c r="B27" s="4" t="s">
        <v>313</v>
      </c>
      <c r="C27" s="73">
        <v>8.5000000000000006E-3</v>
      </c>
      <c r="D27" s="1"/>
      <c r="E27" s="5"/>
      <c r="F27" s="1"/>
      <c r="G27" s="1"/>
      <c r="H27" s="1"/>
      <c r="I27" s="1"/>
      <c r="J27" s="1"/>
      <c r="K27" s="1"/>
      <c r="L27" s="1"/>
      <c r="M27" s="1"/>
      <c r="N27" s="1"/>
      <c r="O27" s="1"/>
      <c r="P27" s="1"/>
      <c r="Q27" s="1"/>
      <c r="R27" s="1"/>
      <c r="S27" s="1"/>
      <c r="T27" s="1"/>
      <c r="U27" s="1"/>
      <c r="V27" s="1"/>
      <c r="W27" s="1"/>
      <c r="X27" s="1"/>
      <c r="Y27" s="1"/>
      <c r="Z27" s="1"/>
    </row>
    <row r="28" spans="1:26" ht="15" customHeight="1" x14ac:dyDescent="0.25">
      <c r="A28" s="4" t="s">
        <v>314</v>
      </c>
      <c r="B28" s="4" t="s">
        <v>315</v>
      </c>
      <c r="C28" s="73">
        <v>5.11E-2</v>
      </c>
      <c r="D28" s="1"/>
      <c r="E28" s="5"/>
      <c r="F28" s="1"/>
      <c r="G28" s="1"/>
      <c r="H28" s="1"/>
      <c r="I28" s="1"/>
      <c r="J28" s="1"/>
      <c r="K28" s="1"/>
      <c r="L28" s="1"/>
      <c r="M28" s="1"/>
      <c r="N28" s="1"/>
      <c r="O28" s="1"/>
      <c r="P28" s="1"/>
      <c r="Q28" s="1"/>
      <c r="R28" s="1"/>
      <c r="S28" s="1"/>
      <c r="T28" s="1"/>
      <c r="U28" s="1"/>
      <c r="V28" s="1"/>
      <c r="W28" s="1"/>
      <c r="X28" s="1"/>
      <c r="Y28" s="1"/>
      <c r="Z28" s="1"/>
    </row>
    <row r="29" spans="1:26" ht="15" customHeight="1" x14ac:dyDescent="0.25">
      <c r="A29" s="4" t="s">
        <v>316</v>
      </c>
      <c r="B29" s="4" t="s">
        <v>317</v>
      </c>
      <c r="C29" s="35">
        <f>C30+C31+C32</f>
        <v>6.6500000000000004E-2</v>
      </c>
      <c r="D29" s="1"/>
      <c r="E29" s="5"/>
      <c r="F29" s="1"/>
      <c r="G29" s="1"/>
      <c r="H29" s="1"/>
      <c r="I29" s="1"/>
      <c r="J29" s="1"/>
      <c r="K29" s="1"/>
      <c r="L29" s="1"/>
      <c r="M29" s="1"/>
      <c r="N29" s="1"/>
      <c r="O29" s="1"/>
      <c r="P29" s="1"/>
      <c r="Q29" s="1"/>
      <c r="R29" s="1"/>
      <c r="S29" s="1"/>
      <c r="T29" s="1"/>
      <c r="U29" s="1"/>
      <c r="V29" s="1"/>
      <c r="W29" s="1"/>
      <c r="X29" s="1"/>
      <c r="Y29" s="1"/>
      <c r="Z29" s="1"/>
    </row>
    <row r="30" spans="1:26" ht="15" customHeight="1" x14ac:dyDescent="0.25">
      <c r="A30" s="4" t="s">
        <v>318</v>
      </c>
      <c r="B30" s="4" t="s">
        <v>318</v>
      </c>
      <c r="C30" s="35">
        <v>6.4999999999999997E-3</v>
      </c>
      <c r="D30" s="1"/>
      <c r="E30" s="1"/>
      <c r="F30" s="1"/>
      <c r="G30" s="1"/>
      <c r="H30" s="1"/>
      <c r="I30" s="1"/>
      <c r="J30" s="1"/>
      <c r="K30" s="1"/>
      <c r="L30" s="1"/>
      <c r="M30" s="1"/>
      <c r="N30" s="1"/>
      <c r="O30" s="1"/>
      <c r="P30" s="1"/>
      <c r="Q30" s="1"/>
      <c r="R30" s="1"/>
      <c r="S30" s="1"/>
      <c r="T30" s="1"/>
      <c r="U30" s="1"/>
      <c r="V30" s="1"/>
      <c r="W30" s="1"/>
      <c r="X30" s="1"/>
      <c r="Y30" s="1"/>
      <c r="Z30" s="1"/>
    </row>
    <row r="31" spans="1:26" ht="15" customHeight="1" x14ac:dyDescent="0.25">
      <c r="A31" s="4" t="s">
        <v>319</v>
      </c>
      <c r="B31" s="4" t="s">
        <v>319</v>
      </c>
      <c r="C31" s="35">
        <v>0.03</v>
      </c>
      <c r="D31" s="1"/>
      <c r="E31" s="1"/>
      <c r="F31" s="1"/>
      <c r="G31" s="1"/>
      <c r="H31" s="1"/>
      <c r="I31" s="1"/>
      <c r="J31" s="1"/>
      <c r="K31" s="1"/>
      <c r="L31" s="1"/>
      <c r="M31" s="1"/>
      <c r="N31" s="1"/>
      <c r="O31" s="1"/>
      <c r="P31" s="1"/>
      <c r="Q31" s="1"/>
      <c r="R31" s="1"/>
      <c r="S31" s="1"/>
      <c r="T31" s="1"/>
      <c r="U31" s="1"/>
      <c r="V31" s="1"/>
      <c r="W31" s="1"/>
      <c r="X31" s="1"/>
      <c r="Y31" s="1"/>
      <c r="Z31" s="1"/>
    </row>
    <row r="32" spans="1:26" ht="15" customHeight="1" x14ac:dyDescent="0.25">
      <c r="A32" s="4" t="s">
        <v>320</v>
      </c>
      <c r="B32" s="4" t="s">
        <v>320</v>
      </c>
      <c r="C32" s="35">
        <v>0.03</v>
      </c>
      <c r="D32" s="1"/>
      <c r="E32" s="1"/>
      <c r="F32" s="1"/>
      <c r="G32" s="1"/>
      <c r="H32" s="1"/>
      <c r="I32" s="1"/>
      <c r="J32" s="1"/>
      <c r="K32" s="1"/>
      <c r="L32" s="1"/>
      <c r="M32" s="1"/>
      <c r="N32" s="1"/>
      <c r="O32" s="1"/>
      <c r="P32" s="1"/>
      <c r="Q32" s="1"/>
      <c r="R32" s="1"/>
      <c r="S32" s="1"/>
      <c r="T32" s="1"/>
      <c r="U32" s="1"/>
      <c r="V32" s="1"/>
      <c r="W32" s="1"/>
      <c r="X32" s="1"/>
      <c r="Y32" s="1"/>
      <c r="Z32" s="1"/>
    </row>
    <row r="33" spans="1:26" ht="15" customHeight="1" x14ac:dyDescent="0.25">
      <c r="A33" s="4" t="s">
        <v>321</v>
      </c>
      <c r="B33" s="4" t="s">
        <v>321</v>
      </c>
      <c r="C33" s="35">
        <v>0</v>
      </c>
      <c r="D33" s="1"/>
      <c r="E33" s="1"/>
      <c r="F33" s="1"/>
      <c r="G33" s="1"/>
      <c r="H33" s="1"/>
      <c r="I33" s="1"/>
      <c r="J33" s="1"/>
      <c r="K33" s="1"/>
      <c r="L33" s="1"/>
      <c r="M33" s="1"/>
      <c r="N33" s="1"/>
      <c r="O33" s="1"/>
      <c r="P33" s="1"/>
      <c r="Q33" s="1"/>
      <c r="R33" s="1"/>
      <c r="S33" s="1"/>
      <c r="T33" s="1"/>
      <c r="U33" s="1"/>
      <c r="V33" s="1"/>
      <c r="W33" s="1"/>
      <c r="X33" s="1"/>
      <c r="Y33" s="1"/>
      <c r="Z33" s="1"/>
    </row>
    <row r="34" spans="1:26" ht="15" customHeight="1" x14ac:dyDescent="0.25">
      <c r="A34" s="4" t="s">
        <v>326</v>
      </c>
      <c r="B34" s="4" t="s">
        <v>323</v>
      </c>
      <c r="C34" s="36">
        <f>((1+C24+C25+C26)*(1+C27)*(1+C28)/(1-C29))-1</f>
        <v>0.16802499454740216</v>
      </c>
      <c r="D34" s="1"/>
      <c r="E34" s="1"/>
      <c r="F34" s="1"/>
      <c r="G34" s="1"/>
      <c r="H34" s="1"/>
      <c r="I34" s="1"/>
      <c r="J34" s="1"/>
      <c r="K34" s="1"/>
      <c r="L34" s="1"/>
      <c r="M34" s="1"/>
      <c r="N34" s="1"/>
      <c r="O34" s="1"/>
      <c r="P34" s="1"/>
      <c r="Q34" s="1"/>
      <c r="R34" s="1"/>
      <c r="S34" s="1"/>
      <c r="T34" s="1"/>
      <c r="U34" s="1"/>
      <c r="V34" s="1"/>
      <c r="W34" s="1"/>
      <c r="X34" s="1"/>
      <c r="Y34" s="1"/>
      <c r="Z34" s="1"/>
    </row>
    <row r="35" spans="1:26" ht="15" customHeight="1" x14ac:dyDescent="0.25">
      <c r="A35" s="37" t="s">
        <v>5</v>
      </c>
      <c r="B35" s="37" t="s">
        <v>327</v>
      </c>
      <c r="C35" s="38">
        <f>ROUND(C34,4)</f>
        <v>0.16800000000000001</v>
      </c>
      <c r="D35" s="7"/>
      <c r="E35" s="5"/>
      <c r="F35" s="5"/>
      <c r="G35" s="7"/>
      <c r="H35" s="7"/>
      <c r="I35" s="7"/>
      <c r="J35" s="7"/>
      <c r="K35" s="7"/>
      <c r="L35" s="7"/>
      <c r="M35" s="7"/>
      <c r="N35" s="7"/>
      <c r="O35" s="7"/>
      <c r="P35" s="7"/>
      <c r="Q35" s="7"/>
      <c r="R35" s="7"/>
      <c r="S35" s="7"/>
      <c r="T35" s="7"/>
      <c r="U35" s="7"/>
      <c r="V35" s="7"/>
      <c r="W35" s="7"/>
      <c r="X35" s="7"/>
      <c r="Y35" s="7"/>
      <c r="Z35" s="7"/>
    </row>
    <row r="36" spans="1:26" ht="15" customHeight="1" x14ac:dyDescent="0.25">
      <c r="A36" s="164"/>
      <c r="B36" s="165"/>
      <c r="C36" s="166"/>
      <c r="D36" s="1"/>
      <c r="E36" s="1"/>
      <c r="F36" s="1"/>
      <c r="G36" s="1"/>
      <c r="H36" s="1"/>
      <c r="I36" s="1"/>
      <c r="J36" s="1"/>
      <c r="K36" s="1"/>
      <c r="L36" s="1"/>
      <c r="M36" s="1"/>
      <c r="N36" s="1"/>
      <c r="O36" s="1"/>
      <c r="P36" s="1"/>
      <c r="Q36" s="1"/>
      <c r="R36" s="1"/>
      <c r="S36" s="1"/>
      <c r="T36" s="1"/>
      <c r="U36" s="1"/>
      <c r="V36" s="1"/>
      <c r="W36" s="1"/>
      <c r="X36" s="1"/>
      <c r="Y36" s="1"/>
      <c r="Z36" s="1"/>
    </row>
    <row r="37" spans="1:26" ht="15" customHeight="1" x14ac:dyDescent="0.25">
      <c r="A37" s="151" t="s">
        <v>372</v>
      </c>
      <c r="B37" s="152"/>
      <c r="C37" s="153"/>
      <c r="D37" s="1"/>
      <c r="E37" s="1"/>
      <c r="F37" s="1"/>
      <c r="G37" s="1"/>
      <c r="H37" s="1"/>
      <c r="I37" s="1"/>
      <c r="J37" s="1"/>
      <c r="K37" s="1"/>
      <c r="L37" s="1"/>
      <c r="M37" s="1"/>
      <c r="N37" s="1"/>
      <c r="O37" s="1"/>
      <c r="P37" s="1"/>
      <c r="Q37" s="1"/>
      <c r="R37" s="1"/>
      <c r="S37" s="1"/>
      <c r="T37" s="1"/>
      <c r="U37" s="1"/>
      <c r="V37" s="1"/>
      <c r="W37" s="1"/>
      <c r="X37" s="1"/>
      <c r="Y37" s="1"/>
      <c r="Z37" s="1"/>
    </row>
    <row r="38" spans="1:26" ht="15" customHeight="1" x14ac:dyDescent="0.25">
      <c r="A38" s="154" t="s">
        <v>303</v>
      </c>
      <c r="B38" s="3" t="s">
        <v>304</v>
      </c>
      <c r="C38" s="6" t="s">
        <v>305</v>
      </c>
      <c r="D38" s="1"/>
      <c r="E38" s="1"/>
      <c r="F38" s="1"/>
      <c r="G38" s="1"/>
      <c r="H38" s="1"/>
      <c r="I38" s="1"/>
      <c r="J38" s="1"/>
      <c r="K38" s="1"/>
      <c r="L38" s="1"/>
      <c r="M38" s="1"/>
      <c r="N38" s="1"/>
      <c r="O38" s="1"/>
      <c r="P38" s="1"/>
      <c r="Q38" s="1"/>
      <c r="R38" s="1"/>
      <c r="S38" s="1"/>
      <c r="T38" s="1"/>
      <c r="U38" s="1"/>
      <c r="V38" s="1"/>
      <c r="W38" s="1"/>
      <c r="X38" s="1"/>
      <c r="Y38" s="1"/>
      <c r="Z38" s="1"/>
    </row>
    <row r="39" spans="1:26" ht="15" customHeight="1" x14ac:dyDescent="0.25">
      <c r="A39" s="155" t="s">
        <v>373</v>
      </c>
      <c r="B39" s="156" t="s">
        <v>374</v>
      </c>
      <c r="C39" s="73">
        <v>0</v>
      </c>
      <c r="D39" s="1"/>
      <c r="E39" s="1"/>
      <c r="F39" s="1"/>
      <c r="G39" s="1"/>
      <c r="H39" s="1"/>
      <c r="I39" s="1"/>
      <c r="J39" s="1"/>
      <c r="K39" s="1"/>
      <c r="L39" s="1"/>
      <c r="M39" s="1"/>
      <c r="N39" s="1"/>
      <c r="O39" s="1"/>
      <c r="P39" s="1"/>
      <c r="Q39" s="1"/>
      <c r="R39" s="1"/>
      <c r="S39" s="1"/>
      <c r="T39" s="1"/>
      <c r="U39" s="1"/>
      <c r="V39" s="1"/>
      <c r="W39" s="1"/>
      <c r="X39" s="1"/>
      <c r="Y39" s="1"/>
      <c r="Z39" s="1"/>
    </row>
    <row r="40" spans="1:26" ht="15" customHeight="1" x14ac:dyDescent="0.25">
      <c r="A40" s="157" t="s">
        <v>375</v>
      </c>
      <c r="B40" s="156" t="s">
        <v>376</v>
      </c>
      <c r="C40" s="73">
        <v>5.0999999999999997E-2</v>
      </c>
      <c r="D40" s="1"/>
      <c r="E40" s="1"/>
      <c r="F40" s="1"/>
      <c r="G40" s="1"/>
      <c r="H40" s="1"/>
      <c r="I40" s="1"/>
      <c r="J40" s="1"/>
      <c r="K40" s="1"/>
      <c r="L40" s="1"/>
      <c r="M40" s="1"/>
      <c r="N40" s="1"/>
      <c r="O40" s="1"/>
      <c r="P40" s="1"/>
      <c r="Q40" s="1"/>
      <c r="R40" s="1"/>
      <c r="S40" s="1"/>
      <c r="T40" s="1"/>
      <c r="U40" s="1"/>
      <c r="V40" s="1"/>
      <c r="W40" s="1"/>
      <c r="X40" s="1"/>
      <c r="Y40" s="1"/>
      <c r="Z40" s="1"/>
    </row>
    <row r="41" spans="1:26" ht="15" customHeight="1" x14ac:dyDescent="0.25">
      <c r="A41" s="157" t="s">
        <v>314</v>
      </c>
      <c r="B41" s="156" t="s">
        <v>377</v>
      </c>
      <c r="C41" s="73">
        <v>0.12</v>
      </c>
      <c r="D41" s="1"/>
      <c r="E41" s="1"/>
      <c r="F41" s="1"/>
      <c r="G41" s="1"/>
      <c r="H41" s="1"/>
      <c r="I41" s="1"/>
      <c r="J41" s="1"/>
      <c r="K41" s="1"/>
      <c r="L41" s="1"/>
      <c r="M41" s="1"/>
      <c r="N41" s="1"/>
      <c r="O41" s="1"/>
      <c r="P41" s="1"/>
      <c r="Q41" s="1"/>
      <c r="R41" s="1"/>
      <c r="S41" s="1"/>
      <c r="T41" s="1"/>
      <c r="U41" s="1"/>
      <c r="V41" s="1"/>
      <c r="W41" s="1"/>
      <c r="X41" s="1"/>
      <c r="Y41" s="1"/>
      <c r="Z41" s="1"/>
    </row>
    <row r="42" spans="1:26" ht="15" customHeight="1" x14ac:dyDescent="0.25">
      <c r="A42" s="157" t="s">
        <v>316</v>
      </c>
      <c r="B42" s="156" t="s">
        <v>378</v>
      </c>
      <c r="C42" s="158">
        <f>C43+C44</f>
        <v>3.6499999999999998E-2</v>
      </c>
      <c r="D42" s="1"/>
      <c r="E42" s="1"/>
      <c r="F42" s="1"/>
      <c r="G42" s="1"/>
      <c r="H42" s="1"/>
      <c r="I42" s="1"/>
      <c r="J42" s="1"/>
      <c r="K42" s="1"/>
      <c r="L42" s="1"/>
      <c r="M42" s="1"/>
      <c r="N42" s="1"/>
      <c r="O42" s="1"/>
      <c r="P42" s="1"/>
      <c r="Q42" s="1"/>
      <c r="R42" s="1"/>
      <c r="S42" s="1"/>
      <c r="T42" s="1"/>
      <c r="U42" s="1"/>
      <c r="V42" s="1"/>
      <c r="W42" s="1"/>
      <c r="X42" s="1"/>
      <c r="Y42" s="1"/>
      <c r="Z42" s="1"/>
    </row>
    <row r="43" spans="1:26" ht="15" customHeight="1" x14ac:dyDescent="0.25">
      <c r="A43" s="157" t="s">
        <v>318</v>
      </c>
      <c r="B43" s="156" t="s">
        <v>318</v>
      </c>
      <c r="C43" s="158">
        <v>6.4999999999999997E-3</v>
      </c>
      <c r="D43" s="1"/>
      <c r="E43" s="1"/>
      <c r="F43" s="1"/>
      <c r="G43" s="1"/>
      <c r="H43" s="1"/>
      <c r="I43" s="1"/>
      <c r="J43" s="1"/>
      <c r="K43" s="1"/>
      <c r="L43" s="1"/>
      <c r="M43" s="1"/>
      <c r="N43" s="1"/>
      <c r="O43" s="1"/>
      <c r="P43" s="1"/>
      <c r="Q43" s="1"/>
      <c r="R43" s="1"/>
      <c r="S43" s="1"/>
      <c r="T43" s="1"/>
      <c r="U43" s="1"/>
      <c r="V43" s="1"/>
      <c r="W43" s="1"/>
      <c r="X43" s="1"/>
      <c r="Y43" s="1"/>
      <c r="Z43" s="1"/>
    </row>
    <row r="44" spans="1:26" ht="15" customHeight="1" x14ac:dyDescent="0.25">
      <c r="A44" s="157" t="s">
        <v>319</v>
      </c>
      <c r="B44" s="156" t="s">
        <v>319</v>
      </c>
      <c r="C44" s="158">
        <v>0.03</v>
      </c>
      <c r="D44" s="1"/>
      <c r="E44" s="1"/>
      <c r="F44" s="1"/>
      <c r="G44" s="1"/>
      <c r="H44" s="1"/>
      <c r="I44" s="1"/>
      <c r="J44" s="1"/>
      <c r="K44" s="1"/>
      <c r="L44" s="1"/>
      <c r="M44" s="1"/>
      <c r="N44" s="1"/>
      <c r="O44" s="1"/>
      <c r="P44" s="1"/>
      <c r="Q44" s="1"/>
      <c r="R44" s="1"/>
      <c r="S44" s="1"/>
      <c r="T44" s="1"/>
      <c r="U44" s="1"/>
      <c r="V44" s="1"/>
      <c r="W44" s="1"/>
      <c r="X44" s="1"/>
      <c r="Y44" s="1"/>
      <c r="Z44" s="1"/>
    </row>
    <row r="45" spans="1:26" ht="15" customHeight="1" x14ac:dyDescent="0.25">
      <c r="A45" s="157" t="s">
        <v>320</v>
      </c>
      <c r="B45" s="156" t="s">
        <v>320</v>
      </c>
      <c r="C45" s="158">
        <v>0.03</v>
      </c>
      <c r="D45" s="1"/>
      <c r="E45" s="1"/>
      <c r="F45" s="1"/>
      <c r="G45" s="1"/>
      <c r="H45" s="1"/>
      <c r="I45" s="1"/>
      <c r="J45" s="1"/>
      <c r="K45" s="1"/>
      <c r="L45" s="1"/>
      <c r="M45" s="1"/>
      <c r="N45" s="1"/>
      <c r="O45" s="1"/>
      <c r="P45" s="1"/>
      <c r="Q45" s="1"/>
      <c r="R45" s="1"/>
      <c r="S45" s="1"/>
      <c r="T45" s="1"/>
      <c r="U45" s="1"/>
      <c r="V45" s="1"/>
      <c r="W45" s="1"/>
      <c r="X45" s="1"/>
      <c r="Y45" s="1"/>
      <c r="Z45" s="1"/>
    </row>
    <row r="46" spans="1:26" ht="15" customHeight="1" x14ac:dyDescent="0.25">
      <c r="A46" s="157" t="s">
        <v>321</v>
      </c>
      <c r="B46" s="156" t="s">
        <v>321</v>
      </c>
      <c r="C46" s="158">
        <v>0</v>
      </c>
      <c r="D46" s="1"/>
      <c r="E46" s="1"/>
      <c r="F46" s="1"/>
      <c r="G46" s="1"/>
      <c r="H46" s="1"/>
      <c r="I46" s="1"/>
      <c r="J46" s="1"/>
      <c r="K46" s="1"/>
      <c r="L46" s="1"/>
      <c r="M46" s="1"/>
      <c r="N46" s="1"/>
      <c r="O46" s="1"/>
      <c r="P46" s="1"/>
      <c r="Q46" s="1"/>
      <c r="R46" s="1"/>
      <c r="S46" s="1"/>
      <c r="T46" s="1"/>
      <c r="U46" s="1"/>
      <c r="V46" s="1"/>
      <c r="W46" s="1"/>
      <c r="X46" s="1"/>
      <c r="Y46" s="1"/>
      <c r="Z46" s="1"/>
    </row>
    <row r="47" spans="1:26" ht="15" customHeight="1" x14ac:dyDescent="0.25">
      <c r="A47" s="159" t="s">
        <v>379</v>
      </c>
      <c r="B47" s="160" t="s">
        <v>380</v>
      </c>
      <c r="C47" s="161">
        <f>ROUND(((1+C39+C40)*(1+C41))/(1-C42-C45-C46)-1,3)</f>
        <v>0.26100000000000001</v>
      </c>
      <c r="D47" s="1"/>
      <c r="E47" s="1"/>
      <c r="F47" s="1"/>
      <c r="G47" s="1"/>
      <c r="H47" s="1"/>
      <c r="I47" s="1"/>
      <c r="J47" s="1"/>
      <c r="K47" s="1"/>
      <c r="L47" s="1"/>
      <c r="M47" s="1"/>
      <c r="N47" s="1"/>
      <c r="O47" s="1"/>
      <c r="P47" s="1"/>
      <c r="Q47" s="1"/>
      <c r="R47" s="1"/>
      <c r="S47" s="1"/>
      <c r="T47" s="1"/>
      <c r="U47" s="1"/>
      <c r="V47" s="1"/>
      <c r="W47" s="1"/>
      <c r="X47" s="1"/>
      <c r="Y47" s="1"/>
      <c r="Z47" s="1"/>
    </row>
    <row r="48" spans="1:26" ht="12.75" customHeight="1" x14ac:dyDescent="0.25">
      <c r="A48" s="1"/>
      <c r="B48" s="8"/>
      <c r="C48" s="8"/>
      <c r="D48" s="1"/>
      <c r="E48" s="1"/>
      <c r="F48" s="1"/>
      <c r="G48" s="1"/>
      <c r="H48" s="1"/>
      <c r="I48" s="1"/>
      <c r="J48" s="1"/>
      <c r="K48" s="1"/>
      <c r="L48" s="1"/>
      <c r="M48" s="1"/>
      <c r="N48" s="1"/>
      <c r="O48" s="1"/>
      <c r="P48" s="1"/>
      <c r="Q48" s="1"/>
      <c r="R48" s="1"/>
      <c r="S48" s="1"/>
      <c r="T48" s="1"/>
      <c r="U48" s="1"/>
      <c r="V48" s="1"/>
      <c r="W48" s="1"/>
      <c r="X48" s="1"/>
      <c r="Y48" s="1"/>
      <c r="Z48" s="1"/>
    </row>
    <row r="49" spans="1:26" ht="12.75" customHeight="1" x14ac:dyDescent="0.25">
      <c r="A49" s="1"/>
      <c r="B49" s="8"/>
      <c r="C49" s="8"/>
      <c r="D49" s="1"/>
      <c r="E49" s="1"/>
      <c r="F49" s="1"/>
      <c r="G49" s="1"/>
      <c r="H49" s="1"/>
      <c r="I49" s="1"/>
      <c r="J49" s="1"/>
      <c r="K49" s="1"/>
      <c r="L49" s="1"/>
      <c r="M49" s="1"/>
      <c r="N49" s="1"/>
      <c r="O49" s="1"/>
      <c r="P49" s="1"/>
      <c r="Q49" s="1"/>
      <c r="R49" s="1"/>
      <c r="S49" s="1"/>
      <c r="T49" s="1"/>
      <c r="U49" s="1"/>
      <c r="V49" s="1"/>
      <c r="W49" s="1"/>
      <c r="X49" s="1"/>
      <c r="Y49" s="1"/>
      <c r="Z49" s="1"/>
    </row>
    <row r="50" spans="1:26" ht="12.75" customHeight="1" x14ac:dyDescent="0.25">
      <c r="A50" s="1"/>
      <c r="B50" s="8"/>
      <c r="C50" s="8"/>
      <c r="D50" s="1"/>
      <c r="E50" s="1"/>
      <c r="F50" s="1"/>
      <c r="G50" s="1"/>
      <c r="H50" s="1"/>
      <c r="I50" s="1"/>
      <c r="J50" s="1"/>
      <c r="K50" s="1"/>
      <c r="L50" s="1"/>
      <c r="M50" s="1"/>
      <c r="N50" s="1"/>
      <c r="O50" s="1"/>
      <c r="P50" s="1"/>
      <c r="Q50" s="1"/>
      <c r="R50" s="1"/>
      <c r="S50" s="1"/>
      <c r="T50" s="1"/>
      <c r="U50" s="1"/>
      <c r="V50" s="1"/>
      <c r="W50" s="1"/>
      <c r="X50" s="1"/>
      <c r="Y50" s="1"/>
      <c r="Z50" s="1"/>
    </row>
    <row r="51" spans="1:26" ht="12.75" customHeight="1" x14ac:dyDescent="0.25">
      <c r="A51" s="1"/>
      <c r="B51" s="8"/>
      <c r="C51" s="8"/>
      <c r="D51" s="1"/>
      <c r="E51" s="1"/>
      <c r="F51" s="1"/>
      <c r="G51" s="1"/>
      <c r="H51" s="1"/>
      <c r="I51" s="1"/>
      <c r="J51" s="1"/>
      <c r="K51" s="1"/>
      <c r="L51" s="1"/>
      <c r="M51" s="1"/>
      <c r="N51" s="1"/>
      <c r="O51" s="1"/>
      <c r="P51" s="1"/>
      <c r="Q51" s="1"/>
      <c r="R51" s="1"/>
      <c r="S51" s="1"/>
      <c r="T51" s="1"/>
      <c r="U51" s="1"/>
      <c r="V51" s="1"/>
      <c r="W51" s="1"/>
      <c r="X51" s="1"/>
      <c r="Y51" s="1"/>
      <c r="Z51" s="1"/>
    </row>
    <row r="52" spans="1:26" ht="12.75" customHeight="1" x14ac:dyDescent="0.25">
      <c r="A52" s="1"/>
      <c r="B52" s="8"/>
      <c r="C52" s="8"/>
      <c r="D52" s="1"/>
      <c r="E52" s="1"/>
      <c r="F52" s="1"/>
      <c r="G52" s="1"/>
      <c r="H52" s="1"/>
      <c r="I52" s="1"/>
      <c r="J52" s="1"/>
      <c r="K52" s="1"/>
      <c r="L52" s="1"/>
      <c r="M52" s="1"/>
      <c r="N52" s="1"/>
      <c r="O52" s="1"/>
      <c r="P52" s="1"/>
      <c r="Q52" s="1"/>
      <c r="R52" s="1"/>
      <c r="S52" s="1"/>
      <c r="T52" s="1"/>
      <c r="U52" s="1"/>
      <c r="V52" s="1"/>
      <c r="W52" s="1"/>
      <c r="X52" s="1"/>
      <c r="Y52" s="1"/>
      <c r="Z52" s="1"/>
    </row>
    <row r="53" spans="1:26" ht="12.75" customHeight="1" x14ac:dyDescent="0.25">
      <c r="A53" s="1"/>
      <c r="B53" s="8"/>
      <c r="C53" s="8"/>
      <c r="D53" s="1"/>
      <c r="E53" s="1"/>
      <c r="F53" s="1"/>
      <c r="G53" s="1"/>
      <c r="H53" s="1"/>
      <c r="I53" s="1"/>
      <c r="J53" s="1"/>
      <c r="K53" s="1"/>
      <c r="L53" s="1"/>
      <c r="M53" s="1"/>
      <c r="N53" s="1"/>
      <c r="O53" s="1"/>
      <c r="P53" s="1"/>
      <c r="Q53" s="1"/>
      <c r="R53" s="1"/>
      <c r="S53" s="1"/>
      <c r="T53" s="1"/>
      <c r="U53" s="1"/>
      <c r="V53" s="1"/>
      <c r="W53" s="1"/>
      <c r="X53" s="1"/>
      <c r="Y53" s="1"/>
      <c r="Z53" s="1"/>
    </row>
    <row r="54" spans="1:26" ht="12.75" customHeight="1" x14ac:dyDescent="0.25">
      <c r="A54" s="1"/>
      <c r="B54" s="8"/>
      <c r="C54" s="8"/>
      <c r="D54" s="1"/>
      <c r="E54" s="1"/>
      <c r="F54" s="1"/>
      <c r="G54" s="1"/>
      <c r="H54" s="1"/>
      <c r="I54" s="1"/>
      <c r="J54" s="1"/>
      <c r="K54" s="1"/>
      <c r="L54" s="1"/>
      <c r="M54" s="1"/>
      <c r="N54" s="1"/>
      <c r="O54" s="1"/>
      <c r="P54" s="1"/>
      <c r="Q54" s="1"/>
      <c r="R54" s="1"/>
      <c r="S54" s="1"/>
      <c r="T54" s="1"/>
      <c r="U54" s="1"/>
      <c r="V54" s="1"/>
      <c r="W54" s="1"/>
      <c r="X54" s="1"/>
      <c r="Y54" s="1"/>
      <c r="Z54" s="1"/>
    </row>
    <row r="55" spans="1:26" ht="12.75" customHeight="1" x14ac:dyDescent="0.25">
      <c r="A55" s="1"/>
      <c r="B55" s="8"/>
      <c r="C55" s="8"/>
      <c r="D55" s="1"/>
      <c r="E55" s="1"/>
      <c r="F55" s="1"/>
      <c r="G55" s="1"/>
      <c r="H55" s="1"/>
      <c r="I55" s="1"/>
      <c r="J55" s="1"/>
      <c r="K55" s="1"/>
      <c r="L55" s="1"/>
      <c r="M55" s="1"/>
      <c r="N55" s="1"/>
      <c r="O55" s="1"/>
      <c r="P55" s="1"/>
      <c r="Q55" s="1"/>
      <c r="R55" s="1"/>
      <c r="S55" s="1"/>
      <c r="T55" s="1"/>
      <c r="U55" s="1"/>
      <c r="V55" s="1"/>
      <c r="W55" s="1"/>
      <c r="X55" s="1"/>
      <c r="Y55" s="1"/>
      <c r="Z55" s="1"/>
    </row>
    <row r="56" spans="1:26" ht="12.75" customHeight="1" x14ac:dyDescent="0.25">
      <c r="A56" s="1"/>
      <c r="B56" s="8"/>
      <c r="C56" s="8"/>
      <c r="D56" s="1"/>
      <c r="E56" s="1"/>
      <c r="F56" s="1"/>
      <c r="G56" s="1"/>
      <c r="H56" s="1"/>
      <c r="I56" s="1"/>
      <c r="J56" s="1"/>
      <c r="K56" s="1"/>
      <c r="L56" s="1"/>
      <c r="M56" s="1"/>
      <c r="N56" s="1"/>
      <c r="O56" s="1"/>
      <c r="P56" s="1"/>
      <c r="Q56" s="1"/>
      <c r="R56" s="1"/>
      <c r="S56" s="1"/>
      <c r="T56" s="1"/>
      <c r="U56" s="1"/>
      <c r="V56" s="1"/>
      <c r="W56" s="1"/>
      <c r="X56" s="1"/>
      <c r="Y56" s="1"/>
      <c r="Z56" s="1"/>
    </row>
    <row r="57" spans="1:26" ht="12.75" customHeight="1" x14ac:dyDescent="0.25">
      <c r="A57" s="1"/>
      <c r="B57" s="8"/>
      <c r="C57" s="8"/>
      <c r="D57" s="1"/>
      <c r="E57" s="1"/>
      <c r="F57" s="1"/>
      <c r="G57" s="1"/>
      <c r="H57" s="1"/>
      <c r="I57" s="1"/>
      <c r="J57" s="1"/>
      <c r="K57" s="1"/>
      <c r="L57" s="1"/>
      <c r="M57" s="1"/>
      <c r="N57" s="1"/>
      <c r="O57" s="1"/>
      <c r="P57" s="1"/>
      <c r="Q57" s="1"/>
      <c r="R57" s="1"/>
      <c r="S57" s="1"/>
      <c r="T57" s="1"/>
      <c r="U57" s="1"/>
      <c r="V57" s="1"/>
      <c r="W57" s="1"/>
      <c r="X57" s="1"/>
      <c r="Y57" s="1"/>
      <c r="Z57" s="1"/>
    </row>
    <row r="58" spans="1:26" ht="12.75" customHeight="1" x14ac:dyDescent="0.25">
      <c r="A58" s="1"/>
      <c r="B58" s="8"/>
      <c r="C58" s="8"/>
      <c r="D58" s="1"/>
      <c r="E58" s="1"/>
      <c r="F58" s="1"/>
      <c r="G58" s="1"/>
      <c r="H58" s="1"/>
      <c r="I58" s="1"/>
      <c r="J58" s="1"/>
      <c r="K58" s="1"/>
      <c r="L58" s="1"/>
      <c r="M58" s="1"/>
      <c r="N58" s="1"/>
      <c r="O58" s="1"/>
      <c r="P58" s="1"/>
      <c r="Q58" s="1"/>
      <c r="R58" s="1"/>
      <c r="S58" s="1"/>
      <c r="T58" s="1"/>
      <c r="U58" s="1"/>
      <c r="V58" s="1"/>
      <c r="W58" s="1"/>
      <c r="X58" s="1"/>
      <c r="Y58" s="1"/>
      <c r="Z58" s="1"/>
    </row>
    <row r="59" spans="1:26" ht="12.75" customHeight="1" x14ac:dyDescent="0.25">
      <c r="A59" s="1"/>
      <c r="B59" s="8"/>
      <c r="C59" s="8"/>
      <c r="D59" s="1"/>
      <c r="E59" s="1"/>
      <c r="F59" s="1"/>
      <c r="G59" s="1"/>
      <c r="H59" s="1"/>
      <c r="I59" s="1"/>
      <c r="J59" s="1"/>
      <c r="K59" s="1"/>
      <c r="L59" s="1"/>
      <c r="M59" s="1"/>
      <c r="N59" s="1"/>
      <c r="O59" s="1"/>
      <c r="P59" s="1"/>
      <c r="Q59" s="1"/>
      <c r="R59" s="1"/>
      <c r="S59" s="1"/>
      <c r="T59" s="1"/>
      <c r="U59" s="1"/>
      <c r="V59" s="1"/>
      <c r="W59" s="1"/>
      <c r="X59" s="1"/>
      <c r="Y59" s="1"/>
      <c r="Z59" s="1"/>
    </row>
    <row r="60" spans="1:26" ht="12.75" customHeight="1" x14ac:dyDescent="0.25">
      <c r="A60" s="1"/>
      <c r="B60" s="8"/>
      <c r="C60" s="8"/>
      <c r="D60" s="1"/>
      <c r="E60" s="1"/>
      <c r="F60" s="1"/>
      <c r="G60" s="1"/>
      <c r="H60" s="1"/>
      <c r="I60" s="1"/>
      <c r="J60" s="1"/>
      <c r="K60" s="1"/>
      <c r="L60" s="1"/>
      <c r="M60" s="1"/>
      <c r="N60" s="1"/>
      <c r="O60" s="1"/>
      <c r="P60" s="1"/>
      <c r="Q60" s="1"/>
      <c r="R60" s="1"/>
      <c r="S60" s="1"/>
      <c r="T60" s="1"/>
      <c r="U60" s="1"/>
      <c r="V60" s="1"/>
      <c r="W60" s="1"/>
      <c r="X60" s="1"/>
      <c r="Y60" s="1"/>
      <c r="Z60" s="1"/>
    </row>
    <row r="61" spans="1:26" ht="12.75" customHeight="1" x14ac:dyDescent="0.25">
      <c r="A61" s="1"/>
      <c r="B61" s="8"/>
      <c r="C61" s="8"/>
      <c r="D61" s="1"/>
      <c r="E61" s="1"/>
      <c r="F61" s="1"/>
      <c r="G61" s="1"/>
      <c r="H61" s="1"/>
      <c r="I61" s="1"/>
      <c r="J61" s="1"/>
      <c r="K61" s="1"/>
      <c r="L61" s="1"/>
      <c r="M61" s="1"/>
      <c r="N61" s="1"/>
      <c r="O61" s="1"/>
      <c r="P61" s="1"/>
      <c r="Q61" s="1"/>
      <c r="R61" s="1"/>
      <c r="S61" s="1"/>
      <c r="T61" s="1"/>
      <c r="U61" s="1"/>
      <c r="V61" s="1"/>
      <c r="W61" s="1"/>
      <c r="X61" s="1"/>
      <c r="Y61" s="1"/>
      <c r="Z61" s="1"/>
    </row>
    <row r="62" spans="1:26" ht="12.75" customHeight="1" x14ac:dyDescent="0.25">
      <c r="A62" s="1"/>
      <c r="B62" s="8"/>
      <c r="C62" s="8"/>
      <c r="D62" s="1"/>
      <c r="E62" s="1"/>
      <c r="F62" s="1"/>
      <c r="G62" s="1"/>
      <c r="H62" s="1"/>
      <c r="I62" s="1"/>
      <c r="J62" s="1"/>
      <c r="K62" s="1"/>
      <c r="L62" s="1"/>
      <c r="M62" s="1"/>
      <c r="N62" s="1"/>
      <c r="O62" s="1"/>
      <c r="P62" s="1"/>
      <c r="Q62" s="1"/>
      <c r="R62" s="1"/>
      <c r="S62" s="1"/>
      <c r="T62" s="1"/>
      <c r="U62" s="1"/>
      <c r="V62" s="1"/>
      <c r="W62" s="1"/>
      <c r="X62" s="1"/>
      <c r="Y62" s="1"/>
      <c r="Z62" s="1"/>
    </row>
    <row r="63" spans="1:26" ht="12.75" customHeight="1" x14ac:dyDescent="0.25">
      <c r="A63" s="1"/>
      <c r="B63" s="8"/>
      <c r="C63" s="8"/>
      <c r="D63" s="1"/>
      <c r="E63" s="1"/>
      <c r="F63" s="1"/>
      <c r="G63" s="1"/>
      <c r="H63" s="1"/>
      <c r="I63" s="1"/>
      <c r="J63" s="1"/>
      <c r="K63" s="1"/>
      <c r="L63" s="1"/>
      <c r="M63" s="1"/>
      <c r="N63" s="1"/>
      <c r="O63" s="1"/>
      <c r="P63" s="1"/>
      <c r="Q63" s="1"/>
      <c r="R63" s="1"/>
      <c r="S63" s="1"/>
      <c r="T63" s="1"/>
      <c r="U63" s="1"/>
      <c r="V63" s="1"/>
      <c r="W63" s="1"/>
      <c r="X63" s="1"/>
      <c r="Y63" s="1"/>
      <c r="Z63" s="1"/>
    </row>
    <row r="64" spans="1:26" ht="12.75" customHeight="1" x14ac:dyDescent="0.25">
      <c r="A64" s="1"/>
      <c r="B64" s="8"/>
      <c r="C64" s="8"/>
      <c r="D64" s="1"/>
      <c r="E64" s="1"/>
      <c r="F64" s="1"/>
      <c r="G64" s="1"/>
      <c r="H64" s="1"/>
      <c r="I64" s="1"/>
      <c r="J64" s="1"/>
      <c r="K64" s="1"/>
      <c r="L64" s="1"/>
      <c r="M64" s="1"/>
      <c r="N64" s="1"/>
      <c r="O64" s="1"/>
      <c r="P64" s="1"/>
      <c r="Q64" s="1"/>
      <c r="R64" s="1"/>
      <c r="S64" s="1"/>
      <c r="T64" s="1"/>
      <c r="U64" s="1"/>
      <c r="V64" s="1"/>
      <c r="W64" s="1"/>
      <c r="X64" s="1"/>
      <c r="Y64" s="1"/>
      <c r="Z64" s="1"/>
    </row>
    <row r="65" spans="1:26" ht="12.75" customHeight="1" x14ac:dyDescent="0.25">
      <c r="A65" s="1"/>
      <c r="B65" s="8"/>
      <c r="C65" s="8"/>
      <c r="D65" s="1"/>
      <c r="E65" s="1"/>
      <c r="F65" s="1"/>
      <c r="G65" s="1"/>
      <c r="H65" s="1"/>
      <c r="I65" s="1"/>
      <c r="J65" s="1"/>
      <c r="K65" s="1"/>
      <c r="L65" s="1"/>
      <c r="M65" s="1"/>
      <c r="N65" s="1"/>
      <c r="O65" s="1"/>
      <c r="P65" s="1"/>
      <c r="Q65" s="1"/>
      <c r="R65" s="1"/>
      <c r="S65" s="1"/>
      <c r="T65" s="1"/>
      <c r="U65" s="1"/>
      <c r="V65" s="1"/>
      <c r="W65" s="1"/>
      <c r="X65" s="1"/>
      <c r="Y65" s="1"/>
      <c r="Z65" s="1"/>
    </row>
    <row r="66" spans="1:26" ht="12.75" customHeight="1" x14ac:dyDescent="0.25">
      <c r="A66" s="1"/>
      <c r="B66" s="8"/>
      <c r="C66" s="8"/>
      <c r="D66" s="1"/>
      <c r="E66" s="1"/>
      <c r="F66" s="1"/>
      <c r="G66" s="1"/>
      <c r="H66" s="1"/>
      <c r="I66" s="1"/>
      <c r="J66" s="1"/>
      <c r="K66" s="1"/>
      <c r="L66" s="1"/>
      <c r="M66" s="1"/>
      <c r="N66" s="1"/>
      <c r="O66" s="1"/>
      <c r="P66" s="1"/>
      <c r="Q66" s="1"/>
      <c r="R66" s="1"/>
      <c r="S66" s="1"/>
      <c r="T66" s="1"/>
      <c r="U66" s="1"/>
      <c r="V66" s="1"/>
      <c r="W66" s="1"/>
      <c r="X66" s="1"/>
      <c r="Y66" s="1"/>
      <c r="Z66" s="1"/>
    </row>
    <row r="67" spans="1:26" ht="12.75" customHeight="1" x14ac:dyDescent="0.25">
      <c r="A67" s="1"/>
      <c r="B67" s="8"/>
      <c r="C67" s="8"/>
      <c r="D67" s="1"/>
      <c r="E67" s="1"/>
      <c r="F67" s="1"/>
      <c r="G67" s="1"/>
      <c r="H67" s="1"/>
      <c r="I67" s="1"/>
      <c r="J67" s="1"/>
      <c r="K67" s="1"/>
      <c r="L67" s="1"/>
      <c r="M67" s="1"/>
      <c r="N67" s="1"/>
      <c r="O67" s="1"/>
      <c r="P67" s="1"/>
      <c r="Q67" s="1"/>
      <c r="R67" s="1"/>
      <c r="S67" s="1"/>
      <c r="T67" s="1"/>
      <c r="U67" s="1"/>
      <c r="V67" s="1"/>
      <c r="W67" s="1"/>
      <c r="X67" s="1"/>
      <c r="Y67" s="1"/>
      <c r="Z67" s="1"/>
    </row>
    <row r="68" spans="1:26" ht="12.75" customHeight="1" x14ac:dyDescent="0.25">
      <c r="A68" s="1"/>
      <c r="B68" s="8"/>
      <c r="C68" s="8"/>
      <c r="D68" s="1"/>
      <c r="E68" s="1"/>
      <c r="F68" s="1"/>
      <c r="G68" s="1"/>
      <c r="H68" s="1"/>
      <c r="I68" s="1"/>
      <c r="J68" s="1"/>
      <c r="K68" s="1"/>
      <c r="L68" s="1"/>
      <c r="M68" s="1"/>
      <c r="N68" s="1"/>
      <c r="O68" s="1"/>
      <c r="P68" s="1"/>
      <c r="Q68" s="1"/>
      <c r="R68" s="1"/>
      <c r="S68" s="1"/>
      <c r="T68" s="1"/>
      <c r="U68" s="1"/>
      <c r="V68" s="1"/>
      <c r="W68" s="1"/>
      <c r="X68" s="1"/>
      <c r="Y68" s="1"/>
      <c r="Z68" s="1"/>
    </row>
    <row r="69" spans="1:26" ht="12.75" customHeight="1" x14ac:dyDescent="0.25">
      <c r="A69" s="1"/>
      <c r="B69" s="8"/>
      <c r="C69" s="8"/>
      <c r="D69" s="1"/>
      <c r="E69" s="1"/>
      <c r="F69" s="1"/>
      <c r="G69" s="1"/>
      <c r="H69" s="1"/>
      <c r="I69" s="1"/>
      <c r="J69" s="1"/>
      <c r="K69" s="1"/>
      <c r="L69" s="1"/>
      <c r="M69" s="1"/>
      <c r="N69" s="1"/>
      <c r="O69" s="1"/>
      <c r="P69" s="1"/>
      <c r="Q69" s="1"/>
      <c r="R69" s="1"/>
      <c r="S69" s="1"/>
      <c r="T69" s="1"/>
      <c r="U69" s="1"/>
      <c r="V69" s="1"/>
      <c r="W69" s="1"/>
      <c r="X69" s="1"/>
      <c r="Y69" s="1"/>
      <c r="Z69" s="1"/>
    </row>
    <row r="70" spans="1:26" ht="12.75" customHeight="1" x14ac:dyDescent="0.25">
      <c r="A70" s="1"/>
      <c r="B70" s="8"/>
      <c r="C70" s="8"/>
      <c r="D70" s="1"/>
      <c r="E70" s="1"/>
      <c r="F70" s="1"/>
      <c r="G70" s="1"/>
      <c r="H70" s="1"/>
      <c r="I70" s="1"/>
      <c r="J70" s="1"/>
      <c r="K70" s="1"/>
      <c r="L70" s="1"/>
      <c r="M70" s="1"/>
      <c r="N70" s="1"/>
      <c r="O70" s="1"/>
      <c r="P70" s="1"/>
      <c r="Q70" s="1"/>
      <c r="R70" s="1"/>
      <c r="S70" s="1"/>
      <c r="T70" s="1"/>
      <c r="U70" s="1"/>
      <c r="V70" s="1"/>
      <c r="W70" s="1"/>
      <c r="X70" s="1"/>
      <c r="Y70" s="1"/>
      <c r="Z70" s="1"/>
    </row>
    <row r="71" spans="1:26" ht="12.75" customHeight="1" x14ac:dyDescent="0.25">
      <c r="A71" s="1"/>
      <c r="B71" s="8"/>
      <c r="C71" s="8"/>
      <c r="D71" s="1"/>
      <c r="E71" s="1"/>
      <c r="F71" s="1"/>
      <c r="G71" s="1"/>
      <c r="H71" s="1"/>
      <c r="I71" s="1"/>
      <c r="J71" s="1"/>
      <c r="K71" s="1"/>
      <c r="L71" s="1"/>
      <c r="M71" s="1"/>
      <c r="N71" s="1"/>
      <c r="O71" s="1"/>
      <c r="P71" s="1"/>
      <c r="Q71" s="1"/>
      <c r="R71" s="1"/>
      <c r="S71" s="1"/>
      <c r="T71" s="1"/>
      <c r="U71" s="1"/>
      <c r="V71" s="1"/>
      <c r="W71" s="1"/>
      <c r="X71" s="1"/>
      <c r="Y71" s="1"/>
      <c r="Z71" s="1"/>
    </row>
    <row r="72" spans="1:26" ht="12.75" customHeight="1" x14ac:dyDescent="0.25">
      <c r="A72" s="1"/>
      <c r="B72" s="8"/>
      <c r="C72" s="8"/>
      <c r="D72" s="1"/>
      <c r="E72" s="1"/>
      <c r="F72" s="1"/>
      <c r="G72" s="1"/>
      <c r="H72" s="1"/>
      <c r="I72" s="1"/>
      <c r="J72" s="1"/>
      <c r="K72" s="1"/>
      <c r="L72" s="1"/>
      <c r="M72" s="1"/>
      <c r="N72" s="1"/>
      <c r="O72" s="1"/>
      <c r="P72" s="1"/>
      <c r="Q72" s="1"/>
      <c r="R72" s="1"/>
      <c r="S72" s="1"/>
      <c r="T72" s="1"/>
      <c r="U72" s="1"/>
      <c r="V72" s="1"/>
      <c r="W72" s="1"/>
      <c r="X72" s="1"/>
      <c r="Y72" s="1"/>
      <c r="Z72" s="1"/>
    </row>
    <row r="73" spans="1:26" ht="12.75" customHeight="1" x14ac:dyDescent="0.25">
      <c r="A73" s="1"/>
      <c r="B73" s="8"/>
      <c r="C73" s="8"/>
      <c r="D73" s="1"/>
      <c r="E73" s="1"/>
      <c r="F73" s="1"/>
      <c r="G73" s="1"/>
      <c r="H73" s="1"/>
      <c r="I73" s="1"/>
      <c r="J73" s="1"/>
      <c r="K73" s="1"/>
      <c r="L73" s="1"/>
      <c r="M73" s="1"/>
      <c r="N73" s="1"/>
      <c r="O73" s="1"/>
      <c r="P73" s="1"/>
      <c r="Q73" s="1"/>
      <c r="R73" s="1"/>
      <c r="S73" s="1"/>
      <c r="T73" s="1"/>
      <c r="U73" s="1"/>
      <c r="V73" s="1"/>
      <c r="W73" s="1"/>
      <c r="X73" s="1"/>
      <c r="Y73" s="1"/>
      <c r="Z73" s="1"/>
    </row>
    <row r="74" spans="1:26" ht="12.75" customHeight="1" x14ac:dyDescent="0.25">
      <c r="A74" s="1"/>
      <c r="B74" s="8"/>
      <c r="C74" s="8"/>
      <c r="D74" s="1"/>
      <c r="E74" s="1"/>
      <c r="F74" s="1"/>
      <c r="G74" s="1"/>
      <c r="H74" s="1"/>
      <c r="I74" s="1"/>
      <c r="J74" s="1"/>
      <c r="K74" s="1"/>
      <c r="L74" s="1"/>
      <c r="M74" s="1"/>
      <c r="N74" s="1"/>
      <c r="O74" s="1"/>
      <c r="P74" s="1"/>
      <c r="Q74" s="1"/>
      <c r="R74" s="1"/>
      <c r="S74" s="1"/>
      <c r="T74" s="1"/>
      <c r="U74" s="1"/>
      <c r="V74" s="1"/>
      <c r="W74" s="1"/>
      <c r="X74" s="1"/>
      <c r="Y74" s="1"/>
      <c r="Z74" s="1"/>
    </row>
    <row r="75" spans="1:26" ht="12.75" customHeight="1" x14ac:dyDescent="0.25">
      <c r="A75" s="1"/>
      <c r="B75" s="8"/>
      <c r="C75" s="8"/>
      <c r="D75" s="1"/>
      <c r="E75" s="1"/>
      <c r="F75" s="1"/>
      <c r="G75" s="1"/>
      <c r="H75" s="1"/>
      <c r="I75" s="1"/>
      <c r="J75" s="1"/>
      <c r="K75" s="1"/>
      <c r="L75" s="1"/>
      <c r="M75" s="1"/>
      <c r="N75" s="1"/>
      <c r="O75" s="1"/>
      <c r="P75" s="1"/>
      <c r="Q75" s="1"/>
      <c r="R75" s="1"/>
      <c r="S75" s="1"/>
      <c r="T75" s="1"/>
      <c r="U75" s="1"/>
      <c r="V75" s="1"/>
      <c r="W75" s="1"/>
      <c r="X75" s="1"/>
      <c r="Y75" s="1"/>
      <c r="Z75" s="1"/>
    </row>
    <row r="76" spans="1:26" ht="12.75" customHeight="1" x14ac:dyDescent="0.25">
      <c r="A76" s="1"/>
      <c r="B76" s="8"/>
      <c r="C76" s="8"/>
      <c r="D76" s="1"/>
      <c r="E76" s="1"/>
      <c r="F76" s="1"/>
      <c r="G76" s="1"/>
      <c r="H76" s="1"/>
      <c r="I76" s="1"/>
      <c r="J76" s="1"/>
      <c r="K76" s="1"/>
      <c r="L76" s="1"/>
      <c r="M76" s="1"/>
      <c r="N76" s="1"/>
      <c r="O76" s="1"/>
      <c r="P76" s="1"/>
      <c r="Q76" s="1"/>
      <c r="R76" s="1"/>
      <c r="S76" s="1"/>
      <c r="T76" s="1"/>
      <c r="U76" s="1"/>
      <c r="V76" s="1"/>
      <c r="W76" s="1"/>
      <c r="X76" s="1"/>
      <c r="Y76" s="1"/>
      <c r="Z76" s="1"/>
    </row>
    <row r="77" spans="1:26" ht="12.75" customHeight="1" x14ac:dyDescent="0.25">
      <c r="A77" s="1"/>
      <c r="B77" s="8"/>
      <c r="C77" s="8"/>
      <c r="D77" s="1"/>
      <c r="E77" s="1"/>
      <c r="F77" s="1"/>
      <c r="G77" s="1"/>
      <c r="H77" s="1"/>
      <c r="I77" s="1"/>
      <c r="J77" s="1"/>
      <c r="K77" s="1"/>
      <c r="L77" s="1"/>
      <c r="M77" s="1"/>
      <c r="N77" s="1"/>
      <c r="O77" s="1"/>
      <c r="P77" s="1"/>
      <c r="Q77" s="1"/>
      <c r="R77" s="1"/>
      <c r="S77" s="1"/>
      <c r="T77" s="1"/>
      <c r="U77" s="1"/>
      <c r="V77" s="1"/>
      <c r="W77" s="1"/>
      <c r="X77" s="1"/>
      <c r="Y77" s="1"/>
      <c r="Z77" s="1"/>
    </row>
    <row r="78" spans="1:26" ht="12.75" customHeight="1" x14ac:dyDescent="0.25">
      <c r="A78" s="1"/>
      <c r="B78" s="8"/>
      <c r="C78" s="8"/>
      <c r="D78" s="1"/>
      <c r="E78" s="1"/>
      <c r="F78" s="1"/>
      <c r="G78" s="1"/>
      <c r="H78" s="1"/>
      <c r="I78" s="1"/>
      <c r="J78" s="1"/>
      <c r="K78" s="1"/>
      <c r="L78" s="1"/>
      <c r="M78" s="1"/>
      <c r="N78" s="1"/>
      <c r="O78" s="1"/>
      <c r="P78" s="1"/>
      <c r="Q78" s="1"/>
      <c r="R78" s="1"/>
      <c r="S78" s="1"/>
      <c r="T78" s="1"/>
      <c r="U78" s="1"/>
      <c r="V78" s="1"/>
      <c r="W78" s="1"/>
      <c r="X78" s="1"/>
      <c r="Y78" s="1"/>
      <c r="Z78" s="1"/>
    </row>
    <row r="79" spans="1:26" ht="12.75" customHeight="1" x14ac:dyDescent="0.25">
      <c r="A79" s="1"/>
      <c r="B79" s="8"/>
      <c r="C79" s="8"/>
      <c r="D79" s="1"/>
      <c r="E79" s="1"/>
      <c r="F79" s="1"/>
      <c r="G79" s="1"/>
      <c r="H79" s="1"/>
      <c r="I79" s="1"/>
      <c r="J79" s="1"/>
      <c r="K79" s="1"/>
      <c r="L79" s="1"/>
      <c r="M79" s="1"/>
      <c r="N79" s="1"/>
      <c r="O79" s="1"/>
      <c r="P79" s="1"/>
      <c r="Q79" s="1"/>
      <c r="R79" s="1"/>
      <c r="S79" s="1"/>
      <c r="T79" s="1"/>
      <c r="U79" s="1"/>
      <c r="V79" s="1"/>
      <c r="W79" s="1"/>
      <c r="X79" s="1"/>
      <c r="Y79" s="1"/>
      <c r="Z79" s="1"/>
    </row>
    <row r="80" spans="1:26" ht="12.75" customHeight="1" x14ac:dyDescent="0.25">
      <c r="A80" s="1"/>
      <c r="B80" s="8"/>
      <c r="C80" s="8"/>
      <c r="D80" s="1"/>
      <c r="E80" s="1"/>
      <c r="F80" s="1"/>
      <c r="G80" s="1"/>
      <c r="H80" s="1"/>
      <c r="I80" s="1"/>
      <c r="J80" s="1"/>
      <c r="K80" s="1"/>
      <c r="L80" s="1"/>
      <c r="M80" s="1"/>
      <c r="N80" s="1"/>
      <c r="O80" s="1"/>
      <c r="P80" s="1"/>
      <c r="Q80" s="1"/>
      <c r="R80" s="1"/>
      <c r="S80" s="1"/>
      <c r="T80" s="1"/>
      <c r="U80" s="1"/>
      <c r="V80" s="1"/>
      <c r="W80" s="1"/>
      <c r="X80" s="1"/>
      <c r="Y80" s="1"/>
      <c r="Z80" s="1"/>
    </row>
    <row r="81" spans="1:26" ht="12.75" customHeight="1" x14ac:dyDescent="0.25">
      <c r="A81" s="1"/>
      <c r="B81" s="8"/>
      <c r="C81" s="8"/>
      <c r="D81" s="1"/>
      <c r="E81" s="1"/>
      <c r="F81" s="1"/>
      <c r="G81" s="1"/>
      <c r="H81" s="1"/>
      <c r="I81" s="1"/>
      <c r="J81" s="1"/>
      <c r="K81" s="1"/>
      <c r="L81" s="1"/>
      <c r="M81" s="1"/>
      <c r="N81" s="1"/>
      <c r="O81" s="1"/>
      <c r="P81" s="1"/>
      <c r="Q81" s="1"/>
      <c r="R81" s="1"/>
      <c r="S81" s="1"/>
      <c r="T81" s="1"/>
      <c r="U81" s="1"/>
      <c r="V81" s="1"/>
      <c r="W81" s="1"/>
      <c r="X81" s="1"/>
      <c r="Y81" s="1"/>
      <c r="Z81" s="1"/>
    </row>
    <row r="82" spans="1:26" ht="12.75" customHeight="1" x14ac:dyDescent="0.25">
      <c r="A82" s="1"/>
      <c r="B82" s="8"/>
      <c r="C82" s="8"/>
      <c r="D82" s="1"/>
      <c r="E82" s="1"/>
      <c r="F82" s="1"/>
      <c r="G82" s="1"/>
      <c r="H82" s="1"/>
      <c r="I82" s="1"/>
      <c r="J82" s="1"/>
      <c r="K82" s="1"/>
      <c r="L82" s="1"/>
      <c r="M82" s="1"/>
      <c r="N82" s="1"/>
      <c r="O82" s="1"/>
      <c r="P82" s="1"/>
      <c r="Q82" s="1"/>
      <c r="R82" s="1"/>
      <c r="S82" s="1"/>
      <c r="T82" s="1"/>
      <c r="U82" s="1"/>
      <c r="V82" s="1"/>
      <c r="W82" s="1"/>
      <c r="X82" s="1"/>
      <c r="Y82" s="1"/>
      <c r="Z82" s="1"/>
    </row>
    <row r="83" spans="1:26" ht="12.75" customHeight="1" x14ac:dyDescent="0.25">
      <c r="A83" s="1"/>
      <c r="B83" s="8"/>
      <c r="C83" s="8"/>
      <c r="D83" s="1"/>
      <c r="E83" s="1"/>
      <c r="F83" s="1"/>
      <c r="G83" s="1"/>
      <c r="H83" s="1"/>
      <c r="I83" s="1"/>
      <c r="J83" s="1"/>
      <c r="K83" s="1"/>
      <c r="L83" s="1"/>
      <c r="M83" s="1"/>
      <c r="N83" s="1"/>
      <c r="O83" s="1"/>
      <c r="P83" s="1"/>
      <c r="Q83" s="1"/>
      <c r="R83" s="1"/>
      <c r="S83" s="1"/>
      <c r="T83" s="1"/>
      <c r="U83" s="1"/>
      <c r="V83" s="1"/>
      <c r="W83" s="1"/>
      <c r="X83" s="1"/>
      <c r="Y83" s="1"/>
      <c r="Z83" s="1"/>
    </row>
    <row r="84" spans="1:26" ht="12.75" customHeight="1" x14ac:dyDescent="0.25">
      <c r="A84" s="1"/>
      <c r="B84" s="8"/>
      <c r="C84" s="8"/>
      <c r="D84" s="1"/>
      <c r="E84" s="1"/>
      <c r="F84" s="1"/>
      <c r="G84" s="1"/>
      <c r="H84" s="1"/>
      <c r="I84" s="1"/>
      <c r="J84" s="1"/>
      <c r="K84" s="1"/>
      <c r="L84" s="1"/>
      <c r="M84" s="1"/>
      <c r="N84" s="1"/>
      <c r="O84" s="1"/>
      <c r="P84" s="1"/>
      <c r="Q84" s="1"/>
      <c r="R84" s="1"/>
      <c r="S84" s="1"/>
      <c r="T84" s="1"/>
      <c r="U84" s="1"/>
      <c r="V84" s="1"/>
      <c r="W84" s="1"/>
      <c r="X84" s="1"/>
      <c r="Y84" s="1"/>
      <c r="Z84" s="1"/>
    </row>
    <row r="85" spans="1:26" ht="12.75" customHeight="1" x14ac:dyDescent="0.25">
      <c r="A85" s="1"/>
      <c r="B85" s="8"/>
      <c r="C85" s="8"/>
      <c r="D85" s="1"/>
      <c r="E85" s="1"/>
      <c r="F85" s="1"/>
      <c r="G85" s="1"/>
      <c r="H85" s="1"/>
      <c r="I85" s="1"/>
      <c r="J85" s="1"/>
      <c r="K85" s="1"/>
      <c r="L85" s="1"/>
      <c r="M85" s="1"/>
      <c r="N85" s="1"/>
      <c r="O85" s="1"/>
      <c r="P85" s="1"/>
      <c r="Q85" s="1"/>
      <c r="R85" s="1"/>
      <c r="S85" s="1"/>
      <c r="T85" s="1"/>
      <c r="U85" s="1"/>
      <c r="V85" s="1"/>
      <c r="W85" s="1"/>
      <c r="X85" s="1"/>
      <c r="Y85" s="1"/>
      <c r="Z85" s="1"/>
    </row>
    <row r="86" spans="1:26" ht="12.75" customHeight="1" x14ac:dyDescent="0.25">
      <c r="A86" s="1"/>
      <c r="B86" s="8"/>
      <c r="C86" s="8"/>
      <c r="D86" s="1"/>
      <c r="E86" s="1"/>
      <c r="F86" s="1"/>
      <c r="G86" s="1"/>
      <c r="H86" s="1"/>
      <c r="I86" s="1"/>
      <c r="J86" s="1"/>
      <c r="K86" s="1"/>
      <c r="L86" s="1"/>
      <c r="M86" s="1"/>
      <c r="N86" s="1"/>
      <c r="O86" s="1"/>
      <c r="P86" s="1"/>
      <c r="Q86" s="1"/>
      <c r="R86" s="1"/>
      <c r="S86" s="1"/>
      <c r="T86" s="1"/>
      <c r="U86" s="1"/>
      <c r="V86" s="1"/>
      <c r="W86" s="1"/>
      <c r="X86" s="1"/>
      <c r="Y86" s="1"/>
      <c r="Z86" s="1"/>
    </row>
    <row r="87" spans="1:26" ht="12.75" customHeight="1" x14ac:dyDescent="0.25">
      <c r="A87" s="1"/>
      <c r="B87" s="8"/>
      <c r="C87" s="8"/>
      <c r="D87" s="1"/>
      <c r="E87" s="1"/>
      <c r="F87" s="1"/>
      <c r="G87" s="1"/>
      <c r="H87" s="1"/>
      <c r="I87" s="1"/>
      <c r="J87" s="1"/>
      <c r="K87" s="1"/>
      <c r="L87" s="1"/>
      <c r="M87" s="1"/>
      <c r="N87" s="1"/>
      <c r="O87" s="1"/>
      <c r="P87" s="1"/>
      <c r="Q87" s="1"/>
      <c r="R87" s="1"/>
      <c r="S87" s="1"/>
      <c r="T87" s="1"/>
      <c r="U87" s="1"/>
      <c r="V87" s="1"/>
      <c r="W87" s="1"/>
      <c r="X87" s="1"/>
      <c r="Y87" s="1"/>
      <c r="Z87" s="1"/>
    </row>
    <row r="88" spans="1:26" ht="12.75" customHeight="1" x14ac:dyDescent="0.25">
      <c r="A88" s="1"/>
      <c r="B88" s="8"/>
      <c r="C88" s="8"/>
      <c r="D88" s="1"/>
      <c r="E88" s="1"/>
      <c r="F88" s="1"/>
      <c r="G88" s="1"/>
      <c r="H88" s="1"/>
      <c r="I88" s="1"/>
      <c r="J88" s="1"/>
      <c r="K88" s="1"/>
      <c r="L88" s="1"/>
      <c r="M88" s="1"/>
      <c r="N88" s="1"/>
      <c r="O88" s="1"/>
      <c r="P88" s="1"/>
      <c r="Q88" s="1"/>
      <c r="R88" s="1"/>
      <c r="S88" s="1"/>
      <c r="T88" s="1"/>
      <c r="U88" s="1"/>
      <c r="V88" s="1"/>
      <c r="W88" s="1"/>
      <c r="X88" s="1"/>
      <c r="Y88" s="1"/>
      <c r="Z88" s="1"/>
    </row>
    <row r="89" spans="1:26" ht="12.75" customHeight="1" x14ac:dyDescent="0.25">
      <c r="A89" s="1"/>
      <c r="B89" s="8"/>
      <c r="C89" s="8"/>
      <c r="D89" s="1"/>
      <c r="E89" s="1"/>
      <c r="F89" s="1"/>
      <c r="G89" s="1"/>
      <c r="H89" s="1"/>
      <c r="I89" s="1"/>
      <c r="J89" s="1"/>
      <c r="K89" s="1"/>
      <c r="L89" s="1"/>
      <c r="M89" s="1"/>
      <c r="N89" s="1"/>
      <c r="O89" s="1"/>
      <c r="P89" s="1"/>
      <c r="Q89" s="1"/>
      <c r="R89" s="1"/>
      <c r="S89" s="1"/>
      <c r="T89" s="1"/>
      <c r="U89" s="1"/>
      <c r="V89" s="1"/>
      <c r="W89" s="1"/>
      <c r="X89" s="1"/>
      <c r="Y89" s="1"/>
      <c r="Z89" s="1"/>
    </row>
    <row r="90" spans="1:26" ht="12.75" customHeight="1" x14ac:dyDescent="0.25">
      <c r="A90" s="1"/>
      <c r="B90" s="8"/>
      <c r="C90" s="8"/>
      <c r="D90" s="1"/>
      <c r="E90" s="1"/>
      <c r="F90" s="1"/>
      <c r="G90" s="1"/>
      <c r="H90" s="1"/>
      <c r="I90" s="1"/>
      <c r="J90" s="1"/>
      <c r="K90" s="1"/>
      <c r="L90" s="1"/>
      <c r="M90" s="1"/>
      <c r="N90" s="1"/>
      <c r="O90" s="1"/>
      <c r="P90" s="1"/>
      <c r="Q90" s="1"/>
      <c r="R90" s="1"/>
      <c r="S90" s="1"/>
      <c r="T90" s="1"/>
      <c r="U90" s="1"/>
      <c r="V90" s="1"/>
      <c r="W90" s="1"/>
      <c r="X90" s="1"/>
      <c r="Y90" s="1"/>
      <c r="Z90" s="1"/>
    </row>
    <row r="91" spans="1:26" ht="12.75" customHeight="1" x14ac:dyDescent="0.25">
      <c r="A91" s="1"/>
      <c r="B91" s="8"/>
      <c r="C91" s="8"/>
      <c r="D91" s="1"/>
      <c r="E91" s="1"/>
      <c r="F91" s="1"/>
      <c r="G91" s="1"/>
      <c r="H91" s="1"/>
      <c r="I91" s="1"/>
      <c r="J91" s="1"/>
      <c r="K91" s="1"/>
      <c r="L91" s="1"/>
      <c r="M91" s="1"/>
      <c r="N91" s="1"/>
      <c r="O91" s="1"/>
      <c r="P91" s="1"/>
      <c r="Q91" s="1"/>
      <c r="R91" s="1"/>
      <c r="S91" s="1"/>
      <c r="T91" s="1"/>
      <c r="U91" s="1"/>
      <c r="V91" s="1"/>
      <c r="W91" s="1"/>
      <c r="X91" s="1"/>
      <c r="Y91" s="1"/>
      <c r="Z91" s="1"/>
    </row>
    <row r="92" spans="1:26" ht="12.75" customHeight="1" x14ac:dyDescent="0.25">
      <c r="A92" s="1"/>
      <c r="B92" s="8"/>
      <c r="C92" s="8"/>
      <c r="D92" s="1"/>
      <c r="E92" s="1"/>
      <c r="F92" s="1"/>
      <c r="G92" s="1"/>
      <c r="H92" s="1"/>
      <c r="I92" s="1"/>
      <c r="J92" s="1"/>
      <c r="K92" s="1"/>
      <c r="L92" s="1"/>
      <c r="M92" s="1"/>
      <c r="N92" s="1"/>
      <c r="O92" s="1"/>
      <c r="P92" s="1"/>
      <c r="Q92" s="1"/>
      <c r="R92" s="1"/>
      <c r="S92" s="1"/>
      <c r="T92" s="1"/>
      <c r="U92" s="1"/>
      <c r="V92" s="1"/>
      <c r="W92" s="1"/>
      <c r="X92" s="1"/>
      <c r="Y92" s="1"/>
      <c r="Z92" s="1"/>
    </row>
    <row r="93" spans="1:26" ht="12.75" customHeight="1" x14ac:dyDescent="0.25">
      <c r="A93" s="1"/>
      <c r="B93" s="8"/>
      <c r="C93" s="8"/>
      <c r="D93" s="1"/>
      <c r="E93" s="1"/>
      <c r="F93" s="1"/>
      <c r="G93" s="1"/>
      <c r="H93" s="1"/>
      <c r="I93" s="1"/>
      <c r="J93" s="1"/>
      <c r="K93" s="1"/>
      <c r="L93" s="1"/>
      <c r="M93" s="1"/>
      <c r="N93" s="1"/>
      <c r="O93" s="1"/>
      <c r="P93" s="1"/>
      <c r="Q93" s="1"/>
      <c r="R93" s="1"/>
      <c r="S93" s="1"/>
      <c r="T93" s="1"/>
      <c r="U93" s="1"/>
      <c r="V93" s="1"/>
      <c r="W93" s="1"/>
      <c r="X93" s="1"/>
      <c r="Y93" s="1"/>
      <c r="Z93" s="1"/>
    </row>
    <row r="94" spans="1:26" ht="12.75" customHeight="1" x14ac:dyDescent="0.25">
      <c r="A94" s="1"/>
      <c r="B94" s="8"/>
      <c r="C94" s="8"/>
      <c r="D94" s="1"/>
      <c r="E94" s="1"/>
      <c r="F94" s="1"/>
      <c r="G94" s="1"/>
      <c r="H94" s="1"/>
      <c r="I94" s="1"/>
      <c r="J94" s="1"/>
      <c r="K94" s="1"/>
      <c r="L94" s="1"/>
      <c r="M94" s="1"/>
      <c r="N94" s="1"/>
      <c r="O94" s="1"/>
      <c r="P94" s="1"/>
      <c r="Q94" s="1"/>
      <c r="R94" s="1"/>
      <c r="S94" s="1"/>
      <c r="T94" s="1"/>
      <c r="U94" s="1"/>
      <c r="V94" s="1"/>
      <c r="W94" s="1"/>
      <c r="X94" s="1"/>
      <c r="Y94" s="1"/>
      <c r="Z94" s="1"/>
    </row>
    <row r="95" spans="1:26" ht="12.75" customHeight="1" x14ac:dyDescent="0.25">
      <c r="A95" s="1"/>
      <c r="B95" s="8"/>
      <c r="C95" s="8"/>
      <c r="D95" s="1"/>
      <c r="E95" s="1"/>
      <c r="F95" s="1"/>
      <c r="G95" s="1"/>
      <c r="H95" s="1"/>
      <c r="I95" s="1"/>
      <c r="J95" s="1"/>
      <c r="K95" s="1"/>
      <c r="L95" s="1"/>
      <c r="M95" s="1"/>
      <c r="N95" s="1"/>
      <c r="O95" s="1"/>
      <c r="P95" s="1"/>
      <c r="Q95" s="1"/>
      <c r="R95" s="1"/>
      <c r="S95" s="1"/>
      <c r="T95" s="1"/>
      <c r="U95" s="1"/>
      <c r="V95" s="1"/>
      <c r="W95" s="1"/>
      <c r="X95" s="1"/>
      <c r="Y95" s="1"/>
      <c r="Z95" s="1"/>
    </row>
    <row r="96" spans="1:26" ht="12.75" customHeight="1" x14ac:dyDescent="0.25">
      <c r="A96" s="1"/>
      <c r="B96" s="8"/>
      <c r="C96" s="8"/>
      <c r="D96" s="1"/>
      <c r="E96" s="1"/>
      <c r="F96" s="1"/>
      <c r="G96" s="1"/>
      <c r="H96" s="1"/>
      <c r="I96" s="1"/>
      <c r="J96" s="1"/>
      <c r="K96" s="1"/>
      <c r="L96" s="1"/>
      <c r="M96" s="1"/>
      <c r="N96" s="1"/>
      <c r="O96" s="1"/>
      <c r="P96" s="1"/>
      <c r="Q96" s="1"/>
      <c r="R96" s="1"/>
      <c r="S96" s="1"/>
      <c r="T96" s="1"/>
      <c r="U96" s="1"/>
      <c r="V96" s="1"/>
      <c r="W96" s="1"/>
      <c r="X96" s="1"/>
      <c r="Y96" s="1"/>
      <c r="Z96" s="1"/>
    </row>
    <row r="97" spans="1:26" ht="12.75" customHeight="1" x14ac:dyDescent="0.25">
      <c r="A97" s="1"/>
      <c r="B97" s="8"/>
      <c r="C97" s="8"/>
      <c r="D97" s="1"/>
      <c r="E97" s="1"/>
      <c r="F97" s="1"/>
      <c r="G97" s="1"/>
      <c r="H97" s="1"/>
      <c r="I97" s="1"/>
      <c r="J97" s="1"/>
      <c r="K97" s="1"/>
      <c r="L97" s="1"/>
      <c r="M97" s="1"/>
      <c r="N97" s="1"/>
      <c r="O97" s="1"/>
      <c r="P97" s="1"/>
      <c r="Q97" s="1"/>
      <c r="R97" s="1"/>
      <c r="S97" s="1"/>
      <c r="T97" s="1"/>
      <c r="U97" s="1"/>
      <c r="V97" s="1"/>
      <c r="W97" s="1"/>
      <c r="X97" s="1"/>
      <c r="Y97" s="1"/>
      <c r="Z97" s="1"/>
    </row>
    <row r="98" spans="1:26" ht="12.75" customHeight="1" x14ac:dyDescent="0.25">
      <c r="A98" s="1"/>
      <c r="B98" s="8"/>
      <c r="C98" s="8"/>
      <c r="D98" s="1"/>
      <c r="E98" s="1"/>
      <c r="F98" s="1"/>
      <c r="G98" s="1"/>
      <c r="H98" s="1"/>
      <c r="I98" s="1"/>
      <c r="J98" s="1"/>
      <c r="K98" s="1"/>
      <c r="L98" s="1"/>
      <c r="M98" s="1"/>
      <c r="N98" s="1"/>
      <c r="O98" s="1"/>
      <c r="P98" s="1"/>
      <c r="Q98" s="1"/>
      <c r="R98" s="1"/>
      <c r="S98" s="1"/>
      <c r="T98" s="1"/>
      <c r="U98" s="1"/>
      <c r="V98" s="1"/>
      <c r="W98" s="1"/>
      <c r="X98" s="1"/>
      <c r="Y98" s="1"/>
      <c r="Z98" s="1"/>
    </row>
    <row r="99" spans="1:26" ht="12.75" customHeight="1" x14ac:dyDescent="0.25">
      <c r="A99" s="1"/>
      <c r="B99" s="8"/>
      <c r="C99" s="8"/>
      <c r="D99" s="1"/>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5">
      <c r="A100" s="1"/>
      <c r="B100" s="8"/>
      <c r="C100" s="8"/>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5">
      <c r="A101" s="1"/>
      <c r="B101" s="8"/>
      <c r="C101" s="8"/>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5">
      <c r="A102" s="1"/>
      <c r="B102" s="8"/>
      <c r="C102" s="8"/>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5">
      <c r="A103" s="1"/>
      <c r="B103" s="8"/>
      <c r="C103" s="8"/>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5">
      <c r="A104" s="1"/>
      <c r="B104" s="8"/>
      <c r="C104" s="8"/>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5">
      <c r="A105" s="1"/>
      <c r="B105" s="8"/>
      <c r="C105" s="8"/>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5">
      <c r="A106" s="1"/>
      <c r="B106" s="8"/>
      <c r="C106" s="8"/>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5">
      <c r="A107" s="1"/>
      <c r="B107" s="8"/>
      <c r="C107" s="8"/>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5">
      <c r="A108" s="1"/>
      <c r="B108" s="8"/>
      <c r="C108" s="8"/>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5">
      <c r="A109" s="1"/>
      <c r="B109" s="8"/>
      <c r="C109" s="8"/>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5">
      <c r="A110" s="1"/>
      <c r="B110" s="8"/>
      <c r="C110" s="8"/>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5">
      <c r="A111" s="1"/>
      <c r="B111" s="8"/>
      <c r="C111" s="8"/>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5">
      <c r="A112" s="1"/>
      <c r="B112" s="8"/>
      <c r="C112" s="8"/>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5">
      <c r="A113" s="1"/>
      <c r="B113" s="8"/>
      <c r="C113" s="8"/>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5">
      <c r="A114" s="1"/>
      <c r="B114" s="8"/>
      <c r="C114" s="8"/>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5">
      <c r="A115" s="1"/>
      <c r="B115" s="8"/>
      <c r="C115" s="8"/>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5">
      <c r="A116" s="1"/>
      <c r="B116" s="8"/>
      <c r="C116" s="8"/>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5">
      <c r="A117" s="1"/>
      <c r="B117" s="8"/>
      <c r="C117" s="8"/>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5">
      <c r="A118" s="1"/>
      <c r="B118" s="8"/>
      <c r="C118" s="8"/>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5">
      <c r="A119" s="1"/>
      <c r="B119" s="8"/>
      <c r="C119" s="8"/>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5">
      <c r="A120" s="1"/>
      <c r="B120" s="8"/>
      <c r="C120" s="8"/>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5">
      <c r="A121" s="1"/>
      <c r="B121" s="8"/>
      <c r="C121" s="8"/>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5">
      <c r="A122" s="1"/>
      <c r="B122" s="8"/>
      <c r="C122" s="8"/>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5">
      <c r="A123" s="1"/>
      <c r="B123" s="8"/>
      <c r="C123" s="8"/>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5">
      <c r="A124" s="1"/>
      <c r="B124" s="8"/>
      <c r="C124" s="8"/>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5">
      <c r="A125" s="1"/>
      <c r="B125" s="8"/>
      <c r="C125" s="8"/>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5">
      <c r="A126" s="1"/>
      <c r="B126" s="8"/>
      <c r="C126" s="8"/>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5">
      <c r="A127" s="1"/>
      <c r="B127" s="8"/>
      <c r="C127" s="8"/>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5">
      <c r="A128" s="1"/>
      <c r="B128" s="8"/>
      <c r="C128" s="8"/>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5">
      <c r="A129" s="1"/>
      <c r="B129" s="8"/>
      <c r="C129" s="8"/>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5">
      <c r="A130" s="1"/>
      <c r="B130" s="8"/>
      <c r="C130" s="8"/>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5">
      <c r="A131" s="1"/>
      <c r="B131" s="8"/>
      <c r="C131" s="8"/>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5">
      <c r="A132" s="1"/>
      <c r="B132" s="8"/>
      <c r="C132" s="8"/>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5">
      <c r="A133" s="1"/>
      <c r="B133" s="8"/>
      <c r="C133" s="8"/>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5">
      <c r="A134" s="1"/>
      <c r="B134" s="8"/>
      <c r="C134" s="8"/>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5">
      <c r="A135" s="1"/>
      <c r="B135" s="8"/>
      <c r="C135" s="8"/>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5">
      <c r="A136" s="1"/>
      <c r="B136" s="8"/>
      <c r="C136" s="8"/>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5">
      <c r="A137" s="1"/>
      <c r="B137" s="8"/>
      <c r="C137" s="8"/>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5">
      <c r="A138" s="1"/>
      <c r="B138" s="8"/>
      <c r="C138" s="8"/>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5">
      <c r="A139" s="1"/>
      <c r="B139" s="8"/>
      <c r="C139" s="8"/>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5">
      <c r="A140" s="1"/>
      <c r="B140" s="8"/>
      <c r="C140" s="8"/>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5">
      <c r="A141" s="1"/>
      <c r="B141" s="8"/>
      <c r="C141" s="8"/>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5">
      <c r="A142" s="1"/>
      <c r="B142" s="8"/>
      <c r="C142" s="8"/>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5">
      <c r="A143" s="1"/>
      <c r="B143" s="8"/>
      <c r="C143" s="8"/>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5">
      <c r="A144" s="1"/>
      <c r="B144" s="8"/>
      <c r="C144" s="8"/>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5">
      <c r="A145" s="1"/>
      <c r="B145" s="8"/>
      <c r="C145" s="8"/>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5">
      <c r="A146" s="1"/>
      <c r="B146" s="8"/>
      <c r="C146" s="8"/>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5">
      <c r="A147" s="1"/>
      <c r="B147" s="8"/>
      <c r="C147" s="8"/>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5">
      <c r="A148" s="1"/>
      <c r="B148" s="8"/>
      <c r="C148" s="8"/>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5">
      <c r="A149" s="1"/>
      <c r="B149" s="8"/>
      <c r="C149" s="8"/>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5">
      <c r="A150" s="1"/>
      <c r="B150" s="8"/>
      <c r="C150" s="8"/>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5">
      <c r="A151" s="1"/>
      <c r="B151" s="8"/>
      <c r="C151" s="8"/>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5">
      <c r="A152" s="1"/>
      <c r="B152" s="8"/>
      <c r="C152" s="8"/>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5">
      <c r="A153" s="1"/>
      <c r="B153" s="8"/>
      <c r="C153" s="8"/>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5">
      <c r="A154" s="1"/>
      <c r="B154" s="8"/>
      <c r="C154" s="8"/>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5">
      <c r="A155" s="1"/>
      <c r="B155" s="8"/>
      <c r="C155" s="8"/>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5">
      <c r="A156" s="1"/>
      <c r="B156" s="8"/>
      <c r="C156" s="8"/>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5">
      <c r="A157" s="1"/>
      <c r="B157" s="8"/>
      <c r="C157" s="8"/>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5">
      <c r="A158" s="1"/>
      <c r="B158" s="8"/>
      <c r="C158" s="8"/>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5">
      <c r="A159" s="1"/>
      <c r="B159" s="8"/>
      <c r="C159" s="8"/>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5">
      <c r="A160" s="1"/>
      <c r="B160" s="8"/>
      <c r="C160" s="8"/>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5">
      <c r="A161" s="1"/>
      <c r="B161" s="8"/>
      <c r="C161" s="8"/>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5">
      <c r="A162" s="1"/>
      <c r="B162" s="8"/>
      <c r="C162" s="8"/>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5">
      <c r="A163" s="1"/>
      <c r="B163" s="8"/>
      <c r="C163" s="8"/>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5">
      <c r="A164" s="1"/>
      <c r="B164" s="8"/>
      <c r="C164" s="8"/>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5">
      <c r="A165" s="1"/>
      <c r="B165" s="8"/>
      <c r="C165" s="8"/>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5">
      <c r="A166" s="1"/>
      <c r="B166" s="8"/>
      <c r="C166" s="8"/>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5">
      <c r="A167" s="1"/>
      <c r="B167" s="8"/>
      <c r="C167" s="8"/>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5">
      <c r="A168" s="1"/>
      <c r="B168" s="8"/>
      <c r="C168" s="8"/>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5">
      <c r="A169" s="1"/>
      <c r="B169" s="8"/>
      <c r="C169" s="8"/>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5">
      <c r="A170" s="1"/>
      <c r="B170" s="8"/>
      <c r="C170" s="8"/>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5">
      <c r="A171" s="1"/>
      <c r="B171" s="8"/>
      <c r="C171" s="8"/>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5">
      <c r="A172" s="1"/>
      <c r="B172" s="8"/>
      <c r="C172" s="8"/>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5">
      <c r="A173" s="1"/>
      <c r="B173" s="8"/>
      <c r="C173" s="8"/>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5">
      <c r="A174" s="1"/>
      <c r="B174" s="8"/>
      <c r="C174" s="8"/>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5">
      <c r="A175" s="1"/>
      <c r="B175" s="8"/>
      <c r="C175" s="8"/>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5">
      <c r="A176" s="1"/>
      <c r="B176" s="8"/>
      <c r="C176" s="8"/>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5">
      <c r="A177" s="1"/>
      <c r="B177" s="8"/>
      <c r="C177" s="8"/>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5">
      <c r="A178" s="1"/>
      <c r="B178" s="8"/>
      <c r="C178" s="8"/>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5">
      <c r="A179" s="1"/>
      <c r="B179" s="8"/>
      <c r="C179" s="8"/>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5">
      <c r="A180" s="1"/>
      <c r="B180" s="8"/>
      <c r="C180" s="8"/>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5">
      <c r="A181" s="1"/>
      <c r="B181" s="8"/>
      <c r="C181" s="8"/>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5">
      <c r="A182" s="1"/>
      <c r="B182" s="8"/>
      <c r="C182" s="8"/>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5">
      <c r="A183" s="1"/>
      <c r="B183" s="8"/>
      <c r="C183" s="8"/>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5">
      <c r="A184" s="1"/>
      <c r="B184" s="8"/>
      <c r="C184" s="8"/>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5">
      <c r="A185" s="1"/>
      <c r="B185" s="8"/>
      <c r="C185" s="8"/>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5">
      <c r="A186" s="1"/>
      <c r="B186" s="8"/>
      <c r="C186" s="8"/>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5">
      <c r="A187" s="1"/>
      <c r="B187" s="8"/>
      <c r="C187" s="8"/>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5">
      <c r="A188" s="1"/>
      <c r="B188" s="8"/>
      <c r="C188" s="8"/>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5">
      <c r="A189" s="1"/>
      <c r="B189" s="8"/>
      <c r="C189" s="8"/>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5">
      <c r="A190" s="1"/>
      <c r="B190" s="8"/>
      <c r="C190" s="8"/>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5">
      <c r="A191" s="1"/>
      <c r="B191" s="8"/>
      <c r="C191" s="8"/>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5">
      <c r="A192" s="1"/>
      <c r="B192" s="8"/>
      <c r="C192" s="8"/>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5">
      <c r="A193" s="1"/>
      <c r="B193" s="8"/>
      <c r="C193" s="8"/>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5">
      <c r="A194" s="1"/>
      <c r="B194" s="8"/>
      <c r="C194" s="8"/>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5">
      <c r="A195" s="1"/>
      <c r="B195" s="8"/>
      <c r="C195" s="8"/>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5">
      <c r="A196" s="1"/>
      <c r="B196" s="8"/>
      <c r="C196" s="8"/>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5">
      <c r="A197" s="1"/>
      <c r="B197" s="8"/>
      <c r="C197" s="8"/>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5">
      <c r="A198" s="1"/>
      <c r="B198" s="8"/>
      <c r="C198" s="8"/>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5">
      <c r="A199" s="1"/>
      <c r="B199" s="8"/>
      <c r="C199" s="8"/>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5">
      <c r="A200" s="1"/>
      <c r="B200" s="8"/>
      <c r="C200" s="8"/>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5">
      <c r="A201" s="1"/>
      <c r="B201" s="8"/>
      <c r="C201" s="8"/>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5">
      <c r="A202" s="1"/>
      <c r="B202" s="8"/>
      <c r="C202" s="8"/>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5">
      <c r="A203" s="1"/>
      <c r="B203" s="8"/>
      <c r="C203" s="8"/>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5">
      <c r="A204" s="1"/>
      <c r="B204" s="8"/>
      <c r="C204" s="8"/>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5">
      <c r="A205" s="1"/>
      <c r="B205" s="8"/>
      <c r="C205" s="8"/>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5">
      <c r="A206" s="1"/>
      <c r="B206" s="8"/>
      <c r="C206" s="8"/>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5">
      <c r="A207" s="1"/>
      <c r="B207" s="8"/>
      <c r="C207" s="8"/>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5">
      <c r="A208" s="1"/>
      <c r="B208" s="8"/>
      <c r="C208" s="8"/>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5">
      <c r="A209" s="1"/>
      <c r="B209" s="8"/>
      <c r="C209" s="8"/>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5">
      <c r="A210" s="1"/>
      <c r="B210" s="8"/>
      <c r="C210" s="8"/>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5">
      <c r="A211" s="1"/>
      <c r="B211" s="8"/>
      <c r="C211" s="8"/>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5">
      <c r="A212" s="1"/>
      <c r="B212" s="8"/>
      <c r="C212" s="8"/>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5">
      <c r="A213" s="1"/>
      <c r="B213" s="8"/>
      <c r="C213" s="8"/>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5">
      <c r="A214" s="1"/>
      <c r="B214" s="8"/>
      <c r="C214" s="8"/>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5">
      <c r="A215" s="1"/>
      <c r="B215" s="8"/>
      <c r="C215" s="8"/>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5">
      <c r="A216" s="1"/>
      <c r="B216" s="8"/>
      <c r="C216" s="8"/>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5">
      <c r="A217" s="1"/>
      <c r="B217" s="8"/>
      <c r="C217" s="8"/>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5">
      <c r="A218" s="1"/>
      <c r="B218" s="8"/>
      <c r="C218" s="8"/>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5">
      <c r="A219" s="1"/>
      <c r="B219" s="8"/>
      <c r="C219" s="8"/>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5">
      <c r="A220" s="1"/>
      <c r="B220" s="8"/>
      <c r="C220" s="8"/>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5">
      <c r="A221" s="1"/>
      <c r="B221" s="8"/>
      <c r="C221" s="8"/>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5">
      <c r="A222" s="1"/>
      <c r="B222" s="8"/>
      <c r="C222" s="8"/>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5">
      <c r="A223" s="1"/>
      <c r="B223" s="8"/>
      <c r="C223" s="8"/>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5">
      <c r="A224" s="1"/>
      <c r="B224" s="8"/>
      <c r="C224" s="8"/>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5">
      <c r="A225" s="1"/>
      <c r="B225" s="8"/>
      <c r="C225" s="8"/>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5">
      <c r="A226" s="1"/>
      <c r="B226" s="8"/>
      <c r="C226" s="8"/>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5">
      <c r="A227" s="1"/>
      <c r="B227" s="8"/>
      <c r="C227" s="8"/>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5">
      <c r="A228" s="1"/>
      <c r="B228" s="8"/>
      <c r="C228" s="8"/>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5">
      <c r="A229" s="1"/>
      <c r="B229" s="8"/>
      <c r="C229" s="8"/>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5">
      <c r="A230" s="1"/>
      <c r="B230" s="8"/>
      <c r="C230" s="8"/>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5">
      <c r="A231" s="1"/>
      <c r="B231" s="8"/>
      <c r="C231" s="8"/>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5">
      <c r="A232" s="1"/>
      <c r="B232" s="8"/>
      <c r="C232" s="8"/>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5">
      <c r="A233" s="1"/>
      <c r="B233" s="8"/>
      <c r="C233" s="8"/>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5">
      <c r="A234" s="1"/>
      <c r="B234" s="8"/>
      <c r="C234" s="8"/>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5">
      <c r="A235" s="1"/>
      <c r="B235" s="8"/>
      <c r="C235" s="8"/>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5">
      <c r="A236" s="1"/>
      <c r="B236" s="8"/>
      <c r="C236" s="8"/>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5">
      <c r="A237" s="1"/>
      <c r="B237" s="8"/>
      <c r="C237" s="8"/>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5">
      <c r="A238" s="1"/>
      <c r="B238" s="8"/>
      <c r="C238" s="8"/>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5">
      <c r="A239" s="1"/>
      <c r="B239" s="8"/>
      <c r="C239" s="8"/>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5">
      <c r="A240" s="1"/>
      <c r="B240" s="8"/>
      <c r="C240" s="8"/>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5">
      <c r="A241" s="1"/>
      <c r="B241" s="8"/>
      <c r="C241" s="8"/>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5">
      <c r="A242" s="1"/>
      <c r="B242" s="8"/>
      <c r="C242" s="8"/>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5">
      <c r="A243" s="1"/>
      <c r="B243" s="8"/>
      <c r="C243" s="8"/>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5">
      <c r="A244" s="1"/>
      <c r="B244" s="8"/>
      <c r="C244" s="8"/>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5">
      <c r="A245" s="1"/>
      <c r="B245" s="8"/>
      <c r="C245" s="8"/>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5">
      <c r="A246" s="1"/>
      <c r="B246" s="8"/>
      <c r="C246" s="8"/>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5">
      <c r="A247" s="1"/>
      <c r="B247" s="8"/>
      <c r="C247" s="8"/>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5">
      <c r="A248" s="1"/>
      <c r="B248" s="8"/>
      <c r="C248" s="8"/>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5">
      <c r="A249" s="1"/>
      <c r="B249" s="8"/>
      <c r="C249" s="8"/>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5">
      <c r="A250" s="1"/>
      <c r="B250" s="8"/>
      <c r="C250" s="8"/>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5">
      <c r="A251" s="1"/>
      <c r="B251" s="8"/>
      <c r="C251" s="8"/>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5">
      <c r="A252" s="1"/>
      <c r="B252" s="8"/>
      <c r="C252" s="8"/>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5">
      <c r="A253" s="1"/>
      <c r="B253" s="8"/>
      <c r="C253" s="8"/>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5">
      <c r="A254" s="1"/>
      <c r="B254" s="8"/>
      <c r="C254" s="8"/>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5">
      <c r="A255" s="1"/>
      <c r="B255" s="8"/>
      <c r="C255" s="8"/>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5">
      <c r="A256" s="1"/>
      <c r="B256" s="8"/>
      <c r="C256" s="8"/>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5">
      <c r="A257" s="1"/>
      <c r="B257" s="8"/>
      <c r="C257" s="8"/>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5">
      <c r="A258" s="1"/>
      <c r="B258" s="8"/>
      <c r="C258" s="8"/>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5">
      <c r="A259" s="1"/>
      <c r="B259" s="8"/>
      <c r="C259" s="8"/>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5">
      <c r="A260" s="1"/>
      <c r="B260" s="8"/>
      <c r="C260" s="8"/>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5">
      <c r="A261" s="1"/>
      <c r="B261" s="8"/>
      <c r="C261" s="8"/>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5">
      <c r="A262" s="1"/>
      <c r="B262" s="8"/>
      <c r="C262" s="8"/>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5">
      <c r="A263" s="1"/>
      <c r="B263" s="8"/>
      <c r="C263" s="8"/>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5">
      <c r="A264" s="1"/>
      <c r="B264" s="8"/>
      <c r="C264" s="8"/>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5">
      <c r="A265" s="1"/>
      <c r="B265" s="8"/>
      <c r="C265" s="8"/>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5">
      <c r="A266" s="1"/>
      <c r="B266" s="8"/>
      <c r="C266" s="8"/>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5">
      <c r="A267" s="1"/>
      <c r="B267" s="8"/>
      <c r="C267" s="8"/>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5">
      <c r="A268" s="1"/>
      <c r="B268" s="8"/>
      <c r="C268" s="8"/>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5">
      <c r="A269" s="1"/>
      <c r="B269" s="8"/>
      <c r="C269" s="8"/>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5">
      <c r="A270" s="1"/>
      <c r="B270" s="8"/>
      <c r="C270" s="8"/>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5">
      <c r="A271" s="1"/>
      <c r="B271" s="8"/>
      <c r="C271" s="8"/>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5">
      <c r="A272" s="1"/>
      <c r="B272" s="8"/>
      <c r="C272" s="8"/>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5">
      <c r="A273" s="1"/>
      <c r="B273" s="8"/>
      <c r="C273" s="8"/>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5">
      <c r="A274" s="1"/>
      <c r="B274" s="8"/>
      <c r="C274" s="8"/>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5">
      <c r="A275" s="1"/>
      <c r="B275" s="8"/>
      <c r="C275" s="8"/>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5">
      <c r="A276" s="1"/>
      <c r="B276" s="8"/>
      <c r="C276" s="8"/>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5">
      <c r="A277" s="1"/>
      <c r="B277" s="8"/>
      <c r="C277" s="8"/>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5">
      <c r="A278" s="1"/>
      <c r="B278" s="8"/>
      <c r="C278" s="8"/>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5">
      <c r="A279" s="1"/>
      <c r="B279" s="8"/>
      <c r="C279" s="8"/>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5">
      <c r="A280" s="1"/>
      <c r="B280" s="8"/>
      <c r="C280" s="8"/>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5">
      <c r="A281" s="1"/>
      <c r="B281" s="8"/>
      <c r="C281" s="8"/>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5">
      <c r="A282" s="1"/>
      <c r="B282" s="8"/>
      <c r="C282" s="8"/>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5">
      <c r="A283" s="1"/>
      <c r="B283" s="8"/>
      <c r="C283" s="8"/>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5">
      <c r="A284" s="1"/>
      <c r="B284" s="8"/>
      <c r="C284" s="8"/>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5">
      <c r="A285" s="1"/>
      <c r="B285" s="8"/>
      <c r="C285" s="8"/>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5">
      <c r="A286" s="1"/>
      <c r="B286" s="8"/>
      <c r="C286" s="8"/>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5">
      <c r="A287" s="1"/>
      <c r="B287" s="8"/>
      <c r="C287" s="8"/>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5">
      <c r="A288" s="1"/>
      <c r="B288" s="8"/>
      <c r="C288" s="8"/>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5">
      <c r="A289" s="1"/>
      <c r="B289" s="8"/>
      <c r="C289" s="8"/>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5">
      <c r="A290" s="1"/>
      <c r="B290" s="8"/>
      <c r="C290" s="8"/>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5">
      <c r="A291" s="1"/>
      <c r="B291" s="8"/>
      <c r="C291" s="8"/>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5">
      <c r="A292" s="1"/>
      <c r="B292" s="8"/>
      <c r="C292" s="8"/>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5">
      <c r="A293" s="1"/>
      <c r="B293" s="8"/>
      <c r="C293" s="8"/>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5">
      <c r="A294" s="1"/>
      <c r="B294" s="8"/>
      <c r="C294" s="8"/>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5">
      <c r="A295" s="1"/>
      <c r="B295" s="8"/>
      <c r="C295" s="8"/>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5">
      <c r="A296" s="1"/>
      <c r="B296" s="8"/>
      <c r="C296" s="8"/>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5">
      <c r="A297" s="1"/>
      <c r="B297" s="8"/>
      <c r="C297" s="8"/>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5">
      <c r="A298" s="1"/>
      <c r="B298" s="8"/>
      <c r="C298" s="8"/>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5">
      <c r="A299" s="1"/>
      <c r="B299" s="8"/>
      <c r="C299" s="8"/>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5">
      <c r="A300" s="1"/>
      <c r="B300" s="8"/>
      <c r="C300" s="8"/>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5">
      <c r="A301" s="1"/>
      <c r="B301" s="8"/>
      <c r="C301" s="8"/>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5">
      <c r="A302" s="1"/>
      <c r="B302" s="8"/>
      <c r="C302" s="8"/>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5">
      <c r="A303" s="1"/>
      <c r="B303" s="8"/>
      <c r="C303" s="8"/>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5">
      <c r="A304" s="1"/>
      <c r="B304" s="8"/>
      <c r="C304" s="8"/>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5">
      <c r="A305" s="1"/>
      <c r="B305" s="8"/>
      <c r="C305" s="8"/>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5">
      <c r="A306" s="1"/>
      <c r="B306" s="8"/>
      <c r="C306" s="8"/>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5">
      <c r="A307" s="1"/>
      <c r="B307" s="8"/>
      <c r="C307" s="8"/>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5">
      <c r="A308" s="1"/>
      <c r="B308" s="8"/>
      <c r="C308" s="8"/>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5">
      <c r="A309" s="1"/>
      <c r="B309" s="8"/>
      <c r="C309" s="8"/>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5">
      <c r="A310" s="1"/>
      <c r="B310" s="8"/>
      <c r="C310" s="8"/>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5">
      <c r="A311" s="1"/>
      <c r="B311" s="8"/>
      <c r="C311" s="8"/>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5">
      <c r="A312" s="1"/>
      <c r="B312" s="8"/>
      <c r="C312" s="8"/>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5">
      <c r="A313" s="1"/>
      <c r="B313" s="8"/>
      <c r="C313" s="8"/>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5">
      <c r="A314" s="1"/>
      <c r="B314" s="8"/>
      <c r="C314" s="8"/>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5">
      <c r="A315" s="1"/>
      <c r="B315" s="8"/>
      <c r="C315" s="8"/>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5">
      <c r="A316" s="1"/>
      <c r="B316" s="8"/>
      <c r="C316" s="8"/>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5">
      <c r="A317" s="1"/>
      <c r="B317" s="8"/>
      <c r="C317" s="8"/>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5">
      <c r="A318" s="1"/>
      <c r="B318" s="8"/>
      <c r="C318" s="8"/>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5">
      <c r="A319" s="1"/>
      <c r="B319" s="8"/>
      <c r="C319" s="8"/>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5">
      <c r="A320" s="1"/>
      <c r="B320" s="8"/>
      <c r="C320" s="8"/>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5">
      <c r="A321" s="1"/>
      <c r="B321" s="8"/>
      <c r="C321" s="8"/>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5">
      <c r="A322" s="1"/>
      <c r="B322" s="8"/>
      <c r="C322" s="8"/>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5">
      <c r="A323" s="1"/>
      <c r="B323" s="8"/>
      <c r="C323" s="8"/>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5">
      <c r="A324" s="1"/>
      <c r="B324" s="8"/>
      <c r="C324" s="8"/>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5">
      <c r="A325" s="1"/>
      <c r="B325" s="8"/>
      <c r="C325" s="8"/>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5">
      <c r="A326" s="1"/>
      <c r="B326" s="8"/>
      <c r="C326" s="8"/>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5">
      <c r="A327" s="1"/>
      <c r="B327" s="8"/>
      <c r="C327" s="8"/>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5">
      <c r="A328" s="1"/>
      <c r="B328" s="8"/>
      <c r="C328" s="8"/>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5">
      <c r="A329" s="1"/>
      <c r="B329" s="8"/>
      <c r="C329" s="8"/>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5">
      <c r="A330" s="1"/>
      <c r="B330" s="8"/>
      <c r="C330" s="8"/>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5">
      <c r="A331" s="1"/>
      <c r="B331" s="8"/>
      <c r="C331" s="8"/>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5">
      <c r="A332" s="1"/>
      <c r="B332" s="8"/>
      <c r="C332" s="8"/>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5">
      <c r="A333" s="1"/>
      <c r="B333" s="8"/>
      <c r="C333" s="8"/>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5">
      <c r="A334" s="1"/>
      <c r="B334" s="8"/>
      <c r="C334" s="8"/>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5">
      <c r="A335" s="1"/>
      <c r="B335" s="8"/>
      <c r="C335" s="8"/>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5">
      <c r="A336" s="1"/>
      <c r="B336" s="8"/>
      <c r="C336" s="8"/>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5">
      <c r="A337" s="1"/>
      <c r="B337" s="8"/>
      <c r="C337" s="8"/>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5">
      <c r="A338" s="1"/>
      <c r="B338" s="8"/>
      <c r="C338" s="8"/>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5">
      <c r="A339" s="1"/>
      <c r="B339" s="8"/>
      <c r="C339" s="8"/>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5">
      <c r="A340" s="1"/>
      <c r="B340" s="8"/>
      <c r="C340" s="8"/>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5">
      <c r="A341" s="1"/>
      <c r="B341" s="8"/>
      <c r="C341" s="8"/>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5">
      <c r="A342" s="1"/>
      <c r="B342" s="8"/>
      <c r="C342" s="8"/>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5">
      <c r="A343" s="1"/>
      <c r="B343" s="8"/>
      <c r="C343" s="8"/>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5">
      <c r="A344" s="1"/>
      <c r="B344" s="8"/>
      <c r="C344" s="8"/>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5">
      <c r="A345" s="1"/>
      <c r="B345" s="8"/>
      <c r="C345" s="8"/>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5">
      <c r="A346" s="1"/>
      <c r="B346" s="8"/>
      <c r="C346" s="8"/>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5">
      <c r="A347" s="1"/>
      <c r="B347" s="8"/>
      <c r="C347" s="8"/>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5">
      <c r="A348" s="1"/>
      <c r="B348" s="8"/>
      <c r="C348" s="8"/>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5">
      <c r="A349" s="1"/>
      <c r="B349" s="8"/>
      <c r="C349" s="8"/>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5">
      <c r="A350" s="1"/>
      <c r="B350" s="8"/>
      <c r="C350" s="8"/>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5">
      <c r="A351" s="1"/>
      <c r="B351" s="8"/>
      <c r="C351" s="8"/>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5">
      <c r="A352" s="1"/>
      <c r="B352" s="8"/>
      <c r="C352" s="8"/>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5">
      <c r="A353" s="1"/>
      <c r="B353" s="8"/>
      <c r="C353" s="8"/>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5">
      <c r="A354" s="1"/>
      <c r="B354" s="8"/>
      <c r="C354" s="8"/>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5">
      <c r="A355" s="1"/>
      <c r="B355" s="8"/>
      <c r="C355" s="8"/>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5">
      <c r="A356" s="1"/>
      <c r="B356" s="8"/>
      <c r="C356" s="8"/>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5">
      <c r="A357" s="1"/>
      <c r="B357" s="8"/>
      <c r="C357" s="8"/>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5">
      <c r="A358" s="1"/>
      <c r="B358" s="8"/>
      <c r="C358" s="8"/>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5">
      <c r="A359" s="1"/>
      <c r="B359" s="8"/>
      <c r="C359" s="8"/>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5">
      <c r="A360" s="1"/>
      <c r="B360" s="8"/>
      <c r="C360" s="8"/>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5">
      <c r="A361" s="1"/>
      <c r="B361" s="8"/>
      <c r="C361" s="8"/>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5">
      <c r="A362" s="1"/>
      <c r="B362" s="8"/>
      <c r="C362" s="8"/>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5">
      <c r="A363" s="1"/>
      <c r="B363" s="8"/>
      <c r="C363" s="8"/>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5">
      <c r="A364" s="1"/>
      <c r="B364" s="8"/>
      <c r="C364" s="8"/>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5">
      <c r="A365" s="1"/>
      <c r="B365" s="8"/>
      <c r="C365" s="8"/>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5">
      <c r="A366" s="1"/>
      <c r="B366" s="8"/>
      <c r="C366" s="8"/>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5">
      <c r="A367" s="1"/>
      <c r="B367" s="8"/>
      <c r="C367" s="8"/>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5">
      <c r="A368" s="1"/>
      <c r="B368" s="8"/>
      <c r="C368" s="8"/>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5">
      <c r="A369" s="1"/>
      <c r="B369" s="8"/>
      <c r="C369" s="8"/>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5">
      <c r="A370" s="1"/>
      <c r="B370" s="8"/>
      <c r="C370" s="8"/>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5">
      <c r="A371" s="1"/>
      <c r="B371" s="8"/>
      <c r="C371" s="8"/>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5">
      <c r="A372" s="1"/>
      <c r="B372" s="8"/>
      <c r="C372" s="8"/>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5">
      <c r="A373" s="1"/>
      <c r="B373" s="8"/>
      <c r="C373" s="8"/>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5">
      <c r="A374" s="1"/>
      <c r="B374" s="8"/>
      <c r="C374" s="8"/>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5">
      <c r="A375" s="1"/>
      <c r="B375" s="8"/>
      <c r="C375" s="8"/>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5">
      <c r="A376" s="1"/>
      <c r="B376" s="8"/>
      <c r="C376" s="8"/>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5">
      <c r="A377" s="1"/>
      <c r="B377" s="8"/>
      <c r="C377" s="8"/>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5">
      <c r="A378" s="1"/>
      <c r="B378" s="8"/>
      <c r="C378" s="8"/>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5">
      <c r="A379" s="1"/>
      <c r="B379" s="8"/>
      <c r="C379" s="8"/>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5">
      <c r="A380" s="1"/>
      <c r="B380" s="8"/>
      <c r="C380" s="8"/>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5">
      <c r="A381" s="1"/>
      <c r="B381" s="8"/>
      <c r="C381" s="8"/>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5">
      <c r="A382" s="1"/>
      <c r="B382" s="8"/>
      <c r="C382" s="8"/>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5">
      <c r="A383" s="1"/>
      <c r="B383" s="8"/>
      <c r="C383" s="8"/>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5">
      <c r="A384" s="1"/>
      <c r="B384" s="8"/>
      <c r="C384" s="8"/>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5">
      <c r="A385" s="1"/>
      <c r="B385" s="8"/>
      <c r="C385" s="8"/>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5">
      <c r="A386" s="1"/>
      <c r="B386" s="8"/>
      <c r="C386" s="8"/>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5">
      <c r="A387" s="1"/>
      <c r="B387" s="8"/>
      <c r="C387" s="8"/>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5">
      <c r="A388" s="1"/>
      <c r="B388" s="8"/>
      <c r="C388" s="8"/>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5">
      <c r="A389" s="1"/>
      <c r="B389" s="8"/>
      <c r="C389" s="8"/>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5">
      <c r="A390" s="1"/>
      <c r="B390" s="8"/>
      <c r="C390" s="8"/>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5">
      <c r="A391" s="1"/>
      <c r="B391" s="8"/>
      <c r="C391" s="8"/>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5">
      <c r="A392" s="1"/>
      <c r="B392" s="8"/>
      <c r="C392" s="8"/>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5">
      <c r="A393" s="1"/>
      <c r="B393" s="8"/>
      <c r="C393" s="8"/>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5">
      <c r="A394" s="1"/>
      <c r="B394" s="8"/>
      <c r="C394" s="8"/>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5">
      <c r="A395" s="1"/>
      <c r="B395" s="8"/>
      <c r="C395" s="8"/>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5">
      <c r="A396" s="1"/>
      <c r="B396" s="8"/>
      <c r="C396" s="8"/>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5">
      <c r="A397" s="1"/>
      <c r="B397" s="8"/>
      <c r="C397" s="8"/>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5">
      <c r="A398" s="1"/>
      <c r="B398" s="8"/>
      <c r="C398" s="8"/>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5">
      <c r="A399" s="1"/>
      <c r="B399" s="8"/>
      <c r="C399" s="8"/>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5">
      <c r="A400" s="1"/>
      <c r="B400" s="8"/>
      <c r="C400" s="8"/>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5">
      <c r="A401" s="1"/>
      <c r="B401" s="8"/>
      <c r="C401" s="8"/>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5">
      <c r="A402" s="1"/>
      <c r="B402" s="8"/>
      <c r="C402" s="8"/>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5">
      <c r="A403" s="1"/>
      <c r="B403" s="8"/>
      <c r="C403" s="8"/>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5">
      <c r="A404" s="1"/>
      <c r="B404" s="8"/>
      <c r="C404" s="8"/>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5">
      <c r="A405" s="1"/>
      <c r="B405" s="8"/>
      <c r="C405" s="8"/>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5">
      <c r="A406" s="1"/>
      <c r="B406" s="8"/>
      <c r="C406" s="8"/>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5">
      <c r="A407" s="1"/>
      <c r="B407" s="8"/>
      <c r="C407" s="8"/>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5">
      <c r="A408" s="1"/>
      <c r="B408" s="8"/>
      <c r="C408" s="8"/>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5">
      <c r="A409" s="1"/>
      <c r="B409" s="8"/>
      <c r="C409" s="8"/>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5">
      <c r="A410" s="1"/>
      <c r="B410" s="8"/>
      <c r="C410" s="8"/>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5">
      <c r="A411" s="1"/>
      <c r="B411" s="8"/>
      <c r="C411" s="8"/>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5">
      <c r="A412" s="1"/>
      <c r="B412" s="8"/>
      <c r="C412" s="8"/>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5">
      <c r="A413" s="1"/>
      <c r="B413" s="8"/>
      <c r="C413" s="8"/>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5">
      <c r="A414" s="1"/>
      <c r="B414" s="8"/>
      <c r="C414" s="8"/>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5">
      <c r="A415" s="1"/>
      <c r="B415" s="8"/>
      <c r="C415" s="8"/>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5">
      <c r="A416" s="1"/>
      <c r="B416" s="8"/>
      <c r="C416" s="8"/>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5">
      <c r="A417" s="1"/>
      <c r="B417" s="8"/>
      <c r="C417" s="8"/>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5">
      <c r="A418" s="1"/>
      <c r="B418" s="8"/>
      <c r="C418" s="8"/>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5">
      <c r="A419" s="1"/>
      <c r="B419" s="8"/>
      <c r="C419" s="8"/>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5">
      <c r="A420" s="1"/>
      <c r="B420" s="8"/>
      <c r="C420" s="8"/>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5">
      <c r="A421" s="1"/>
      <c r="B421" s="8"/>
      <c r="C421" s="8"/>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5">
      <c r="A422" s="1"/>
      <c r="B422" s="8"/>
      <c r="C422" s="8"/>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5">
      <c r="A423" s="1"/>
      <c r="B423" s="8"/>
      <c r="C423" s="8"/>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5">
      <c r="A424" s="1"/>
      <c r="B424" s="8"/>
      <c r="C424" s="8"/>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5">
      <c r="A425" s="1"/>
      <c r="B425" s="8"/>
      <c r="C425" s="8"/>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5">
      <c r="A426" s="1"/>
      <c r="B426" s="8"/>
      <c r="C426" s="8"/>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5">
      <c r="A427" s="1"/>
      <c r="B427" s="8"/>
      <c r="C427" s="8"/>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5">
      <c r="A428" s="1"/>
      <c r="B428" s="8"/>
      <c r="C428" s="8"/>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5">
      <c r="A429" s="1"/>
      <c r="B429" s="8"/>
      <c r="C429" s="8"/>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5">
      <c r="A430" s="1"/>
      <c r="B430" s="8"/>
      <c r="C430" s="8"/>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5">
      <c r="A431" s="1"/>
      <c r="B431" s="8"/>
      <c r="C431" s="8"/>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5">
      <c r="A432" s="1"/>
      <c r="B432" s="8"/>
      <c r="C432" s="8"/>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5">
      <c r="A433" s="1"/>
      <c r="B433" s="8"/>
      <c r="C433" s="8"/>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5">
      <c r="A434" s="1"/>
      <c r="B434" s="8"/>
      <c r="C434" s="8"/>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5">
      <c r="A435" s="1"/>
      <c r="B435" s="8"/>
      <c r="C435" s="8"/>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5">
      <c r="A436" s="1"/>
      <c r="B436" s="8"/>
      <c r="C436" s="8"/>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5">
      <c r="A437" s="1"/>
      <c r="B437" s="8"/>
      <c r="C437" s="8"/>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5">
      <c r="A438" s="1"/>
      <c r="B438" s="8"/>
      <c r="C438" s="8"/>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5">
      <c r="A439" s="1"/>
      <c r="B439" s="8"/>
      <c r="C439" s="8"/>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5">
      <c r="A440" s="1"/>
      <c r="B440" s="8"/>
      <c r="C440" s="8"/>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5">
      <c r="A441" s="1"/>
      <c r="B441" s="8"/>
      <c r="C441" s="8"/>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5">
      <c r="A442" s="1"/>
      <c r="B442" s="8"/>
      <c r="C442" s="8"/>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5">
      <c r="A443" s="1"/>
      <c r="B443" s="8"/>
      <c r="C443" s="8"/>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5">
      <c r="A444" s="1"/>
      <c r="B444" s="8"/>
      <c r="C444" s="8"/>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5">
      <c r="A445" s="1"/>
      <c r="B445" s="8"/>
      <c r="C445" s="8"/>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5">
      <c r="A446" s="1"/>
      <c r="B446" s="8"/>
      <c r="C446" s="8"/>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5">
      <c r="A447" s="1"/>
      <c r="B447" s="8"/>
      <c r="C447" s="8"/>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5">
      <c r="A448" s="1"/>
      <c r="B448" s="8"/>
      <c r="C448" s="8"/>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5">
      <c r="A449" s="1"/>
      <c r="B449" s="8"/>
      <c r="C449" s="8"/>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5">
      <c r="A450" s="1"/>
      <c r="B450" s="8"/>
      <c r="C450" s="8"/>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5">
      <c r="A451" s="1"/>
      <c r="B451" s="8"/>
      <c r="C451" s="8"/>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5">
      <c r="A452" s="1"/>
      <c r="B452" s="8"/>
      <c r="C452" s="8"/>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5">
      <c r="A453" s="1"/>
      <c r="B453" s="8"/>
      <c r="C453" s="8"/>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5">
      <c r="A454" s="1"/>
      <c r="B454" s="8"/>
      <c r="C454" s="8"/>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5">
      <c r="A455" s="1"/>
      <c r="B455" s="8"/>
      <c r="C455" s="8"/>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5">
      <c r="A456" s="1"/>
      <c r="B456" s="8"/>
      <c r="C456" s="8"/>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5">
      <c r="A457" s="1"/>
      <c r="B457" s="8"/>
      <c r="C457" s="8"/>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5">
      <c r="A458" s="1"/>
      <c r="B458" s="8"/>
      <c r="C458" s="8"/>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5">
      <c r="A459" s="1"/>
      <c r="B459" s="8"/>
      <c r="C459" s="8"/>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5">
      <c r="A460" s="1"/>
      <c r="B460" s="8"/>
      <c r="C460" s="8"/>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5">
      <c r="A461" s="1"/>
      <c r="B461" s="8"/>
      <c r="C461" s="8"/>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5">
      <c r="A462" s="1"/>
      <c r="B462" s="8"/>
      <c r="C462" s="8"/>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5">
      <c r="A463" s="1"/>
      <c r="B463" s="8"/>
      <c r="C463" s="8"/>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5">
      <c r="A464" s="1"/>
      <c r="B464" s="8"/>
      <c r="C464" s="8"/>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5">
      <c r="A465" s="1"/>
      <c r="B465" s="8"/>
      <c r="C465" s="8"/>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5">
      <c r="A466" s="1"/>
      <c r="B466" s="8"/>
      <c r="C466" s="8"/>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5">
      <c r="A467" s="1"/>
      <c r="B467" s="8"/>
      <c r="C467" s="8"/>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5">
      <c r="A468" s="1"/>
      <c r="B468" s="8"/>
      <c r="C468" s="8"/>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5">
      <c r="A469" s="1"/>
      <c r="B469" s="8"/>
      <c r="C469" s="8"/>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5">
      <c r="A470" s="1"/>
      <c r="B470" s="8"/>
      <c r="C470" s="8"/>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5">
      <c r="A471" s="1"/>
      <c r="B471" s="8"/>
      <c r="C471" s="8"/>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5">
      <c r="A472" s="1"/>
      <c r="B472" s="8"/>
      <c r="C472" s="8"/>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5">
      <c r="A473" s="1"/>
      <c r="B473" s="8"/>
      <c r="C473" s="8"/>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5">
      <c r="A474" s="1"/>
      <c r="B474" s="8"/>
      <c r="C474" s="8"/>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5">
      <c r="A475" s="1"/>
      <c r="B475" s="8"/>
      <c r="C475" s="8"/>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5">
      <c r="A476" s="1"/>
      <c r="B476" s="8"/>
      <c r="C476" s="8"/>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5">
      <c r="A477" s="1"/>
      <c r="B477" s="8"/>
      <c r="C477" s="8"/>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5">
      <c r="A478" s="1"/>
      <c r="B478" s="8"/>
      <c r="C478" s="8"/>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5">
      <c r="A479" s="1"/>
      <c r="B479" s="8"/>
      <c r="C479" s="8"/>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5">
      <c r="A480" s="1"/>
      <c r="B480" s="8"/>
      <c r="C480" s="8"/>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5">
      <c r="A481" s="1"/>
      <c r="B481" s="8"/>
      <c r="C481" s="8"/>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5">
      <c r="A482" s="1"/>
      <c r="B482" s="8"/>
      <c r="C482" s="8"/>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5">
      <c r="A483" s="1"/>
      <c r="B483" s="8"/>
      <c r="C483" s="8"/>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5">
      <c r="A484" s="1"/>
      <c r="B484" s="8"/>
      <c r="C484" s="8"/>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5">
      <c r="A485" s="1"/>
      <c r="B485" s="8"/>
      <c r="C485" s="8"/>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5">
      <c r="A486" s="1"/>
      <c r="B486" s="8"/>
      <c r="C486" s="8"/>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5">
      <c r="A487" s="1"/>
      <c r="B487" s="8"/>
      <c r="C487" s="8"/>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5">
      <c r="A488" s="1"/>
      <c r="B488" s="8"/>
      <c r="C488" s="8"/>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5">
      <c r="A489" s="1"/>
      <c r="B489" s="8"/>
      <c r="C489" s="8"/>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5">
      <c r="A490" s="1"/>
      <c r="B490" s="8"/>
      <c r="C490" s="8"/>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5">
      <c r="A491" s="1"/>
      <c r="B491" s="8"/>
      <c r="C491" s="8"/>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5">
      <c r="A492" s="1"/>
      <c r="B492" s="8"/>
      <c r="C492" s="8"/>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5">
      <c r="A493" s="1"/>
      <c r="B493" s="8"/>
      <c r="C493" s="8"/>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5">
      <c r="A494" s="1"/>
      <c r="B494" s="8"/>
      <c r="C494" s="8"/>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5">
      <c r="A495" s="1"/>
      <c r="B495" s="8"/>
      <c r="C495" s="8"/>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5">
      <c r="A496" s="1"/>
      <c r="B496" s="8"/>
      <c r="C496" s="8"/>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5">
      <c r="A497" s="1"/>
      <c r="B497" s="8"/>
      <c r="C497" s="8"/>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5">
      <c r="A498" s="1"/>
      <c r="B498" s="8"/>
      <c r="C498" s="8"/>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5">
      <c r="A499" s="1"/>
      <c r="B499" s="8"/>
      <c r="C499" s="8"/>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5">
      <c r="A500" s="1"/>
      <c r="B500" s="8"/>
      <c r="C500" s="8"/>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5">
      <c r="A501" s="1"/>
      <c r="B501" s="8"/>
      <c r="C501" s="8"/>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5">
      <c r="A502" s="1"/>
      <c r="B502" s="8"/>
      <c r="C502" s="8"/>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5">
      <c r="A503" s="1"/>
      <c r="B503" s="8"/>
      <c r="C503" s="8"/>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5">
      <c r="A504" s="1"/>
      <c r="B504" s="8"/>
      <c r="C504" s="8"/>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5">
      <c r="A505" s="1"/>
      <c r="B505" s="8"/>
      <c r="C505" s="8"/>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5">
      <c r="A506" s="1"/>
      <c r="B506" s="8"/>
      <c r="C506" s="8"/>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5">
      <c r="A507" s="1"/>
      <c r="B507" s="8"/>
      <c r="C507" s="8"/>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5">
      <c r="A508" s="1"/>
      <c r="B508" s="8"/>
      <c r="C508" s="8"/>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5">
      <c r="A509" s="1"/>
      <c r="B509" s="8"/>
      <c r="C509" s="8"/>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5">
      <c r="A510" s="1"/>
      <c r="B510" s="8"/>
      <c r="C510" s="8"/>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5">
      <c r="A511" s="1"/>
      <c r="B511" s="8"/>
      <c r="C511" s="8"/>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5">
      <c r="A512" s="1"/>
      <c r="B512" s="8"/>
      <c r="C512" s="8"/>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5">
      <c r="A513" s="1"/>
      <c r="B513" s="8"/>
      <c r="C513" s="8"/>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5">
      <c r="A514" s="1"/>
      <c r="B514" s="8"/>
      <c r="C514" s="8"/>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5">
      <c r="A515" s="1"/>
      <c r="B515" s="8"/>
      <c r="C515" s="8"/>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5">
      <c r="A516" s="1"/>
      <c r="B516" s="8"/>
      <c r="C516" s="8"/>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5">
      <c r="A517" s="1"/>
      <c r="B517" s="8"/>
      <c r="C517" s="8"/>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5">
      <c r="A518" s="1"/>
      <c r="B518" s="8"/>
      <c r="C518" s="8"/>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5">
      <c r="A519" s="1"/>
      <c r="B519" s="8"/>
      <c r="C519" s="8"/>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5">
      <c r="A520" s="1"/>
      <c r="B520" s="8"/>
      <c r="C520" s="8"/>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5">
      <c r="A521" s="1"/>
      <c r="B521" s="8"/>
      <c r="C521" s="8"/>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5">
      <c r="A522" s="1"/>
      <c r="B522" s="8"/>
      <c r="C522" s="8"/>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5">
      <c r="A523" s="1"/>
      <c r="B523" s="8"/>
      <c r="C523" s="8"/>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5">
      <c r="A524" s="1"/>
      <c r="B524" s="8"/>
      <c r="C524" s="8"/>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5">
      <c r="A525" s="1"/>
      <c r="B525" s="8"/>
      <c r="C525" s="8"/>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5">
      <c r="A526" s="1"/>
      <c r="B526" s="8"/>
      <c r="C526" s="8"/>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5">
      <c r="A527" s="1"/>
      <c r="B527" s="8"/>
      <c r="C527" s="8"/>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5">
      <c r="A528" s="1"/>
      <c r="B528" s="8"/>
      <c r="C528" s="8"/>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5">
      <c r="A529" s="1"/>
      <c r="B529" s="8"/>
      <c r="C529" s="8"/>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5">
      <c r="A530" s="1"/>
      <c r="B530" s="8"/>
      <c r="C530" s="8"/>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5">
      <c r="A531" s="1"/>
      <c r="B531" s="8"/>
      <c r="C531" s="8"/>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5">
      <c r="A532" s="1"/>
      <c r="B532" s="8"/>
      <c r="C532" s="8"/>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5">
      <c r="A533" s="1"/>
      <c r="B533" s="8"/>
      <c r="C533" s="8"/>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5">
      <c r="A534" s="1"/>
      <c r="B534" s="8"/>
      <c r="C534" s="8"/>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5">
      <c r="A535" s="1"/>
      <c r="B535" s="8"/>
      <c r="C535" s="8"/>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5">
      <c r="A536" s="1"/>
      <c r="B536" s="8"/>
      <c r="C536" s="8"/>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5">
      <c r="A537" s="1"/>
      <c r="B537" s="8"/>
      <c r="C537" s="8"/>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5">
      <c r="A538" s="1"/>
      <c r="B538" s="8"/>
      <c r="C538" s="8"/>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5">
      <c r="A539" s="1"/>
      <c r="B539" s="8"/>
      <c r="C539" s="8"/>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5">
      <c r="A540" s="1"/>
      <c r="B540" s="8"/>
      <c r="C540" s="8"/>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5">
      <c r="A541" s="1"/>
      <c r="B541" s="8"/>
      <c r="C541" s="8"/>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5">
      <c r="A542" s="1"/>
      <c r="B542" s="8"/>
      <c r="C542" s="8"/>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5">
      <c r="A543" s="1"/>
      <c r="B543" s="8"/>
      <c r="C543" s="8"/>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5">
      <c r="A544" s="1"/>
      <c r="B544" s="8"/>
      <c r="C544" s="8"/>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5">
      <c r="A545" s="1"/>
      <c r="B545" s="8"/>
      <c r="C545" s="8"/>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5">
      <c r="A546" s="1"/>
      <c r="B546" s="8"/>
      <c r="C546" s="8"/>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5">
      <c r="A547" s="1"/>
      <c r="B547" s="8"/>
      <c r="C547" s="8"/>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5">
      <c r="A548" s="1"/>
      <c r="B548" s="8"/>
      <c r="C548" s="8"/>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5">
      <c r="A549" s="1"/>
      <c r="B549" s="8"/>
      <c r="C549" s="8"/>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5">
      <c r="A550" s="1"/>
      <c r="B550" s="8"/>
      <c r="C550" s="8"/>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5">
      <c r="A551" s="1"/>
      <c r="B551" s="8"/>
      <c r="C551" s="8"/>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5">
      <c r="A552" s="1"/>
      <c r="B552" s="8"/>
      <c r="C552" s="8"/>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5">
      <c r="A553" s="1"/>
      <c r="B553" s="8"/>
      <c r="C553" s="8"/>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5">
      <c r="A554" s="1"/>
      <c r="B554" s="8"/>
      <c r="C554" s="8"/>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5">
      <c r="A555" s="1"/>
      <c r="B555" s="8"/>
      <c r="C555" s="8"/>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5">
      <c r="A556" s="1"/>
      <c r="B556" s="8"/>
      <c r="C556" s="8"/>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5">
      <c r="A557" s="1"/>
      <c r="B557" s="8"/>
      <c r="C557" s="8"/>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5">
      <c r="A558" s="1"/>
      <c r="B558" s="8"/>
      <c r="C558" s="8"/>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5">
      <c r="A559" s="1"/>
      <c r="B559" s="8"/>
      <c r="C559" s="8"/>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5">
      <c r="A560" s="1"/>
      <c r="B560" s="8"/>
      <c r="C560" s="8"/>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5">
      <c r="A561" s="1"/>
      <c r="B561" s="8"/>
      <c r="C561" s="8"/>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5">
      <c r="A562" s="1"/>
      <c r="B562" s="8"/>
      <c r="C562" s="8"/>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5">
      <c r="A563" s="1"/>
      <c r="B563" s="8"/>
      <c r="C563" s="8"/>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5">
      <c r="A564" s="1"/>
      <c r="B564" s="8"/>
      <c r="C564" s="8"/>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5">
      <c r="A565" s="1"/>
      <c r="B565" s="8"/>
      <c r="C565" s="8"/>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5">
      <c r="A566" s="1"/>
      <c r="B566" s="8"/>
      <c r="C566" s="8"/>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5">
      <c r="A567" s="1"/>
      <c r="B567" s="8"/>
      <c r="C567" s="8"/>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5">
      <c r="A568" s="1"/>
      <c r="B568" s="8"/>
      <c r="C568" s="8"/>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5">
      <c r="A569" s="1"/>
      <c r="B569" s="8"/>
      <c r="C569" s="8"/>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5">
      <c r="A570" s="1"/>
      <c r="B570" s="8"/>
      <c r="C570" s="8"/>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5">
      <c r="A571" s="1"/>
      <c r="B571" s="8"/>
      <c r="C571" s="8"/>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5">
      <c r="A572" s="1"/>
      <c r="B572" s="8"/>
      <c r="C572" s="8"/>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5">
      <c r="A573" s="1"/>
      <c r="B573" s="8"/>
      <c r="C573" s="8"/>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5">
      <c r="A574" s="1"/>
      <c r="B574" s="8"/>
      <c r="C574" s="8"/>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5">
      <c r="A575" s="1"/>
      <c r="B575" s="8"/>
      <c r="C575" s="8"/>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5">
      <c r="A576" s="1"/>
      <c r="B576" s="8"/>
      <c r="C576" s="8"/>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5">
      <c r="A577" s="1"/>
      <c r="B577" s="8"/>
      <c r="C577" s="8"/>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5">
      <c r="A578" s="1"/>
      <c r="B578" s="8"/>
      <c r="C578" s="8"/>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5">
      <c r="A579" s="1"/>
      <c r="B579" s="8"/>
      <c r="C579" s="8"/>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5">
      <c r="A580" s="1"/>
      <c r="B580" s="8"/>
      <c r="C580" s="8"/>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5">
      <c r="A581" s="1"/>
      <c r="B581" s="8"/>
      <c r="C581" s="8"/>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5">
      <c r="A582" s="1"/>
      <c r="B582" s="8"/>
      <c r="C582" s="8"/>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5">
      <c r="A583" s="1"/>
      <c r="B583" s="8"/>
      <c r="C583" s="8"/>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5">
      <c r="A584" s="1"/>
      <c r="B584" s="8"/>
      <c r="C584" s="8"/>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5">
      <c r="A585" s="1"/>
      <c r="B585" s="8"/>
      <c r="C585" s="8"/>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5">
      <c r="A586" s="1"/>
      <c r="B586" s="8"/>
      <c r="C586" s="8"/>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5">
      <c r="A587" s="1"/>
      <c r="B587" s="8"/>
      <c r="C587" s="8"/>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5">
      <c r="A588" s="1"/>
      <c r="B588" s="8"/>
      <c r="C588" s="8"/>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5">
      <c r="A589" s="1"/>
      <c r="B589" s="8"/>
      <c r="C589" s="8"/>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5">
      <c r="A590" s="1"/>
      <c r="B590" s="8"/>
      <c r="C590" s="8"/>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5">
      <c r="A591" s="1"/>
      <c r="B591" s="8"/>
      <c r="C591" s="8"/>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5">
      <c r="A592" s="1"/>
      <c r="B592" s="8"/>
      <c r="C592" s="8"/>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5">
      <c r="A593" s="1"/>
      <c r="B593" s="8"/>
      <c r="C593" s="8"/>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5">
      <c r="A594" s="1"/>
      <c r="B594" s="8"/>
      <c r="C594" s="8"/>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5">
      <c r="A595" s="1"/>
      <c r="B595" s="8"/>
      <c r="C595" s="8"/>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5">
      <c r="A596" s="1"/>
      <c r="B596" s="8"/>
      <c r="C596" s="8"/>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5">
      <c r="A597" s="1"/>
      <c r="B597" s="8"/>
      <c r="C597" s="8"/>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5">
      <c r="A598" s="1"/>
      <c r="B598" s="8"/>
      <c r="C598" s="8"/>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5">
      <c r="A599" s="1"/>
      <c r="B599" s="8"/>
      <c r="C599" s="8"/>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5">
      <c r="A600" s="1"/>
      <c r="B600" s="8"/>
      <c r="C600" s="8"/>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5">
      <c r="A601" s="1"/>
      <c r="B601" s="8"/>
      <c r="C601" s="8"/>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5">
      <c r="A602" s="1"/>
      <c r="B602" s="8"/>
      <c r="C602" s="8"/>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5">
      <c r="A603" s="1"/>
      <c r="B603" s="8"/>
      <c r="C603" s="8"/>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5">
      <c r="A604" s="1"/>
      <c r="B604" s="8"/>
      <c r="C604" s="8"/>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5">
      <c r="A605" s="1"/>
      <c r="B605" s="8"/>
      <c r="C605" s="8"/>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5">
      <c r="A606" s="1"/>
      <c r="B606" s="8"/>
      <c r="C606" s="8"/>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5">
      <c r="A607" s="1"/>
      <c r="B607" s="8"/>
      <c r="C607" s="8"/>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5">
      <c r="A608" s="1"/>
      <c r="B608" s="8"/>
      <c r="C608" s="8"/>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5">
      <c r="A609" s="1"/>
      <c r="B609" s="8"/>
      <c r="C609" s="8"/>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5">
      <c r="A610" s="1"/>
      <c r="B610" s="8"/>
      <c r="C610" s="8"/>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5">
      <c r="A611" s="1"/>
      <c r="B611" s="8"/>
      <c r="C611" s="8"/>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5">
      <c r="A612" s="1"/>
      <c r="B612" s="8"/>
      <c r="C612" s="8"/>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5">
      <c r="A613" s="1"/>
      <c r="B613" s="8"/>
      <c r="C613" s="8"/>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5">
      <c r="A614" s="1"/>
      <c r="B614" s="8"/>
      <c r="C614" s="8"/>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5">
      <c r="A615" s="1"/>
      <c r="B615" s="8"/>
      <c r="C615" s="8"/>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5">
      <c r="A616" s="1"/>
      <c r="B616" s="8"/>
      <c r="C616" s="8"/>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5">
      <c r="A617" s="1"/>
      <c r="B617" s="8"/>
      <c r="C617" s="8"/>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5">
      <c r="A618" s="1"/>
      <c r="B618" s="8"/>
      <c r="C618" s="8"/>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5">
      <c r="A619" s="1"/>
      <c r="B619" s="8"/>
      <c r="C619" s="8"/>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5">
      <c r="A620" s="1"/>
      <c r="B620" s="8"/>
      <c r="C620" s="8"/>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5">
      <c r="A621" s="1"/>
      <c r="B621" s="8"/>
      <c r="C621" s="8"/>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5">
      <c r="A622" s="1"/>
      <c r="B622" s="8"/>
      <c r="C622" s="8"/>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5">
      <c r="A623" s="1"/>
      <c r="B623" s="8"/>
      <c r="C623" s="8"/>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5">
      <c r="A624" s="1"/>
      <c r="B624" s="8"/>
      <c r="C624" s="8"/>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5">
      <c r="A625" s="1"/>
      <c r="B625" s="8"/>
      <c r="C625" s="8"/>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5">
      <c r="A626" s="1"/>
      <c r="B626" s="8"/>
      <c r="C626" s="8"/>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5">
      <c r="A627" s="1"/>
      <c r="B627" s="8"/>
      <c r="C627" s="8"/>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5">
      <c r="A628" s="1"/>
      <c r="B628" s="8"/>
      <c r="C628" s="8"/>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5">
      <c r="A629" s="1"/>
      <c r="B629" s="8"/>
      <c r="C629" s="8"/>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5">
      <c r="A630" s="1"/>
      <c r="B630" s="8"/>
      <c r="C630" s="8"/>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5">
      <c r="A631" s="1"/>
      <c r="B631" s="8"/>
      <c r="C631" s="8"/>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5">
      <c r="A632" s="1"/>
      <c r="B632" s="8"/>
      <c r="C632" s="8"/>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5">
      <c r="A633" s="1"/>
      <c r="B633" s="8"/>
      <c r="C633" s="8"/>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5">
      <c r="A634" s="1"/>
      <c r="B634" s="8"/>
      <c r="C634" s="8"/>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5">
      <c r="A635" s="1"/>
      <c r="B635" s="8"/>
      <c r="C635" s="8"/>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5">
      <c r="A636" s="1"/>
      <c r="B636" s="8"/>
      <c r="C636" s="8"/>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5">
      <c r="A637" s="1"/>
      <c r="B637" s="8"/>
      <c r="C637" s="8"/>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5">
      <c r="A638" s="1"/>
      <c r="B638" s="8"/>
      <c r="C638" s="8"/>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5">
      <c r="A639" s="1"/>
      <c r="B639" s="8"/>
      <c r="C639" s="8"/>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5">
      <c r="A640" s="1"/>
      <c r="B640" s="8"/>
      <c r="C640" s="8"/>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5">
      <c r="A641" s="1"/>
      <c r="B641" s="8"/>
      <c r="C641" s="8"/>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5">
      <c r="A642" s="1"/>
      <c r="B642" s="8"/>
      <c r="C642" s="8"/>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5">
      <c r="A643" s="1"/>
      <c r="B643" s="8"/>
      <c r="C643" s="8"/>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5">
      <c r="A644" s="1"/>
      <c r="B644" s="8"/>
      <c r="C644" s="8"/>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5">
      <c r="A645" s="1"/>
      <c r="B645" s="8"/>
      <c r="C645" s="8"/>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5">
      <c r="A646" s="1"/>
      <c r="B646" s="8"/>
      <c r="C646" s="8"/>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5">
      <c r="A647" s="1"/>
      <c r="B647" s="8"/>
      <c r="C647" s="8"/>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5">
      <c r="A648" s="1"/>
      <c r="B648" s="8"/>
      <c r="C648" s="8"/>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5">
      <c r="A649" s="1"/>
      <c r="B649" s="8"/>
      <c r="C649" s="8"/>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5">
      <c r="A650" s="1"/>
      <c r="B650" s="8"/>
      <c r="C650" s="8"/>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5">
      <c r="A651" s="1"/>
      <c r="B651" s="8"/>
      <c r="C651" s="8"/>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5">
      <c r="A652" s="1"/>
      <c r="B652" s="8"/>
      <c r="C652" s="8"/>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5">
      <c r="A653" s="1"/>
      <c r="B653" s="8"/>
      <c r="C653" s="8"/>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5">
      <c r="A654" s="1"/>
      <c r="B654" s="8"/>
      <c r="C654" s="8"/>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5">
      <c r="A655" s="1"/>
      <c r="B655" s="8"/>
      <c r="C655" s="8"/>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5">
      <c r="A656" s="1"/>
      <c r="B656" s="8"/>
      <c r="C656" s="8"/>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5">
      <c r="A657" s="1"/>
      <c r="B657" s="8"/>
      <c r="C657" s="8"/>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5">
      <c r="A658" s="1"/>
      <c r="B658" s="8"/>
      <c r="C658" s="8"/>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5">
      <c r="A659" s="1"/>
      <c r="B659" s="8"/>
      <c r="C659" s="8"/>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5">
      <c r="A660" s="1"/>
      <c r="B660" s="8"/>
      <c r="C660" s="8"/>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5">
      <c r="A661" s="1"/>
      <c r="B661" s="8"/>
      <c r="C661" s="8"/>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5">
      <c r="A662" s="1"/>
      <c r="B662" s="8"/>
      <c r="C662" s="8"/>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5">
      <c r="A663" s="1"/>
      <c r="B663" s="8"/>
      <c r="C663" s="8"/>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5">
      <c r="A664" s="1"/>
      <c r="B664" s="8"/>
      <c r="C664" s="8"/>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5">
      <c r="A665" s="1"/>
      <c r="B665" s="8"/>
      <c r="C665" s="8"/>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5">
      <c r="A666" s="1"/>
      <c r="B666" s="8"/>
      <c r="C666" s="8"/>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5">
      <c r="A667" s="1"/>
      <c r="B667" s="8"/>
      <c r="C667" s="8"/>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5">
      <c r="A668" s="1"/>
      <c r="B668" s="8"/>
      <c r="C668" s="8"/>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5">
      <c r="A669" s="1"/>
      <c r="B669" s="8"/>
      <c r="C669" s="8"/>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5">
      <c r="A670" s="1"/>
      <c r="B670" s="8"/>
      <c r="C670" s="8"/>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5">
      <c r="A671" s="1"/>
      <c r="B671" s="8"/>
      <c r="C671" s="8"/>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5">
      <c r="A672" s="1"/>
      <c r="B672" s="8"/>
      <c r="C672" s="8"/>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5">
      <c r="A673" s="1"/>
      <c r="B673" s="8"/>
      <c r="C673" s="8"/>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5">
      <c r="A674" s="1"/>
      <c r="B674" s="8"/>
      <c r="C674" s="8"/>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5">
      <c r="A675" s="1"/>
      <c r="B675" s="8"/>
      <c r="C675" s="8"/>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5">
      <c r="A676" s="1"/>
      <c r="B676" s="8"/>
      <c r="C676" s="8"/>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5">
      <c r="A677" s="1"/>
      <c r="B677" s="8"/>
      <c r="C677" s="8"/>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5">
      <c r="A678" s="1"/>
      <c r="B678" s="8"/>
      <c r="C678" s="8"/>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5">
      <c r="A679" s="1"/>
      <c r="B679" s="8"/>
      <c r="C679" s="8"/>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5">
      <c r="A680" s="1"/>
      <c r="B680" s="8"/>
      <c r="C680" s="8"/>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5">
      <c r="A681" s="1"/>
      <c r="B681" s="8"/>
      <c r="C681" s="8"/>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5">
      <c r="A682" s="1"/>
      <c r="B682" s="8"/>
      <c r="C682" s="8"/>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5">
      <c r="A683" s="1"/>
      <c r="B683" s="8"/>
      <c r="C683" s="8"/>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5">
      <c r="A684" s="1"/>
      <c r="B684" s="8"/>
      <c r="C684" s="8"/>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5">
      <c r="A685" s="1"/>
      <c r="B685" s="8"/>
      <c r="C685" s="8"/>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5">
      <c r="A686" s="1"/>
      <c r="B686" s="8"/>
      <c r="C686" s="8"/>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5">
      <c r="A687" s="1"/>
      <c r="B687" s="8"/>
      <c r="C687" s="8"/>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5">
      <c r="A688" s="1"/>
      <c r="B688" s="8"/>
      <c r="C688" s="8"/>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5">
      <c r="A689" s="1"/>
      <c r="B689" s="8"/>
      <c r="C689" s="8"/>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5">
      <c r="A690" s="1"/>
      <c r="B690" s="8"/>
      <c r="C690" s="8"/>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5">
      <c r="A691" s="1"/>
      <c r="B691" s="8"/>
      <c r="C691" s="8"/>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5">
      <c r="A692" s="1"/>
      <c r="B692" s="8"/>
      <c r="C692" s="8"/>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5">
      <c r="A693" s="1"/>
      <c r="B693" s="8"/>
      <c r="C693" s="8"/>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5">
      <c r="A694" s="1"/>
      <c r="B694" s="8"/>
      <c r="C694" s="8"/>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5">
      <c r="A695" s="1"/>
      <c r="B695" s="8"/>
      <c r="C695" s="8"/>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5">
      <c r="A696" s="1"/>
      <c r="B696" s="8"/>
      <c r="C696" s="8"/>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5">
      <c r="A697" s="1"/>
      <c r="B697" s="8"/>
      <c r="C697" s="8"/>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5">
      <c r="A698" s="1"/>
      <c r="B698" s="8"/>
      <c r="C698" s="8"/>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5">
      <c r="A699" s="1"/>
      <c r="B699" s="8"/>
      <c r="C699" s="8"/>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5">
      <c r="A700" s="1"/>
      <c r="B700" s="8"/>
      <c r="C700" s="8"/>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5">
      <c r="A701" s="1"/>
      <c r="B701" s="8"/>
      <c r="C701" s="8"/>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5">
      <c r="A702" s="1"/>
      <c r="B702" s="8"/>
      <c r="C702" s="8"/>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5">
      <c r="A703" s="1"/>
      <c r="B703" s="8"/>
      <c r="C703" s="8"/>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5">
      <c r="A704" s="1"/>
      <c r="B704" s="8"/>
      <c r="C704" s="8"/>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5">
      <c r="A705" s="1"/>
      <c r="B705" s="8"/>
      <c r="C705" s="8"/>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5">
      <c r="A706" s="1"/>
      <c r="B706" s="8"/>
      <c r="C706" s="8"/>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5">
      <c r="A707" s="1"/>
      <c r="B707" s="8"/>
      <c r="C707" s="8"/>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5">
      <c r="A708" s="1"/>
      <c r="B708" s="8"/>
      <c r="C708" s="8"/>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5">
      <c r="A709" s="1"/>
      <c r="B709" s="8"/>
      <c r="C709" s="8"/>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5">
      <c r="A710" s="1"/>
      <c r="B710" s="8"/>
      <c r="C710" s="8"/>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5">
      <c r="A711" s="1"/>
      <c r="B711" s="8"/>
      <c r="C711" s="8"/>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5">
      <c r="A712" s="1"/>
      <c r="B712" s="8"/>
      <c r="C712" s="8"/>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5">
      <c r="A713" s="1"/>
      <c r="B713" s="8"/>
      <c r="C713" s="8"/>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5">
      <c r="A714" s="1"/>
      <c r="B714" s="8"/>
      <c r="C714" s="8"/>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5">
      <c r="A715" s="1"/>
      <c r="B715" s="8"/>
      <c r="C715" s="8"/>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5">
      <c r="A716" s="1"/>
      <c r="B716" s="8"/>
      <c r="C716" s="8"/>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5">
      <c r="A717" s="1"/>
      <c r="B717" s="8"/>
      <c r="C717" s="8"/>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5">
      <c r="A718" s="1"/>
      <c r="B718" s="8"/>
      <c r="C718" s="8"/>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5">
      <c r="A719" s="1"/>
      <c r="B719" s="8"/>
      <c r="C719" s="8"/>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5">
      <c r="A720" s="1"/>
      <c r="B720" s="8"/>
      <c r="C720" s="8"/>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5">
      <c r="A721" s="1"/>
      <c r="B721" s="8"/>
      <c r="C721" s="8"/>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5">
      <c r="A722" s="1"/>
      <c r="B722" s="8"/>
      <c r="C722" s="8"/>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5">
      <c r="A723" s="1"/>
      <c r="B723" s="8"/>
      <c r="C723" s="8"/>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5">
      <c r="A724" s="1"/>
      <c r="B724" s="8"/>
      <c r="C724" s="8"/>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5">
      <c r="A725" s="1"/>
      <c r="B725" s="8"/>
      <c r="C725" s="8"/>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5">
      <c r="A726" s="1"/>
      <c r="B726" s="8"/>
      <c r="C726" s="8"/>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5">
      <c r="A727" s="1"/>
      <c r="B727" s="8"/>
      <c r="C727" s="8"/>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5">
      <c r="A728" s="1"/>
      <c r="B728" s="8"/>
      <c r="C728" s="8"/>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5">
      <c r="A729" s="1"/>
      <c r="B729" s="8"/>
      <c r="C729" s="8"/>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5">
      <c r="A730" s="1"/>
      <c r="B730" s="8"/>
      <c r="C730" s="8"/>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5">
      <c r="A731" s="1"/>
      <c r="B731" s="8"/>
      <c r="C731" s="8"/>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5">
      <c r="A732" s="1"/>
      <c r="B732" s="8"/>
      <c r="C732" s="8"/>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5">
      <c r="A733" s="1"/>
      <c r="B733" s="8"/>
      <c r="C733" s="8"/>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5">
      <c r="A734" s="1"/>
      <c r="B734" s="8"/>
      <c r="C734" s="8"/>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5">
      <c r="A735" s="1"/>
      <c r="B735" s="8"/>
      <c r="C735" s="8"/>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5">
      <c r="A736" s="1"/>
      <c r="B736" s="8"/>
      <c r="C736" s="8"/>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5">
      <c r="A737" s="1"/>
      <c r="B737" s="8"/>
      <c r="C737" s="8"/>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5">
      <c r="A738" s="1"/>
      <c r="B738" s="8"/>
      <c r="C738" s="8"/>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5">
      <c r="A739" s="1"/>
      <c r="B739" s="8"/>
      <c r="C739" s="8"/>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5">
      <c r="A740" s="1"/>
      <c r="B740" s="8"/>
      <c r="C740" s="8"/>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5">
      <c r="A741" s="1"/>
      <c r="B741" s="8"/>
      <c r="C741" s="8"/>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5">
      <c r="A742" s="1"/>
      <c r="B742" s="8"/>
      <c r="C742" s="8"/>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5">
      <c r="A743" s="1"/>
      <c r="B743" s="8"/>
      <c r="C743" s="8"/>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5">
      <c r="A744" s="1"/>
      <c r="B744" s="8"/>
      <c r="C744" s="8"/>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5">
      <c r="A745" s="1"/>
      <c r="B745" s="8"/>
      <c r="C745" s="8"/>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5">
      <c r="A746" s="1"/>
      <c r="B746" s="8"/>
      <c r="C746" s="8"/>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5">
      <c r="A747" s="1"/>
      <c r="B747" s="8"/>
      <c r="C747" s="8"/>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5">
      <c r="A748" s="1"/>
      <c r="B748" s="8"/>
      <c r="C748" s="8"/>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5">
      <c r="A749" s="1"/>
      <c r="B749" s="8"/>
      <c r="C749" s="8"/>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5">
      <c r="A750" s="1"/>
      <c r="B750" s="8"/>
      <c r="C750" s="8"/>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5">
      <c r="A751" s="1"/>
      <c r="B751" s="8"/>
      <c r="C751" s="8"/>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5">
      <c r="A752" s="1"/>
      <c r="B752" s="8"/>
      <c r="C752" s="8"/>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5">
      <c r="A753" s="1"/>
      <c r="B753" s="8"/>
      <c r="C753" s="8"/>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5">
      <c r="A754" s="1"/>
      <c r="B754" s="8"/>
      <c r="C754" s="8"/>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5">
      <c r="A755" s="1"/>
      <c r="B755" s="8"/>
      <c r="C755" s="8"/>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5">
      <c r="A756" s="1"/>
      <c r="B756" s="8"/>
      <c r="C756" s="8"/>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5">
      <c r="A757" s="1"/>
      <c r="B757" s="8"/>
      <c r="C757" s="8"/>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5">
      <c r="A758" s="1"/>
      <c r="B758" s="8"/>
      <c r="C758" s="8"/>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5">
      <c r="A759" s="1"/>
      <c r="B759" s="8"/>
      <c r="C759" s="8"/>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5">
      <c r="A760" s="1"/>
      <c r="B760" s="8"/>
      <c r="C760" s="8"/>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5">
      <c r="A761" s="1"/>
      <c r="B761" s="8"/>
      <c r="C761" s="8"/>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5">
      <c r="A762" s="1"/>
      <c r="B762" s="8"/>
      <c r="C762" s="8"/>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5">
      <c r="A763" s="1"/>
      <c r="B763" s="8"/>
      <c r="C763" s="8"/>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5">
      <c r="A764" s="1"/>
      <c r="B764" s="8"/>
      <c r="C764" s="8"/>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5">
      <c r="A765" s="1"/>
      <c r="B765" s="8"/>
      <c r="C765" s="8"/>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5">
      <c r="A766" s="1"/>
      <c r="B766" s="8"/>
      <c r="C766" s="8"/>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5">
      <c r="A767" s="1"/>
      <c r="B767" s="8"/>
      <c r="C767" s="8"/>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5">
      <c r="A768" s="1"/>
      <c r="B768" s="8"/>
      <c r="C768" s="8"/>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5">
      <c r="A769" s="1"/>
      <c r="B769" s="8"/>
      <c r="C769" s="8"/>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5">
      <c r="A770" s="1"/>
      <c r="B770" s="8"/>
      <c r="C770" s="8"/>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5">
      <c r="A771" s="1"/>
      <c r="B771" s="8"/>
      <c r="C771" s="8"/>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5">
      <c r="A772" s="1"/>
      <c r="B772" s="8"/>
      <c r="C772" s="8"/>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5">
      <c r="A773" s="1"/>
      <c r="B773" s="8"/>
      <c r="C773" s="8"/>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5">
      <c r="A774" s="1"/>
      <c r="B774" s="8"/>
      <c r="C774" s="8"/>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5">
      <c r="A775" s="1"/>
      <c r="B775" s="8"/>
      <c r="C775" s="8"/>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5">
      <c r="A776" s="1"/>
      <c r="B776" s="8"/>
      <c r="C776" s="8"/>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5">
      <c r="A777" s="1"/>
      <c r="B777" s="8"/>
      <c r="C777" s="8"/>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5">
      <c r="A778" s="1"/>
      <c r="B778" s="8"/>
      <c r="C778" s="8"/>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5">
      <c r="A779" s="1"/>
      <c r="B779" s="8"/>
      <c r="C779" s="8"/>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5">
      <c r="A780" s="1"/>
      <c r="B780" s="8"/>
      <c r="C780" s="8"/>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5">
      <c r="A781" s="1"/>
      <c r="B781" s="8"/>
      <c r="C781" s="8"/>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5">
      <c r="A782" s="1"/>
      <c r="B782" s="8"/>
      <c r="C782" s="8"/>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5">
      <c r="A783" s="1"/>
      <c r="B783" s="8"/>
      <c r="C783" s="8"/>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5">
      <c r="A784" s="1"/>
      <c r="B784" s="8"/>
      <c r="C784" s="8"/>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5">
      <c r="A785" s="1"/>
      <c r="B785" s="8"/>
      <c r="C785" s="8"/>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5">
      <c r="A786" s="1"/>
      <c r="B786" s="8"/>
      <c r="C786" s="8"/>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5">
      <c r="A787" s="1"/>
      <c r="B787" s="8"/>
      <c r="C787" s="8"/>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5">
      <c r="A788" s="1"/>
      <c r="B788" s="8"/>
      <c r="C788" s="8"/>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5">
      <c r="A789" s="1"/>
      <c r="B789" s="8"/>
      <c r="C789" s="8"/>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5">
      <c r="A790" s="1"/>
      <c r="B790" s="8"/>
      <c r="C790" s="8"/>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5">
      <c r="A791" s="1"/>
      <c r="B791" s="8"/>
      <c r="C791" s="8"/>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5">
      <c r="A792" s="1"/>
      <c r="B792" s="8"/>
      <c r="C792" s="8"/>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5">
      <c r="A793" s="1"/>
      <c r="B793" s="8"/>
      <c r="C793" s="8"/>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5">
      <c r="A794" s="1"/>
      <c r="B794" s="8"/>
      <c r="C794" s="8"/>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5">
      <c r="A795" s="1"/>
      <c r="B795" s="8"/>
      <c r="C795" s="8"/>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5">
      <c r="A796" s="1"/>
      <c r="B796" s="8"/>
      <c r="C796" s="8"/>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5">
      <c r="A797" s="1"/>
      <c r="B797" s="8"/>
      <c r="C797" s="8"/>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5">
      <c r="A798" s="1"/>
      <c r="B798" s="8"/>
      <c r="C798" s="8"/>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5">
      <c r="A799" s="1"/>
      <c r="B799" s="8"/>
      <c r="C799" s="8"/>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5">
      <c r="A800" s="1"/>
      <c r="B800" s="8"/>
      <c r="C800" s="8"/>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5">
      <c r="A801" s="1"/>
      <c r="B801" s="8"/>
      <c r="C801" s="8"/>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5">
      <c r="A802" s="1"/>
      <c r="B802" s="8"/>
      <c r="C802" s="8"/>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5">
      <c r="A803" s="1"/>
      <c r="B803" s="8"/>
      <c r="C803" s="8"/>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5">
      <c r="A804" s="1"/>
      <c r="B804" s="8"/>
      <c r="C804" s="8"/>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5">
      <c r="A805" s="1"/>
      <c r="B805" s="8"/>
      <c r="C805" s="8"/>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5">
      <c r="A806" s="1"/>
      <c r="B806" s="8"/>
      <c r="C806" s="8"/>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5">
      <c r="A807" s="1"/>
      <c r="B807" s="8"/>
      <c r="C807" s="8"/>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5">
      <c r="A808" s="1"/>
      <c r="B808" s="8"/>
      <c r="C808" s="8"/>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5">
      <c r="A809" s="1"/>
      <c r="B809" s="8"/>
      <c r="C809" s="8"/>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5">
      <c r="A810" s="1"/>
      <c r="B810" s="8"/>
      <c r="C810" s="8"/>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5">
      <c r="A811" s="1"/>
      <c r="B811" s="8"/>
      <c r="C811" s="8"/>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5">
      <c r="A812" s="1"/>
      <c r="B812" s="8"/>
      <c r="C812" s="8"/>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5">
      <c r="A813" s="1"/>
      <c r="B813" s="8"/>
      <c r="C813" s="8"/>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5">
      <c r="A814" s="1"/>
      <c r="B814" s="8"/>
      <c r="C814" s="8"/>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5">
      <c r="A815" s="1"/>
      <c r="B815" s="8"/>
      <c r="C815" s="8"/>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5">
      <c r="A816" s="1"/>
      <c r="B816" s="8"/>
      <c r="C816" s="8"/>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5">
      <c r="A817" s="1"/>
      <c r="B817" s="8"/>
      <c r="C817" s="8"/>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5">
      <c r="A818" s="1"/>
      <c r="B818" s="8"/>
      <c r="C818" s="8"/>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5">
      <c r="A819" s="1"/>
      <c r="B819" s="8"/>
      <c r="C819" s="8"/>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5">
      <c r="A820" s="1"/>
      <c r="B820" s="8"/>
      <c r="C820" s="8"/>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5">
      <c r="A821" s="1"/>
      <c r="B821" s="8"/>
      <c r="C821" s="8"/>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5">
      <c r="A822" s="1"/>
      <c r="B822" s="8"/>
      <c r="C822" s="8"/>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5">
      <c r="A823" s="1"/>
      <c r="B823" s="8"/>
      <c r="C823" s="8"/>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5">
      <c r="A824" s="1"/>
      <c r="B824" s="8"/>
      <c r="C824" s="8"/>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5">
      <c r="A825" s="1"/>
      <c r="B825" s="8"/>
      <c r="C825" s="8"/>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5">
      <c r="A826" s="1"/>
      <c r="B826" s="8"/>
      <c r="C826" s="8"/>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5">
      <c r="A827" s="1"/>
      <c r="B827" s="8"/>
      <c r="C827" s="8"/>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5">
      <c r="A828" s="1"/>
      <c r="B828" s="8"/>
      <c r="C828" s="8"/>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5">
      <c r="A829" s="1"/>
      <c r="B829" s="8"/>
      <c r="C829" s="8"/>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5">
      <c r="A830" s="1"/>
      <c r="B830" s="8"/>
      <c r="C830" s="8"/>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5">
      <c r="A831" s="1"/>
      <c r="B831" s="8"/>
      <c r="C831" s="8"/>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5">
      <c r="A832" s="1"/>
      <c r="B832" s="8"/>
      <c r="C832" s="8"/>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5">
      <c r="A833" s="1"/>
      <c r="B833" s="8"/>
      <c r="C833" s="8"/>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5">
      <c r="A834" s="1"/>
      <c r="B834" s="8"/>
      <c r="C834" s="8"/>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5">
      <c r="A835" s="1"/>
      <c r="B835" s="8"/>
      <c r="C835" s="8"/>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5">
      <c r="A836" s="1"/>
      <c r="B836" s="8"/>
      <c r="C836" s="8"/>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5">
      <c r="A837" s="1"/>
      <c r="B837" s="8"/>
      <c r="C837" s="8"/>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5">
      <c r="A838" s="1"/>
      <c r="B838" s="8"/>
      <c r="C838" s="8"/>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5">
      <c r="A839" s="1"/>
      <c r="B839" s="8"/>
      <c r="C839" s="8"/>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5">
      <c r="A840" s="1"/>
      <c r="B840" s="8"/>
      <c r="C840" s="8"/>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5">
      <c r="A841" s="1"/>
      <c r="B841" s="8"/>
      <c r="C841" s="8"/>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5">
      <c r="A842" s="1"/>
      <c r="B842" s="8"/>
      <c r="C842" s="8"/>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5">
      <c r="A843" s="1"/>
      <c r="B843" s="8"/>
      <c r="C843" s="8"/>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5">
      <c r="A844" s="1"/>
      <c r="B844" s="8"/>
      <c r="C844" s="8"/>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5">
      <c r="A845" s="1"/>
      <c r="B845" s="8"/>
      <c r="C845" s="8"/>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5">
      <c r="A846" s="1"/>
      <c r="B846" s="8"/>
      <c r="C846" s="8"/>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5">
      <c r="A847" s="1"/>
      <c r="B847" s="8"/>
      <c r="C847" s="8"/>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5">
      <c r="A848" s="1"/>
      <c r="B848" s="8"/>
      <c r="C848" s="8"/>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5">
      <c r="A849" s="1"/>
      <c r="B849" s="8"/>
      <c r="C849" s="8"/>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5">
      <c r="A850" s="1"/>
      <c r="B850" s="8"/>
      <c r="C850" s="8"/>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5">
      <c r="A851" s="1"/>
      <c r="B851" s="8"/>
      <c r="C851" s="8"/>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5">
      <c r="A852" s="1"/>
      <c r="B852" s="8"/>
      <c r="C852" s="8"/>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5">
      <c r="A853" s="1"/>
      <c r="B853" s="8"/>
      <c r="C853" s="8"/>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5">
      <c r="A854" s="1"/>
      <c r="B854" s="8"/>
      <c r="C854" s="8"/>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5">
      <c r="A855" s="1"/>
      <c r="B855" s="8"/>
      <c r="C855" s="8"/>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5">
      <c r="A856" s="1"/>
      <c r="B856" s="8"/>
      <c r="C856" s="8"/>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5">
      <c r="A857" s="1"/>
      <c r="B857" s="8"/>
      <c r="C857" s="8"/>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5">
      <c r="A858" s="1"/>
      <c r="B858" s="8"/>
      <c r="C858" s="8"/>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5">
      <c r="A859" s="1"/>
      <c r="B859" s="8"/>
      <c r="C859" s="8"/>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5">
      <c r="A860" s="1"/>
      <c r="B860" s="8"/>
      <c r="C860" s="8"/>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5">
      <c r="A861" s="1"/>
      <c r="B861" s="8"/>
      <c r="C861" s="8"/>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5">
      <c r="A862" s="1"/>
      <c r="B862" s="8"/>
      <c r="C862" s="8"/>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5">
      <c r="A863" s="1"/>
      <c r="B863" s="8"/>
      <c r="C863" s="8"/>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5">
      <c r="A864" s="1"/>
      <c r="B864" s="8"/>
      <c r="C864" s="8"/>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5">
      <c r="A865" s="1"/>
      <c r="B865" s="8"/>
      <c r="C865" s="8"/>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5">
      <c r="A866" s="1"/>
      <c r="B866" s="8"/>
      <c r="C866" s="8"/>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5">
      <c r="A867" s="1"/>
      <c r="B867" s="8"/>
      <c r="C867" s="8"/>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5">
      <c r="A868" s="1"/>
      <c r="B868" s="8"/>
      <c r="C868" s="8"/>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5">
      <c r="A869" s="1"/>
      <c r="B869" s="8"/>
      <c r="C869" s="8"/>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5">
      <c r="A870" s="1"/>
      <c r="B870" s="8"/>
      <c r="C870" s="8"/>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5">
      <c r="A871" s="1"/>
      <c r="B871" s="8"/>
      <c r="C871" s="8"/>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5">
      <c r="A872" s="1"/>
      <c r="B872" s="8"/>
      <c r="C872" s="8"/>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5">
      <c r="A873" s="1"/>
      <c r="B873" s="8"/>
      <c r="C873" s="8"/>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5">
      <c r="A874" s="1"/>
      <c r="B874" s="8"/>
      <c r="C874" s="8"/>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5">
      <c r="A875" s="1"/>
      <c r="B875" s="8"/>
      <c r="C875" s="8"/>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5">
      <c r="A876" s="1"/>
      <c r="B876" s="8"/>
      <c r="C876" s="8"/>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5">
      <c r="A877" s="1"/>
      <c r="B877" s="8"/>
      <c r="C877" s="8"/>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5">
      <c r="A878" s="1"/>
      <c r="B878" s="8"/>
      <c r="C878" s="8"/>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5">
      <c r="A879" s="1"/>
      <c r="B879" s="8"/>
      <c r="C879" s="8"/>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5">
      <c r="A880" s="1"/>
      <c r="B880" s="8"/>
      <c r="C880" s="8"/>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5">
      <c r="A881" s="1"/>
      <c r="B881" s="8"/>
      <c r="C881" s="8"/>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5">
      <c r="A882" s="1"/>
      <c r="B882" s="8"/>
      <c r="C882" s="8"/>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5">
      <c r="A883" s="1"/>
      <c r="B883" s="8"/>
      <c r="C883" s="8"/>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5">
      <c r="A884" s="1"/>
      <c r="B884" s="8"/>
      <c r="C884" s="8"/>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5">
      <c r="A885" s="1"/>
      <c r="B885" s="8"/>
      <c r="C885" s="8"/>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5">
      <c r="A886" s="1"/>
      <c r="B886" s="8"/>
      <c r="C886" s="8"/>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5">
      <c r="A887" s="1"/>
      <c r="B887" s="8"/>
      <c r="C887" s="8"/>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5">
      <c r="A888" s="1"/>
      <c r="B888" s="8"/>
      <c r="C888" s="8"/>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5">
      <c r="A889" s="1"/>
      <c r="B889" s="8"/>
      <c r="C889" s="8"/>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5">
      <c r="A890" s="1"/>
      <c r="B890" s="8"/>
      <c r="C890" s="8"/>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5">
      <c r="A891" s="1"/>
      <c r="B891" s="8"/>
      <c r="C891" s="8"/>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5">
      <c r="A892" s="1"/>
      <c r="B892" s="8"/>
      <c r="C892" s="8"/>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5">
      <c r="A893" s="1"/>
      <c r="B893" s="8"/>
      <c r="C893" s="8"/>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5">
      <c r="A894" s="1"/>
      <c r="B894" s="8"/>
      <c r="C894" s="8"/>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5">
      <c r="A895" s="1"/>
      <c r="B895" s="8"/>
      <c r="C895" s="8"/>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5">
      <c r="A896" s="1"/>
      <c r="B896" s="8"/>
      <c r="C896" s="8"/>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5">
      <c r="A897" s="1"/>
      <c r="B897" s="8"/>
      <c r="C897" s="8"/>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5">
      <c r="A898" s="1"/>
      <c r="B898" s="8"/>
      <c r="C898" s="8"/>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5">
      <c r="A899" s="1"/>
      <c r="B899" s="8"/>
      <c r="C899" s="8"/>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5">
      <c r="A900" s="1"/>
      <c r="B900" s="8"/>
      <c r="C900" s="8"/>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5">
      <c r="A901" s="1"/>
      <c r="B901" s="8"/>
      <c r="C901" s="8"/>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5">
      <c r="A902" s="1"/>
      <c r="B902" s="8"/>
      <c r="C902" s="8"/>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5">
      <c r="A903" s="1"/>
      <c r="B903" s="8"/>
      <c r="C903" s="8"/>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5">
      <c r="A904" s="1"/>
      <c r="B904" s="8"/>
      <c r="C904" s="8"/>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5">
      <c r="A905" s="1"/>
      <c r="B905" s="8"/>
      <c r="C905" s="8"/>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5">
      <c r="A906" s="1"/>
      <c r="B906" s="8"/>
      <c r="C906" s="8"/>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5">
      <c r="A907" s="1"/>
      <c r="B907" s="8"/>
      <c r="C907" s="8"/>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5">
      <c r="A908" s="1"/>
      <c r="B908" s="8"/>
      <c r="C908" s="8"/>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5">
      <c r="A909" s="1"/>
      <c r="B909" s="8"/>
      <c r="C909" s="8"/>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5">
      <c r="A910" s="1"/>
      <c r="B910" s="8"/>
      <c r="C910" s="8"/>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5">
      <c r="A911" s="1"/>
      <c r="B911" s="8"/>
      <c r="C911" s="8"/>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5">
      <c r="A912" s="1"/>
      <c r="B912" s="8"/>
      <c r="C912" s="8"/>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5">
      <c r="A913" s="1"/>
      <c r="B913" s="8"/>
      <c r="C913" s="8"/>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5">
      <c r="A914" s="1"/>
      <c r="B914" s="8"/>
      <c r="C914" s="8"/>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5">
      <c r="A915" s="1"/>
      <c r="B915" s="8"/>
      <c r="C915" s="8"/>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5">
      <c r="A916" s="1"/>
      <c r="B916" s="8"/>
      <c r="C916" s="8"/>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5">
      <c r="A917" s="1"/>
      <c r="B917" s="8"/>
      <c r="C917" s="8"/>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5">
      <c r="A918" s="1"/>
      <c r="B918" s="8"/>
      <c r="C918" s="8"/>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5">
      <c r="A919" s="1"/>
      <c r="B919" s="8"/>
      <c r="C919" s="8"/>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5">
      <c r="A920" s="1"/>
      <c r="B920" s="8"/>
      <c r="C920" s="8"/>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5">
      <c r="A921" s="1"/>
      <c r="B921" s="8"/>
      <c r="C921" s="8"/>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5">
      <c r="A922" s="1"/>
      <c r="B922" s="8"/>
      <c r="C922" s="8"/>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5">
      <c r="A923" s="1"/>
      <c r="B923" s="8"/>
      <c r="C923" s="8"/>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5">
      <c r="A924" s="1"/>
      <c r="B924" s="8"/>
      <c r="C924" s="8"/>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5">
      <c r="A925" s="1"/>
      <c r="B925" s="8"/>
      <c r="C925" s="8"/>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5">
      <c r="A926" s="1"/>
      <c r="B926" s="8"/>
      <c r="C926" s="8"/>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5">
      <c r="A927" s="1"/>
      <c r="B927" s="8"/>
      <c r="C927" s="8"/>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5">
      <c r="A928" s="1"/>
      <c r="B928" s="8"/>
      <c r="C928" s="8"/>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5">
      <c r="A929" s="1"/>
      <c r="B929" s="8"/>
      <c r="C929" s="8"/>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5">
      <c r="A930" s="1"/>
      <c r="B930" s="8"/>
      <c r="C930" s="8"/>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5">
      <c r="A931" s="1"/>
      <c r="B931" s="8"/>
      <c r="C931" s="8"/>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5">
      <c r="A932" s="1"/>
      <c r="B932" s="8"/>
      <c r="C932" s="8"/>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5">
      <c r="A933" s="1"/>
      <c r="B933" s="8"/>
      <c r="C933" s="8"/>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5">
      <c r="A934" s="1"/>
      <c r="B934" s="8"/>
      <c r="C934" s="8"/>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5">
      <c r="A935" s="1"/>
      <c r="B935" s="8"/>
      <c r="C935" s="8"/>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5">
      <c r="A936" s="1"/>
      <c r="B936" s="8"/>
      <c r="C936" s="8"/>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5">
      <c r="A937" s="1"/>
      <c r="B937" s="8"/>
      <c r="C937" s="8"/>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5">
      <c r="A938" s="1"/>
      <c r="B938" s="8"/>
      <c r="C938" s="8"/>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5">
      <c r="A939" s="1"/>
      <c r="B939" s="8"/>
      <c r="C939" s="8"/>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5">
      <c r="A940" s="1"/>
      <c r="B940" s="8"/>
      <c r="C940" s="8"/>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5">
      <c r="A941" s="1"/>
      <c r="B941" s="8"/>
      <c r="C941" s="8"/>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5">
      <c r="A942" s="1"/>
      <c r="B942" s="8"/>
      <c r="C942" s="8"/>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5">
      <c r="A943" s="1"/>
      <c r="B943" s="8"/>
      <c r="C943" s="8"/>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5">
      <c r="A944" s="1"/>
      <c r="B944" s="8"/>
      <c r="C944" s="8"/>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5">
      <c r="A945" s="1"/>
      <c r="B945" s="8"/>
      <c r="C945" s="8"/>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5">
      <c r="A946" s="1"/>
      <c r="B946" s="8"/>
      <c r="C946" s="8"/>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5">
      <c r="A947" s="1"/>
      <c r="B947" s="8"/>
      <c r="C947" s="8"/>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5">
      <c r="A948" s="1"/>
      <c r="B948" s="8"/>
      <c r="C948" s="8"/>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5">
      <c r="A949" s="1"/>
      <c r="B949" s="8"/>
      <c r="C949" s="8"/>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5">
      <c r="A950" s="1"/>
      <c r="B950" s="8"/>
      <c r="C950" s="8"/>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5">
      <c r="A951" s="1"/>
      <c r="B951" s="8"/>
      <c r="C951" s="8"/>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5">
      <c r="A952" s="1"/>
      <c r="B952" s="8"/>
      <c r="C952" s="8"/>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5">
      <c r="A953" s="1"/>
      <c r="B953" s="8"/>
      <c r="C953" s="8"/>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5">
      <c r="A954" s="1"/>
      <c r="B954" s="8"/>
      <c r="C954" s="8"/>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5">
      <c r="A955" s="1"/>
      <c r="B955" s="8"/>
      <c r="C955" s="8"/>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5">
      <c r="A956" s="1"/>
      <c r="B956" s="8"/>
      <c r="C956" s="8"/>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5">
      <c r="A957" s="1"/>
      <c r="B957" s="8"/>
      <c r="C957" s="8"/>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5">
      <c r="A958" s="1"/>
      <c r="B958" s="8"/>
      <c r="C958" s="8"/>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5">
      <c r="A959" s="1"/>
      <c r="B959" s="8"/>
      <c r="C959" s="8"/>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5">
      <c r="A960" s="1"/>
      <c r="B960" s="8"/>
      <c r="C960" s="8"/>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5">
      <c r="A961" s="1"/>
      <c r="B961" s="8"/>
      <c r="C961" s="8"/>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5">
      <c r="A962" s="1"/>
      <c r="B962" s="8"/>
      <c r="C962" s="8"/>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5">
      <c r="A963" s="1"/>
      <c r="B963" s="8"/>
      <c r="C963" s="8"/>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5">
      <c r="A964" s="1"/>
      <c r="B964" s="8"/>
      <c r="C964" s="8"/>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5">
      <c r="A965" s="1"/>
      <c r="B965" s="8"/>
      <c r="C965" s="8"/>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5">
      <c r="A966" s="1"/>
      <c r="B966" s="8"/>
      <c r="C966" s="8"/>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5">
      <c r="A967" s="1"/>
      <c r="B967" s="8"/>
      <c r="C967" s="8"/>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5">
      <c r="A968" s="1"/>
      <c r="B968" s="8"/>
      <c r="C968" s="8"/>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5">
      <c r="A969" s="1"/>
      <c r="B969" s="8"/>
      <c r="C969" s="8"/>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5">
      <c r="A970" s="1"/>
      <c r="B970" s="8"/>
      <c r="C970" s="8"/>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5">
      <c r="A971" s="1"/>
      <c r="B971" s="8"/>
      <c r="C971" s="8"/>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5">
      <c r="A972" s="1"/>
      <c r="B972" s="8"/>
      <c r="C972" s="8"/>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5">
      <c r="A973" s="1"/>
      <c r="B973" s="8"/>
      <c r="C973" s="8"/>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5">
      <c r="A974" s="1"/>
      <c r="B974" s="8"/>
      <c r="C974" s="8"/>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5">
      <c r="A975" s="1"/>
      <c r="B975" s="8"/>
      <c r="C975" s="8"/>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5">
      <c r="A976" s="1"/>
      <c r="B976" s="8"/>
      <c r="C976" s="8"/>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5">
      <c r="A977" s="1"/>
      <c r="B977" s="8"/>
      <c r="C977" s="8"/>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5">
      <c r="A978" s="1"/>
      <c r="B978" s="8"/>
      <c r="C978" s="8"/>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5">
      <c r="A979" s="1"/>
      <c r="B979" s="8"/>
      <c r="C979" s="8"/>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5">
      <c r="A980" s="1"/>
      <c r="B980" s="8"/>
      <c r="C980" s="8"/>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5">
      <c r="A981" s="1"/>
      <c r="B981" s="8"/>
      <c r="C981" s="8"/>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5">
      <c r="A982" s="1"/>
      <c r="B982" s="8"/>
      <c r="C982" s="8"/>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5">
      <c r="A983" s="1"/>
      <c r="B983" s="8"/>
      <c r="C983" s="8"/>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5">
      <c r="A984" s="1"/>
      <c r="B984" s="8"/>
      <c r="C984" s="8"/>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5">
      <c r="A985" s="1"/>
      <c r="B985" s="8"/>
      <c r="C985" s="8"/>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5">
      <c r="A986" s="1"/>
      <c r="B986" s="8"/>
      <c r="C986" s="8"/>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5">
      <c r="A987" s="1"/>
      <c r="B987" s="8"/>
      <c r="C987" s="8"/>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5">
      <c r="A988" s="1"/>
      <c r="B988" s="8"/>
      <c r="C988" s="8"/>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5">
      <c r="A989" s="1"/>
      <c r="B989" s="8"/>
      <c r="C989" s="8"/>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5">
      <c r="A990" s="1"/>
      <c r="B990" s="8"/>
      <c r="C990" s="8"/>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5">
      <c r="A991" s="1"/>
      <c r="B991" s="8"/>
      <c r="C991" s="8"/>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5">
      <c r="A992" s="1"/>
      <c r="B992" s="8"/>
      <c r="C992" s="8"/>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5">
      <c r="A993" s="1"/>
      <c r="B993" s="8"/>
      <c r="C993" s="8"/>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5">
      <c r="A994" s="1"/>
      <c r="B994" s="8"/>
      <c r="C994" s="8"/>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5">
      <c r="A995" s="1"/>
      <c r="B995" s="8"/>
      <c r="C995" s="8"/>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5">
      <c r="A996" s="1"/>
      <c r="B996" s="8"/>
      <c r="C996" s="8"/>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5">
      <c r="A997" s="1"/>
      <c r="B997" s="8"/>
      <c r="C997" s="8"/>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x14ac:dyDescent="0.25">
      <c r="A998" s="1"/>
      <c r="B998" s="8"/>
      <c r="C998" s="8"/>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x14ac:dyDescent="0.25">
      <c r="A999" s="1"/>
      <c r="B999" s="8"/>
      <c r="C999" s="8"/>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25">
      <c r="A1000" s="1"/>
      <c r="B1000" s="8"/>
      <c r="C1000" s="8"/>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2.75" customHeight="1" x14ac:dyDescent="0.25">
      <c r="A1001" s="1"/>
      <c r="B1001" s="8"/>
      <c r="C1001" s="8"/>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2.75" customHeight="1" x14ac:dyDescent="0.25">
      <c r="A1002" s="1"/>
      <c r="B1002" s="8"/>
      <c r="C1002" s="8"/>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2.75" customHeight="1" x14ac:dyDescent="0.25">
      <c r="A1003" s="1"/>
      <c r="B1003" s="8"/>
      <c r="C1003" s="8"/>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2.75" customHeight="1" x14ac:dyDescent="0.25">
      <c r="A1004" s="1"/>
      <c r="B1004" s="8"/>
      <c r="C1004" s="8"/>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2.75" customHeight="1" x14ac:dyDescent="0.25">
      <c r="A1005" s="1"/>
      <c r="B1005" s="8"/>
      <c r="C1005" s="8"/>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2.75" customHeight="1" x14ac:dyDescent="0.25">
      <c r="A1006" s="1"/>
      <c r="B1006" s="8"/>
      <c r="C1006" s="8"/>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sheetData>
  <sheetProtection password="E71D" sheet="1" objects="1" scenarios="1" selectLockedCells="1"/>
  <mergeCells count="10">
    <mergeCell ref="A37:C37"/>
    <mergeCell ref="A7:C7"/>
    <mergeCell ref="A21:C21"/>
    <mergeCell ref="A22:C22"/>
    <mergeCell ref="A1:C1"/>
    <mergeCell ref="A2:C2"/>
    <mergeCell ref="A3:C3"/>
    <mergeCell ref="A4:C4"/>
    <mergeCell ref="A5:C5"/>
    <mergeCell ref="A6:C6"/>
  </mergeCells>
  <conditionalFormatting sqref="C19 C34">
    <cfRule type="expression" dxfId="0" priority="1" stopIfTrue="1">
      <formula>NA()</formula>
    </cfRule>
  </conditionalFormatting>
  <printOptions horizontalCentered="1"/>
  <pageMargins left="0.39370078740157483" right="0.51181102362204722" top="0.39370078740157483" bottom="0.39370078740157483" header="0" footer="0"/>
  <pageSetup paperSize="9" scale="9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5</vt:i4>
      </vt:variant>
    </vt:vector>
  </HeadingPairs>
  <TitlesOfParts>
    <vt:vector size="8" baseType="lpstr">
      <vt:lpstr>Planilha</vt:lpstr>
      <vt:lpstr>Cronograma Físico-Financeiro</vt:lpstr>
      <vt:lpstr>Composição de BDI</vt:lpstr>
      <vt:lpstr>'Composição de BDI'!Area_de_impressao</vt:lpstr>
      <vt:lpstr>'Cronograma Físico-Financeiro'!Area_de_impressao</vt:lpstr>
      <vt:lpstr>Planilha!Area_de_impressao</vt:lpstr>
      <vt:lpstr>'Cronograma Físico-Financeiro'!Titulos_de_impressao</vt:lpstr>
      <vt:lpstr>Planilha!Titulos_de_impressao</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2026-10-01T20:24:13Z</cp:lastPrinted>
  <dcterms:created xsi:type="dcterms:W3CDTF">2026-09-30T18:59:30Z</dcterms:created>
  <dcterms:modified xsi:type="dcterms:W3CDTF">2026-10-01T20:24:27Z</dcterms:modified>
</cp:coreProperties>
</file>