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2026\CONCORRÊNCIA ELETRÔNICA\Reforma quadras\"/>
    </mc:Choice>
  </mc:AlternateContent>
  <xr:revisionPtr revIDLastSave="0" documentId="8_{EBAEA389-1314-4671-9594-67F9641DFCF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" sheetId="1" r:id="rId1"/>
    <sheet name="CFF" sheetId="3" r:id="rId2"/>
    <sheet name="BDI" sheetId="2" r:id="rId3"/>
  </sheets>
  <externalReferences>
    <externalReference r:id="rId4"/>
    <externalReference r:id="rId5"/>
  </externalReferences>
  <definedNames>
    <definedName name="_xlnm.Print_Area" localSheetId="0">PLANILHA!$A$1:$H$32</definedName>
    <definedName name="ListaTgov.Unidades" hidden="1">[1]DADOS!$AQ$3:$AQ$220</definedName>
    <definedName name="ORÇAMENTO.BancoRef" hidden="1">PLANILHA!$F$9</definedName>
    <definedName name="REFERENCIA.Descricao" hidden="1">IF(ISNUMBER(PLANILHA!$AF1),OFFSET(INDIRECT(ORÇAMENTO.BancoRef),PLANILHA!$AF1-1,3,1),PLANILHA!$AF1)</definedName>
    <definedName name="REFERENCIA.Unidade" hidden="1">IF(ISNUMBER(PLANILHA!$AF1),OFFSET(INDIRECT(ORÇAMENTO.BancoRef),PLANILHA!$AF1-1,4,1),"-")</definedName>
    <definedName name="TIPOORCAMENTO" hidden="1">IF(VALUE([1]MENU!$O$3)=2,"Licitado","Proposto")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3" l="1"/>
  <c r="G17" i="3"/>
  <c r="G19" i="3" s="1"/>
  <c r="G15" i="3"/>
  <c r="F15" i="3"/>
  <c r="F19" i="3" s="1"/>
  <c r="F13" i="3"/>
  <c r="E13" i="3"/>
  <c r="E11" i="3"/>
  <c r="E9" i="3"/>
  <c r="E19" i="3" s="1"/>
  <c r="B8" i="3"/>
  <c r="G5" i="3"/>
  <c r="B37" i="2" l="1"/>
  <c r="I33" i="2"/>
  <c r="B34" i="2" s="1"/>
  <c r="B32" i="2"/>
  <c r="B31" i="2"/>
  <c r="B30" i="2"/>
  <c r="B29" i="2"/>
  <c r="B28" i="2"/>
  <c r="B27" i="2"/>
  <c r="B26" i="2"/>
  <c r="G21" i="1"/>
  <c r="H21" i="1" s="1"/>
  <c r="G20" i="1"/>
  <c r="H20" i="1" s="1"/>
  <c r="G19" i="1"/>
  <c r="H19" i="1" s="1"/>
  <c r="G18" i="1"/>
  <c r="H18" i="1" s="1"/>
  <c r="G17" i="1"/>
  <c r="H17" i="1" s="1"/>
  <c r="G23" i="1" s="1"/>
  <c r="H23" i="1" s="1"/>
  <c r="H24" i="1" s="1"/>
  <c r="G15" i="1"/>
  <c r="H15" i="1" s="1"/>
  <c r="G14" i="1"/>
  <c r="H14" i="1" s="1"/>
  <c r="G12" i="1"/>
  <c r="H12" i="1" s="1"/>
  <c r="G11" i="1"/>
  <c r="H11" i="1" s="1"/>
  <c r="G9" i="1"/>
  <c r="H9" i="1" s="1"/>
  <c r="D14" i="3" l="1"/>
  <c r="D8" i="3"/>
  <c r="E4" i="3"/>
  <c r="D16" i="3"/>
  <c r="D10" i="3"/>
  <c r="D12" i="3"/>
  <c r="G18" i="3"/>
  <c r="E18" i="3"/>
  <c r="F18" i="3"/>
  <c r="D18" i="3" l="1"/>
  <c r="C14" i="1"/>
  <c r="C19" i="1"/>
  <c r="C17" i="1"/>
  <c r="C15" i="1"/>
  <c r="C11" i="1"/>
  <c r="C18" i="1"/>
  <c r="C12" i="1"/>
  <c r="C20" i="1"/>
</calcChain>
</file>

<file path=xl/sharedStrings.xml><?xml version="1.0" encoding="utf-8"?>
<sst xmlns="http://schemas.openxmlformats.org/spreadsheetml/2006/main" count="148" uniqueCount="100">
  <si>
    <t>ITEM</t>
  </si>
  <si>
    <t>CÓDIGO SEINFRA</t>
  </si>
  <si>
    <t>DESCRIÇÃO DE SERVIÇOS</t>
  </si>
  <si>
    <t>UNIDADE</t>
  </si>
  <si>
    <t>QUANT.</t>
  </si>
  <si>
    <t>PREÇO UNITÁRIO</t>
  </si>
  <si>
    <t>PREÇO UNITÁRIO C/ BDI</t>
  </si>
  <si>
    <t>PREÇO TOTAL</t>
  </si>
  <si>
    <t>PREFEITURA MUNICIPAL DE RIO PIRACICABA</t>
  </si>
  <si>
    <t xml:space="preserve">REFERÊNCIA: </t>
  </si>
  <si>
    <t>CALCULO DO BDI -EDIFICAÇÕES</t>
  </si>
  <si>
    <t>CONTRATO:</t>
  </si>
  <si>
    <t>Proponente</t>
  </si>
  <si>
    <t>Empreendimento ( Nome/Apelido)</t>
  </si>
  <si>
    <t>Município</t>
  </si>
  <si>
    <t>UF</t>
  </si>
  <si>
    <t>MG</t>
  </si>
  <si>
    <t>Gestor</t>
  </si>
  <si>
    <t>Parâmetros para cálculo do BDI</t>
  </si>
  <si>
    <t>ISS MUNICIPAL = 5,0%</t>
  </si>
  <si>
    <t>Itens Admissíveis</t>
  </si>
  <si>
    <t>Intervalos admissíveis sem justificativa</t>
  </si>
  <si>
    <t>Índices adotados</t>
  </si>
  <si>
    <t>Administração Central (AC)</t>
  </si>
  <si>
    <t xml:space="preserve">De </t>
  </si>
  <si>
    <t>até</t>
  </si>
  <si>
    <t>Seguro e Garantia (S+G)</t>
  </si>
  <si>
    <t>Risco (R)</t>
  </si>
  <si>
    <t>Despesas financeiras (DF)</t>
  </si>
  <si>
    <t>Lucro (L)</t>
  </si>
  <si>
    <t>Tributos (T)</t>
  </si>
  <si>
    <t>INSS desoneração (E)</t>
  </si>
  <si>
    <t>ou</t>
  </si>
  <si>
    <t>Controle</t>
  </si>
  <si>
    <t>BDI CALCULADO ----&gt;</t>
  </si>
  <si>
    <t>BDI = (1+AC+S+R+G)*(1+DF)*(1+L)/(1-(T+E))</t>
  </si>
  <si>
    <t>TOTAL TRIBUTOS</t>
  </si>
  <si>
    <t>PIS</t>
  </si>
  <si>
    <t>COFINS</t>
  </si>
  <si>
    <t>ISS</t>
  </si>
  <si>
    <t>TOTAL GERAL DA OBRA</t>
  </si>
  <si>
    <t>1.1</t>
  </si>
  <si>
    <t>AUGUSTO HENRIQUE DA SILVA</t>
  </si>
  <si>
    <t>PREFEITO MUNICIPAL</t>
  </si>
  <si>
    <t>MUNICIPIO DE RIO PIRACICABA</t>
  </si>
  <si>
    <t>MUNICIPIO DE RIO IRACICABA</t>
  </si>
  <si>
    <t>BDI = 27,50</t>
  </si>
  <si>
    <t>M²</t>
  </si>
  <si>
    <t>SERVIÇOS PRELIMINARES</t>
  </si>
  <si>
    <t>PREPARO PARA INSTALAÇÕES ELÉTRICAS</t>
  </si>
  <si>
    <t>ED-49166</t>
  </si>
  <si>
    <t>97667</t>
  </si>
  <si>
    <t>UN</t>
  </si>
  <si>
    <t>REFORMA DAS MURETAS</t>
  </si>
  <si>
    <t>ED-50451</t>
  </si>
  <si>
    <t>M</t>
  </si>
  <si>
    <t>PINTURA E ARTEFATOS</t>
  </si>
  <si>
    <t>ED-50461</t>
  </si>
  <si>
    <t>ED-50508</t>
  </si>
  <si>
    <t>100762</t>
  </si>
  <si>
    <t>ED-49569</t>
  </si>
  <si>
    <t>ED-14802</t>
  </si>
  <si>
    <t>ED-28427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</si>
  <si>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</si>
  <si>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1.0</t>
  </si>
  <si>
    <t>2.0</t>
  </si>
  <si>
    <t>3.0</t>
  </si>
  <si>
    <t>2.1</t>
  </si>
  <si>
    <t>2.2</t>
  </si>
  <si>
    <t>3.1</t>
  </si>
  <si>
    <t>3.2</t>
  </si>
  <si>
    <t>5.0</t>
  </si>
  <si>
    <t>5.1</t>
  </si>
  <si>
    <t>5.2</t>
  </si>
  <si>
    <t>5.3</t>
  </si>
  <si>
    <t>5.4</t>
  </si>
  <si>
    <t>5.5</t>
  </si>
  <si>
    <t>SEINFRA - 01/2026 S/ DESONERAÇÃO / SINAPI 01/2026 S/ DESONERAÇÃO</t>
  </si>
  <si>
    <t>6.0</t>
  </si>
  <si>
    <t>ADMINISTRAÇÃO LOCAL</t>
  </si>
  <si>
    <t>%</t>
  </si>
  <si>
    <t>CRONOGRAMA FÍSICO-FINANCEIRO</t>
  </si>
  <si>
    <t>VALOR DO CONVÊNIO:</t>
  </si>
  <si>
    <t>PREVISÃO DE EXECUÇÃO DAS OBRAS: 3 MESES</t>
  </si>
  <si>
    <t>DATA:</t>
  </si>
  <si>
    <t>ETAPAS/DESCRIÇÃO</t>
  </si>
  <si>
    <t>FÍSICO/ FINANCEIRO</t>
  </si>
  <si>
    <t>TOTAL  ETAPAS</t>
  </si>
  <si>
    <t>MÊS 1</t>
  </si>
  <si>
    <t>MÊS 2</t>
  </si>
  <si>
    <t>MÊS 3</t>
  </si>
  <si>
    <t>Físico %</t>
  </si>
  <si>
    <t>Financeiro</t>
  </si>
  <si>
    <t>TOTAL</t>
  </si>
  <si>
    <t>REFORMA DA QUADRA DO BAIRRO PIRACICABA</t>
  </si>
  <si>
    <t>SECRETARIA DE EDUCAÇÃO</t>
  </si>
  <si>
    <t>PLANILHA ORÇAMENTARIA - QUADRA DE PIRACICABA</t>
  </si>
  <si>
    <t>LOCAL: BAIRRO PIRACICABA</t>
  </si>
  <si>
    <t>OBRA: REFORMA QUADRA PIRACICABA</t>
  </si>
  <si>
    <t>PINTURA ESMALTE BASE ÁGUA EM SUPERFÍCIE DE CONCRETO/ALVENARIA, TRÊS (3) DEMÃOS, COM APLICAÇÃO MANUAL, EXCLUSIVE SELADOR ACRÍLICO E MASSA ACRÍLICA/CORRIDA (PVA)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</si>
</sst>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#,##0.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10000"/>
      <name val="Arial"/>
      <family val="2"/>
    </font>
    <font>
      <sz val="10"/>
      <color theme="1"/>
      <name val="Arial"/>
      <family val="2"/>
    </font>
    <font>
      <b/>
      <sz val="24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Times New Roman"/>
      <family val="1"/>
    </font>
    <font>
      <sz val="8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9"/>
      <color indexed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color indexed="8"/>
      <name val="Calibri"/>
      <family val="2"/>
    </font>
    <font>
      <b/>
      <i/>
      <sz val="11"/>
      <color theme="1"/>
      <name val="Arial"/>
      <family val="2"/>
    </font>
    <font>
      <sz val="9"/>
      <color theme="1"/>
      <name val="Arial"/>
      <family val="2"/>
    </font>
    <font>
      <b/>
      <sz val="12"/>
      <name val="Calibri"/>
      <family val="2"/>
      <scheme val="minor"/>
    </font>
    <font>
      <b/>
      <sz val="10"/>
      <name val="Arial Nova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8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9"/>
      <color indexed="8"/>
      <name val="Calibri"/>
      <family val="2"/>
      <scheme val="minor"/>
    </font>
    <font>
      <b/>
      <sz val="8"/>
      <color indexed="8"/>
      <name val="Calibri"/>
      <family val="2"/>
    </font>
    <font>
      <b/>
      <sz val="9"/>
      <color indexed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6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  <xf numFmtId="0" fontId="13" fillId="0" borderId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9" fontId="13" fillId="0" borderId="0" applyFont="0" applyFill="0" applyBorder="0" applyAlignment="0" applyProtection="0"/>
    <xf numFmtId="0" fontId="17" fillId="0" borderId="43" applyNumberFormat="0" applyFill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 applyProtection="0"/>
    <xf numFmtId="0" fontId="13" fillId="0" borderId="0"/>
  </cellStyleXfs>
  <cellXfs count="217">
    <xf numFmtId="0" fontId="0" fillId="0" borderId="0" xfId="0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44" fontId="2" fillId="0" borderId="1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44" fontId="3" fillId="0" borderId="0" xfId="1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4" fillId="2" borderId="2" xfId="0" applyFont="1" applyFill="1" applyBorder="1" applyAlignment="1">
      <alignment vertical="center"/>
    </xf>
    <xf numFmtId="0" fontId="14" fillId="2" borderId="3" xfId="0" applyFont="1" applyFill="1" applyBorder="1" applyAlignment="1">
      <alignment vertical="center"/>
    </xf>
    <xf numFmtId="0" fontId="14" fillId="2" borderId="4" xfId="0" applyFont="1" applyFill="1" applyBorder="1" applyAlignment="1">
      <alignment vertical="center"/>
    </xf>
    <xf numFmtId="0" fontId="16" fillId="0" borderId="23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24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0" fillId="0" borderId="24" xfId="0" applyBorder="1"/>
    <xf numFmtId="0" fontId="15" fillId="3" borderId="6" xfId="0" applyFont="1" applyFill="1" applyBorder="1" applyAlignment="1" applyProtection="1">
      <alignment vertical="center"/>
      <protection locked="0"/>
    </xf>
    <xf numFmtId="0" fontId="16" fillId="3" borderId="22" xfId="0" applyFont="1" applyFill="1" applyBorder="1" applyAlignment="1" applyProtection="1">
      <alignment vertical="center"/>
      <protection locked="0"/>
    </xf>
    <xf numFmtId="0" fontId="0" fillId="0" borderId="19" xfId="0" applyBorder="1"/>
    <xf numFmtId="0" fontId="15" fillId="2" borderId="19" xfId="0" applyFont="1" applyFill="1" applyBorder="1" applyAlignment="1">
      <alignment vertical="center"/>
    </xf>
    <xf numFmtId="0" fontId="16" fillId="2" borderId="21" xfId="0" applyFont="1" applyFill="1" applyBorder="1" applyAlignment="1">
      <alignment vertical="center"/>
    </xf>
    <xf numFmtId="0" fontId="16" fillId="3" borderId="25" xfId="0" applyFont="1" applyFill="1" applyBorder="1" applyAlignment="1">
      <alignment horizontal="left" vertical="center"/>
    </xf>
    <xf numFmtId="10" fontId="16" fillId="3" borderId="25" xfId="0" applyNumberFormat="1" applyFont="1" applyFill="1" applyBorder="1" applyAlignment="1">
      <alignment vertical="center"/>
    </xf>
    <xf numFmtId="0" fontId="16" fillId="3" borderId="26" xfId="0" applyFont="1" applyFill="1" applyBorder="1" applyAlignment="1">
      <alignment horizontal="center" vertical="center"/>
    </xf>
    <xf numFmtId="10" fontId="16" fillId="4" borderId="28" xfId="2" applyNumberFormat="1" applyFont="1" applyFill="1" applyBorder="1" applyAlignment="1" applyProtection="1">
      <alignment vertical="center"/>
      <protection locked="0"/>
    </xf>
    <xf numFmtId="0" fontId="16" fillId="3" borderId="29" xfId="0" applyFont="1" applyFill="1" applyBorder="1" applyAlignment="1">
      <alignment horizontal="left" vertical="center"/>
    </xf>
    <xf numFmtId="10" fontId="16" fillId="3" borderId="29" xfId="0" applyNumberFormat="1" applyFont="1" applyFill="1" applyBorder="1" applyAlignment="1">
      <alignment vertical="center"/>
    </xf>
    <xf numFmtId="0" fontId="16" fillId="3" borderId="30" xfId="0" applyFont="1" applyFill="1" applyBorder="1" applyAlignment="1">
      <alignment horizontal="center" vertical="center"/>
    </xf>
    <xf numFmtId="0" fontId="16" fillId="3" borderId="32" xfId="0" applyFont="1" applyFill="1" applyBorder="1" applyAlignment="1">
      <alignment horizontal="left" vertical="center"/>
    </xf>
    <xf numFmtId="10" fontId="16" fillId="5" borderId="28" xfId="2" applyNumberFormat="1" applyFont="1" applyFill="1" applyBorder="1" applyAlignment="1" applyProtection="1">
      <alignment vertical="center"/>
      <protection locked="0"/>
    </xf>
    <xf numFmtId="0" fontId="0" fillId="3" borderId="23" xfId="0" applyFill="1" applyBorder="1"/>
    <xf numFmtId="10" fontId="16" fillId="3" borderId="2" xfId="0" applyNumberFormat="1" applyFont="1" applyFill="1" applyBorder="1" applyAlignment="1">
      <alignment vertical="center"/>
    </xf>
    <xf numFmtId="10" fontId="16" fillId="3" borderId="3" xfId="0" applyNumberFormat="1" applyFont="1" applyFill="1" applyBorder="1" applyAlignment="1">
      <alignment vertical="center"/>
    </xf>
    <xf numFmtId="10" fontId="16" fillId="6" borderId="28" xfId="2" applyNumberFormat="1" applyFont="1" applyFill="1" applyBorder="1" applyAlignment="1" applyProtection="1">
      <alignment vertical="center"/>
      <protection locked="0"/>
    </xf>
    <xf numFmtId="0" fontId="16" fillId="3" borderId="1" xfId="0" applyFont="1" applyFill="1" applyBorder="1" applyAlignment="1">
      <alignment horizontal="left" vertical="center"/>
    </xf>
    <xf numFmtId="10" fontId="0" fillId="3" borderId="1" xfId="2" applyNumberFormat="1" applyFont="1" applyFill="1" applyBorder="1"/>
    <xf numFmtId="0" fontId="0" fillId="5" borderId="0" xfId="0" applyFill="1"/>
    <xf numFmtId="10" fontId="0" fillId="5" borderId="0" xfId="0" applyNumberFormat="1" applyFill="1"/>
    <xf numFmtId="10" fontId="0" fillId="0" borderId="0" xfId="0" applyNumberForma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4" fontId="9" fillId="0" borderId="1" xfId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43" fontId="3" fillId="0" borderId="1" xfId="4" applyFont="1" applyBorder="1" applyAlignment="1">
      <alignment horizontal="center" vertical="center"/>
    </xf>
    <xf numFmtId="43" fontId="9" fillId="0" borderId="1" xfId="4" applyFont="1" applyBorder="1" applyAlignment="1">
      <alignment horizontal="center" vertical="center"/>
    </xf>
    <xf numFmtId="43" fontId="3" fillId="0" borderId="0" xfId="4" applyFont="1" applyBorder="1" applyAlignment="1">
      <alignment horizontal="center" vertical="center"/>
    </xf>
    <xf numFmtId="43" fontId="3" fillId="0" borderId="1" xfId="4" quotePrefix="1" applyFont="1" applyFill="1" applyBorder="1" applyAlignment="1">
      <alignment horizontal="center" vertical="center"/>
    </xf>
    <xf numFmtId="44" fontId="3" fillId="0" borderId="1" xfId="1" applyFont="1" applyFill="1" applyBorder="1" applyAlignment="1">
      <alignment horizontal="center" vertical="center"/>
    </xf>
    <xf numFmtId="44" fontId="3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3" fontId="3" fillId="0" borderId="1" xfId="4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3" fontId="3" fillId="0" borderId="18" xfId="4" applyFont="1" applyFill="1" applyBorder="1" applyAlignment="1">
      <alignment horizontal="center" vertical="center"/>
    </xf>
    <xf numFmtId="44" fontId="3" fillId="0" borderId="18" xfId="1" applyFont="1" applyFill="1" applyBorder="1" applyAlignment="1">
      <alignment horizontal="center" vertical="center"/>
    </xf>
    <xf numFmtId="44" fontId="3" fillId="0" borderId="42" xfId="0" applyNumberFormat="1" applyFont="1" applyBorder="1" applyAlignment="1">
      <alignment horizontal="center" vertical="center"/>
    </xf>
    <xf numFmtId="0" fontId="0" fillId="0" borderId="1" xfId="0" applyBorder="1" applyAlignment="1" applyProtection="1">
      <alignment horizontal="left" vertical="center" wrapText="1"/>
      <protection locked="0"/>
    </xf>
    <xf numFmtId="44" fontId="3" fillId="0" borderId="1" xfId="0" applyNumberFormat="1" applyFont="1" applyBorder="1" applyAlignment="1">
      <alignment horizontal="center" vertical="center"/>
    </xf>
    <xf numFmtId="44" fontId="6" fillId="0" borderId="17" xfId="0" applyNumberFormat="1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 applyAlignment="1" applyProtection="1">
      <alignment horizontal="center" vertical="center" wrapText="1"/>
      <protection locked="0"/>
    </xf>
    <xf numFmtId="43" fontId="0" fillId="0" borderId="1" xfId="4" applyFont="1" applyFill="1" applyBorder="1" applyAlignment="1" applyProtection="1">
      <alignment vertical="center" shrinkToFit="1"/>
    </xf>
    <xf numFmtId="44" fontId="3" fillId="0" borderId="1" xfId="1" applyFont="1" applyFill="1" applyBorder="1" applyAlignment="1">
      <alignment vertical="center"/>
    </xf>
    <xf numFmtId="44" fontId="3" fillId="0" borderId="1" xfId="1" applyFont="1" applyFill="1" applyBorder="1"/>
    <xf numFmtId="44" fontId="3" fillId="0" borderId="1" xfId="1" applyFont="1" applyFill="1" applyBorder="1" applyAlignment="1" applyProtection="1">
      <alignment vertical="center" wrapText="1"/>
      <protection locked="0"/>
    </xf>
    <xf numFmtId="0" fontId="3" fillId="0" borderId="0" xfId="0" applyFont="1"/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/>
    <xf numFmtId="44" fontId="3" fillId="0" borderId="0" xfId="1" applyFont="1" applyFill="1"/>
    <xf numFmtId="0" fontId="9" fillId="7" borderId="16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43" fontId="9" fillId="7" borderId="1" xfId="4" applyFont="1" applyFill="1" applyBorder="1" applyAlignment="1">
      <alignment horizontal="center" vertical="center"/>
    </xf>
    <xf numFmtId="44" fontId="9" fillId="7" borderId="1" xfId="1" applyFont="1" applyFill="1" applyBorder="1" applyAlignment="1">
      <alignment horizontal="center" vertical="center" wrapText="1"/>
    </xf>
    <xf numFmtId="0" fontId="9" fillId="7" borderId="17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43" fontId="3" fillId="7" borderId="1" xfId="4" applyFont="1" applyFill="1" applyBorder="1" applyAlignment="1">
      <alignment horizontal="center" vertical="center"/>
    </xf>
    <xf numFmtId="44" fontId="2" fillId="7" borderId="1" xfId="1" applyFont="1" applyFill="1" applyBorder="1" applyAlignment="1">
      <alignment horizontal="center" vertical="center" wrapText="1"/>
    </xf>
    <xf numFmtId="44" fontId="3" fillId="7" borderId="1" xfId="1" applyFont="1" applyFill="1" applyBorder="1" applyAlignment="1">
      <alignment horizontal="center" vertical="center"/>
    </xf>
    <xf numFmtId="44" fontId="3" fillId="7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4" fontId="3" fillId="7" borderId="17" xfId="0" applyNumberFormat="1" applyFont="1" applyFill="1" applyBorder="1" applyAlignment="1">
      <alignment horizontal="center" vertical="center"/>
    </xf>
    <xf numFmtId="0" fontId="22" fillId="8" borderId="34" xfId="45" applyFont="1" applyFill="1" applyBorder="1" applyAlignment="1">
      <alignment horizontal="right" vertical="center"/>
    </xf>
    <xf numFmtId="14" fontId="22" fillId="8" borderId="51" xfId="45" applyNumberFormat="1" applyFont="1" applyFill="1" applyBorder="1" applyAlignment="1">
      <alignment horizontal="left" vertical="center"/>
    </xf>
    <xf numFmtId="0" fontId="24" fillId="9" borderId="45" xfId="0" applyFont="1" applyFill="1" applyBorder="1" applyAlignment="1">
      <alignment horizontal="center" vertical="center"/>
    </xf>
    <xf numFmtId="0" fontId="25" fillId="9" borderId="45" xfId="0" applyFont="1" applyFill="1" applyBorder="1" applyAlignment="1">
      <alignment horizontal="center" vertical="center"/>
    </xf>
    <xf numFmtId="0" fontId="24" fillId="9" borderId="45" xfId="0" applyFont="1" applyFill="1" applyBorder="1" applyAlignment="1">
      <alignment horizontal="center" vertical="center" wrapText="1"/>
    </xf>
    <xf numFmtId="0" fontId="25" fillId="9" borderId="45" xfId="0" applyFont="1" applyFill="1" applyBorder="1" applyAlignment="1">
      <alignment horizontal="center" vertical="center" wrapText="1"/>
    </xf>
    <xf numFmtId="49" fontId="27" fillId="8" borderId="45" xfId="0" applyNumberFormat="1" applyFont="1" applyFill="1" applyBorder="1" applyAlignment="1">
      <alignment horizontal="center" vertical="center" wrapText="1"/>
    </xf>
    <xf numFmtId="10" fontId="28" fillId="10" borderId="45" xfId="0" applyNumberFormat="1" applyFont="1" applyFill="1" applyBorder="1" applyAlignment="1">
      <alignment vertical="center" wrapText="1"/>
    </xf>
    <xf numFmtId="10" fontId="28" fillId="8" borderId="45" xfId="0" applyNumberFormat="1" applyFont="1" applyFill="1" applyBorder="1" applyAlignment="1">
      <alignment vertical="center" wrapText="1"/>
    </xf>
    <xf numFmtId="44" fontId="28" fillId="10" borderId="45" xfId="1" applyFont="1" applyFill="1" applyBorder="1" applyAlignment="1">
      <alignment vertical="center" wrapText="1"/>
    </xf>
    <xf numFmtId="44" fontId="28" fillId="8" borderId="45" xfId="1" applyFont="1" applyFill="1" applyBorder="1" applyAlignment="1">
      <alignment vertical="center" wrapText="1"/>
    </xf>
    <xf numFmtId="4" fontId="28" fillId="8" borderId="45" xfId="0" applyNumberFormat="1" applyFont="1" applyFill="1" applyBorder="1" applyAlignment="1">
      <alignment vertical="center" wrapText="1"/>
    </xf>
    <xf numFmtId="44" fontId="29" fillId="10" borderId="0" xfId="1" applyFont="1" applyFill="1"/>
    <xf numFmtId="49" fontId="30" fillId="8" borderId="45" xfId="0" applyNumberFormat="1" applyFont="1" applyFill="1" applyBorder="1" applyAlignment="1">
      <alignment horizontal="center" vertical="center" wrapText="1"/>
    </xf>
    <xf numFmtId="10" fontId="31" fillId="10" borderId="45" xfId="0" applyNumberFormat="1" applyFont="1" applyFill="1" applyBorder="1" applyAlignment="1">
      <alignment vertical="center" wrapText="1"/>
    </xf>
    <xf numFmtId="10" fontId="31" fillId="0" borderId="45" xfId="0" applyNumberFormat="1" applyFont="1" applyBorder="1" applyAlignment="1">
      <alignment vertical="center" wrapText="1"/>
    </xf>
    <xf numFmtId="43" fontId="30" fillId="10" borderId="45" xfId="4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6" fillId="8" borderId="45" xfId="0" applyFont="1" applyFill="1" applyBorder="1" applyAlignment="1">
      <alignment horizontal="center" vertical="center" wrapText="1"/>
    </xf>
    <xf numFmtId="0" fontId="26" fillId="8" borderId="45" xfId="0" applyFont="1" applyFill="1" applyBorder="1" applyAlignment="1">
      <alignment horizontal="left" vertical="center" wrapText="1"/>
    </xf>
    <xf numFmtId="0" fontId="25" fillId="8" borderId="45" xfId="0" applyFont="1" applyFill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1" fillId="8" borderId="45" xfId="45" applyFont="1" applyFill="1" applyBorder="1" applyAlignment="1">
      <alignment horizontal="center" vertical="center"/>
    </xf>
    <xf numFmtId="0" fontId="22" fillId="8" borderId="45" xfId="45" applyFont="1" applyFill="1" applyBorder="1" applyAlignment="1">
      <alignment horizontal="center" vertical="center"/>
    </xf>
    <xf numFmtId="0" fontId="22" fillId="8" borderId="34" xfId="45" applyFont="1" applyFill="1" applyBorder="1" applyAlignment="1">
      <alignment horizontal="center" vertical="center"/>
    </xf>
    <xf numFmtId="0" fontId="22" fillId="8" borderId="47" xfId="45" applyFont="1" applyFill="1" applyBorder="1" applyAlignment="1">
      <alignment horizontal="center" vertical="center" wrapText="1"/>
    </xf>
    <xf numFmtId="0" fontId="22" fillId="8" borderId="50" xfId="45" applyFont="1" applyFill="1" applyBorder="1" applyAlignment="1">
      <alignment horizontal="center" vertical="center" wrapText="1"/>
    </xf>
    <xf numFmtId="164" fontId="22" fillId="8" borderId="48" xfId="45" applyNumberFormat="1" applyFont="1" applyFill="1" applyBorder="1" applyAlignment="1">
      <alignment horizontal="center" vertical="center" wrapText="1"/>
    </xf>
    <xf numFmtId="164" fontId="22" fillId="8" borderId="51" xfId="45" applyNumberFormat="1" applyFont="1" applyFill="1" applyBorder="1" applyAlignment="1">
      <alignment horizontal="center" vertical="center" wrapText="1"/>
    </xf>
    <xf numFmtId="0" fontId="22" fillId="8" borderId="34" xfId="45" applyFont="1" applyFill="1" applyBorder="1" applyAlignment="1">
      <alignment horizontal="center" vertical="center" wrapText="1"/>
    </xf>
    <xf numFmtId="0" fontId="22" fillId="8" borderId="46" xfId="45" applyFont="1" applyFill="1" applyBorder="1" applyAlignment="1">
      <alignment horizontal="center" vertical="center" wrapText="1"/>
    </xf>
    <xf numFmtId="0" fontId="22" fillId="8" borderId="49" xfId="45" applyFont="1" applyFill="1" applyBorder="1" applyAlignment="1">
      <alignment horizontal="left" vertical="center" wrapText="1"/>
    </xf>
    <xf numFmtId="0" fontId="22" fillId="8" borderId="47" xfId="45" applyFont="1" applyFill="1" applyBorder="1" applyAlignment="1">
      <alignment horizontal="left" vertical="center" wrapText="1"/>
    </xf>
    <xf numFmtId="0" fontId="23" fillId="8" borderId="45" xfId="0" applyFont="1" applyFill="1" applyBorder="1" applyAlignment="1">
      <alignment horizontal="center" vertical="center" wrapText="1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10" fontId="16" fillId="2" borderId="2" xfId="0" applyNumberFormat="1" applyFont="1" applyFill="1" applyBorder="1" applyAlignment="1">
      <alignment horizontal="center" vertical="center"/>
    </xf>
    <xf numFmtId="10" fontId="16" fillId="2" borderId="3" xfId="0" applyNumberFormat="1" applyFont="1" applyFill="1" applyBorder="1" applyAlignment="1">
      <alignment horizontal="center" vertical="center"/>
    </xf>
    <xf numFmtId="10" fontId="16" fillId="2" borderId="4" xfId="0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10" fontId="16" fillId="3" borderId="30" xfId="0" applyNumberFormat="1" applyFont="1" applyFill="1" applyBorder="1" applyAlignment="1">
      <alignment horizontal="center" vertical="center"/>
    </xf>
    <xf numFmtId="10" fontId="16" fillId="3" borderId="31" xfId="0" applyNumberFormat="1" applyFont="1" applyFill="1" applyBorder="1" applyAlignment="1">
      <alignment horizontal="center" vertical="center"/>
    </xf>
    <xf numFmtId="10" fontId="16" fillId="3" borderId="3" xfId="0" applyNumberFormat="1" applyFont="1" applyFill="1" applyBorder="1" applyAlignment="1">
      <alignment horizontal="center" vertical="center"/>
    </xf>
    <xf numFmtId="10" fontId="16" fillId="3" borderId="4" xfId="0" applyNumberFormat="1" applyFont="1" applyFill="1" applyBorder="1" applyAlignment="1">
      <alignment horizontal="center" vertical="center"/>
    </xf>
    <xf numFmtId="10" fontId="16" fillId="3" borderId="26" xfId="0" applyNumberFormat="1" applyFont="1" applyFill="1" applyBorder="1" applyAlignment="1">
      <alignment horizontal="center" vertical="center"/>
    </xf>
    <xf numFmtId="10" fontId="16" fillId="3" borderId="27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5" fillId="0" borderId="2" xfId="0" applyFont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6" fillId="3" borderId="21" xfId="0" applyFont="1" applyFill="1" applyBorder="1" applyAlignment="1" applyProtection="1">
      <alignment horizontal="left" vertical="center"/>
      <protection locked="0"/>
    </xf>
    <xf numFmtId="0" fontId="16" fillId="3" borderId="6" xfId="0" applyFont="1" applyFill="1" applyBorder="1" applyAlignment="1" applyProtection="1">
      <alignment horizontal="left" vertical="center"/>
      <protection locked="0"/>
    </xf>
    <xf numFmtId="0" fontId="16" fillId="3" borderId="22" xfId="0" applyFont="1" applyFill="1" applyBorder="1" applyAlignment="1" applyProtection="1">
      <alignment horizontal="left" vertical="center"/>
      <protection locked="0"/>
    </xf>
    <xf numFmtId="0" fontId="12" fillId="3" borderId="3" xfId="0" applyFont="1" applyFill="1" applyBorder="1" applyAlignment="1">
      <alignment horizontal="center"/>
    </xf>
    <xf numFmtId="0" fontId="15" fillId="2" borderId="19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</cellXfs>
  <cellStyles count="46">
    <cellStyle name="Moeda" xfId="1" builtinId="4"/>
    <cellStyle name="Normal" xfId="0" builtinId="0"/>
    <cellStyle name="Normal 10" xfId="6" xr:uid="{00000000-0005-0000-0000-000002000000}"/>
    <cellStyle name="Normal 11" xfId="7" xr:uid="{00000000-0005-0000-0000-000003000000}"/>
    <cellStyle name="Normal 11 2" xfId="32" xr:uid="{00000000-0005-0000-0000-000004000000}"/>
    <cellStyle name="Normal 12" xfId="8" xr:uid="{00000000-0005-0000-0000-000005000000}"/>
    <cellStyle name="Normal 12 2" xfId="33" xr:uid="{00000000-0005-0000-0000-000006000000}"/>
    <cellStyle name="Normal 13" xfId="9" xr:uid="{00000000-0005-0000-0000-000007000000}"/>
    <cellStyle name="Normal 13 2" xfId="34" xr:uid="{00000000-0005-0000-0000-000008000000}"/>
    <cellStyle name="Normal 14" xfId="10" xr:uid="{00000000-0005-0000-0000-000009000000}"/>
    <cellStyle name="Normal 14 2" xfId="35" xr:uid="{00000000-0005-0000-0000-00000A000000}"/>
    <cellStyle name="Normal 15" xfId="11" xr:uid="{00000000-0005-0000-0000-00000B000000}"/>
    <cellStyle name="Normal 15 2" xfId="36" xr:uid="{00000000-0005-0000-0000-00000C000000}"/>
    <cellStyle name="Normal 16" xfId="12" xr:uid="{00000000-0005-0000-0000-00000D000000}"/>
    <cellStyle name="Normal 16 2" xfId="37" xr:uid="{00000000-0005-0000-0000-00000E000000}"/>
    <cellStyle name="Normal 17" xfId="13" xr:uid="{00000000-0005-0000-0000-00000F000000}"/>
    <cellStyle name="Normal 17 2" xfId="38" xr:uid="{00000000-0005-0000-0000-000010000000}"/>
    <cellStyle name="Normal 18" xfId="14" xr:uid="{00000000-0005-0000-0000-000011000000}"/>
    <cellStyle name="Normal 18 2" xfId="39" xr:uid="{00000000-0005-0000-0000-000012000000}"/>
    <cellStyle name="Normal 19" xfId="15" xr:uid="{00000000-0005-0000-0000-000013000000}"/>
    <cellStyle name="Normal 19 2" xfId="40" xr:uid="{00000000-0005-0000-0000-000014000000}"/>
    <cellStyle name="Normal 2" xfId="3" xr:uid="{00000000-0005-0000-0000-000015000000}"/>
    <cellStyle name="Normal 2 2" xfId="16" xr:uid="{00000000-0005-0000-0000-000016000000}"/>
    <cellStyle name="Normal 2 3" xfId="45" xr:uid="{A6E17E90-3391-4F4B-9ED4-5896259FD6A4}"/>
    <cellStyle name="Normal 20" xfId="17" xr:uid="{00000000-0005-0000-0000-000017000000}"/>
    <cellStyle name="Normal 20 2" xfId="41" xr:uid="{00000000-0005-0000-0000-000018000000}"/>
    <cellStyle name="Normal 21" xfId="18" xr:uid="{00000000-0005-0000-0000-000019000000}"/>
    <cellStyle name="Normal 21 2" xfId="42" xr:uid="{00000000-0005-0000-0000-00001A000000}"/>
    <cellStyle name="Normal 22" xfId="19" xr:uid="{00000000-0005-0000-0000-00001B000000}"/>
    <cellStyle name="Normal 22 2" xfId="43" xr:uid="{00000000-0005-0000-0000-00001C000000}"/>
    <cellStyle name="Normal 23" xfId="20" xr:uid="{00000000-0005-0000-0000-00001D000000}"/>
    <cellStyle name="Normal 23 2" xfId="44" xr:uid="{00000000-0005-0000-0000-00001E000000}"/>
    <cellStyle name="Normal 24" xfId="31" xr:uid="{00000000-0005-0000-0000-00001F000000}"/>
    <cellStyle name="Normal 25" xfId="5" xr:uid="{00000000-0005-0000-0000-000020000000}"/>
    <cellStyle name="Normal 3" xfId="21" xr:uid="{00000000-0005-0000-0000-000021000000}"/>
    <cellStyle name="Normal 4" xfId="22" xr:uid="{00000000-0005-0000-0000-000022000000}"/>
    <cellStyle name="Normal 5" xfId="23" xr:uid="{00000000-0005-0000-0000-000023000000}"/>
    <cellStyle name="Normal 6" xfId="24" xr:uid="{00000000-0005-0000-0000-000024000000}"/>
    <cellStyle name="Normal 7" xfId="25" xr:uid="{00000000-0005-0000-0000-000025000000}"/>
    <cellStyle name="Normal 8" xfId="26" xr:uid="{00000000-0005-0000-0000-000026000000}"/>
    <cellStyle name="Normal 9" xfId="27" xr:uid="{00000000-0005-0000-0000-000027000000}"/>
    <cellStyle name="Porcentagem" xfId="2" builtinId="5"/>
    <cellStyle name="Porcentagem 2" xfId="28" xr:uid="{00000000-0005-0000-0000-000029000000}"/>
    <cellStyle name="Total 2" xfId="29" xr:uid="{00000000-0005-0000-0000-00002A000000}"/>
    <cellStyle name="Vírgula" xfId="4" builtinId="3"/>
    <cellStyle name="Vírgula 2" xfId="30" xr:uid="{00000000-0005-0000-0000-00002C000000}"/>
  </cellStyles>
  <dxfs count="21">
    <dxf>
      <font>
        <condense val="0"/>
        <extend val="0"/>
        <color indexed="10"/>
      </font>
      <fill>
        <patternFill>
          <bgColor indexed="51"/>
        </patternFill>
      </fill>
    </dxf>
    <dxf>
      <font>
        <condense val="0"/>
        <extend val="0"/>
        <color indexed="12"/>
      </font>
      <fill>
        <patternFill>
          <bgColor indexed="27"/>
        </patternFill>
      </fill>
    </dxf>
    <dxf>
      <font>
        <b/>
        <i/>
        <condense val="0"/>
        <extend val="0"/>
        <color indexed="10"/>
      </font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lor rgb="FFFF000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335759</xdr:colOff>
      <xdr:row>0</xdr:row>
      <xdr:rowOff>0</xdr:rowOff>
    </xdr:from>
    <xdr:to>
      <xdr:col>1</xdr:col>
      <xdr:colOff>570590</xdr:colOff>
      <xdr:row>0</xdr:row>
      <xdr:rowOff>695325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54A442C-88D0-4B12-B21C-1DD788BEE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83" t="-133" r="-183" b="-133"/>
        <a:stretch>
          <a:fillRect/>
        </a:stretch>
      </xdr:blipFill>
      <xdr:spPr bwMode="auto">
        <a:xfrm>
          <a:off x="335759" y="0"/>
          <a:ext cx="701556" cy="695325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ownloads\COHAB%20-%20PLANILHA%20MU&#769;LTIPLA%20RP-%20sem%20cobertura%20_%2002-2026.xlsm" TargetMode="External"/><Relationship Id="rId1" Type="http://schemas.openxmlformats.org/officeDocument/2006/relationships/externalLinkPath" Target="file:///D:\Downloads\COHAB%20-%20PLANILHA%20MU&#769;LTIPLA%20RP-%20sem%20cobertura%20_%2002-2026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esktop\Engenharia\PRA&#199;A%20DE%20BICAS\PLANILHA%20PRA&#199;A%20DE%20BICAS.xls" TargetMode="External"/><Relationship Id="rId1" Type="http://schemas.openxmlformats.org/officeDocument/2006/relationships/externalLinkPath" Target="file:///D:\Desktop\Engenharia\PRA&#199;A%20DE%20BICAS\PLANILHA%20PRA&#199;A%20DE%20BIC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3">
          <cell r="O3">
            <v>1</v>
          </cell>
        </row>
      </sheetData>
      <sheetData sheetId="2">
        <row r="3">
          <cell r="AQ3" t="str">
            <v>%CT</v>
          </cell>
        </row>
        <row r="4">
          <cell r="AQ4" t="str">
            <v>°C</v>
          </cell>
        </row>
        <row r="5">
          <cell r="AQ5" t="str">
            <v>°F</v>
          </cell>
        </row>
        <row r="6">
          <cell r="AQ6" t="str">
            <v>100M</v>
          </cell>
        </row>
        <row r="7">
          <cell r="AQ7" t="str">
            <v>18L</v>
          </cell>
        </row>
        <row r="8">
          <cell r="AQ8" t="str">
            <v>200KG</v>
          </cell>
        </row>
        <row r="9">
          <cell r="AQ9" t="str">
            <v>250G</v>
          </cell>
        </row>
        <row r="10">
          <cell r="AQ10" t="str">
            <v>310ML</v>
          </cell>
        </row>
        <row r="11">
          <cell r="AQ11" t="str">
            <v>50KG</v>
          </cell>
        </row>
        <row r="12">
          <cell r="AQ12" t="str">
            <v>A</v>
          </cell>
        </row>
        <row r="13">
          <cell r="AQ13" t="str">
            <v>ACA/ACC</v>
          </cell>
        </row>
        <row r="14">
          <cell r="AQ14" t="str">
            <v>AH</v>
          </cell>
        </row>
        <row r="15">
          <cell r="AQ15" t="str">
            <v>AH/H/V</v>
          </cell>
        </row>
        <row r="16">
          <cell r="AQ16" t="str">
            <v>AM</v>
          </cell>
        </row>
        <row r="17">
          <cell r="AQ17" t="str">
            <v>AM0/4ML</v>
          </cell>
        </row>
        <row r="18">
          <cell r="AQ18" t="str">
            <v>AM0/5ML</v>
          </cell>
        </row>
        <row r="19">
          <cell r="AQ19" t="str">
            <v>AM1/5ML</v>
          </cell>
        </row>
        <row r="20">
          <cell r="AQ20" t="str">
            <v>AM10ML</v>
          </cell>
        </row>
        <row r="21">
          <cell r="AQ21" t="str">
            <v>AM1ML</v>
          </cell>
        </row>
        <row r="22">
          <cell r="AQ22" t="str">
            <v>AM2/5ML</v>
          </cell>
        </row>
        <row r="23">
          <cell r="AQ23" t="str">
            <v>AM2ML</v>
          </cell>
        </row>
        <row r="24">
          <cell r="AQ24" t="str">
            <v>AM3ML</v>
          </cell>
        </row>
        <row r="25">
          <cell r="AQ25" t="str">
            <v>AM4ML</v>
          </cell>
        </row>
        <row r="26">
          <cell r="AQ26" t="str">
            <v>AM5ML</v>
          </cell>
        </row>
        <row r="27">
          <cell r="AQ27" t="str">
            <v>AM6ML</v>
          </cell>
        </row>
        <row r="28">
          <cell r="AQ28" t="str">
            <v>AM7ML</v>
          </cell>
        </row>
        <row r="29">
          <cell r="AQ29" t="str">
            <v>ANO</v>
          </cell>
        </row>
        <row r="30">
          <cell r="AQ30" t="str">
            <v>ANOS</v>
          </cell>
        </row>
        <row r="31">
          <cell r="AQ31" t="str">
            <v>ARR</v>
          </cell>
        </row>
        <row r="32">
          <cell r="AQ32" t="str">
            <v>AWG</v>
          </cell>
        </row>
        <row r="33">
          <cell r="AQ33" t="str">
            <v>BAR</v>
          </cell>
        </row>
        <row r="34">
          <cell r="AQ34" t="str">
            <v>BAR.</v>
          </cell>
        </row>
        <row r="35">
          <cell r="AQ35" t="str">
            <v>BD</v>
          </cell>
        </row>
        <row r="36">
          <cell r="AQ36" t="str">
            <v>BIS</v>
          </cell>
        </row>
        <row r="37">
          <cell r="AQ37" t="str">
            <v>BIS/GL</v>
          </cell>
        </row>
        <row r="38">
          <cell r="AQ38" t="str">
            <v>BIS1/65G</v>
          </cell>
        </row>
        <row r="39">
          <cell r="AQ39" t="str">
            <v>BIS1/8G</v>
          </cell>
        </row>
        <row r="40">
          <cell r="AQ40" t="str">
            <v>BIS100G</v>
          </cell>
        </row>
        <row r="41">
          <cell r="AQ41" t="str">
            <v>BIS10G</v>
          </cell>
        </row>
        <row r="42">
          <cell r="AQ42" t="str">
            <v>BIS135G</v>
          </cell>
        </row>
        <row r="43">
          <cell r="AQ43" t="str">
            <v>BIS13G</v>
          </cell>
        </row>
        <row r="44">
          <cell r="AQ44" t="str">
            <v>BIS14G</v>
          </cell>
        </row>
        <row r="45">
          <cell r="AQ45" t="str">
            <v>BIS15G</v>
          </cell>
        </row>
        <row r="46">
          <cell r="AQ46" t="str">
            <v>BIS1G</v>
          </cell>
        </row>
        <row r="47">
          <cell r="AQ47" t="str">
            <v>BIS20G</v>
          </cell>
        </row>
        <row r="48">
          <cell r="AQ48" t="str">
            <v>BIS25G</v>
          </cell>
        </row>
        <row r="49">
          <cell r="AQ49" t="str">
            <v>BIS28/8G</v>
          </cell>
        </row>
        <row r="50">
          <cell r="AQ50" t="str">
            <v>BIS28G</v>
          </cell>
        </row>
        <row r="51">
          <cell r="AQ51" t="str">
            <v>BIS2G</v>
          </cell>
        </row>
        <row r="52">
          <cell r="AQ52" t="str">
            <v>BIS3/5G</v>
          </cell>
        </row>
        <row r="53">
          <cell r="AQ53" t="str">
            <v>BIS30G</v>
          </cell>
        </row>
        <row r="54">
          <cell r="AQ54" t="str">
            <v>BIS30ML</v>
          </cell>
        </row>
        <row r="55">
          <cell r="AQ55" t="str">
            <v>BIS40G</v>
          </cell>
        </row>
        <row r="56">
          <cell r="AQ56" t="str">
            <v>BIS43G</v>
          </cell>
        </row>
        <row r="57">
          <cell r="AQ57" t="str">
            <v>BIS45G</v>
          </cell>
        </row>
        <row r="58">
          <cell r="AQ58" t="str">
            <v>BIS47G</v>
          </cell>
        </row>
        <row r="59">
          <cell r="AQ59" t="str">
            <v>BIS4G</v>
          </cell>
        </row>
        <row r="60">
          <cell r="AQ60" t="str">
            <v>BIS50G</v>
          </cell>
        </row>
        <row r="61">
          <cell r="AQ61" t="str">
            <v>BIS55G</v>
          </cell>
        </row>
        <row r="62">
          <cell r="AQ62" t="str">
            <v>BIS56G</v>
          </cell>
        </row>
        <row r="63">
          <cell r="AQ63" t="str">
            <v>BIS5G</v>
          </cell>
        </row>
        <row r="64">
          <cell r="AQ64" t="str">
            <v>BIS60G</v>
          </cell>
        </row>
        <row r="65">
          <cell r="AQ65" t="str">
            <v>BIS6G</v>
          </cell>
        </row>
        <row r="66">
          <cell r="AQ66" t="str">
            <v>BIS7/5G</v>
          </cell>
        </row>
        <row r="67">
          <cell r="AQ67" t="str">
            <v>BIS70G</v>
          </cell>
        </row>
        <row r="68">
          <cell r="AQ68" t="str">
            <v>BIS80G</v>
          </cell>
        </row>
        <row r="69">
          <cell r="AQ69" t="str">
            <v>BIS90G</v>
          </cell>
        </row>
        <row r="70">
          <cell r="AQ70" t="str">
            <v>BIT</v>
          </cell>
        </row>
        <row r="71">
          <cell r="AQ71" t="str">
            <v>BL</v>
          </cell>
        </row>
        <row r="72">
          <cell r="AQ72" t="str">
            <v>BLIS</v>
          </cell>
        </row>
        <row r="73">
          <cell r="AQ73" t="str">
            <v>BLIS21CP</v>
          </cell>
        </row>
        <row r="74">
          <cell r="AQ74" t="str">
            <v>BLIS35CP</v>
          </cell>
        </row>
        <row r="75">
          <cell r="AQ75" t="str">
            <v>BOB</v>
          </cell>
        </row>
        <row r="76">
          <cell r="AQ76" t="str">
            <v>BOL</v>
          </cell>
        </row>
        <row r="77">
          <cell r="AQ77" t="str">
            <v>BOM</v>
          </cell>
        </row>
        <row r="78">
          <cell r="AQ78" t="str">
            <v>BPM</v>
          </cell>
        </row>
        <row r="79">
          <cell r="AQ79" t="str">
            <v>BPS</v>
          </cell>
        </row>
        <row r="80">
          <cell r="AQ80" t="str">
            <v>BR</v>
          </cell>
        </row>
        <row r="81">
          <cell r="AQ81" t="str">
            <v>BRI</v>
          </cell>
        </row>
        <row r="82">
          <cell r="AQ82" t="str">
            <v>BTJ</v>
          </cell>
        </row>
        <row r="83">
          <cell r="AQ83" t="str">
            <v>BTU</v>
          </cell>
        </row>
        <row r="84">
          <cell r="AQ84" t="str">
            <v>BTU/H</v>
          </cell>
        </row>
        <row r="85">
          <cell r="AQ85" t="str">
            <v>BWG</v>
          </cell>
        </row>
        <row r="86">
          <cell r="AQ86" t="str">
            <v>C</v>
          </cell>
        </row>
        <row r="87">
          <cell r="AQ87" t="str">
            <v>CA</v>
          </cell>
        </row>
        <row r="88">
          <cell r="AQ88" t="str">
            <v>CAD</v>
          </cell>
        </row>
        <row r="89">
          <cell r="AQ89" t="str">
            <v>CAL/G</v>
          </cell>
        </row>
        <row r="90">
          <cell r="AQ90" t="str">
            <v>CAPS</v>
          </cell>
        </row>
        <row r="91">
          <cell r="AQ91" t="str">
            <v>CAR</v>
          </cell>
        </row>
        <row r="92">
          <cell r="AQ92" t="str">
            <v>CC</v>
          </cell>
        </row>
        <row r="93">
          <cell r="AQ93" t="str">
            <v>CD</v>
          </cell>
        </row>
        <row r="94">
          <cell r="AQ94" t="str">
            <v>CD/M2</v>
          </cell>
        </row>
        <row r="95">
          <cell r="AQ95" t="str">
            <v>CENTO</v>
          </cell>
        </row>
        <row r="96">
          <cell r="AQ96" t="str">
            <v>CG</v>
          </cell>
        </row>
        <row r="97">
          <cell r="AQ97" t="str">
            <v>CH</v>
          </cell>
        </row>
        <row r="98">
          <cell r="AQ98" t="str">
            <v>CHI</v>
          </cell>
        </row>
        <row r="99">
          <cell r="AQ99" t="str">
            <v>CHP</v>
          </cell>
        </row>
        <row r="100">
          <cell r="AQ100" t="str">
            <v>CHP</v>
          </cell>
        </row>
        <row r="101">
          <cell r="AQ101" t="str">
            <v>CI</v>
          </cell>
        </row>
        <row r="102">
          <cell r="AQ102" t="str">
            <v>CIL</v>
          </cell>
        </row>
        <row r="103">
          <cell r="AQ103" t="str">
            <v>CIN</v>
          </cell>
        </row>
        <row r="104">
          <cell r="AQ104" t="str">
            <v>CJ</v>
          </cell>
        </row>
        <row r="105">
          <cell r="AQ105" t="str">
            <v>CL</v>
          </cell>
        </row>
        <row r="106">
          <cell r="AQ106" t="str">
            <v>CM</v>
          </cell>
        </row>
        <row r="107">
          <cell r="AQ107" t="str">
            <v>CM/POL</v>
          </cell>
        </row>
        <row r="108">
          <cell r="AQ108" t="str">
            <v>CM2</v>
          </cell>
        </row>
        <row r="109">
          <cell r="AQ109" t="str">
            <v>CM2/H</v>
          </cell>
        </row>
        <row r="110">
          <cell r="AQ110" t="str">
            <v>CM2/M</v>
          </cell>
        </row>
        <row r="111">
          <cell r="AQ111" t="str">
            <v>CM3</v>
          </cell>
        </row>
        <row r="112">
          <cell r="AQ112" t="str">
            <v>CM³/H</v>
          </cell>
        </row>
        <row r="113">
          <cell r="AQ113" t="str">
            <v>CM³/MIN</v>
          </cell>
        </row>
        <row r="114">
          <cell r="AQ114" t="str">
            <v>CNT</v>
          </cell>
        </row>
        <row r="115">
          <cell r="AQ115" t="str">
            <v>CO</v>
          </cell>
        </row>
        <row r="116">
          <cell r="AQ116" t="str">
            <v>COL</v>
          </cell>
        </row>
        <row r="117">
          <cell r="AQ117" t="str">
            <v>COMP</v>
          </cell>
        </row>
        <row r="118">
          <cell r="AQ118" t="str">
            <v>COMPR</v>
          </cell>
        </row>
        <row r="119">
          <cell r="AQ119" t="str">
            <v>CÓPIA</v>
          </cell>
        </row>
        <row r="120">
          <cell r="AQ120" t="str">
            <v>COPO</v>
          </cell>
        </row>
        <row r="121">
          <cell r="AQ121" t="str">
            <v>CP</v>
          </cell>
        </row>
        <row r="122">
          <cell r="AQ122" t="str">
            <v>CPL</v>
          </cell>
        </row>
        <row r="123">
          <cell r="AQ123" t="str">
            <v>CPM</v>
          </cell>
        </row>
        <row r="124">
          <cell r="AQ124" t="str">
            <v>CPS</v>
          </cell>
        </row>
        <row r="125">
          <cell r="AQ125" t="str">
            <v>CRT</v>
          </cell>
        </row>
        <row r="126">
          <cell r="AQ126" t="str">
            <v>CS</v>
          </cell>
        </row>
        <row r="127">
          <cell r="AQ127" t="str">
            <v>CST</v>
          </cell>
        </row>
        <row r="128">
          <cell r="AQ128" t="str">
            <v>CT</v>
          </cell>
        </row>
        <row r="129">
          <cell r="AQ129" t="str">
            <v>CTE</v>
          </cell>
        </row>
        <row r="130">
          <cell r="AQ130" t="str">
            <v>CV</v>
          </cell>
        </row>
        <row r="131">
          <cell r="AQ131" t="str">
            <v>CX</v>
          </cell>
        </row>
        <row r="132">
          <cell r="AQ132" t="str">
            <v>CX100UN</v>
          </cell>
        </row>
        <row r="133">
          <cell r="AQ133" t="str">
            <v>CX40UN</v>
          </cell>
        </row>
        <row r="134">
          <cell r="AQ134" t="str">
            <v>D</v>
          </cell>
        </row>
        <row r="135">
          <cell r="AQ135" t="str">
            <v>DAG</v>
          </cell>
        </row>
        <row r="136">
          <cell r="AQ136" t="str">
            <v>DAL</v>
          </cell>
        </row>
        <row r="137">
          <cell r="AQ137" t="str">
            <v>DAM</v>
          </cell>
        </row>
        <row r="138">
          <cell r="AQ138" t="str">
            <v>DAN</v>
          </cell>
        </row>
        <row r="139">
          <cell r="AQ139" t="str">
            <v>DB</v>
          </cell>
        </row>
        <row r="140">
          <cell r="AQ140" t="str">
            <v>DBM</v>
          </cell>
        </row>
        <row r="141">
          <cell r="AQ141" t="str">
            <v>DG</v>
          </cell>
        </row>
        <row r="142">
          <cell r="AQ142" t="str">
            <v>DGT</v>
          </cell>
        </row>
        <row r="143">
          <cell r="AQ143" t="str">
            <v>DIA</v>
          </cell>
        </row>
        <row r="144">
          <cell r="AQ144" t="str">
            <v>DIAS</v>
          </cell>
        </row>
        <row r="145">
          <cell r="AQ145" t="str">
            <v>DISCO</v>
          </cell>
        </row>
        <row r="146">
          <cell r="AQ146" t="str">
            <v>DL</v>
          </cell>
        </row>
        <row r="147">
          <cell r="AQ147" t="str">
            <v>DM</v>
          </cell>
        </row>
        <row r="148">
          <cell r="AQ148" t="str">
            <v>DM2</v>
          </cell>
        </row>
        <row r="149">
          <cell r="AQ149" t="str">
            <v>DM3</v>
          </cell>
        </row>
        <row r="150">
          <cell r="AQ150" t="str">
            <v>DM3</v>
          </cell>
        </row>
        <row r="151">
          <cell r="AQ151" t="str">
            <v>DOSES</v>
          </cell>
        </row>
        <row r="152">
          <cell r="AQ152" t="str">
            <v>DPI</v>
          </cell>
        </row>
        <row r="153">
          <cell r="AQ153" t="str">
            <v>DPT</v>
          </cell>
        </row>
        <row r="154">
          <cell r="AQ154" t="str">
            <v>DRAG</v>
          </cell>
        </row>
        <row r="155">
          <cell r="AQ155" t="str">
            <v>DZ</v>
          </cell>
        </row>
        <row r="156">
          <cell r="AQ156" t="str">
            <v>EMB</v>
          </cell>
        </row>
        <row r="157">
          <cell r="AQ157" t="str">
            <v>EMB/H</v>
          </cell>
        </row>
        <row r="158">
          <cell r="AQ158" t="str">
            <v>EMP</v>
          </cell>
        </row>
        <row r="159">
          <cell r="AQ159" t="str">
            <v>ENV</v>
          </cell>
        </row>
        <row r="160">
          <cell r="AQ160" t="str">
            <v>ENV27/9G</v>
          </cell>
        </row>
        <row r="161">
          <cell r="AQ161" t="str">
            <v>ENV30G</v>
          </cell>
        </row>
        <row r="162">
          <cell r="AQ162" t="str">
            <v>EQP</v>
          </cell>
        </row>
        <row r="163">
          <cell r="AQ163" t="str">
            <v>EST</v>
          </cell>
        </row>
        <row r="164">
          <cell r="AQ164" t="str">
            <v>EV</v>
          </cell>
        </row>
        <row r="165">
          <cell r="AQ165" t="str">
            <v>F</v>
          </cell>
        </row>
        <row r="166">
          <cell r="AQ166" t="str">
            <v>FCK</v>
          </cell>
        </row>
        <row r="167">
          <cell r="AQ167" t="str">
            <v>FD</v>
          </cell>
        </row>
        <row r="168">
          <cell r="AQ168" t="str">
            <v>FL</v>
          </cell>
        </row>
        <row r="169">
          <cell r="AQ169" t="str">
            <v>FLAC</v>
          </cell>
        </row>
        <row r="170">
          <cell r="AQ170" t="str">
            <v>FLS/H</v>
          </cell>
        </row>
        <row r="171">
          <cell r="AQ171" t="str">
            <v>FPM</v>
          </cell>
        </row>
        <row r="172">
          <cell r="AQ172" t="str">
            <v>FPS</v>
          </cell>
        </row>
        <row r="173">
          <cell r="AQ173" t="str">
            <v>FR</v>
          </cell>
        </row>
        <row r="174">
          <cell r="AQ174" t="str">
            <v>FR1000ML</v>
          </cell>
        </row>
        <row r="175">
          <cell r="AQ175" t="str">
            <v>FR100DS</v>
          </cell>
        </row>
        <row r="176">
          <cell r="AQ176" t="str">
            <v>FR100ML</v>
          </cell>
        </row>
        <row r="177">
          <cell r="AQ177" t="str">
            <v>FR105ML</v>
          </cell>
        </row>
        <row r="178">
          <cell r="AQ178" t="str">
            <v>FR10ML</v>
          </cell>
        </row>
        <row r="179">
          <cell r="AQ179" t="str">
            <v>FR110ML</v>
          </cell>
        </row>
        <row r="180">
          <cell r="AQ180" t="str">
            <v>FR1200MG</v>
          </cell>
        </row>
        <row r="181">
          <cell r="AQ181" t="str">
            <v>FR120DS</v>
          </cell>
        </row>
        <row r="182">
          <cell r="AQ182" t="str">
            <v>FR120ML</v>
          </cell>
        </row>
        <row r="183">
          <cell r="AQ183" t="str">
            <v>FR125ML</v>
          </cell>
        </row>
        <row r="184">
          <cell r="AQ184" t="str">
            <v>FR130DS</v>
          </cell>
        </row>
        <row r="185">
          <cell r="AQ185" t="str">
            <v>FR1500MG</v>
          </cell>
        </row>
        <row r="186">
          <cell r="AQ186" t="str">
            <v>FR150DS</v>
          </cell>
        </row>
        <row r="187">
          <cell r="AQ187" t="str">
            <v>FR150ML</v>
          </cell>
        </row>
        <row r="188">
          <cell r="AQ188" t="str">
            <v>FR15ML</v>
          </cell>
        </row>
        <row r="189">
          <cell r="AQ189" t="str">
            <v>FR160ML</v>
          </cell>
        </row>
        <row r="190">
          <cell r="AQ190" t="str">
            <v>FR200DS</v>
          </cell>
        </row>
        <row r="191">
          <cell r="AQ191" t="str">
            <v>FR200ML</v>
          </cell>
        </row>
        <row r="192">
          <cell r="AQ192" t="str">
            <v>FR20ML</v>
          </cell>
        </row>
        <row r="193">
          <cell r="AQ193" t="str">
            <v>FR240ML</v>
          </cell>
        </row>
        <row r="194">
          <cell r="AQ194" t="str">
            <v>FR250ML</v>
          </cell>
        </row>
        <row r="195">
          <cell r="AQ195" t="str">
            <v>FR300DS</v>
          </cell>
        </row>
        <row r="196">
          <cell r="AQ196" t="str">
            <v>FR300ML</v>
          </cell>
        </row>
        <row r="197">
          <cell r="AQ197" t="str">
            <v>FR30DS</v>
          </cell>
        </row>
        <row r="198">
          <cell r="AQ198" t="str">
            <v>FR30G</v>
          </cell>
        </row>
        <row r="199">
          <cell r="AQ199" t="str">
            <v>FR30ML</v>
          </cell>
        </row>
        <row r="200">
          <cell r="AQ200" t="str">
            <v>FR340ML</v>
          </cell>
        </row>
        <row r="201">
          <cell r="AQ201" t="str">
            <v>FR350ML</v>
          </cell>
        </row>
        <row r="202">
          <cell r="AQ202" t="str">
            <v>FR40ML</v>
          </cell>
        </row>
        <row r="203">
          <cell r="AQ203" t="str">
            <v>FR45ML</v>
          </cell>
        </row>
        <row r="204">
          <cell r="AQ204" t="str">
            <v>FR500ML</v>
          </cell>
        </row>
        <row r="205">
          <cell r="AQ205" t="str">
            <v>H</v>
          </cell>
        </row>
        <row r="206">
          <cell r="AQ206" t="str">
            <v>KG</v>
          </cell>
        </row>
        <row r="207">
          <cell r="AQ207" t="str">
            <v>KM</v>
          </cell>
        </row>
        <row r="208">
          <cell r="AQ208" t="str">
            <v>M</v>
          </cell>
        </row>
        <row r="209">
          <cell r="AQ209" t="str">
            <v>M2</v>
          </cell>
        </row>
        <row r="210">
          <cell r="AQ210" t="str">
            <v>M3</v>
          </cell>
        </row>
        <row r="211">
          <cell r="AQ211" t="str">
            <v>M3XKM</v>
          </cell>
        </row>
        <row r="212">
          <cell r="AQ212" t="str">
            <v>MES</v>
          </cell>
        </row>
        <row r="213">
          <cell r="AQ213" t="str">
            <v>MÊS</v>
          </cell>
        </row>
        <row r="214">
          <cell r="AQ214" t="str">
            <v>MESES</v>
          </cell>
        </row>
        <row r="215">
          <cell r="AQ215" t="str">
            <v>OUTRAS</v>
          </cell>
        </row>
        <row r="216">
          <cell r="AQ216" t="str">
            <v>PAR</v>
          </cell>
        </row>
        <row r="217">
          <cell r="AQ217" t="str">
            <v>PC</v>
          </cell>
        </row>
        <row r="218">
          <cell r="AQ218" t="str">
            <v>T</v>
          </cell>
        </row>
        <row r="219">
          <cell r="AQ219" t="str">
            <v>TXKM</v>
          </cell>
        </row>
        <row r="220">
          <cell r="AQ220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 Orcamentária "/>
      <sheetName val="Memória de cálculo"/>
      <sheetName val="Composição de custo unitário"/>
      <sheetName val="Cronograma"/>
      <sheetName val="BDI"/>
    </sheetNames>
    <sheetDataSet>
      <sheetData sheetId="0">
        <row r="4">
          <cell r="A4" t="str">
            <v>LOCAL: PRAÇA - BAIRRO BICAS</v>
          </cell>
        </row>
        <row r="9">
          <cell r="C9" t="str">
            <v>SERVIÇOS PRELIMINARES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6"/>
  <sheetViews>
    <sheetView tabSelected="1" workbookViewId="0">
      <selection activeCell="C15" sqref="C15"/>
    </sheetView>
  </sheetViews>
  <sheetFormatPr defaultColWidth="9.140625" defaultRowHeight="12.75" x14ac:dyDescent="0.25"/>
  <cols>
    <col min="1" max="1" width="7" style="2" customWidth="1"/>
    <col min="2" max="2" width="13.85546875" style="2" customWidth="1"/>
    <col min="3" max="3" width="86" style="1" customWidth="1"/>
    <col min="4" max="4" width="8" style="2" customWidth="1"/>
    <col min="5" max="5" width="12.28515625" style="49" customWidth="1"/>
    <col min="6" max="6" width="13.85546875" style="3" bestFit="1" customWidth="1"/>
    <col min="7" max="7" width="12.85546875" style="2" customWidth="1"/>
    <col min="8" max="8" width="21.7109375" style="5" customWidth="1"/>
    <col min="9" max="40" width="9.140625" style="6"/>
    <col min="41" max="16384" width="9.140625" style="1"/>
  </cols>
  <sheetData>
    <row r="1" spans="1:10" ht="55.5" customHeight="1" x14ac:dyDescent="0.25">
      <c r="A1" s="105"/>
      <c r="B1" s="106"/>
      <c r="C1" s="107" t="s">
        <v>8</v>
      </c>
      <c r="D1" s="107"/>
      <c r="E1" s="107"/>
      <c r="F1" s="107"/>
      <c r="G1" s="107"/>
      <c r="H1" s="108"/>
    </row>
    <row r="2" spans="1:10" x14ac:dyDescent="0.25">
      <c r="A2" s="109" t="s">
        <v>96</v>
      </c>
      <c r="B2" s="110"/>
      <c r="C2" s="110"/>
      <c r="D2" s="110"/>
      <c r="E2" s="110"/>
      <c r="F2" s="110"/>
      <c r="G2" s="110"/>
      <c r="H2" s="111"/>
    </row>
    <row r="3" spans="1:10" x14ac:dyDescent="0.25">
      <c r="A3" s="112"/>
      <c r="B3" s="113"/>
      <c r="C3" s="113"/>
      <c r="D3" s="113"/>
      <c r="E3" s="113"/>
      <c r="F3" s="113"/>
      <c r="G3" s="113"/>
      <c r="H3" s="114"/>
    </row>
    <row r="4" spans="1:10" x14ac:dyDescent="0.25">
      <c r="A4" s="115"/>
      <c r="B4" s="116"/>
      <c r="C4" s="116"/>
      <c r="D4" s="116"/>
      <c r="E4" s="116"/>
      <c r="F4" s="116"/>
      <c r="G4" s="116"/>
      <c r="H4" s="117"/>
    </row>
    <row r="5" spans="1:10" ht="21" customHeight="1" x14ac:dyDescent="0.25">
      <c r="A5" s="121" t="s">
        <v>9</v>
      </c>
      <c r="B5" s="122"/>
      <c r="C5" s="123" t="s">
        <v>77</v>
      </c>
      <c r="D5" s="124"/>
      <c r="E5" s="125"/>
      <c r="G5" s="126" t="s">
        <v>46</v>
      </c>
      <c r="H5" s="127"/>
    </row>
    <row r="6" spans="1:10" x14ac:dyDescent="0.25">
      <c r="A6" s="7"/>
      <c r="H6" s="8"/>
    </row>
    <row r="7" spans="1:10" ht="38.25" x14ac:dyDescent="0.25">
      <c r="A7" s="12" t="s">
        <v>0</v>
      </c>
      <c r="B7" s="45" t="s">
        <v>1</v>
      </c>
      <c r="C7" s="46" t="s">
        <v>2</v>
      </c>
      <c r="D7" s="46" t="s">
        <v>3</v>
      </c>
      <c r="E7" s="50" t="s">
        <v>4</v>
      </c>
      <c r="F7" s="47" t="s">
        <v>5</v>
      </c>
      <c r="G7" s="45" t="s">
        <v>6</v>
      </c>
      <c r="H7" s="48" t="s">
        <v>7</v>
      </c>
    </row>
    <row r="8" spans="1:10" x14ac:dyDescent="0.25">
      <c r="A8" s="74" t="s">
        <v>64</v>
      </c>
      <c r="B8" s="75"/>
      <c r="C8" s="76" t="s">
        <v>48</v>
      </c>
      <c r="D8" s="76"/>
      <c r="E8" s="77"/>
      <c r="F8" s="78"/>
      <c r="G8" s="75"/>
      <c r="H8" s="79"/>
    </row>
    <row r="9" spans="1:10" ht="60" x14ac:dyDescent="0.25">
      <c r="A9" s="7" t="s">
        <v>41</v>
      </c>
      <c r="B9" s="70" t="s">
        <v>62</v>
      </c>
      <c r="C9" s="64" t="s">
        <v>63</v>
      </c>
      <c r="D9" s="2" t="s">
        <v>52</v>
      </c>
      <c r="E9" s="52">
        <v>1</v>
      </c>
      <c r="F9" s="67">
        <v>1206.72</v>
      </c>
      <c r="G9" s="53">
        <f>ROUND(F9*1.275,2)</f>
        <v>1538.57</v>
      </c>
      <c r="H9" s="62">
        <f>E9*G9</f>
        <v>1538.57</v>
      </c>
      <c r="J9" s="6">
        <v>1538.57</v>
      </c>
    </row>
    <row r="10" spans="1:10" x14ac:dyDescent="0.25">
      <c r="A10" s="74" t="s">
        <v>65</v>
      </c>
      <c r="B10" s="80"/>
      <c r="C10" s="76" t="s">
        <v>49</v>
      </c>
      <c r="D10" s="81"/>
      <c r="E10" s="82"/>
      <c r="F10" s="83"/>
      <c r="G10" s="84"/>
      <c r="H10" s="85"/>
    </row>
    <row r="11" spans="1:10" ht="33" customHeight="1" x14ac:dyDescent="0.2">
      <c r="A11" s="7" t="s">
        <v>67</v>
      </c>
      <c r="B11" s="71" t="s">
        <v>50</v>
      </c>
      <c r="C11" s="61" t="str">
        <f ca="1">IF($C11="S",REFERENCIA.Descricao,"(digite a descrição aqui)")</f>
        <v>CAIXA DE PASSAGEM PARA PISO EM ALUMÍNIO, TAMPA REVERSÍVEL (ANTIDERRAPANTE OU LISA), DIMENSÃO (300X300X120)MM, INCLUSIVE ACESSÓRIOS E FIXAÇÃO</v>
      </c>
      <c r="D11" s="65" t="s">
        <v>52</v>
      </c>
      <c r="E11" s="66">
        <v>8</v>
      </c>
      <c r="F11" s="68">
        <v>242.93</v>
      </c>
      <c r="G11" s="53">
        <f>ROUND(F11*1.275,2)</f>
        <v>309.74</v>
      </c>
      <c r="H11" s="62">
        <f>E11*G11</f>
        <v>2477.92</v>
      </c>
    </row>
    <row r="12" spans="1:10" ht="30" customHeight="1" x14ac:dyDescent="0.25">
      <c r="A12" s="7" t="s">
        <v>68</v>
      </c>
      <c r="B12" s="71" t="s">
        <v>51</v>
      </c>
      <c r="C12" s="61" t="str">
        <f ca="1">IF($C12="S",REFERENCIA.Descricao,"(digite a descrição aqui)")</f>
        <v>ELETRODUTO FLEXÍVEL CORRUGADO, PEAD, DN 50 (1 1/2"), PARA REDE ENTERRADA DE DISTRIBUIÇÃO DE ENERGIA ELÉTRICA - FORNECIMENTO E INSTALAÇÃO. AF_12/2021</v>
      </c>
      <c r="D12" s="65" t="s">
        <v>55</v>
      </c>
      <c r="E12" s="66">
        <v>100</v>
      </c>
      <c r="F12" s="69">
        <v>9.09</v>
      </c>
      <c r="G12" s="53">
        <f>ROUND(F12*1.275,2)</f>
        <v>11.59</v>
      </c>
      <c r="H12" s="62">
        <f>E12*G12</f>
        <v>1159</v>
      </c>
    </row>
    <row r="13" spans="1:10" ht="18.75" customHeight="1" x14ac:dyDescent="0.25">
      <c r="A13" s="74" t="s">
        <v>66</v>
      </c>
      <c r="B13" s="81"/>
      <c r="C13" s="76" t="s">
        <v>53</v>
      </c>
      <c r="D13" s="86"/>
      <c r="E13" s="82"/>
      <c r="F13" s="83"/>
      <c r="G13" s="84"/>
      <c r="H13" s="87"/>
    </row>
    <row r="14" spans="1:10" ht="20.25" customHeight="1" x14ac:dyDescent="0.25">
      <c r="A14" s="7" t="s">
        <v>69</v>
      </c>
      <c r="B14" s="55">
        <v>88485</v>
      </c>
      <c r="C14" s="61" t="str">
        <f ca="1">IF($C14="S",REFERENCIA.Descricao,"(digite a descrição aqui)")</f>
        <v>FUNDO SELADOR ACRÍLICO, APLICAÇÃO MANUAL EM PAREDE, UMA DEMÃO. AF_04/2023</v>
      </c>
      <c r="D14" s="2" t="s">
        <v>47</v>
      </c>
      <c r="E14" s="56">
        <v>100</v>
      </c>
      <c r="F14" s="4">
        <v>5.03</v>
      </c>
      <c r="G14" s="53">
        <f>ROUND(F14*1.275,2)</f>
        <v>6.41</v>
      </c>
      <c r="H14" s="54">
        <f>E14*G14</f>
        <v>641</v>
      </c>
    </row>
    <row r="15" spans="1:10" ht="30.75" customHeight="1" x14ac:dyDescent="0.25">
      <c r="A15" s="7" t="s">
        <v>70</v>
      </c>
      <c r="B15" s="55" t="s">
        <v>54</v>
      </c>
      <c r="C15" s="61" t="str">
        <f ca="1">IF($C15="S",REFERENCIA.Descricao,"(digite a descrição aqui)")</f>
        <v>PINTURA ACRÍLICA EM PAREDE, DUAS (2) DEMÃOS, COM APLICAÇÃO MANUAL, EXCLUSIVE SELADOR ACRÍLICO E MASSA ACRÍLICA/CORRIDA (PVA)</v>
      </c>
      <c r="D15" s="2" t="s">
        <v>47</v>
      </c>
      <c r="E15" s="56">
        <v>100</v>
      </c>
      <c r="F15" s="4">
        <v>17.59</v>
      </c>
      <c r="G15" s="53">
        <f>ROUND(F15*1.275,2)</f>
        <v>22.43</v>
      </c>
      <c r="H15" s="54">
        <f>E15*G15</f>
        <v>2243</v>
      </c>
    </row>
    <row r="16" spans="1:10" ht="19.5" customHeight="1" x14ac:dyDescent="0.25">
      <c r="A16" s="74" t="s">
        <v>71</v>
      </c>
      <c r="B16" s="81"/>
      <c r="C16" s="76" t="s">
        <v>56</v>
      </c>
      <c r="D16" s="86"/>
      <c r="E16" s="82"/>
      <c r="F16" s="83"/>
      <c r="G16" s="84"/>
      <c r="H16" s="87"/>
    </row>
    <row r="17" spans="1:40" ht="30.75" customHeight="1" x14ac:dyDescent="0.25">
      <c r="A17" s="7" t="s">
        <v>72</v>
      </c>
      <c r="B17" s="71" t="s">
        <v>57</v>
      </c>
      <c r="C17" s="61" t="str">
        <f ca="1">IF($C17="S",REFERENCIA.Descricao,"(digite a descrição aqui)")</f>
        <v>PINTURA ACRÍLICA PARA PISO EM QUADRAS ESPORTIVA, DUAS (2) DEMÃOS, COM APLICAÇÃO MANUAL</v>
      </c>
      <c r="D17" s="2" t="s">
        <v>47</v>
      </c>
      <c r="E17" s="56">
        <v>781.2</v>
      </c>
      <c r="F17" s="4">
        <v>14.11</v>
      </c>
      <c r="G17" s="53">
        <f t="shared" ref="G17:G21" si="0">ROUND(F17*1.275,2)</f>
        <v>17.989999999999998</v>
      </c>
      <c r="H17" s="54">
        <f t="shared" ref="H17:H21" si="1">E17*G17</f>
        <v>14053.788</v>
      </c>
    </row>
    <row r="18" spans="1:40" ht="32.25" customHeight="1" x14ac:dyDescent="0.25">
      <c r="A18" s="7" t="s">
        <v>73</v>
      </c>
      <c r="B18" s="71" t="s">
        <v>58</v>
      </c>
      <c r="C18" s="61" t="str">
        <f ca="1">IF($C18="S",REFERENCIA.Descricao,"(digite a descrição aqui)")</f>
        <v>LIXAMENTO MANUAL EM SUPERFÍCIE METÁLICA PARA REMOÇÃO DE TINTA E/OU FUNDO ANTICORROSIVA</v>
      </c>
      <c r="D18" s="2" t="s">
        <v>47</v>
      </c>
      <c r="E18" s="56">
        <v>100</v>
      </c>
      <c r="F18" s="4">
        <v>6.19</v>
      </c>
      <c r="G18" s="53">
        <f t="shared" si="0"/>
        <v>7.89</v>
      </c>
      <c r="H18" s="54">
        <f t="shared" si="1"/>
        <v>789</v>
      </c>
    </row>
    <row r="19" spans="1:40" ht="45" x14ac:dyDescent="0.25">
      <c r="A19" s="7" t="s">
        <v>74</v>
      </c>
      <c r="B19" s="71" t="s">
        <v>59</v>
      </c>
      <c r="C19" s="61" t="str">
        <f ca="1">IF($C19="S",REFERENCIA.Descricao,"(digite a descrição aqui)")</f>
        <v>PINTURA COM TINTA ALQUÍDICA DE ACABAMENTO (ESMALTE SINTÉTICO FOSCO) APLICADA A ROLO OU PINCEL SOBRE SUPERFÍCIES METÁLICAS (EXCETO PERFIL) EXECUTADO EM OBRA (02 DEMÃOS). AF_01/2020</v>
      </c>
      <c r="D19" s="2" t="s">
        <v>47</v>
      </c>
      <c r="E19" s="56">
        <v>465</v>
      </c>
      <c r="F19" s="4">
        <v>61.37</v>
      </c>
      <c r="G19" s="53">
        <f t="shared" si="0"/>
        <v>78.25</v>
      </c>
      <c r="H19" s="54">
        <f t="shared" si="1"/>
        <v>36386.25</v>
      </c>
    </row>
    <row r="20" spans="1:40" ht="34.5" customHeight="1" x14ac:dyDescent="0.2">
      <c r="A20" s="7" t="s">
        <v>75</v>
      </c>
      <c r="B20" s="71" t="s">
        <v>60</v>
      </c>
      <c r="C20" s="61" t="str">
        <f ca="1">IF($C20="S",REFERENCIA.Descricao,"(digite a descrição aqui)")</f>
        <v>TRAVE DE FUTSAL (PAR) COM REDE, EM TUBO DE AÇO, DIÂMETRO DE 3", COMPRIMENTO 300CM, ALTURA 200CM, INCLUSIVE TRATAMENTO ANTICORROSIVO E PINTURA</v>
      </c>
      <c r="D20" s="57" t="s">
        <v>52</v>
      </c>
      <c r="E20" s="58">
        <v>2</v>
      </c>
      <c r="F20" s="73">
        <v>3052.15</v>
      </c>
      <c r="G20" s="59">
        <f t="shared" si="0"/>
        <v>3891.49</v>
      </c>
      <c r="H20" s="60">
        <f t="shared" si="1"/>
        <v>7782.98</v>
      </c>
    </row>
    <row r="21" spans="1:40" ht="30" x14ac:dyDescent="0.2">
      <c r="A21" s="7" t="s">
        <v>76</v>
      </c>
      <c r="B21" s="72" t="s">
        <v>61</v>
      </c>
      <c r="C21" s="61" t="s">
        <v>99</v>
      </c>
      <c r="D21" s="2" t="s">
        <v>47</v>
      </c>
      <c r="E21" s="56">
        <v>150</v>
      </c>
      <c r="F21" s="4">
        <v>31.11</v>
      </c>
      <c r="G21" s="53">
        <f t="shared" si="0"/>
        <v>39.67</v>
      </c>
      <c r="H21" s="62">
        <f t="shared" si="1"/>
        <v>5950.5</v>
      </c>
    </row>
    <row r="22" spans="1:40" x14ac:dyDescent="0.25">
      <c r="A22" s="74" t="s">
        <v>78</v>
      </c>
      <c r="B22" s="81"/>
      <c r="C22" s="76" t="s">
        <v>79</v>
      </c>
      <c r="D22" s="86"/>
      <c r="E22" s="82"/>
      <c r="F22" s="84"/>
      <c r="G22" s="84"/>
      <c r="H22" s="87"/>
    </row>
    <row r="23" spans="1:40" ht="15" x14ac:dyDescent="0.2">
      <c r="A23" s="7"/>
      <c r="B23" s="72"/>
      <c r="C23" s="65" t="s">
        <v>79</v>
      </c>
      <c r="D23" s="2" t="s">
        <v>80</v>
      </c>
      <c r="E23" s="56"/>
      <c r="F23" s="4"/>
      <c r="G23" s="53">
        <f>H21+H20+H19+H18+H17+H15+H14+H12+H11+H9</f>
        <v>73022.008000000002</v>
      </c>
      <c r="H23" s="62">
        <f>G23*6%</f>
        <v>4381.3204800000003</v>
      </c>
    </row>
    <row r="24" spans="1:40" ht="30" customHeight="1" x14ac:dyDescent="0.25">
      <c r="A24" s="7"/>
      <c r="B24" s="128" t="s">
        <v>40</v>
      </c>
      <c r="C24" s="129"/>
      <c r="D24" s="129"/>
      <c r="E24" s="129"/>
      <c r="F24" s="129"/>
      <c r="G24" s="129"/>
      <c r="H24" s="63">
        <f>SUM(H9:H23)</f>
        <v>77403.328479999996</v>
      </c>
    </row>
    <row r="25" spans="1:40" x14ac:dyDescent="0.25">
      <c r="A25" s="130"/>
      <c r="B25" s="131"/>
      <c r="C25" s="131"/>
      <c r="D25" s="131"/>
      <c r="E25" s="131"/>
      <c r="F25" s="131"/>
      <c r="G25" s="131"/>
      <c r="H25" s="132"/>
    </row>
    <row r="26" spans="1:40" x14ac:dyDescent="0.25">
      <c r="A26" s="133"/>
      <c r="B26" s="134"/>
      <c r="C26" s="134"/>
      <c r="D26" s="134"/>
      <c r="E26" s="134"/>
      <c r="F26" s="134"/>
      <c r="G26" s="134"/>
      <c r="H26" s="135"/>
    </row>
    <row r="27" spans="1:40" x14ac:dyDescent="0.25">
      <c r="A27" s="133"/>
      <c r="B27" s="134"/>
      <c r="C27" s="134"/>
      <c r="D27" s="134"/>
      <c r="E27" s="134"/>
      <c r="F27" s="134"/>
      <c r="G27" s="134"/>
      <c r="H27" s="135"/>
    </row>
    <row r="28" spans="1:40" x14ac:dyDescent="0.25">
      <c r="A28" s="136"/>
      <c r="B28" s="137"/>
      <c r="C28" s="137"/>
      <c r="D28" s="137"/>
      <c r="E28" s="137"/>
      <c r="F28" s="137"/>
      <c r="G28" s="137"/>
      <c r="H28" s="138"/>
    </row>
    <row r="29" spans="1:40" ht="14.25" x14ac:dyDescent="0.25">
      <c r="A29" s="142"/>
      <c r="B29" s="143"/>
      <c r="C29" s="144"/>
      <c r="D29" s="145" t="s">
        <v>42</v>
      </c>
      <c r="E29" s="143"/>
      <c r="F29" s="143"/>
      <c r="G29" s="143"/>
      <c r="H29" s="146"/>
    </row>
    <row r="30" spans="1:40" x14ac:dyDescent="0.25">
      <c r="A30" s="139"/>
      <c r="B30" s="140"/>
      <c r="C30" s="141"/>
      <c r="D30" s="147" t="s">
        <v>43</v>
      </c>
      <c r="E30" s="140"/>
      <c r="F30" s="140"/>
      <c r="G30" s="140"/>
      <c r="H30" s="148"/>
    </row>
    <row r="31" spans="1:40" x14ac:dyDescent="0.25">
      <c r="A31" s="139"/>
      <c r="B31" s="140"/>
      <c r="C31" s="141"/>
      <c r="D31" s="149"/>
      <c r="E31" s="116"/>
      <c r="F31" s="116"/>
      <c r="G31" s="116"/>
      <c r="H31" s="117"/>
    </row>
    <row r="32" spans="1:40" s="9" customFormat="1" ht="15.75" customHeight="1" thickBot="1" x14ac:dyDescent="0.3">
      <c r="A32" s="118"/>
      <c r="B32" s="119"/>
      <c r="C32" s="119"/>
      <c r="D32" s="119"/>
      <c r="E32" s="119"/>
      <c r="F32" s="119"/>
      <c r="G32" s="119"/>
      <c r="H32" s="120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</row>
    <row r="33" spans="1:8" s="6" customFormat="1" x14ac:dyDescent="0.25">
      <c r="A33" s="10"/>
      <c r="B33" s="10"/>
      <c r="D33" s="10"/>
      <c r="E33" s="51"/>
      <c r="F33" s="11"/>
      <c r="G33" s="10"/>
      <c r="H33" s="10"/>
    </row>
    <row r="34" spans="1:8" s="6" customFormat="1" x14ac:dyDescent="0.25">
      <c r="A34" s="10"/>
      <c r="B34" s="10"/>
      <c r="D34" s="10"/>
      <c r="E34" s="51"/>
      <c r="F34" s="11"/>
      <c r="G34" s="10"/>
      <c r="H34" s="10"/>
    </row>
    <row r="35" spans="1:8" s="6" customFormat="1" x14ac:dyDescent="0.25">
      <c r="A35" s="10"/>
      <c r="B35" s="10"/>
      <c r="D35" s="10"/>
      <c r="E35" s="51"/>
      <c r="F35" s="11"/>
      <c r="G35" s="10"/>
      <c r="H35" s="10"/>
    </row>
    <row r="36" spans="1:8" s="6" customFormat="1" x14ac:dyDescent="0.25">
      <c r="A36" s="10"/>
      <c r="B36" s="10"/>
      <c r="D36" s="10"/>
      <c r="E36" s="51"/>
      <c r="F36" s="11"/>
      <c r="G36" s="10"/>
      <c r="H36" s="10"/>
    </row>
    <row r="37" spans="1:8" s="6" customFormat="1" x14ac:dyDescent="0.25">
      <c r="A37" s="10"/>
      <c r="B37" s="10"/>
      <c r="D37" s="10"/>
      <c r="E37" s="51"/>
      <c r="F37" s="11"/>
      <c r="G37" s="10"/>
      <c r="H37" s="10"/>
    </row>
    <row r="38" spans="1:8" s="6" customFormat="1" x14ac:dyDescent="0.25">
      <c r="A38" s="10"/>
      <c r="B38" s="10"/>
      <c r="D38" s="10"/>
      <c r="E38" s="51"/>
      <c r="F38" s="11"/>
      <c r="G38" s="10"/>
      <c r="H38" s="10"/>
    </row>
    <row r="39" spans="1:8" s="6" customFormat="1" x14ac:dyDescent="0.25">
      <c r="A39" s="10"/>
      <c r="B39" s="10"/>
      <c r="D39" s="10"/>
      <c r="E39" s="51"/>
      <c r="F39" s="11"/>
      <c r="G39" s="10"/>
      <c r="H39" s="10"/>
    </row>
    <row r="40" spans="1:8" s="6" customFormat="1" x14ac:dyDescent="0.25">
      <c r="A40" s="10"/>
      <c r="B40" s="10"/>
      <c r="D40" s="10"/>
      <c r="E40" s="51"/>
      <c r="F40" s="11"/>
      <c r="G40" s="10"/>
      <c r="H40" s="10"/>
    </row>
    <row r="41" spans="1:8" s="6" customFormat="1" x14ac:dyDescent="0.25">
      <c r="A41" s="10"/>
      <c r="B41" s="10"/>
      <c r="D41" s="10"/>
      <c r="E41" s="51"/>
      <c r="F41" s="11"/>
      <c r="G41" s="10"/>
      <c r="H41" s="10"/>
    </row>
    <row r="42" spans="1:8" s="6" customFormat="1" x14ac:dyDescent="0.25">
      <c r="A42" s="10"/>
      <c r="B42" s="10"/>
      <c r="D42" s="10"/>
      <c r="E42" s="51"/>
      <c r="F42" s="11"/>
      <c r="G42" s="10"/>
      <c r="H42" s="10"/>
    </row>
    <row r="43" spans="1:8" s="6" customFormat="1" x14ac:dyDescent="0.25">
      <c r="A43" s="10"/>
      <c r="B43" s="10"/>
      <c r="D43" s="10"/>
      <c r="E43" s="51"/>
      <c r="F43" s="11"/>
      <c r="G43" s="10"/>
      <c r="H43" s="10"/>
    </row>
    <row r="44" spans="1:8" s="6" customFormat="1" x14ac:dyDescent="0.25">
      <c r="A44" s="10"/>
      <c r="B44" s="10"/>
      <c r="D44" s="10"/>
      <c r="E44" s="51"/>
      <c r="F44" s="11"/>
      <c r="G44" s="10"/>
      <c r="H44" s="10"/>
    </row>
    <row r="45" spans="1:8" s="6" customFormat="1" x14ac:dyDescent="0.25">
      <c r="A45" s="10"/>
      <c r="B45" s="10"/>
      <c r="D45" s="10"/>
      <c r="E45" s="51"/>
      <c r="F45" s="11"/>
      <c r="G45" s="10"/>
      <c r="H45" s="10"/>
    </row>
    <row r="46" spans="1:8" s="6" customFormat="1" x14ac:dyDescent="0.25">
      <c r="A46" s="10"/>
      <c r="B46" s="10"/>
      <c r="D46" s="10"/>
      <c r="E46" s="51"/>
      <c r="F46" s="11"/>
      <c r="G46" s="10"/>
      <c r="H46" s="10"/>
    </row>
    <row r="47" spans="1:8" s="6" customFormat="1" x14ac:dyDescent="0.25">
      <c r="A47" s="10"/>
      <c r="B47" s="10"/>
      <c r="D47" s="10"/>
      <c r="E47" s="51"/>
      <c r="F47" s="11"/>
      <c r="G47" s="10"/>
      <c r="H47" s="10"/>
    </row>
    <row r="48" spans="1:8" s="6" customFormat="1" x14ac:dyDescent="0.25">
      <c r="A48" s="10"/>
      <c r="B48" s="10"/>
      <c r="D48" s="10"/>
      <c r="E48" s="51"/>
      <c r="F48" s="11"/>
      <c r="G48" s="10"/>
      <c r="H48" s="10"/>
    </row>
    <row r="49" spans="1:8" s="6" customFormat="1" x14ac:dyDescent="0.25">
      <c r="A49" s="10"/>
      <c r="B49" s="10"/>
      <c r="D49" s="10"/>
      <c r="E49" s="51"/>
      <c r="F49" s="11"/>
      <c r="G49" s="10"/>
      <c r="H49" s="10"/>
    </row>
    <row r="50" spans="1:8" s="6" customFormat="1" x14ac:dyDescent="0.25">
      <c r="A50" s="10"/>
      <c r="B50" s="10"/>
      <c r="D50" s="10"/>
      <c r="E50" s="51"/>
      <c r="F50" s="11"/>
      <c r="G50" s="10"/>
      <c r="H50" s="10"/>
    </row>
    <row r="51" spans="1:8" s="6" customFormat="1" x14ac:dyDescent="0.25">
      <c r="A51" s="10"/>
      <c r="B51" s="10"/>
      <c r="D51" s="10"/>
      <c r="E51" s="51"/>
      <c r="F51" s="11"/>
      <c r="G51" s="10"/>
      <c r="H51" s="10"/>
    </row>
    <row r="52" spans="1:8" s="6" customFormat="1" x14ac:dyDescent="0.25">
      <c r="A52" s="10"/>
      <c r="B52" s="10"/>
      <c r="D52" s="10"/>
      <c r="E52" s="51"/>
      <c r="F52" s="11"/>
      <c r="G52" s="10"/>
      <c r="H52" s="10"/>
    </row>
    <row r="53" spans="1:8" s="6" customFormat="1" x14ac:dyDescent="0.25">
      <c r="A53" s="10"/>
      <c r="B53" s="10"/>
      <c r="D53" s="10"/>
      <c r="E53" s="51"/>
      <c r="F53" s="11"/>
      <c r="G53" s="10"/>
      <c r="H53" s="10"/>
    </row>
    <row r="54" spans="1:8" s="6" customFormat="1" x14ac:dyDescent="0.25">
      <c r="A54" s="10"/>
      <c r="B54" s="10"/>
      <c r="D54" s="10"/>
      <c r="E54" s="51"/>
      <c r="F54" s="11"/>
      <c r="G54" s="10"/>
      <c r="H54" s="10"/>
    </row>
    <row r="55" spans="1:8" s="6" customFormat="1" x14ac:dyDescent="0.25">
      <c r="A55" s="10"/>
      <c r="B55" s="10"/>
      <c r="D55" s="10"/>
      <c r="E55" s="51"/>
      <c r="F55" s="11"/>
      <c r="G55" s="10"/>
      <c r="H55" s="10"/>
    </row>
    <row r="56" spans="1:8" s="6" customFormat="1" x14ac:dyDescent="0.25">
      <c r="A56" s="10"/>
      <c r="B56" s="10"/>
      <c r="D56" s="10"/>
      <c r="E56" s="51"/>
      <c r="F56" s="11"/>
      <c r="G56" s="10"/>
      <c r="H56" s="10"/>
    </row>
    <row r="57" spans="1:8" s="6" customFormat="1" x14ac:dyDescent="0.25">
      <c r="A57" s="10"/>
      <c r="B57" s="10"/>
      <c r="D57" s="10"/>
      <c r="E57" s="51"/>
      <c r="F57" s="11"/>
      <c r="G57" s="10"/>
      <c r="H57" s="10"/>
    </row>
    <row r="58" spans="1:8" s="6" customFormat="1" x14ac:dyDescent="0.25">
      <c r="A58" s="10"/>
      <c r="B58" s="10"/>
      <c r="D58" s="10"/>
      <c r="E58" s="51"/>
      <c r="F58" s="11"/>
      <c r="G58" s="10"/>
      <c r="H58" s="10"/>
    </row>
    <row r="59" spans="1:8" s="6" customFormat="1" x14ac:dyDescent="0.25">
      <c r="A59" s="10"/>
      <c r="B59" s="10"/>
      <c r="D59" s="10"/>
      <c r="E59" s="51"/>
      <c r="F59" s="11"/>
      <c r="G59" s="10"/>
      <c r="H59" s="10"/>
    </row>
    <row r="60" spans="1:8" s="6" customFormat="1" x14ac:dyDescent="0.25">
      <c r="A60" s="10"/>
      <c r="B60" s="10"/>
      <c r="D60" s="10"/>
      <c r="E60" s="51"/>
      <c r="F60" s="11"/>
      <c r="G60" s="10"/>
      <c r="H60" s="10"/>
    </row>
    <row r="61" spans="1:8" s="6" customFormat="1" x14ac:dyDescent="0.25">
      <c r="A61" s="10"/>
      <c r="B61" s="10"/>
      <c r="D61" s="10"/>
      <c r="E61" s="51"/>
      <c r="F61" s="11"/>
      <c r="G61" s="10"/>
      <c r="H61" s="10"/>
    </row>
    <row r="62" spans="1:8" s="6" customFormat="1" x14ac:dyDescent="0.25">
      <c r="A62" s="10"/>
      <c r="B62" s="10"/>
      <c r="D62" s="10"/>
      <c r="E62" s="51"/>
      <c r="F62" s="11"/>
      <c r="G62" s="10"/>
      <c r="H62" s="10"/>
    </row>
    <row r="63" spans="1:8" s="6" customFormat="1" x14ac:dyDescent="0.25">
      <c r="A63" s="10"/>
      <c r="B63" s="10"/>
      <c r="D63" s="10"/>
      <c r="E63" s="51"/>
      <c r="F63" s="11"/>
      <c r="G63" s="10"/>
      <c r="H63" s="10"/>
    </row>
    <row r="64" spans="1:8" s="6" customFormat="1" x14ac:dyDescent="0.25">
      <c r="A64" s="10"/>
      <c r="B64" s="10"/>
      <c r="D64" s="10"/>
      <c r="E64" s="51"/>
      <c r="F64" s="11"/>
      <c r="G64" s="10"/>
      <c r="H64" s="10"/>
    </row>
    <row r="65" spans="1:8" s="6" customFormat="1" x14ac:dyDescent="0.25">
      <c r="A65" s="10"/>
      <c r="B65" s="10"/>
      <c r="D65" s="10"/>
      <c r="E65" s="51"/>
      <c r="F65" s="11"/>
      <c r="G65" s="10"/>
      <c r="H65" s="10"/>
    </row>
    <row r="66" spans="1:8" s="6" customFormat="1" x14ac:dyDescent="0.25">
      <c r="A66" s="10"/>
      <c r="B66" s="10"/>
      <c r="D66" s="10"/>
      <c r="E66" s="51"/>
      <c r="F66" s="11"/>
      <c r="G66" s="10"/>
      <c r="H66" s="10"/>
    </row>
    <row r="67" spans="1:8" s="6" customFormat="1" x14ac:dyDescent="0.25">
      <c r="A67" s="10"/>
      <c r="B67" s="10"/>
      <c r="D67" s="10"/>
      <c r="E67" s="51"/>
      <c r="F67" s="11"/>
      <c r="G67" s="10"/>
      <c r="H67" s="10"/>
    </row>
    <row r="68" spans="1:8" s="6" customFormat="1" x14ac:dyDescent="0.25">
      <c r="A68" s="10"/>
      <c r="B68" s="10"/>
      <c r="D68" s="10"/>
      <c r="E68" s="51"/>
      <c r="F68" s="11"/>
      <c r="G68" s="10"/>
      <c r="H68" s="10"/>
    </row>
    <row r="69" spans="1:8" s="6" customFormat="1" x14ac:dyDescent="0.25">
      <c r="A69" s="10"/>
      <c r="B69" s="10"/>
      <c r="D69" s="10"/>
      <c r="E69" s="51"/>
      <c r="F69" s="11"/>
      <c r="G69" s="10"/>
      <c r="H69" s="10"/>
    </row>
    <row r="70" spans="1:8" s="6" customFormat="1" x14ac:dyDescent="0.25">
      <c r="A70" s="10"/>
      <c r="B70" s="10"/>
      <c r="D70" s="10"/>
      <c r="E70" s="51"/>
      <c r="F70" s="11"/>
      <c r="G70" s="10"/>
      <c r="H70" s="10"/>
    </row>
    <row r="71" spans="1:8" s="6" customFormat="1" x14ac:dyDescent="0.25">
      <c r="A71" s="10"/>
      <c r="B71" s="10"/>
      <c r="D71" s="10"/>
      <c r="E71" s="51"/>
      <c r="F71" s="11"/>
      <c r="G71" s="10"/>
      <c r="H71" s="10"/>
    </row>
    <row r="72" spans="1:8" s="6" customFormat="1" x14ac:dyDescent="0.25">
      <c r="A72" s="10"/>
      <c r="B72" s="10"/>
      <c r="D72" s="10"/>
      <c r="E72" s="51"/>
      <c r="F72" s="11"/>
      <c r="G72" s="10"/>
      <c r="H72" s="10"/>
    </row>
    <row r="73" spans="1:8" s="6" customFormat="1" x14ac:dyDescent="0.25">
      <c r="A73" s="10"/>
      <c r="B73" s="10"/>
      <c r="D73" s="10"/>
      <c r="E73" s="51"/>
      <c r="F73" s="11"/>
      <c r="G73" s="10"/>
      <c r="H73" s="10"/>
    </row>
    <row r="74" spans="1:8" s="6" customFormat="1" x14ac:dyDescent="0.25">
      <c r="A74" s="10"/>
      <c r="B74" s="10"/>
      <c r="D74" s="10"/>
      <c r="E74" s="51"/>
      <c r="F74" s="11"/>
      <c r="G74" s="10"/>
      <c r="H74" s="10"/>
    </row>
    <row r="75" spans="1:8" s="6" customFormat="1" x14ac:dyDescent="0.25">
      <c r="A75" s="10"/>
      <c r="B75" s="10"/>
      <c r="D75" s="10"/>
      <c r="E75" s="51"/>
      <c r="F75" s="11"/>
      <c r="G75" s="10"/>
      <c r="H75" s="10"/>
    </row>
    <row r="76" spans="1:8" s="6" customFormat="1" x14ac:dyDescent="0.25">
      <c r="A76" s="10"/>
      <c r="B76" s="10"/>
      <c r="D76" s="10"/>
      <c r="E76" s="51"/>
      <c r="F76" s="11"/>
      <c r="G76" s="10"/>
      <c r="H76" s="10"/>
    </row>
    <row r="77" spans="1:8" s="6" customFormat="1" x14ac:dyDescent="0.25">
      <c r="A77" s="10"/>
      <c r="B77" s="10"/>
      <c r="D77" s="10"/>
      <c r="E77" s="51"/>
      <c r="F77" s="11"/>
      <c r="G77" s="10"/>
      <c r="H77" s="10"/>
    </row>
    <row r="78" spans="1:8" s="6" customFormat="1" x14ac:dyDescent="0.25">
      <c r="A78" s="10"/>
      <c r="B78" s="10"/>
      <c r="D78" s="10"/>
      <c r="E78" s="51"/>
      <c r="F78" s="11"/>
      <c r="G78" s="10"/>
      <c r="H78" s="10"/>
    </row>
    <row r="79" spans="1:8" s="6" customFormat="1" x14ac:dyDescent="0.25">
      <c r="A79" s="10"/>
      <c r="B79" s="10"/>
      <c r="D79" s="10"/>
      <c r="E79" s="51"/>
      <c r="F79" s="11"/>
      <c r="G79" s="10"/>
      <c r="H79" s="10"/>
    </row>
    <row r="80" spans="1:8" s="6" customFormat="1" x14ac:dyDescent="0.25">
      <c r="A80" s="10"/>
      <c r="B80" s="10"/>
      <c r="D80" s="10"/>
      <c r="E80" s="51"/>
      <c r="F80" s="11"/>
      <c r="G80" s="10"/>
      <c r="H80" s="10"/>
    </row>
    <row r="81" spans="1:8" s="6" customFormat="1" x14ac:dyDescent="0.25">
      <c r="A81" s="10"/>
      <c r="B81" s="10"/>
      <c r="D81" s="10"/>
      <c r="E81" s="51"/>
      <c r="F81" s="11"/>
      <c r="G81" s="10"/>
      <c r="H81" s="10"/>
    </row>
    <row r="82" spans="1:8" s="6" customFormat="1" x14ac:dyDescent="0.25">
      <c r="A82" s="10"/>
      <c r="B82" s="10"/>
      <c r="D82" s="10"/>
      <c r="E82" s="51"/>
      <c r="F82" s="11"/>
      <c r="G82" s="10"/>
      <c r="H82" s="10"/>
    </row>
    <row r="83" spans="1:8" s="6" customFormat="1" x14ac:dyDescent="0.25">
      <c r="A83" s="10"/>
      <c r="B83" s="10"/>
      <c r="D83" s="10"/>
      <c r="E83" s="51"/>
      <c r="F83" s="11"/>
      <c r="G83" s="10"/>
      <c r="H83" s="10"/>
    </row>
    <row r="84" spans="1:8" s="6" customFormat="1" x14ac:dyDescent="0.25">
      <c r="A84" s="10"/>
      <c r="B84" s="10"/>
      <c r="D84" s="10"/>
      <c r="E84" s="51"/>
      <c r="F84" s="11"/>
      <c r="G84" s="10"/>
      <c r="H84" s="10"/>
    </row>
    <row r="85" spans="1:8" s="6" customFormat="1" x14ac:dyDescent="0.25">
      <c r="A85" s="10"/>
      <c r="B85" s="10"/>
      <c r="D85" s="10"/>
      <c r="E85" s="51"/>
      <c r="F85" s="11"/>
      <c r="G85" s="10"/>
      <c r="H85" s="10"/>
    </row>
    <row r="86" spans="1:8" s="6" customFormat="1" x14ac:dyDescent="0.25">
      <c r="A86" s="10"/>
      <c r="B86" s="10"/>
      <c r="D86" s="10"/>
      <c r="E86" s="51"/>
      <c r="F86" s="11"/>
      <c r="G86" s="10"/>
      <c r="H86" s="10"/>
    </row>
    <row r="87" spans="1:8" s="6" customFormat="1" x14ac:dyDescent="0.25">
      <c r="A87" s="10"/>
      <c r="B87" s="10"/>
      <c r="D87" s="10"/>
      <c r="E87" s="51"/>
      <c r="F87" s="11"/>
      <c r="G87" s="10"/>
      <c r="H87" s="10"/>
    </row>
    <row r="88" spans="1:8" s="6" customFormat="1" x14ac:dyDescent="0.25">
      <c r="A88" s="10"/>
      <c r="B88" s="10"/>
      <c r="D88" s="10"/>
      <c r="E88" s="51"/>
      <c r="F88" s="11"/>
      <c r="G88" s="10"/>
      <c r="H88" s="10"/>
    </row>
    <row r="89" spans="1:8" s="6" customFormat="1" x14ac:dyDescent="0.25">
      <c r="A89" s="10"/>
      <c r="B89" s="10"/>
      <c r="D89" s="10"/>
      <c r="E89" s="51"/>
      <c r="F89" s="11"/>
      <c r="G89" s="10"/>
      <c r="H89" s="10"/>
    </row>
    <row r="90" spans="1:8" s="6" customFormat="1" x14ac:dyDescent="0.25">
      <c r="A90" s="10"/>
      <c r="B90" s="10"/>
      <c r="D90" s="10"/>
      <c r="E90" s="51"/>
      <c r="F90" s="11"/>
      <c r="G90" s="10"/>
      <c r="H90" s="10"/>
    </row>
    <row r="91" spans="1:8" s="6" customFormat="1" x14ac:dyDescent="0.25">
      <c r="A91" s="10"/>
      <c r="B91" s="10"/>
      <c r="D91" s="10"/>
      <c r="E91" s="51"/>
      <c r="F91" s="11"/>
      <c r="G91" s="10"/>
      <c r="H91" s="10"/>
    </row>
    <row r="92" spans="1:8" s="6" customFormat="1" x14ac:dyDescent="0.25">
      <c r="A92" s="10"/>
      <c r="B92" s="10"/>
      <c r="D92" s="10"/>
      <c r="E92" s="51"/>
      <c r="F92" s="11"/>
      <c r="G92" s="10"/>
      <c r="H92" s="10"/>
    </row>
    <row r="93" spans="1:8" s="6" customFormat="1" x14ac:dyDescent="0.25">
      <c r="A93" s="10"/>
      <c r="B93" s="10"/>
      <c r="D93" s="10"/>
      <c r="E93" s="51"/>
      <c r="F93" s="11"/>
      <c r="G93" s="10"/>
      <c r="H93" s="10"/>
    </row>
    <row r="94" spans="1:8" s="6" customFormat="1" x14ac:dyDescent="0.25">
      <c r="A94" s="10"/>
      <c r="B94" s="10"/>
      <c r="D94" s="10"/>
      <c r="E94" s="51"/>
      <c r="F94" s="11"/>
      <c r="G94" s="10"/>
      <c r="H94" s="10"/>
    </row>
    <row r="95" spans="1:8" s="6" customFormat="1" x14ac:dyDescent="0.25">
      <c r="A95" s="10"/>
      <c r="B95" s="10"/>
      <c r="D95" s="10"/>
      <c r="E95" s="51"/>
      <c r="F95" s="11"/>
      <c r="G95" s="10"/>
      <c r="H95" s="10"/>
    </row>
    <row r="96" spans="1:8" s="6" customFormat="1" x14ac:dyDescent="0.25">
      <c r="A96" s="10"/>
      <c r="B96" s="10"/>
      <c r="D96" s="10"/>
      <c r="E96" s="51"/>
      <c r="F96" s="11"/>
      <c r="G96" s="10"/>
      <c r="H96" s="10"/>
    </row>
    <row r="97" spans="1:8" s="6" customFormat="1" x14ac:dyDescent="0.25">
      <c r="A97" s="10"/>
      <c r="B97" s="10"/>
      <c r="D97" s="10"/>
      <c r="E97" s="51"/>
      <c r="F97" s="11"/>
      <c r="G97" s="10"/>
      <c r="H97" s="10"/>
    </row>
    <row r="98" spans="1:8" s="6" customFormat="1" x14ac:dyDescent="0.25">
      <c r="A98" s="10"/>
      <c r="B98" s="10"/>
      <c r="D98" s="10"/>
      <c r="E98" s="51"/>
      <c r="F98" s="11"/>
      <c r="G98" s="10"/>
      <c r="H98" s="10"/>
    </row>
    <row r="99" spans="1:8" s="6" customFormat="1" x14ac:dyDescent="0.25">
      <c r="A99" s="10"/>
      <c r="B99" s="10"/>
      <c r="D99" s="10"/>
      <c r="E99" s="51"/>
      <c r="F99" s="11"/>
      <c r="G99" s="10"/>
      <c r="H99" s="10"/>
    </row>
    <row r="100" spans="1:8" s="6" customFormat="1" x14ac:dyDescent="0.25">
      <c r="A100" s="10"/>
      <c r="B100" s="10"/>
      <c r="D100" s="10"/>
      <c r="E100" s="51"/>
      <c r="F100" s="11"/>
      <c r="G100" s="10"/>
      <c r="H100" s="10"/>
    </row>
    <row r="101" spans="1:8" s="6" customFormat="1" x14ac:dyDescent="0.25">
      <c r="A101" s="10"/>
      <c r="B101" s="10"/>
      <c r="D101" s="10"/>
      <c r="E101" s="51"/>
      <c r="F101" s="11"/>
      <c r="G101" s="10"/>
      <c r="H101" s="10"/>
    </row>
    <row r="102" spans="1:8" s="6" customFormat="1" x14ac:dyDescent="0.25">
      <c r="A102" s="10"/>
      <c r="B102" s="10"/>
      <c r="D102" s="10"/>
      <c r="E102" s="51"/>
      <c r="F102" s="11"/>
      <c r="G102" s="10"/>
      <c r="H102" s="10"/>
    </row>
    <row r="103" spans="1:8" s="6" customFormat="1" x14ac:dyDescent="0.25">
      <c r="A103" s="10"/>
      <c r="B103" s="10"/>
      <c r="D103" s="10"/>
      <c r="E103" s="51"/>
      <c r="F103" s="11"/>
      <c r="G103" s="10"/>
      <c r="H103" s="10"/>
    </row>
    <row r="104" spans="1:8" s="6" customFormat="1" x14ac:dyDescent="0.25">
      <c r="A104" s="10"/>
      <c r="B104" s="10"/>
      <c r="D104" s="10"/>
      <c r="E104" s="51"/>
      <c r="F104" s="11"/>
      <c r="G104" s="10"/>
      <c r="H104" s="10"/>
    </row>
    <row r="105" spans="1:8" s="6" customFormat="1" x14ac:dyDescent="0.25">
      <c r="A105" s="10"/>
      <c r="B105" s="10"/>
      <c r="D105" s="10"/>
      <c r="E105" s="51"/>
      <c r="F105" s="11"/>
      <c r="G105" s="10"/>
      <c r="H105" s="10"/>
    </row>
    <row r="106" spans="1:8" s="6" customFormat="1" x14ac:dyDescent="0.25">
      <c r="A106" s="10"/>
      <c r="B106" s="10"/>
      <c r="D106" s="10"/>
      <c r="E106" s="51"/>
      <c r="F106" s="11"/>
      <c r="G106" s="10"/>
      <c r="H106" s="10"/>
    </row>
    <row r="107" spans="1:8" s="6" customFormat="1" x14ac:dyDescent="0.25">
      <c r="A107" s="10"/>
      <c r="B107" s="10"/>
      <c r="D107" s="10"/>
      <c r="E107" s="51"/>
      <c r="F107" s="11"/>
      <c r="G107" s="10"/>
      <c r="H107" s="10"/>
    </row>
    <row r="108" spans="1:8" s="6" customFormat="1" x14ac:dyDescent="0.25">
      <c r="A108" s="10"/>
      <c r="B108" s="10"/>
      <c r="D108" s="10"/>
      <c r="E108" s="51"/>
      <c r="F108" s="11"/>
      <c r="G108" s="10"/>
      <c r="H108" s="10"/>
    </row>
    <row r="109" spans="1:8" s="6" customFormat="1" x14ac:dyDescent="0.25">
      <c r="A109" s="10"/>
      <c r="B109" s="10"/>
      <c r="D109" s="10"/>
      <c r="E109" s="51"/>
      <c r="F109" s="11"/>
      <c r="G109" s="10"/>
      <c r="H109" s="10"/>
    </row>
    <row r="110" spans="1:8" s="6" customFormat="1" x14ac:dyDescent="0.25">
      <c r="A110" s="10"/>
      <c r="B110" s="10"/>
      <c r="D110" s="10"/>
      <c r="E110" s="51"/>
      <c r="F110" s="11"/>
      <c r="G110" s="10"/>
      <c r="H110" s="10"/>
    </row>
    <row r="111" spans="1:8" s="6" customFormat="1" x14ac:dyDescent="0.25">
      <c r="A111" s="10"/>
      <c r="B111" s="10"/>
      <c r="D111" s="10"/>
      <c r="E111" s="51"/>
      <c r="F111" s="11"/>
      <c r="G111" s="10"/>
      <c r="H111" s="10"/>
    </row>
    <row r="112" spans="1:8" s="6" customFormat="1" x14ac:dyDescent="0.25">
      <c r="A112" s="10"/>
      <c r="B112" s="10"/>
      <c r="D112" s="10"/>
      <c r="E112" s="51"/>
      <c r="F112" s="11"/>
      <c r="G112" s="10"/>
      <c r="H112" s="10"/>
    </row>
    <row r="113" spans="1:8" s="6" customFormat="1" x14ac:dyDescent="0.25">
      <c r="A113" s="10"/>
      <c r="B113" s="10"/>
      <c r="D113" s="10"/>
      <c r="E113" s="51"/>
      <c r="F113" s="11"/>
      <c r="G113" s="10"/>
      <c r="H113" s="10"/>
    </row>
    <row r="114" spans="1:8" s="6" customFormat="1" x14ac:dyDescent="0.25">
      <c r="A114" s="10"/>
      <c r="B114" s="10"/>
      <c r="D114" s="10"/>
      <c r="E114" s="51"/>
      <c r="F114" s="11"/>
      <c r="G114" s="10"/>
      <c r="H114" s="10"/>
    </row>
    <row r="115" spans="1:8" s="6" customFormat="1" x14ac:dyDescent="0.25">
      <c r="A115" s="10"/>
      <c r="B115" s="10"/>
      <c r="D115" s="10"/>
      <c r="E115" s="51"/>
      <c r="F115" s="11"/>
      <c r="G115" s="10"/>
      <c r="H115" s="10"/>
    </row>
    <row r="116" spans="1:8" s="6" customFormat="1" x14ac:dyDescent="0.25">
      <c r="A116" s="10"/>
      <c r="B116" s="10"/>
      <c r="D116" s="10"/>
      <c r="E116" s="51"/>
      <c r="F116" s="11"/>
      <c r="G116" s="10"/>
      <c r="H116" s="10"/>
    </row>
    <row r="117" spans="1:8" s="6" customFormat="1" x14ac:dyDescent="0.25">
      <c r="A117" s="10"/>
      <c r="B117" s="10"/>
      <c r="D117" s="10"/>
      <c r="E117" s="51"/>
      <c r="F117" s="11"/>
      <c r="G117" s="10"/>
      <c r="H117" s="10"/>
    </row>
    <row r="118" spans="1:8" s="6" customFormat="1" x14ac:dyDescent="0.25">
      <c r="A118" s="10"/>
      <c r="B118" s="10"/>
      <c r="D118" s="10"/>
      <c r="E118" s="51"/>
      <c r="F118" s="11"/>
      <c r="G118" s="10"/>
      <c r="H118" s="10"/>
    </row>
    <row r="119" spans="1:8" s="6" customFormat="1" x14ac:dyDescent="0.25">
      <c r="A119" s="10"/>
      <c r="B119" s="10"/>
      <c r="D119" s="10"/>
      <c r="E119" s="51"/>
      <c r="F119" s="11"/>
      <c r="G119" s="10"/>
      <c r="H119" s="10"/>
    </row>
    <row r="120" spans="1:8" s="6" customFormat="1" x14ac:dyDescent="0.25">
      <c r="A120" s="10"/>
      <c r="B120" s="10"/>
      <c r="D120" s="10"/>
      <c r="E120" s="51"/>
      <c r="F120" s="11"/>
      <c r="G120" s="10"/>
      <c r="H120" s="10"/>
    </row>
    <row r="121" spans="1:8" s="6" customFormat="1" x14ac:dyDescent="0.25">
      <c r="A121" s="10"/>
      <c r="B121" s="10"/>
      <c r="D121" s="10"/>
      <c r="E121" s="51"/>
      <c r="F121" s="11"/>
      <c r="G121" s="10"/>
      <c r="H121" s="10"/>
    </row>
    <row r="122" spans="1:8" s="6" customFormat="1" x14ac:dyDescent="0.25">
      <c r="A122" s="10"/>
      <c r="B122" s="10"/>
      <c r="D122" s="10"/>
      <c r="E122" s="51"/>
      <c r="F122" s="11"/>
      <c r="G122" s="10"/>
      <c r="H122" s="10"/>
    </row>
    <row r="123" spans="1:8" s="6" customFormat="1" x14ac:dyDescent="0.25">
      <c r="A123" s="10"/>
      <c r="B123" s="10"/>
      <c r="D123" s="10"/>
      <c r="E123" s="51"/>
      <c r="F123" s="11"/>
      <c r="G123" s="10"/>
      <c r="H123" s="10"/>
    </row>
    <row r="124" spans="1:8" s="6" customFormat="1" x14ac:dyDescent="0.25">
      <c r="A124" s="10"/>
      <c r="B124" s="10"/>
      <c r="D124" s="10"/>
      <c r="E124" s="51"/>
      <c r="F124" s="11"/>
      <c r="G124" s="10"/>
      <c r="H124" s="10"/>
    </row>
    <row r="125" spans="1:8" s="6" customFormat="1" x14ac:dyDescent="0.25">
      <c r="A125" s="10"/>
      <c r="B125" s="10"/>
      <c r="D125" s="10"/>
      <c r="E125" s="51"/>
      <c r="F125" s="11"/>
      <c r="G125" s="10"/>
      <c r="H125" s="10"/>
    </row>
    <row r="126" spans="1:8" s="6" customFormat="1" x14ac:dyDescent="0.25">
      <c r="A126" s="10"/>
      <c r="B126" s="10"/>
      <c r="D126" s="10"/>
      <c r="E126" s="51"/>
      <c r="F126" s="11"/>
      <c r="G126" s="10"/>
      <c r="H126" s="10"/>
    </row>
    <row r="127" spans="1:8" s="6" customFormat="1" x14ac:dyDescent="0.25">
      <c r="A127" s="10"/>
      <c r="B127" s="10"/>
      <c r="D127" s="10"/>
      <c r="E127" s="51"/>
      <c r="F127" s="11"/>
      <c r="G127" s="10"/>
      <c r="H127" s="10"/>
    </row>
    <row r="128" spans="1:8" s="6" customFormat="1" x14ac:dyDescent="0.25">
      <c r="A128" s="10"/>
      <c r="B128" s="10"/>
      <c r="D128" s="10"/>
      <c r="E128" s="51"/>
      <c r="F128" s="11"/>
      <c r="G128" s="10"/>
      <c r="H128" s="10"/>
    </row>
    <row r="129" spans="1:8" s="6" customFormat="1" x14ac:dyDescent="0.25">
      <c r="A129" s="10"/>
      <c r="B129" s="10"/>
      <c r="D129" s="10"/>
      <c r="E129" s="51"/>
      <c r="F129" s="11"/>
      <c r="G129" s="10"/>
      <c r="H129" s="10"/>
    </row>
    <row r="130" spans="1:8" s="6" customFormat="1" x14ac:dyDescent="0.25">
      <c r="A130" s="10"/>
      <c r="B130" s="10"/>
      <c r="D130" s="10"/>
      <c r="E130" s="51"/>
      <c r="F130" s="11"/>
      <c r="G130" s="10"/>
      <c r="H130" s="10"/>
    </row>
    <row r="131" spans="1:8" s="6" customFormat="1" x14ac:dyDescent="0.25">
      <c r="A131" s="10"/>
      <c r="B131" s="10"/>
      <c r="D131" s="10"/>
      <c r="E131" s="51"/>
      <c r="F131" s="11"/>
      <c r="G131" s="10"/>
      <c r="H131" s="10"/>
    </row>
    <row r="132" spans="1:8" s="6" customFormat="1" x14ac:dyDescent="0.25">
      <c r="A132" s="10"/>
      <c r="B132" s="10"/>
      <c r="D132" s="10"/>
      <c r="E132" s="51"/>
      <c r="F132" s="11"/>
      <c r="G132" s="10"/>
      <c r="H132" s="10"/>
    </row>
    <row r="133" spans="1:8" s="6" customFormat="1" x14ac:dyDescent="0.25">
      <c r="A133" s="10"/>
      <c r="B133" s="10"/>
      <c r="D133" s="10"/>
      <c r="E133" s="51"/>
      <c r="F133" s="11"/>
      <c r="G133" s="10"/>
      <c r="H133" s="10"/>
    </row>
    <row r="134" spans="1:8" s="6" customFormat="1" x14ac:dyDescent="0.25">
      <c r="A134" s="10"/>
      <c r="B134" s="10"/>
      <c r="D134" s="10"/>
      <c r="E134" s="51"/>
      <c r="F134" s="11"/>
      <c r="G134" s="10"/>
      <c r="H134" s="10"/>
    </row>
    <row r="135" spans="1:8" s="6" customFormat="1" x14ac:dyDescent="0.25">
      <c r="A135" s="10"/>
      <c r="B135" s="10"/>
      <c r="D135" s="10"/>
      <c r="E135" s="51"/>
      <c r="F135" s="11"/>
      <c r="G135" s="10"/>
      <c r="H135" s="10"/>
    </row>
    <row r="136" spans="1:8" s="6" customFormat="1" x14ac:dyDescent="0.25">
      <c r="A136" s="10"/>
      <c r="B136" s="10"/>
      <c r="D136" s="10"/>
      <c r="E136" s="51"/>
      <c r="F136" s="11"/>
      <c r="G136" s="10"/>
      <c r="H136" s="10"/>
    </row>
    <row r="137" spans="1:8" s="6" customFormat="1" x14ac:dyDescent="0.25">
      <c r="A137" s="10"/>
      <c r="B137" s="10"/>
      <c r="D137" s="10"/>
      <c r="E137" s="51"/>
      <c r="F137" s="11"/>
      <c r="G137" s="10"/>
      <c r="H137" s="10"/>
    </row>
    <row r="138" spans="1:8" s="6" customFormat="1" x14ac:dyDescent="0.25">
      <c r="A138" s="10"/>
      <c r="B138" s="10"/>
      <c r="D138" s="10"/>
      <c r="E138" s="51"/>
      <c r="F138" s="11"/>
      <c r="G138" s="10"/>
      <c r="H138" s="10"/>
    </row>
    <row r="139" spans="1:8" s="6" customFormat="1" x14ac:dyDescent="0.25">
      <c r="A139" s="10"/>
      <c r="B139" s="10"/>
      <c r="D139" s="10"/>
      <c r="E139" s="51"/>
      <c r="F139" s="11"/>
      <c r="G139" s="10"/>
      <c r="H139" s="10"/>
    </row>
    <row r="140" spans="1:8" s="6" customFormat="1" x14ac:dyDescent="0.25">
      <c r="A140" s="10"/>
      <c r="B140" s="10"/>
      <c r="D140" s="10"/>
      <c r="E140" s="51"/>
      <c r="F140" s="11"/>
      <c r="G140" s="10"/>
      <c r="H140" s="10"/>
    </row>
    <row r="141" spans="1:8" s="6" customFormat="1" x14ac:dyDescent="0.25">
      <c r="A141" s="10"/>
      <c r="B141" s="10"/>
      <c r="D141" s="10"/>
      <c r="E141" s="51"/>
      <c r="F141" s="11"/>
      <c r="G141" s="10"/>
      <c r="H141" s="10"/>
    </row>
    <row r="142" spans="1:8" s="6" customFormat="1" x14ac:dyDescent="0.25">
      <c r="A142" s="10"/>
      <c r="B142" s="10"/>
      <c r="D142" s="10"/>
      <c r="E142" s="51"/>
      <c r="F142" s="11"/>
      <c r="G142" s="10"/>
      <c r="H142" s="10"/>
    </row>
    <row r="143" spans="1:8" s="6" customFormat="1" x14ac:dyDescent="0.25">
      <c r="A143" s="10"/>
      <c r="B143" s="10"/>
      <c r="D143" s="10"/>
      <c r="E143" s="51"/>
      <c r="F143" s="11"/>
      <c r="G143" s="10"/>
      <c r="H143" s="10"/>
    </row>
    <row r="144" spans="1:8" s="6" customFormat="1" x14ac:dyDescent="0.25">
      <c r="A144" s="10"/>
      <c r="B144" s="10"/>
      <c r="D144" s="10"/>
      <c r="E144" s="51"/>
      <c r="F144" s="11"/>
      <c r="G144" s="10"/>
      <c r="H144" s="10"/>
    </row>
    <row r="145" spans="1:8" s="6" customFormat="1" x14ac:dyDescent="0.25">
      <c r="A145" s="10"/>
      <c r="B145" s="10"/>
      <c r="D145" s="10"/>
      <c r="E145" s="51"/>
      <c r="F145" s="11"/>
      <c r="G145" s="10"/>
      <c r="H145" s="10"/>
    </row>
    <row r="146" spans="1:8" s="6" customFormat="1" x14ac:dyDescent="0.25">
      <c r="A146" s="10"/>
      <c r="B146" s="10"/>
      <c r="D146" s="10"/>
      <c r="E146" s="51"/>
      <c r="F146" s="11"/>
      <c r="G146" s="10"/>
      <c r="H146" s="10"/>
    </row>
    <row r="147" spans="1:8" s="6" customFormat="1" x14ac:dyDescent="0.25">
      <c r="A147" s="10"/>
      <c r="B147" s="10"/>
      <c r="D147" s="10"/>
      <c r="E147" s="51"/>
      <c r="F147" s="11"/>
      <c r="G147" s="10"/>
      <c r="H147" s="10"/>
    </row>
    <row r="148" spans="1:8" s="6" customFormat="1" x14ac:dyDescent="0.25">
      <c r="A148" s="10"/>
      <c r="B148" s="10"/>
      <c r="D148" s="10"/>
      <c r="E148" s="51"/>
      <c r="F148" s="11"/>
      <c r="G148" s="10"/>
      <c r="H148" s="10"/>
    </row>
    <row r="149" spans="1:8" s="6" customFormat="1" x14ac:dyDescent="0.25">
      <c r="A149" s="10"/>
      <c r="B149" s="10"/>
      <c r="D149" s="10"/>
      <c r="E149" s="51"/>
      <c r="F149" s="11"/>
      <c r="G149" s="10"/>
      <c r="H149" s="10"/>
    </row>
    <row r="150" spans="1:8" s="6" customFormat="1" x14ac:dyDescent="0.25">
      <c r="A150" s="10"/>
      <c r="B150" s="10"/>
      <c r="D150" s="10"/>
      <c r="E150" s="51"/>
      <c r="F150" s="11"/>
      <c r="G150" s="10"/>
      <c r="H150" s="10"/>
    </row>
    <row r="151" spans="1:8" s="6" customFormat="1" x14ac:dyDescent="0.25">
      <c r="A151" s="10"/>
      <c r="B151" s="10"/>
      <c r="D151" s="10"/>
      <c r="E151" s="51"/>
      <c r="F151" s="11"/>
      <c r="G151" s="10"/>
      <c r="H151" s="10"/>
    </row>
    <row r="152" spans="1:8" s="6" customFormat="1" x14ac:dyDescent="0.25">
      <c r="A152" s="10"/>
      <c r="B152" s="10"/>
      <c r="D152" s="10"/>
      <c r="E152" s="51"/>
      <c r="F152" s="11"/>
      <c r="G152" s="10"/>
      <c r="H152" s="10"/>
    </row>
    <row r="153" spans="1:8" s="6" customFormat="1" x14ac:dyDescent="0.25">
      <c r="A153" s="10"/>
      <c r="B153" s="10"/>
      <c r="D153" s="10"/>
      <c r="E153" s="51"/>
      <c r="F153" s="11"/>
      <c r="G153" s="10"/>
      <c r="H153" s="10"/>
    </row>
    <row r="154" spans="1:8" s="6" customFormat="1" x14ac:dyDescent="0.25">
      <c r="A154" s="10"/>
      <c r="B154" s="10"/>
      <c r="D154" s="10"/>
      <c r="E154" s="51"/>
      <c r="F154" s="11"/>
      <c r="G154" s="10"/>
      <c r="H154" s="10"/>
    </row>
    <row r="155" spans="1:8" s="6" customFormat="1" x14ac:dyDescent="0.25">
      <c r="A155" s="10"/>
      <c r="B155" s="10"/>
      <c r="D155" s="10"/>
      <c r="E155" s="51"/>
      <c r="F155" s="11"/>
      <c r="G155" s="10"/>
      <c r="H155" s="10"/>
    </row>
    <row r="156" spans="1:8" s="6" customFormat="1" x14ac:dyDescent="0.25">
      <c r="A156" s="10"/>
      <c r="B156" s="10"/>
      <c r="D156" s="10"/>
      <c r="E156" s="51"/>
      <c r="F156" s="11"/>
      <c r="G156" s="10"/>
      <c r="H156" s="10"/>
    </row>
    <row r="157" spans="1:8" s="6" customFormat="1" x14ac:dyDescent="0.25">
      <c r="A157" s="10"/>
      <c r="B157" s="10"/>
      <c r="D157" s="10"/>
      <c r="E157" s="51"/>
      <c r="F157" s="11"/>
      <c r="G157" s="10"/>
      <c r="H157" s="10"/>
    </row>
    <row r="158" spans="1:8" s="6" customFormat="1" x14ac:dyDescent="0.25">
      <c r="A158" s="10"/>
      <c r="B158" s="10"/>
      <c r="D158" s="10"/>
      <c r="E158" s="51"/>
      <c r="F158" s="11"/>
      <c r="G158" s="10"/>
      <c r="H158" s="10"/>
    </row>
    <row r="159" spans="1:8" s="6" customFormat="1" x14ac:dyDescent="0.25">
      <c r="A159" s="10"/>
      <c r="B159" s="10"/>
      <c r="D159" s="10"/>
      <c r="E159" s="51"/>
      <c r="F159" s="11"/>
      <c r="G159" s="10"/>
      <c r="H159" s="10"/>
    </row>
    <row r="160" spans="1:8" s="6" customFormat="1" x14ac:dyDescent="0.25">
      <c r="A160" s="10"/>
      <c r="B160" s="10"/>
      <c r="D160" s="10"/>
      <c r="E160" s="51"/>
      <c r="F160" s="11"/>
      <c r="G160" s="10"/>
      <c r="H160" s="10"/>
    </row>
    <row r="161" spans="1:8" s="6" customFormat="1" x14ac:dyDescent="0.25">
      <c r="A161" s="10"/>
      <c r="B161" s="10"/>
      <c r="D161" s="10"/>
      <c r="E161" s="51"/>
      <c r="F161" s="11"/>
      <c r="G161" s="10"/>
      <c r="H161" s="10"/>
    </row>
    <row r="162" spans="1:8" s="6" customFormat="1" x14ac:dyDescent="0.25">
      <c r="A162" s="10"/>
      <c r="B162" s="10"/>
      <c r="D162" s="10"/>
      <c r="E162" s="51"/>
      <c r="F162" s="11"/>
      <c r="G162" s="10"/>
      <c r="H162" s="10"/>
    </row>
    <row r="163" spans="1:8" s="6" customFormat="1" x14ac:dyDescent="0.25">
      <c r="A163" s="10"/>
      <c r="B163" s="10"/>
      <c r="D163" s="10"/>
      <c r="E163" s="51"/>
      <c r="F163" s="11"/>
      <c r="G163" s="10"/>
      <c r="H163" s="10"/>
    </row>
    <row r="164" spans="1:8" s="6" customFormat="1" x14ac:dyDescent="0.25">
      <c r="A164" s="10"/>
      <c r="B164" s="10"/>
      <c r="D164" s="10"/>
      <c r="E164" s="51"/>
      <c r="F164" s="11"/>
      <c r="G164" s="10"/>
      <c r="H164" s="10"/>
    </row>
    <row r="165" spans="1:8" s="6" customFormat="1" x14ac:dyDescent="0.25">
      <c r="A165" s="10"/>
      <c r="B165" s="10"/>
      <c r="D165" s="10"/>
      <c r="E165" s="51"/>
      <c r="F165" s="11"/>
      <c r="G165" s="10"/>
      <c r="H165" s="10"/>
    </row>
    <row r="166" spans="1:8" s="6" customFormat="1" x14ac:dyDescent="0.25">
      <c r="A166" s="10"/>
      <c r="B166" s="10"/>
      <c r="D166" s="10"/>
      <c r="E166" s="51"/>
      <c r="F166" s="11"/>
      <c r="G166" s="10"/>
      <c r="H166" s="10"/>
    </row>
    <row r="167" spans="1:8" s="6" customFormat="1" x14ac:dyDescent="0.25">
      <c r="A167" s="10"/>
      <c r="B167" s="10"/>
      <c r="D167" s="10"/>
      <c r="E167" s="51"/>
      <c r="F167" s="11"/>
      <c r="G167" s="10"/>
      <c r="H167" s="10"/>
    </row>
    <row r="168" spans="1:8" s="6" customFormat="1" x14ac:dyDescent="0.25">
      <c r="A168" s="10"/>
      <c r="B168" s="10"/>
      <c r="D168" s="10"/>
      <c r="E168" s="51"/>
      <c r="F168" s="11"/>
      <c r="G168" s="10"/>
      <c r="H168" s="10"/>
    </row>
    <row r="169" spans="1:8" s="6" customFormat="1" x14ac:dyDescent="0.25">
      <c r="A169" s="10"/>
      <c r="B169" s="10"/>
      <c r="D169" s="10"/>
      <c r="E169" s="51"/>
      <c r="F169" s="11"/>
      <c r="G169" s="10"/>
      <c r="H169" s="10"/>
    </row>
    <row r="170" spans="1:8" s="6" customFormat="1" x14ac:dyDescent="0.25">
      <c r="A170" s="10"/>
      <c r="B170" s="10"/>
      <c r="D170" s="10"/>
      <c r="E170" s="51"/>
      <c r="F170" s="11"/>
      <c r="G170" s="10"/>
      <c r="H170" s="10"/>
    </row>
    <row r="171" spans="1:8" s="6" customFormat="1" x14ac:dyDescent="0.25">
      <c r="A171" s="10"/>
      <c r="B171" s="10"/>
      <c r="D171" s="10"/>
      <c r="E171" s="51"/>
      <c r="F171" s="11"/>
      <c r="G171" s="10"/>
      <c r="H171" s="10"/>
    </row>
    <row r="172" spans="1:8" s="6" customFormat="1" x14ac:dyDescent="0.25">
      <c r="A172" s="10"/>
      <c r="B172" s="10"/>
      <c r="D172" s="10"/>
      <c r="E172" s="51"/>
      <c r="F172" s="11"/>
      <c r="G172" s="10"/>
      <c r="H172" s="10"/>
    </row>
    <row r="173" spans="1:8" s="6" customFormat="1" x14ac:dyDescent="0.25">
      <c r="A173" s="10"/>
      <c r="B173" s="10"/>
      <c r="D173" s="10"/>
      <c r="E173" s="51"/>
      <c r="F173" s="11"/>
      <c r="G173" s="10"/>
      <c r="H173" s="10"/>
    </row>
    <row r="174" spans="1:8" s="6" customFormat="1" x14ac:dyDescent="0.25">
      <c r="A174" s="10"/>
      <c r="B174" s="10"/>
      <c r="D174" s="10"/>
      <c r="E174" s="51"/>
      <c r="F174" s="11"/>
      <c r="G174" s="10"/>
      <c r="H174" s="10"/>
    </row>
    <row r="175" spans="1:8" s="6" customFormat="1" x14ac:dyDescent="0.25">
      <c r="A175" s="10"/>
      <c r="B175" s="10"/>
      <c r="D175" s="10"/>
      <c r="E175" s="51"/>
      <c r="F175" s="11"/>
      <c r="G175" s="10"/>
      <c r="H175" s="10"/>
    </row>
    <row r="176" spans="1:8" s="6" customFormat="1" x14ac:dyDescent="0.25">
      <c r="A176" s="10"/>
      <c r="B176" s="10"/>
      <c r="D176" s="10"/>
      <c r="E176" s="51"/>
      <c r="F176" s="11"/>
      <c r="G176" s="10"/>
      <c r="H176" s="10"/>
    </row>
    <row r="177" spans="1:8" s="6" customFormat="1" x14ac:dyDescent="0.25">
      <c r="A177" s="10"/>
      <c r="B177" s="10"/>
      <c r="D177" s="10"/>
      <c r="E177" s="51"/>
      <c r="F177" s="11"/>
      <c r="G177" s="10"/>
      <c r="H177" s="10"/>
    </row>
    <row r="178" spans="1:8" s="6" customFormat="1" x14ac:dyDescent="0.25">
      <c r="A178" s="10"/>
      <c r="B178" s="10"/>
      <c r="D178" s="10"/>
      <c r="E178" s="51"/>
      <c r="F178" s="11"/>
      <c r="G178" s="10"/>
      <c r="H178" s="10"/>
    </row>
    <row r="179" spans="1:8" s="6" customFormat="1" x14ac:dyDescent="0.25">
      <c r="A179" s="10"/>
      <c r="B179" s="10"/>
      <c r="D179" s="10"/>
      <c r="E179" s="51"/>
      <c r="F179" s="11"/>
      <c r="G179" s="10"/>
      <c r="H179" s="10"/>
    </row>
    <row r="180" spans="1:8" s="6" customFormat="1" x14ac:dyDescent="0.25">
      <c r="A180" s="10"/>
      <c r="B180" s="10"/>
      <c r="D180" s="10"/>
      <c r="E180" s="51"/>
      <c r="F180" s="11"/>
      <c r="G180" s="10"/>
      <c r="H180" s="10"/>
    </row>
    <row r="181" spans="1:8" s="6" customFormat="1" x14ac:dyDescent="0.25">
      <c r="A181" s="10"/>
      <c r="B181" s="10"/>
      <c r="D181" s="10"/>
      <c r="E181" s="51"/>
      <c r="F181" s="11"/>
      <c r="G181" s="10"/>
      <c r="H181" s="10"/>
    </row>
    <row r="182" spans="1:8" s="6" customFormat="1" x14ac:dyDescent="0.25">
      <c r="A182" s="10"/>
      <c r="B182" s="10"/>
      <c r="D182" s="10"/>
      <c r="E182" s="51"/>
      <c r="F182" s="11"/>
      <c r="G182" s="10"/>
      <c r="H182" s="10"/>
    </row>
    <row r="183" spans="1:8" s="6" customFormat="1" x14ac:dyDescent="0.25">
      <c r="A183" s="10"/>
      <c r="B183" s="10"/>
      <c r="D183" s="10"/>
      <c r="E183" s="51"/>
      <c r="F183" s="11"/>
      <c r="G183" s="10"/>
      <c r="H183" s="10"/>
    </row>
    <row r="184" spans="1:8" s="6" customFormat="1" x14ac:dyDescent="0.25">
      <c r="A184" s="10"/>
      <c r="B184" s="10"/>
      <c r="D184" s="10"/>
      <c r="E184" s="51"/>
      <c r="F184" s="11"/>
      <c r="G184" s="10"/>
      <c r="H184" s="10"/>
    </row>
    <row r="185" spans="1:8" s="6" customFormat="1" x14ac:dyDescent="0.25">
      <c r="A185" s="10"/>
      <c r="B185" s="10"/>
      <c r="D185" s="10"/>
      <c r="E185" s="51"/>
      <c r="F185" s="11"/>
      <c r="G185" s="10"/>
      <c r="H185" s="10"/>
    </row>
    <row r="186" spans="1:8" s="6" customFormat="1" x14ac:dyDescent="0.25">
      <c r="A186" s="10"/>
      <c r="B186" s="10"/>
      <c r="D186" s="10"/>
      <c r="E186" s="51"/>
      <c r="F186" s="11"/>
      <c r="G186" s="10"/>
      <c r="H186" s="10"/>
    </row>
    <row r="187" spans="1:8" s="6" customFormat="1" x14ac:dyDescent="0.25">
      <c r="A187" s="10"/>
      <c r="B187" s="10"/>
      <c r="D187" s="10"/>
      <c r="E187" s="51"/>
      <c r="F187" s="11"/>
      <c r="G187" s="10"/>
      <c r="H187" s="10"/>
    </row>
    <row r="188" spans="1:8" s="6" customFormat="1" x14ac:dyDescent="0.25">
      <c r="A188" s="10"/>
      <c r="B188" s="10"/>
      <c r="D188" s="10"/>
      <c r="E188" s="51"/>
      <c r="F188" s="11"/>
      <c r="G188" s="10"/>
      <c r="H188" s="10"/>
    </row>
    <row r="189" spans="1:8" s="6" customFormat="1" x14ac:dyDescent="0.25">
      <c r="A189" s="10"/>
      <c r="B189" s="10"/>
      <c r="D189" s="10"/>
      <c r="E189" s="51"/>
      <c r="F189" s="11"/>
      <c r="G189" s="10"/>
      <c r="H189" s="10"/>
    </row>
    <row r="190" spans="1:8" s="6" customFormat="1" x14ac:dyDescent="0.25">
      <c r="A190" s="10"/>
      <c r="B190" s="10"/>
      <c r="D190" s="10"/>
      <c r="E190" s="51"/>
      <c r="F190" s="11"/>
      <c r="G190" s="10"/>
      <c r="H190" s="10"/>
    </row>
    <row r="191" spans="1:8" s="6" customFormat="1" x14ac:dyDescent="0.25">
      <c r="A191" s="10"/>
      <c r="B191" s="10"/>
      <c r="D191" s="10"/>
      <c r="E191" s="51"/>
      <c r="F191" s="11"/>
      <c r="G191" s="10"/>
      <c r="H191" s="10"/>
    </row>
    <row r="192" spans="1:8" s="6" customFormat="1" x14ac:dyDescent="0.25">
      <c r="A192" s="10"/>
      <c r="B192" s="10"/>
      <c r="D192" s="10"/>
      <c r="E192" s="51"/>
      <c r="F192" s="11"/>
      <c r="G192" s="10"/>
      <c r="H192" s="10"/>
    </row>
    <row r="193" spans="1:8" s="6" customFormat="1" x14ac:dyDescent="0.25">
      <c r="A193" s="10"/>
      <c r="B193" s="10"/>
      <c r="D193" s="10"/>
      <c r="E193" s="51"/>
      <c r="F193" s="11"/>
      <c r="G193" s="10"/>
      <c r="H193" s="10"/>
    </row>
    <row r="194" spans="1:8" s="6" customFormat="1" x14ac:dyDescent="0.25">
      <c r="A194" s="10"/>
      <c r="B194" s="10"/>
      <c r="D194" s="10"/>
      <c r="E194" s="51"/>
      <c r="F194" s="11"/>
      <c r="G194" s="10"/>
      <c r="H194" s="10"/>
    </row>
    <row r="195" spans="1:8" s="6" customFormat="1" x14ac:dyDescent="0.25">
      <c r="A195" s="10"/>
      <c r="B195" s="10"/>
      <c r="D195" s="10"/>
      <c r="E195" s="51"/>
      <c r="F195" s="11"/>
      <c r="G195" s="10"/>
      <c r="H195" s="10"/>
    </row>
    <row r="196" spans="1:8" s="6" customFormat="1" x14ac:dyDescent="0.25">
      <c r="A196" s="10"/>
      <c r="B196" s="10"/>
      <c r="D196" s="10"/>
      <c r="E196" s="51"/>
      <c r="F196" s="11"/>
      <c r="G196" s="10"/>
      <c r="H196" s="10"/>
    </row>
    <row r="197" spans="1:8" s="6" customFormat="1" x14ac:dyDescent="0.25">
      <c r="A197" s="10"/>
      <c r="B197" s="10"/>
      <c r="D197" s="10"/>
      <c r="E197" s="51"/>
      <c r="F197" s="11"/>
      <c r="G197" s="10"/>
      <c r="H197" s="10"/>
    </row>
    <row r="198" spans="1:8" s="6" customFormat="1" x14ac:dyDescent="0.25">
      <c r="A198" s="10"/>
      <c r="B198" s="10"/>
      <c r="D198" s="10"/>
      <c r="E198" s="51"/>
      <c r="F198" s="11"/>
      <c r="G198" s="10"/>
      <c r="H198" s="10"/>
    </row>
    <row r="199" spans="1:8" s="6" customFormat="1" x14ac:dyDescent="0.25">
      <c r="A199" s="10"/>
      <c r="B199" s="10"/>
      <c r="D199" s="10"/>
      <c r="E199" s="51"/>
      <c r="F199" s="11"/>
      <c r="G199" s="10"/>
      <c r="H199" s="10"/>
    </row>
    <row r="200" spans="1:8" s="6" customFormat="1" x14ac:dyDescent="0.25">
      <c r="A200" s="10"/>
      <c r="B200" s="10"/>
      <c r="D200" s="10"/>
      <c r="E200" s="51"/>
      <c r="F200" s="11"/>
      <c r="G200" s="10"/>
      <c r="H200" s="10"/>
    </row>
    <row r="201" spans="1:8" s="6" customFormat="1" x14ac:dyDescent="0.25">
      <c r="A201" s="10"/>
      <c r="B201" s="10"/>
      <c r="D201" s="10"/>
      <c r="E201" s="51"/>
      <c r="F201" s="11"/>
      <c r="G201" s="10"/>
      <c r="H201" s="10"/>
    </row>
    <row r="202" spans="1:8" s="6" customFormat="1" x14ac:dyDescent="0.25">
      <c r="A202" s="10"/>
      <c r="B202" s="10"/>
      <c r="D202" s="10"/>
      <c r="E202" s="51"/>
      <c r="F202" s="11"/>
      <c r="G202" s="10"/>
      <c r="H202" s="10"/>
    </row>
    <row r="203" spans="1:8" s="6" customFormat="1" x14ac:dyDescent="0.25">
      <c r="A203" s="10"/>
      <c r="B203" s="10"/>
      <c r="D203" s="10"/>
      <c r="E203" s="51"/>
      <c r="F203" s="11"/>
      <c r="G203" s="10"/>
      <c r="H203" s="10"/>
    </row>
    <row r="204" spans="1:8" s="6" customFormat="1" x14ac:dyDescent="0.25">
      <c r="A204" s="10"/>
      <c r="B204" s="10"/>
      <c r="D204" s="10"/>
      <c r="E204" s="51"/>
      <c r="F204" s="11"/>
      <c r="G204" s="10"/>
      <c r="H204" s="10"/>
    </row>
    <row r="205" spans="1:8" s="6" customFormat="1" x14ac:dyDescent="0.25">
      <c r="A205" s="10"/>
      <c r="B205" s="10"/>
      <c r="D205" s="10"/>
      <c r="E205" s="51"/>
      <c r="F205" s="11"/>
      <c r="G205" s="10"/>
      <c r="H205" s="10"/>
    </row>
    <row r="206" spans="1:8" s="6" customFormat="1" x14ac:dyDescent="0.25">
      <c r="A206" s="10"/>
      <c r="B206" s="10"/>
      <c r="D206" s="10"/>
      <c r="E206" s="51"/>
      <c r="F206" s="11"/>
      <c r="G206" s="10"/>
      <c r="H206" s="10"/>
    </row>
    <row r="207" spans="1:8" s="6" customFormat="1" x14ac:dyDescent="0.25">
      <c r="A207" s="10"/>
      <c r="B207" s="10"/>
      <c r="D207" s="10"/>
      <c r="E207" s="51"/>
      <c r="F207" s="11"/>
      <c r="G207" s="10"/>
      <c r="H207" s="10"/>
    </row>
    <row r="208" spans="1:8" s="6" customFormat="1" x14ac:dyDescent="0.25">
      <c r="A208" s="10"/>
      <c r="B208" s="10"/>
      <c r="D208" s="10"/>
      <c r="E208" s="51"/>
      <c r="F208" s="11"/>
      <c r="G208" s="10"/>
      <c r="H208" s="10"/>
    </row>
    <row r="209" spans="1:8" s="6" customFormat="1" x14ac:dyDescent="0.25">
      <c r="A209" s="10"/>
      <c r="B209" s="10"/>
      <c r="D209" s="10"/>
      <c r="E209" s="51"/>
      <c r="F209" s="11"/>
      <c r="G209" s="10"/>
      <c r="H209" s="10"/>
    </row>
    <row r="210" spans="1:8" s="6" customFormat="1" x14ac:dyDescent="0.25">
      <c r="A210" s="10"/>
      <c r="B210" s="10"/>
      <c r="D210" s="10"/>
      <c r="E210" s="51"/>
      <c r="F210" s="11"/>
      <c r="G210" s="10"/>
      <c r="H210" s="10"/>
    </row>
    <row r="211" spans="1:8" s="6" customFormat="1" x14ac:dyDescent="0.25">
      <c r="A211" s="10"/>
      <c r="B211" s="10"/>
      <c r="D211" s="10"/>
      <c r="E211" s="51"/>
      <c r="F211" s="11"/>
      <c r="G211" s="10"/>
      <c r="H211" s="10"/>
    </row>
    <row r="212" spans="1:8" s="6" customFormat="1" x14ac:dyDescent="0.25">
      <c r="A212" s="10"/>
      <c r="B212" s="10"/>
      <c r="D212" s="10"/>
      <c r="E212" s="51"/>
      <c r="F212" s="11"/>
      <c r="G212" s="10"/>
      <c r="H212" s="10"/>
    </row>
    <row r="213" spans="1:8" s="6" customFormat="1" x14ac:dyDescent="0.25">
      <c r="A213" s="10"/>
      <c r="B213" s="10"/>
      <c r="D213" s="10"/>
      <c r="E213" s="51"/>
      <c r="F213" s="11"/>
      <c r="G213" s="10"/>
      <c r="H213" s="10"/>
    </row>
    <row r="214" spans="1:8" s="6" customFormat="1" x14ac:dyDescent="0.25">
      <c r="A214" s="10"/>
      <c r="B214" s="10"/>
      <c r="D214" s="10"/>
      <c r="E214" s="51"/>
      <c r="F214" s="11"/>
      <c r="G214" s="10"/>
      <c r="H214" s="10"/>
    </row>
    <row r="215" spans="1:8" s="6" customFormat="1" x14ac:dyDescent="0.25">
      <c r="A215" s="10"/>
      <c r="B215" s="10"/>
      <c r="D215" s="10"/>
      <c r="E215" s="51"/>
      <c r="F215" s="11"/>
      <c r="G215" s="10"/>
      <c r="H215" s="10"/>
    </row>
    <row r="216" spans="1:8" s="6" customFormat="1" x14ac:dyDescent="0.25">
      <c r="A216" s="10"/>
      <c r="B216" s="10"/>
      <c r="D216" s="10"/>
      <c r="E216" s="51"/>
      <c r="F216" s="11"/>
      <c r="G216" s="10"/>
      <c r="H216" s="10"/>
    </row>
    <row r="217" spans="1:8" s="6" customFormat="1" x14ac:dyDescent="0.25">
      <c r="A217" s="10"/>
      <c r="B217" s="10"/>
      <c r="D217" s="10"/>
      <c r="E217" s="51"/>
      <c r="F217" s="11"/>
      <c r="G217" s="10"/>
      <c r="H217" s="10"/>
    </row>
    <row r="218" spans="1:8" s="6" customFormat="1" x14ac:dyDescent="0.25">
      <c r="A218" s="10"/>
      <c r="B218" s="10"/>
      <c r="D218" s="10"/>
      <c r="E218" s="51"/>
      <c r="F218" s="11"/>
      <c r="G218" s="10"/>
      <c r="H218" s="10"/>
    </row>
    <row r="219" spans="1:8" s="6" customFormat="1" x14ac:dyDescent="0.25">
      <c r="A219" s="10"/>
      <c r="B219" s="10"/>
      <c r="D219" s="10"/>
      <c r="E219" s="51"/>
      <c r="F219" s="11"/>
      <c r="G219" s="10"/>
      <c r="H219" s="10"/>
    </row>
    <row r="220" spans="1:8" s="6" customFormat="1" x14ac:dyDescent="0.25">
      <c r="A220" s="10"/>
      <c r="B220" s="10"/>
      <c r="D220" s="10"/>
      <c r="E220" s="51"/>
      <c r="F220" s="11"/>
      <c r="G220" s="10"/>
      <c r="H220" s="10"/>
    </row>
    <row r="221" spans="1:8" s="6" customFormat="1" x14ac:dyDescent="0.25">
      <c r="A221" s="10"/>
      <c r="B221" s="10"/>
      <c r="D221" s="10"/>
      <c r="E221" s="51"/>
      <c r="F221" s="11"/>
      <c r="G221" s="10"/>
      <c r="H221" s="10"/>
    </row>
    <row r="222" spans="1:8" s="6" customFormat="1" x14ac:dyDescent="0.25">
      <c r="A222" s="10"/>
      <c r="B222" s="10"/>
      <c r="D222" s="10"/>
      <c r="E222" s="51"/>
      <c r="F222" s="11"/>
      <c r="G222" s="10"/>
      <c r="H222" s="10"/>
    </row>
    <row r="223" spans="1:8" s="6" customFormat="1" x14ac:dyDescent="0.25">
      <c r="A223" s="10"/>
      <c r="B223" s="10"/>
      <c r="D223" s="10"/>
      <c r="E223" s="51"/>
      <c r="F223" s="11"/>
      <c r="G223" s="10"/>
      <c r="H223" s="10"/>
    </row>
    <row r="224" spans="1:8" s="6" customFormat="1" x14ac:dyDescent="0.25">
      <c r="A224" s="10"/>
      <c r="B224" s="10"/>
      <c r="D224" s="10"/>
      <c r="E224" s="51"/>
      <c r="F224" s="11"/>
      <c r="G224" s="10"/>
      <c r="H224" s="10"/>
    </row>
    <row r="225" spans="1:8" s="6" customFormat="1" x14ac:dyDescent="0.25">
      <c r="A225" s="10"/>
      <c r="B225" s="10"/>
      <c r="D225" s="10"/>
      <c r="E225" s="51"/>
      <c r="F225" s="11"/>
      <c r="G225" s="10"/>
      <c r="H225" s="10"/>
    </row>
    <row r="226" spans="1:8" s="6" customFormat="1" x14ac:dyDescent="0.25">
      <c r="A226" s="10"/>
      <c r="B226" s="10"/>
      <c r="D226" s="10"/>
      <c r="E226" s="51"/>
      <c r="F226" s="11"/>
      <c r="G226" s="10"/>
      <c r="H226" s="10"/>
    </row>
    <row r="227" spans="1:8" s="6" customFormat="1" x14ac:dyDescent="0.25">
      <c r="A227" s="10"/>
      <c r="B227" s="10"/>
      <c r="D227" s="10"/>
      <c r="E227" s="51"/>
      <c r="F227" s="11"/>
      <c r="G227" s="10"/>
      <c r="H227" s="10"/>
    </row>
    <row r="228" spans="1:8" s="6" customFormat="1" x14ac:dyDescent="0.25">
      <c r="A228" s="10"/>
      <c r="B228" s="10"/>
      <c r="D228" s="10"/>
      <c r="E228" s="51"/>
      <c r="F228" s="11"/>
      <c r="G228" s="10"/>
      <c r="H228" s="10"/>
    </row>
    <row r="229" spans="1:8" s="6" customFormat="1" x14ac:dyDescent="0.25">
      <c r="A229" s="10"/>
      <c r="B229" s="10"/>
      <c r="D229" s="10"/>
      <c r="E229" s="51"/>
      <c r="F229" s="11"/>
      <c r="G229" s="10"/>
      <c r="H229" s="10"/>
    </row>
    <row r="230" spans="1:8" s="6" customFormat="1" x14ac:dyDescent="0.25">
      <c r="A230" s="10"/>
      <c r="B230" s="10"/>
      <c r="D230" s="10"/>
      <c r="E230" s="51"/>
      <c r="F230" s="11"/>
      <c r="G230" s="10"/>
      <c r="H230" s="10"/>
    </row>
    <row r="231" spans="1:8" s="6" customFormat="1" x14ac:dyDescent="0.25">
      <c r="A231" s="10"/>
      <c r="B231" s="10"/>
      <c r="D231" s="10"/>
      <c r="E231" s="51"/>
      <c r="F231" s="11"/>
      <c r="G231" s="10"/>
      <c r="H231" s="10"/>
    </row>
    <row r="232" spans="1:8" s="6" customFormat="1" x14ac:dyDescent="0.25">
      <c r="A232" s="10"/>
      <c r="B232" s="10"/>
      <c r="D232" s="10"/>
      <c r="E232" s="51"/>
      <c r="F232" s="11"/>
      <c r="G232" s="10"/>
      <c r="H232" s="10"/>
    </row>
    <row r="233" spans="1:8" s="6" customFormat="1" x14ac:dyDescent="0.25">
      <c r="A233" s="10"/>
      <c r="B233" s="10"/>
      <c r="D233" s="10"/>
      <c r="E233" s="51"/>
      <c r="F233" s="11"/>
      <c r="G233" s="10"/>
      <c r="H233" s="10"/>
    </row>
    <row r="234" spans="1:8" s="6" customFormat="1" x14ac:dyDescent="0.25">
      <c r="A234" s="10"/>
      <c r="B234" s="10"/>
      <c r="D234" s="10"/>
      <c r="E234" s="51"/>
      <c r="F234" s="11"/>
      <c r="G234" s="10"/>
      <c r="H234" s="10"/>
    </row>
    <row r="235" spans="1:8" s="6" customFormat="1" x14ac:dyDescent="0.25">
      <c r="A235" s="10"/>
      <c r="B235" s="10"/>
      <c r="D235" s="10"/>
      <c r="E235" s="51"/>
      <c r="F235" s="11"/>
      <c r="G235" s="10"/>
      <c r="H235" s="10"/>
    </row>
    <row r="236" spans="1:8" s="6" customFormat="1" x14ac:dyDescent="0.25">
      <c r="A236" s="10"/>
      <c r="B236" s="10"/>
      <c r="D236" s="10"/>
      <c r="E236" s="51"/>
      <c r="F236" s="11"/>
      <c r="G236" s="10"/>
      <c r="H236" s="10"/>
    </row>
    <row r="237" spans="1:8" s="6" customFormat="1" x14ac:dyDescent="0.25">
      <c r="A237" s="10"/>
      <c r="B237" s="10"/>
      <c r="D237" s="10"/>
      <c r="E237" s="51"/>
      <c r="F237" s="11"/>
      <c r="G237" s="10"/>
      <c r="H237" s="10"/>
    </row>
    <row r="238" spans="1:8" s="6" customFormat="1" x14ac:dyDescent="0.25">
      <c r="A238" s="10"/>
      <c r="B238" s="10"/>
      <c r="D238" s="10"/>
      <c r="E238" s="51"/>
      <c r="F238" s="11"/>
      <c r="G238" s="10"/>
      <c r="H238" s="10"/>
    </row>
    <row r="239" spans="1:8" s="6" customFormat="1" x14ac:dyDescent="0.25">
      <c r="A239" s="10"/>
      <c r="B239" s="10"/>
      <c r="D239" s="10"/>
      <c r="E239" s="51"/>
      <c r="F239" s="11"/>
      <c r="G239" s="10"/>
      <c r="H239" s="10"/>
    </row>
    <row r="240" spans="1:8" s="6" customFormat="1" x14ac:dyDescent="0.25">
      <c r="A240" s="10"/>
      <c r="B240" s="10"/>
      <c r="D240" s="10"/>
      <c r="E240" s="51"/>
      <c r="F240" s="11"/>
      <c r="G240" s="10"/>
      <c r="H240" s="10"/>
    </row>
    <row r="241" spans="1:8" s="6" customFormat="1" x14ac:dyDescent="0.25">
      <c r="A241" s="10"/>
      <c r="B241" s="10"/>
      <c r="D241" s="10"/>
      <c r="E241" s="51"/>
      <c r="F241" s="11"/>
      <c r="G241" s="10"/>
      <c r="H241" s="10"/>
    </row>
    <row r="242" spans="1:8" s="6" customFormat="1" x14ac:dyDescent="0.25">
      <c r="A242" s="10"/>
      <c r="B242" s="10"/>
      <c r="D242" s="10"/>
      <c r="E242" s="51"/>
      <c r="F242" s="11"/>
      <c r="G242" s="10"/>
      <c r="H242" s="10"/>
    </row>
    <row r="243" spans="1:8" s="6" customFormat="1" x14ac:dyDescent="0.25">
      <c r="A243" s="10"/>
      <c r="B243" s="10"/>
      <c r="D243" s="10"/>
      <c r="E243" s="51"/>
      <c r="F243" s="11"/>
      <c r="G243" s="10"/>
      <c r="H243" s="10"/>
    </row>
    <row r="244" spans="1:8" s="6" customFormat="1" x14ac:dyDescent="0.25">
      <c r="A244" s="10"/>
      <c r="B244" s="10"/>
      <c r="D244" s="10"/>
      <c r="E244" s="51"/>
      <c r="F244" s="11"/>
      <c r="G244" s="10"/>
      <c r="H244" s="10"/>
    </row>
    <row r="245" spans="1:8" s="6" customFormat="1" x14ac:dyDescent="0.25">
      <c r="A245" s="10"/>
      <c r="B245" s="10"/>
      <c r="D245" s="10"/>
      <c r="E245" s="51"/>
      <c r="F245" s="11"/>
      <c r="G245" s="10"/>
      <c r="H245" s="10"/>
    </row>
    <row r="246" spans="1:8" s="6" customFormat="1" x14ac:dyDescent="0.25">
      <c r="A246" s="10"/>
      <c r="B246" s="10"/>
      <c r="D246" s="10"/>
      <c r="E246" s="51"/>
      <c r="F246" s="11"/>
      <c r="G246" s="10"/>
      <c r="H246" s="10"/>
    </row>
    <row r="247" spans="1:8" s="6" customFormat="1" x14ac:dyDescent="0.25">
      <c r="A247" s="10"/>
      <c r="B247" s="10"/>
      <c r="D247" s="10"/>
      <c r="E247" s="51"/>
      <c r="F247" s="11"/>
      <c r="G247" s="10"/>
      <c r="H247" s="10"/>
    </row>
    <row r="248" spans="1:8" s="6" customFormat="1" x14ac:dyDescent="0.25">
      <c r="A248" s="10"/>
      <c r="B248" s="10"/>
      <c r="D248" s="10"/>
      <c r="E248" s="51"/>
      <c r="F248" s="11"/>
      <c r="G248" s="10"/>
      <c r="H248" s="10"/>
    </row>
    <row r="249" spans="1:8" s="6" customFormat="1" x14ac:dyDescent="0.25">
      <c r="A249" s="10"/>
      <c r="B249" s="10"/>
      <c r="D249" s="10"/>
      <c r="E249" s="51"/>
      <c r="F249" s="11"/>
      <c r="G249" s="10"/>
      <c r="H249" s="10"/>
    </row>
    <row r="250" spans="1:8" s="6" customFormat="1" x14ac:dyDescent="0.25">
      <c r="A250" s="10"/>
      <c r="B250" s="10"/>
      <c r="D250" s="10"/>
      <c r="E250" s="51"/>
      <c r="F250" s="11"/>
      <c r="G250" s="10"/>
      <c r="H250" s="10"/>
    </row>
    <row r="251" spans="1:8" s="6" customFormat="1" x14ac:dyDescent="0.25">
      <c r="A251" s="10"/>
      <c r="B251" s="10"/>
      <c r="D251" s="10"/>
      <c r="E251" s="51"/>
      <c r="F251" s="11"/>
      <c r="G251" s="10"/>
      <c r="H251" s="10"/>
    </row>
    <row r="252" spans="1:8" s="6" customFormat="1" x14ac:dyDescent="0.25">
      <c r="A252" s="10"/>
      <c r="B252" s="10"/>
      <c r="D252" s="10"/>
      <c r="E252" s="51"/>
      <c r="F252" s="11"/>
      <c r="G252" s="10"/>
      <c r="H252" s="10"/>
    </row>
    <row r="253" spans="1:8" s="6" customFormat="1" x14ac:dyDescent="0.25">
      <c r="A253" s="10"/>
      <c r="B253" s="10"/>
      <c r="D253" s="10"/>
      <c r="E253" s="51"/>
      <c r="F253" s="11"/>
      <c r="G253" s="10"/>
      <c r="H253" s="10"/>
    </row>
    <row r="254" spans="1:8" s="6" customFormat="1" x14ac:dyDescent="0.25">
      <c r="A254" s="10"/>
      <c r="B254" s="10"/>
      <c r="D254" s="10"/>
      <c r="E254" s="51"/>
      <c r="F254" s="11"/>
      <c r="G254" s="10"/>
      <c r="H254" s="10"/>
    </row>
    <row r="255" spans="1:8" s="6" customFormat="1" x14ac:dyDescent="0.25">
      <c r="A255" s="10"/>
      <c r="B255" s="10"/>
      <c r="D255" s="10"/>
      <c r="E255" s="51"/>
      <c r="F255" s="11"/>
      <c r="G255" s="10"/>
      <c r="H255" s="10"/>
    </row>
    <row r="256" spans="1:8" s="6" customFormat="1" x14ac:dyDescent="0.25">
      <c r="A256" s="10"/>
      <c r="B256" s="10"/>
      <c r="D256" s="10"/>
      <c r="E256" s="51"/>
      <c r="F256" s="11"/>
      <c r="G256" s="10"/>
      <c r="H256" s="10"/>
    </row>
    <row r="257" spans="1:8" s="6" customFormat="1" x14ac:dyDescent="0.25">
      <c r="A257" s="10"/>
      <c r="B257" s="10"/>
      <c r="D257" s="10"/>
      <c r="E257" s="51"/>
      <c r="F257" s="11"/>
      <c r="G257" s="10"/>
      <c r="H257" s="10"/>
    </row>
    <row r="258" spans="1:8" s="6" customFormat="1" x14ac:dyDescent="0.25">
      <c r="A258" s="10"/>
      <c r="B258" s="10"/>
      <c r="D258" s="10"/>
      <c r="E258" s="51"/>
      <c r="F258" s="11"/>
      <c r="G258" s="10"/>
      <c r="H258" s="10"/>
    </row>
    <row r="259" spans="1:8" s="6" customFormat="1" x14ac:dyDescent="0.25">
      <c r="A259" s="10"/>
      <c r="B259" s="10"/>
      <c r="D259" s="10"/>
      <c r="E259" s="51"/>
      <c r="F259" s="11"/>
      <c r="G259" s="10"/>
      <c r="H259" s="10"/>
    </row>
    <row r="260" spans="1:8" s="6" customFormat="1" x14ac:dyDescent="0.25">
      <c r="A260" s="10"/>
      <c r="B260" s="10"/>
      <c r="D260" s="10"/>
      <c r="E260" s="51"/>
      <c r="F260" s="11"/>
      <c r="G260" s="10"/>
      <c r="H260" s="10"/>
    </row>
    <row r="261" spans="1:8" s="6" customFormat="1" x14ac:dyDescent="0.25">
      <c r="A261" s="10"/>
      <c r="B261" s="10"/>
      <c r="D261" s="10"/>
      <c r="E261" s="51"/>
      <c r="F261" s="11"/>
      <c r="G261" s="10"/>
      <c r="H261" s="10"/>
    </row>
    <row r="262" spans="1:8" s="6" customFormat="1" x14ac:dyDescent="0.25">
      <c r="A262" s="10"/>
      <c r="B262" s="10"/>
      <c r="D262" s="10"/>
      <c r="E262" s="51"/>
      <c r="F262" s="11"/>
      <c r="G262" s="10"/>
      <c r="H262" s="10"/>
    </row>
    <row r="263" spans="1:8" s="6" customFormat="1" x14ac:dyDescent="0.25">
      <c r="A263" s="10"/>
      <c r="B263" s="10"/>
      <c r="D263" s="10"/>
      <c r="E263" s="51"/>
      <c r="F263" s="11"/>
      <c r="G263" s="10"/>
      <c r="H263" s="10"/>
    </row>
    <row r="264" spans="1:8" s="6" customFormat="1" x14ac:dyDescent="0.25">
      <c r="A264" s="10"/>
      <c r="B264" s="10"/>
      <c r="D264" s="10"/>
      <c r="E264" s="51"/>
      <c r="F264" s="11"/>
      <c r="G264" s="10"/>
      <c r="H264" s="10"/>
    </row>
    <row r="265" spans="1:8" s="6" customFormat="1" x14ac:dyDescent="0.25">
      <c r="A265" s="10"/>
      <c r="B265" s="10"/>
      <c r="D265" s="10"/>
      <c r="E265" s="51"/>
      <c r="F265" s="11"/>
      <c r="G265" s="10"/>
      <c r="H265" s="10"/>
    </row>
    <row r="266" spans="1:8" s="6" customFormat="1" x14ac:dyDescent="0.25">
      <c r="A266" s="10"/>
      <c r="B266" s="10"/>
      <c r="D266" s="10"/>
      <c r="E266" s="51"/>
      <c r="F266" s="11"/>
      <c r="G266" s="10"/>
      <c r="H266" s="10"/>
    </row>
    <row r="267" spans="1:8" s="6" customFormat="1" x14ac:dyDescent="0.25">
      <c r="A267" s="10"/>
      <c r="B267" s="10"/>
      <c r="D267" s="10"/>
      <c r="E267" s="51"/>
      <c r="F267" s="11"/>
      <c r="G267" s="10"/>
      <c r="H267" s="10"/>
    </row>
    <row r="268" spans="1:8" s="6" customFormat="1" x14ac:dyDescent="0.25">
      <c r="A268" s="10"/>
      <c r="B268" s="10"/>
      <c r="D268" s="10"/>
      <c r="E268" s="51"/>
      <c r="F268" s="11"/>
      <c r="G268" s="10"/>
      <c r="H268" s="10"/>
    </row>
    <row r="269" spans="1:8" s="6" customFormat="1" x14ac:dyDescent="0.25">
      <c r="A269" s="10"/>
      <c r="B269" s="10"/>
      <c r="D269" s="10"/>
      <c r="E269" s="51"/>
      <c r="F269" s="11"/>
      <c r="G269" s="10"/>
      <c r="H269" s="10"/>
    </row>
    <row r="270" spans="1:8" s="6" customFormat="1" x14ac:dyDescent="0.25">
      <c r="A270" s="10"/>
      <c r="B270" s="10"/>
      <c r="D270" s="10"/>
      <c r="E270" s="51"/>
      <c r="F270" s="11"/>
      <c r="G270" s="10"/>
      <c r="H270" s="10"/>
    </row>
    <row r="271" spans="1:8" s="6" customFormat="1" x14ac:dyDescent="0.25">
      <c r="A271" s="10"/>
      <c r="B271" s="10"/>
      <c r="D271" s="10"/>
      <c r="E271" s="51"/>
      <c r="F271" s="11"/>
      <c r="G271" s="10"/>
      <c r="H271" s="10"/>
    </row>
    <row r="272" spans="1:8" s="6" customFormat="1" x14ac:dyDescent="0.25">
      <c r="A272" s="10"/>
      <c r="B272" s="10"/>
      <c r="D272" s="10"/>
      <c r="E272" s="51"/>
      <c r="F272" s="11"/>
      <c r="G272" s="10"/>
      <c r="H272" s="10"/>
    </row>
    <row r="273" spans="1:8" s="6" customFormat="1" x14ac:dyDescent="0.25">
      <c r="A273" s="10"/>
      <c r="B273" s="10"/>
      <c r="D273" s="10"/>
      <c r="E273" s="51"/>
      <c r="F273" s="11"/>
      <c r="G273" s="10"/>
      <c r="H273" s="10"/>
    </row>
    <row r="274" spans="1:8" s="6" customFormat="1" x14ac:dyDescent="0.25">
      <c r="A274" s="10"/>
      <c r="B274" s="10"/>
      <c r="D274" s="10"/>
      <c r="E274" s="51"/>
      <c r="F274" s="11"/>
      <c r="G274" s="10"/>
      <c r="H274" s="10"/>
    </row>
    <row r="275" spans="1:8" s="6" customFormat="1" x14ac:dyDescent="0.25">
      <c r="A275" s="10"/>
      <c r="B275" s="10"/>
      <c r="D275" s="10"/>
      <c r="E275" s="51"/>
      <c r="F275" s="11"/>
      <c r="G275" s="10"/>
      <c r="H275" s="10"/>
    </row>
    <row r="276" spans="1:8" s="6" customFormat="1" x14ac:dyDescent="0.25">
      <c r="A276" s="10"/>
      <c r="B276" s="10"/>
      <c r="D276" s="10"/>
      <c r="E276" s="51"/>
      <c r="F276" s="11"/>
      <c r="G276" s="10"/>
      <c r="H276" s="10"/>
    </row>
    <row r="277" spans="1:8" s="6" customFormat="1" x14ac:dyDescent="0.25">
      <c r="A277" s="10"/>
      <c r="B277" s="10"/>
      <c r="D277" s="10"/>
      <c r="E277" s="51"/>
      <c r="F277" s="11"/>
      <c r="G277" s="10"/>
      <c r="H277" s="10"/>
    </row>
    <row r="278" spans="1:8" s="6" customFormat="1" x14ac:dyDescent="0.25">
      <c r="A278" s="10"/>
      <c r="B278" s="10"/>
      <c r="D278" s="10"/>
      <c r="E278" s="51"/>
      <c r="F278" s="11"/>
      <c r="G278" s="10"/>
      <c r="H278" s="10"/>
    </row>
    <row r="279" spans="1:8" s="6" customFormat="1" x14ac:dyDescent="0.25">
      <c r="A279" s="10"/>
      <c r="B279" s="10"/>
      <c r="D279" s="10"/>
      <c r="E279" s="51"/>
      <c r="F279" s="11"/>
      <c r="G279" s="10"/>
      <c r="H279" s="10"/>
    </row>
    <row r="280" spans="1:8" s="6" customFormat="1" x14ac:dyDescent="0.25">
      <c r="A280" s="10"/>
      <c r="B280" s="10"/>
      <c r="D280" s="10"/>
      <c r="E280" s="51"/>
      <c r="F280" s="11"/>
      <c r="G280" s="10"/>
      <c r="H280" s="10"/>
    </row>
    <row r="281" spans="1:8" s="6" customFormat="1" x14ac:dyDescent="0.25">
      <c r="A281" s="10"/>
      <c r="B281" s="10"/>
      <c r="D281" s="10"/>
      <c r="E281" s="51"/>
      <c r="F281" s="11"/>
      <c r="G281" s="10"/>
      <c r="H281" s="10"/>
    </row>
    <row r="282" spans="1:8" s="6" customFormat="1" x14ac:dyDescent="0.25">
      <c r="A282" s="10"/>
      <c r="B282" s="10"/>
      <c r="D282" s="10"/>
      <c r="E282" s="51"/>
      <c r="F282" s="11"/>
      <c r="G282" s="10"/>
      <c r="H282" s="10"/>
    </row>
    <row r="283" spans="1:8" s="6" customFormat="1" x14ac:dyDescent="0.25">
      <c r="A283" s="10"/>
      <c r="B283" s="10"/>
      <c r="D283" s="10"/>
      <c r="E283" s="51"/>
      <c r="F283" s="11"/>
      <c r="G283" s="10"/>
      <c r="H283" s="10"/>
    </row>
    <row r="284" spans="1:8" s="6" customFormat="1" x14ac:dyDescent="0.25">
      <c r="A284" s="10"/>
      <c r="B284" s="10"/>
      <c r="D284" s="10"/>
      <c r="E284" s="51"/>
      <c r="F284" s="11"/>
      <c r="G284" s="10"/>
      <c r="H284" s="10"/>
    </row>
    <row r="285" spans="1:8" s="6" customFormat="1" x14ac:dyDescent="0.25">
      <c r="A285" s="10"/>
      <c r="B285" s="10"/>
      <c r="D285" s="10"/>
      <c r="E285" s="51"/>
      <c r="F285" s="11"/>
      <c r="G285" s="10"/>
      <c r="H285" s="10"/>
    </row>
    <row r="286" spans="1:8" s="6" customFormat="1" x14ac:dyDescent="0.25">
      <c r="A286" s="10"/>
      <c r="B286" s="10"/>
      <c r="D286" s="10"/>
      <c r="E286" s="51"/>
      <c r="F286" s="11"/>
      <c r="G286" s="10"/>
      <c r="H286" s="10"/>
    </row>
    <row r="287" spans="1:8" s="6" customFormat="1" x14ac:dyDescent="0.25">
      <c r="A287" s="10"/>
      <c r="B287" s="10"/>
      <c r="D287" s="10"/>
      <c r="E287" s="51"/>
      <c r="F287" s="11"/>
      <c r="G287" s="10"/>
      <c r="H287" s="10"/>
    </row>
    <row r="288" spans="1:8" s="6" customFormat="1" x14ac:dyDescent="0.25">
      <c r="A288" s="10"/>
      <c r="B288" s="10"/>
      <c r="D288" s="10"/>
      <c r="E288" s="51"/>
      <c r="F288" s="11"/>
      <c r="G288" s="10"/>
      <c r="H288" s="10"/>
    </row>
    <row r="289" spans="1:8" s="6" customFormat="1" x14ac:dyDescent="0.25">
      <c r="A289" s="10"/>
      <c r="B289" s="10"/>
      <c r="D289" s="10"/>
      <c r="E289" s="51"/>
      <c r="F289" s="11"/>
      <c r="G289" s="10"/>
      <c r="H289" s="10"/>
    </row>
    <row r="290" spans="1:8" s="6" customFormat="1" x14ac:dyDescent="0.25">
      <c r="A290" s="10"/>
      <c r="B290" s="10"/>
      <c r="D290" s="10"/>
      <c r="E290" s="51"/>
      <c r="F290" s="11"/>
      <c r="G290" s="10"/>
      <c r="H290" s="10"/>
    </row>
    <row r="291" spans="1:8" s="6" customFormat="1" x14ac:dyDescent="0.25">
      <c r="A291" s="10"/>
      <c r="B291" s="10"/>
      <c r="D291" s="10"/>
      <c r="E291" s="51"/>
      <c r="F291" s="11"/>
      <c r="G291" s="10"/>
      <c r="H291" s="10"/>
    </row>
    <row r="292" spans="1:8" s="6" customFormat="1" x14ac:dyDescent="0.25">
      <c r="A292" s="10"/>
      <c r="B292" s="10"/>
      <c r="D292" s="10"/>
      <c r="E292" s="51"/>
      <c r="F292" s="11"/>
      <c r="G292" s="10"/>
      <c r="H292" s="10"/>
    </row>
    <row r="293" spans="1:8" s="6" customFormat="1" x14ac:dyDescent="0.25">
      <c r="A293" s="10"/>
      <c r="B293" s="10"/>
      <c r="D293" s="10"/>
      <c r="E293" s="51"/>
      <c r="F293" s="11"/>
      <c r="G293" s="10"/>
      <c r="H293" s="10"/>
    </row>
    <row r="294" spans="1:8" s="6" customFormat="1" x14ac:dyDescent="0.25">
      <c r="A294" s="10"/>
      <c r="B294" s="10"/>
      <c r="D294" s="10"/>
      <c r="E294" s="51"/>
      <c r="F294" s="11"/>
      <c r="G294" s="10"/>
      <c r="H294" s="10"/>
    </row>
    <row r="295" spans="1:8" s="6" customFormat="1" x14ac:dyDescent="0.25">
      <c r="A295" s="10"/>
      <c r="B295" s="10"/>
      <c r="D295" s="10"/>
      <c r="E295" s="51"/>
      <c r="F295" s="11"/>
      <c r="G295" s="10"/>
      <c r="H295" s="10"/>
    </row>
    <row r="296" spans="1:8" s="6" customFormat="1" x14ac:dyDescent="0.25">
      <c r="A296" s="10"/>
      <c r="B296" s="10"/>
      <c r="D296" s="10"/>
      <c r="E296" s="51"/>
      <c r="F296" s="11"/>
      <c r="G296" s="10"/>
      <c r="H296" s="10"/>
    </row>
    <row r="297" spans="1:8" s="6" customFormat="1" x14ac:dyDescent="0.25">
      <c r="A297" s="10"/>
      <c r="B297" s="10"/>
      <c r="D297" s="10"/>
      <c r="E297" s="51"/>
      <c r="F297" s="11"/>
      <c r="G297" s="10"/>
      <c r="H297" s="10"/>
    </row>
    <row r="298" spans="1:8" s="6" customFormat="1" x14ac:dyDescent="0.25">
      <c r="A298" s="10"/>
      <c r="B298" s="10"/>
      <c r="D298" s="10"/>
      <c r="E298" s="51"/>
      <c r="F298" s="11"/>
      <c r="G298" s="10"/>
      <c r="H298" s="10"/>
    </row>
    <row r="299" spans="1:8" s="6" customFormat="1" x14ac:dyDescent="0.25">
      <c r="A299" s="10"/>
      <c r="B299" s="10"/>
      <c r="D299" s="10"/>
      <c r="E299" s="51"/>
      <c r="F299" s="11"/>
      <c r="G299" s="10"/>
      <c r="H299" s="10"/>
    </row>
    <row r="300" spans="1:8" s="6" customFormat="1" x14ac:dyDescent="0.25">
      <c r="A300" s="10"/>
      <c r="B300" s="10"/>
      <c r="D300" s="10"/>
      <c r="E300" s="51"/>
      <c r="F300" s="11"/>
      <c r="G300" s="10"/>
      <c r="H300" s="10"/>
    </row>
    <row r="301" spans="1:8" s="6" customFormat="1" x14ac:dyDescent="0.25">
      <c r="A301" s="10"/>
      <c r="B301" s="10"/>
      <c r="D301" s="10"/>
      <c r="E301" s="51"/>
      <c r="F301" s="11"/>
      <c r="G301" s="10"/>
      <c r="H301" s="10"/>
    </row>
    <row r="302" spans="1:8" s="6" customFormat="1" x14ac:dyDescent="0.25">
      <c r="A302" s="10"/>
      <c r="B302" s="10"/>
      <c r="D302" s="10"/>
      <c r="E302" s="51"/>
      <c r="F302" s="11"/>
      <c r="G302" s="10"/>
      <c r="H302" s="10"/>
    </row>
    <row r="303" spans="1:8" s="6" customFormat="1" x14ac:dyDescent="0.25">
      <c r="A303" s="10"/>
      <c r="B303" s="10"/>
      <c r="D303" s="10"/>
      <c r="E303" s="51"/>
      <c r="F303" s="11"/>
      <c r="G303" s="10"/>
      <c r="H303" s="10"/>
    </row>
    <row r="304" spans="1:8" s="6" customFormat="1" x14ac:dyDescent="0.25">
      <c r="A304" s="10"/>
      <c r="B304" s="10"/>
      <c r="D304" s="10"/>
      <c r="E304" s="51"/>
      <c r="F304" s="11"/>
      <c r="G304" s="10"/>
      <c r="H304" s="10"/>
    </row>
    <row r="305" spans="1:8" s="6" customFormat="1" x14ac:dyDescent="0.25">
      <c r="A305" s="10"/>
      <c r="B305" s="10"/>
      <c r="D305" s="10"/>
      <c r="E305" s="51"/>
      <c r="F305" s="11"/>
      <c r="G305" s="10"/>
      <c r="H305" s="10"/>
    </row>
    <row r="306" spans="1:8" s="6" customFormat="1" x14ac:dyDescent="0.25">
      <c r="A306" s="10"/>
      <c r="B306" s="10"/>
      <c r="D306" s="10"/>
      <c r="E306" s="51"/>
      <c r="F306" s="11"/>
      <c r="G306" s="10"/>
      <c r="H306" s="10"/>
    </row>
    <row r="307" spans="1:8" s="6" customFormat="1" x14ac:dyDescent="0.25">
      <c r="A307" s="10"/>
      <c r="B307" s="10"/>
      <c r="D307" s="10"/>
      <c r="E307" s="51"/>
      <c r="F307" s="11"/>
      <c r="G307" s="10"/>
      <c r="H307" s="10"/>
    </row>
    <row r="308" spans="1:8" s="6" customFormat="1" x14ac:dyDescent="0.25">
      <c r="A308" s="10"/>
      <c r="B308" s="10"/>
      <c r="D308" s="10"/>
      <c r="E308" s="51"/>
      <c r="F308" s="11"/>
      <c r="G308" s="10"/>
      <c r="H308" s="10"/>
    </row>
    <row r="309" spans="1:8" s="6" customFormat="1" x14ac:dyDescent="0.25">
      <c r="A309" s="10"/>
      <c r="B309" s="10"/>
      <c r="D309" s="10"/>
      <c r="E309" s="51"/>
      <c r="F309" s="11"/>
      <c r="G309" s="10"/>
      <c r="H309" s="10"/>
    </row>
    <row r="310" spans="1:8" s="6" customFormat="1" x14ac:dyDescent="0.25">
      <c r="A310" s="10"/>
      <c r="B310" s="10"/>
      <c r="D310" s="10"/>
      <c r="E310" s="51"/>
      <c r="F310" s="11"/>
      <c r="G310" s="10"/>
      <c r="H310" s="10"/>
    </row>
    <row r="311" spans="1:8" s="6" customFormat="1" x14ac:dyDescent="0.25">
      <c r="A311" s="10"/>
      <c r="B311" s="10"/>
      <c r="D311" s="10"/>
      <c r="E311" s="51"/>
      <c r="F311" s="11"/>
      <c r="G311" s="10"/>
      <c r="H311" s="10"/>
    </row>
    <row r="312" spans="1:8" s="6" customFormat="1" x14ac:dyDescent="0.25">
      <c r="A312" s="10"/>
      <c r="B312" s="10"/>
      <c r="D312" s="10"/>
      <c r="E312" s="51"/>
      <c r="F312" s="11"/>
      <c r="G312" s="10"/>
      <c r="H312" s="10"/>
    </row>
    <row r="313" spans="1:8" s="6" customFormat="1" x14ac:dyDescent="0.25">
      <c r="A313" s="10"/>
      <c r="B313" s="10"/>
      <c r="D313" s="10"/>
      <c r="E313" s="51"/>
      <c r="F313" s="11"/>
      <c r="G313" s="10"/>
      <c r="H313" s="10"/>
    </row>
    <row r="314" spans="1:8" s="6" customFormat="1" x14ac:dyDescent="0.25">
      <c r="A314" s="10"/>
      <c r="B314" s="10"/>
      <c r="D314" s="10"/>
      <c r="E314" s="51"/>
      <c r="F314" s="11"/>
      <c r="G314" s="10"/>
      <c r="H314" s="10"/>
    </row>
    <row r="315" spans="1:8" s="6" customFormat="1" x14ac:dyDescent="0.25">
      <c r="A315" s="10"/>
      <c r="B315" s="10"/>
      <c r="D315" s="10"/>
      <c r="E315" s="51"/>
      <c r="F315" s="11"/>
      <c r="G315" s="10"/>
      <c r="H315" s="10"/>
    </row>
    <row r="316" spans="1:8" s="6" customFormat="1" x14ac:dyDescent="0.25">
      <c r="A316" s="10"/>
      <c r="B316" s="10"/>
      <c r="D316" s="10"/>
      <c r="E316" s="51"/>
      <c r="F316" s="11"/>
      <c r="G316" s="10"/>
      <c r="H316" s="10"/>
    </row>
    <row r="317" spans="1:8" s="6" customFormat="1" x14ac:dyDescent="0.25">
      <c r="A317" s="10"/>
      <c r="B317" s="10"/>
      <c r="D317" s="10"/>
      <c r="E317" s="51"/>
      <c r="F317" s="11"/>
      <c r="G317" s="10"/>
      <c r="H317" s="10"/>
    </row>
    <row r="318" spans="1:8" s="6" customFormat="1" x14ac:dyDescent="0.25">
      <c r="A318" s="10"/>
      <c r="B318" s="10"/>
      <c r="D318" s="10"/>
      <c r="E318" s="51"/>
      <c r="F318" s="11"/>
      <c r="G318" s="10"/>
      <c r="H318" s="10"/>
    </row>
    <row r="319" spans="1:8" s="6" customFormat="1" x14ac:dyDescent="0.25">
      <c r="A319" s="10"/>
      <c r="B319" s="10"/>
      <c r="D319" s="10"/>
      <c r="E319" s="51"/>
      <c r="F319" s="11"/>
      <c r="G319" s="10"/>
      <c r="H319" s="10"/>
    </row>
    <row r="320" spans="1:8" s="6" customFormat="1" x14ac:dyDescent="0.25">
      <c r="A320" s="10"/>
      <c r="B320" s="10"/>
      <c r="D320" s="10"/>
      <c r="E320" s="51"/>
      <c r="F320" s="11"/>
      <c r="G320" s="10"/>
      <c r="H320" s="10"/>
    </row>
    <row r="321" spans="1:8" s="6" customFormat="1" x14ac:dyDescent="0.25">
      <c r="A321" s="10"/>
      <c r="B321" s="10"/>
      <c r="D321" s="10"/>
      <c r="E321" s="51"/>
      <c r="F321" s="11"/>
      <c r="G321" s="10"/>
      <c r="H321" s="10"/>
    </row>
    <row r="322" spans="1:8" s="6" customFormat="1" x14ac:dyDescent="0.25">
      <c r="A322" s="10"/>
      <c r="B322" s="10"/>
      <c r="D322" s="10"/>
      <c r="E322" s="51"/>
      <c r="F322" s="11"/>
      <c r="G322" s="10"/>
      <c r="H322" s="10"/>
    </row>
    <row r="323" spans="1:8" s="6" customFormat="1" x14ac:dyDescent="0.25">
      <c r="A323" s="10"/>
      <c r="B323" s="10"/>
      <c r="D323" s="10"/>
      <c r="E323" s="51"/>
      <c r="F323" s="11"/>
      <c r="G323" s="10"/>
      <c r="H323" s="10"/>
    </row>
    <row r="324" spans="1:8" s="6" customFormat="1" x14ac:dyDescent="0.25">
      <c r="A324" s="10"/>
      <c r="B324" s="10"/>
      <c r="D324" s="10"/>
      <c r="E324" s="51"/>
      <c r="F324" s="11"/>
      <c r="G324" s="10"/>
      <c r="H324" s="10"/>
    </row>
    <row r="325" spans="1:8" s="6" customFormat="1" x14ac:dyDescent="0.25">
      <c r="A325" s="10"/>
      <c r="B325" s="10"/>
      <c r="D325" s="10"/>
      <c r="E325" s="51"/>
      <c r="F325" s="11"/>
      <c r="G325" s="10"/>
      <c r="H325" s="10"/>
    </row>
    <row r="326" spans="1:8" s="6" customFormat="1" x14ac:dyDescent="0.25">
      <c r="A326" s="10"/>
      <c r="B326" s="10"/>
      <c r="D326" s="10"/>
      <c r="E326" s="51"/>
      <c r="F326" s="11"/>
      <c r="G326" s="10"/>
      <c r="H326" s="10"/>
    </row>
    <row r="327" spans="1:8" s="6" customFormat="1" x14ac:dyDescent="0.25">
      <c r="A327" s="10"/>
      <c r="B327" s="10"/>
      <c r="D327" s="10"/>
      <c r="E327" s="51"/>
      <c r="F327" s="11"/>
      <c r="G327" s="10"/>
      <c r="H327" s="10"/>
    </row>
    <row r="328" spans="1:8" s="6" customFormat="1" x14ac:dyDescent="0.25">
      <c r="A328" s="10"/>
      <c r="B328" s="10"/>
      <c r="D328" s="10"/>
      <c r="E328" s="51"/>
      <c r="F328" s="11"/>
      <c r="G328" s="10"/>
      <c r="H328" s="10"/>
    </row>
    <row r="329" spans="1:8" s="6" customFormat="1" x14ac:dyDescent="0.25">
      <c r="A329" s="10"/>
      <c r="B329" s="10"/>
      <c r="D329" s="10"/>
      <c r="E329" s="51"/>
      <c r="F329" s="11"/>
      <c r="G329" s="10"/>
      <c r="H329" s="10"/>
    </row>
    <row r="330" spans="1:8" s="6" customFormat="1" x14ac:dyDescent="0.25">
      <c r="A330" s="10"/>
      <c r="B330" s="10"/>
      <c r="D330" s="10"/>
      <c r="E330" s="51"/>
      <c r="F330" s="11"/>
      <c r="G330" s="10"/>
      <c r="H330" s="10"/>
    </row>
    <row r="331" spans="1:8" s="6" customFormat="1" x14ac:dyDescent="0.25">
      <c r="A331" s="10"/>
      <c r="B331" s="10"/>
      <c r="D331" s="10"/>
      <c r="E331" s="51"/>
      <c r="F331" s="11"/>
      <c r="G331" s="10"/>
      <c r="H331" s="10"/>
    </row>
    <row r="332" spans="1:8" s="6" customFormat="1" x14ac:dyDescent="0.25">
      <c r="A332" s="10"/>
      <c r="B332" s="10"/>
      <c r="D332" s="10"/>
      <c r="E332" s="51"/>
      <c r="F332" s="11"/>
      <c r="G332" s="10"/>
      <c r="H332" s="10"/>
    </row>
    <row r="333" spans="1:8" s="6" customFormat="1" x14ac:dyDescent="0.25">
      <c r="A333" s="10"/>
      <c r="B333" s="10"/>
      <c r="D333" s="10"/>
      <c r="E333" s="51"/>
      <c r="F333" s="11"/>
      <c r="G333" s="10"/>
      <c r="H333" s="10"/>
    </row>
    <row r="334" spans="1:8" s="6" customFormat="1" x14ac:dyDescent="0.25">
      <c r="A334" s="10"/>
      <c r="B334" s="10"/>
      <c r="D334" s="10"/>
      <c r="E334" s="51"/>
      <c r="F334" s="11"/>
      <c r="G334" s="10"/>
      <c r="H334" s="10"/>
    </row>
    <row r="335" spans="1:8" s="6" customFormat="1" x14ac:dyDescent="0.25">
      <c r="A335" s="10"/>
      <c r="B335" s="10"/>
      <c r="D335" s="10"/>
      <c r="E335" s="51"/>
      <c r="F335" s="11"/>
      <c r="G335" s="10"/>
      <c r="H335" s="10"/>
    </row>
    <row r="336" spans="1:8" s="6" customFormat="1" x14ac:dyDescent="0.25">
      <c r="A336" s="10"/>
      <c r="B336" s="10"/>
      <c r="D336" s="10"/>
      <c r="E336" s="51"/>
      <c r="F336" s="11"/>
      <c r="G336" s="10"/>
      <c r="H336" s="10"/>
    </row>
    <row r="337" spans="1:8" s="6" customFormat="1" x14ac:dyDescent="0.25">
      <c r="A337" s="10"/>
      <c r="B337" s="10"/>
      <c r="D337" s="10"/>
      <c r="E337" s="51"/>
      <c r="F337" s="11"/>
      <c r="G337" s="10"/>
      <c r="H337" s="10"/>
    </row>
    <row r="338" spans="1:8" s="6" customFormat="1" x14ac:dyDescent="0.25">
      <c r="A338" s="10"/>
      <c r="B338" s="10"/>
      <c r="D338" s="10"/>
      <c r="E338" s="51"/>
      <c r="F338" s="11"/>
      <c r="G338" s="10"/>
      <c r="H338" s="10"/>
    </row>
    <row r="339" spans="1:8" s="6" customFormat="1" x14ac:dyDescent="0.25">
      <c r="A339" s="10"/>
      <c r="B339" s="10"/>
      <c r="D339" s="10"/>
      <c r="E339" s="51"/>
      <c r="F339" s="11"/>
      <c r="G339" s="10"/>
      <c r="H339" s="10"/>
    </row>
    <row r="340" spans="1:8" s="6" customFormat="1" x14ac:dyDescent="0.25">
      <c r="A340" s="10"/>
      <c r="B340" s="10"/>
      <c r="D340" s="10"/>
      <c r="E340" s="51"/>
      <c r="F340" s="11"/>
      <c r="G340" s="10"/>
      <c r="H340" s="10"/>
    </row>
    <row r="341" spans="1:8" s="6" customFormat="1" x14ac:dyDescent="0.25">
      <c r="A341" s="10"/>
      <c r="B341" s="10"/>
      <c r="D341" s="10"/>
      <c r="E341" s="51"/>
      <c r="F341" s="11"/>
      <c r="G341" s="10"/>
      <c r="H341" s="10"/>
    </row>
    <row r="342" spans="1:8" s="6" customFormat="1" x14ac:dyDescent="0.25">
      <c r="A342" s="10"/>
      <c r="B342" s="10"/>
      <c r="D342" s="10"/>
      <c r="E342" s="51"/>
      <c r="F342" s="11"/>
      <c r="G342" s="10"/>
      <c r="H342" s="10"/>
    </row>
    <row r="343" spans="1:8" s="6" customFormat="1" x14ac:dyDescent="0.25">
      <c r="A343" s="10"/>
      <c r="B343" s="10"/>
      <c r="D343" s="10"/>
      <c r="E343" s="51"/>
      <c r="F343" s="11"/>
      <c r="G343" s="10"/>
      <c r="H343" s="10"/>
    </row>
    <row r="344" spans="1:8" s="6" customFormat="1" x14ac:dyDescent="0.25">
      <c r="A344" s="10"/>
      <c r="B344" s="10"/>
      <c r="D344" s="10"/>
      <c r="E344" s="51"/>
      <c r="F344" s="11"/>
      <c r="G344" s="10"/>
      <c r="H344" s="10"/>
    </row>
    <row r="345" spans="1:8" s="6" customFormat="1" x14ac:dyDescent="0.25">
      <c r="A345" s="10"/>
      <c r="B345" s="10"/>
      <c r="D345" s="10"/>
      <c r="E345" s="51"/>
      <c r="F345" s="11"/>
      <c r="G345" s="10"/>
      <c r="H345" s="10"/>
    </row>
    <row r="346" spans="1:8" s="6" customFormat="1" x14ac:dyDescent="0.25">
      <c r="A346" s="10"/>
      <c r="B346" s="10"/>
      <c r="D346" s="10"/>
      <c r="E346" s="51"/>
      <c r="F346" s="11"/>
      <c r="G346" s="10"/>
      <c r="H346" s="10"/>
    </row>
    <row r="347" spans="1:8" s="6" customFormat="1" x14ac:dyDescent="0.25">
      <c r="A347" s="10"/>
      <c r="B347" s="10"/>
      <c r="D347" s="10"/>
      <c r="E347" s="51"/>
      <c r="F347" s="11"/>
      <c r="G347" s="10"/>
      <c r="H347" s="10"/>
    </row>
    <row r="348" spans="1:8" s="6" customFormat="1" x14ac:dyDescent="0.25">
      <c r="A348" s="10"/>
      <c r="B348" s="10"/>
      <c r="D348" s="10"/>
      <c r="E348" s="51"/>
      <c r="F348" s="11"/>
      <c r="G348" s="10"/>
      <c r="H348" s="10"/>
    </row>
    <row r="349" spans="1:8" s="6" customFormat="1" x14ac:dyDescent="0.25">
      <c r="A349" s="10"/>
      <c r="B349" s="10"/>
      <c r="D349" s="10"/>
      <c r="E349" s="51"/>
      <c r="F349" s="11"/>
      <c r="G349" s="10"/>
      <c r="H349" s="10"/>
    </row>
    <row r="350" spans="1:8" s="6" customFormat="1" x14ac:dyDescent="0.25">
      <c r="A350" s="10"/>
      <c r="B350" s="10"/>
      <c r="D350" s="10"/>
      <c r="E350" s="51"/>
      <c r="F350" s="11"/>
      <c r="G350" s="10"/>
      <c r="H350" s="10"/>
    </row>
    <row r="351" spans="1:8" s="6" customFormat="1" x14ac:dyDescent="0.25">
      <c r="A351" s="10"/>
      <c r="B351" s="10"/>
      <c r="D351" s="10"/>
      <c r="E351" s="51"/>
      <c r="F351" s="11"/>
      <c r="G351" s="10"/>
      <c r="H351" s="10"/>
    </row>
    <row r="352" spans="1:8" s="6" customFormat="1" x14ac:dyDescent="0.25">
      <c r="A352" s="10"/>
      <c r="B352" s="10"/>
      <c r="D352" s="10"/>
      <c r="E352" s="51"/>
      <c r="F352" s="11"/>
      <c r="G352" s="10"/>
      <c r="H352" s="10"/>
    </row>
    <row r="353" spans="1:8" s="6" customFormat="1" x14ac:dyDescent="0.25">
      <c r="A353" s="10"/>
      <c r="B353" s="10"/>
      <c r="D353" s="10"/>
      <c r="E353" s="51"/>
      <c r="F353" s="11"/>
      <c r="G353" s="10"/>
      <c r="H353" s="10"/>
    </row>
    <row r="354" spans="1:8" s="6" customFormat="1" x14ac:dyDescent="0.25">
      <c r="A354" s="10"/>
      <c r="B354" s="10"/>
      <c r="D354" s="10"/>
      <c r="E354" s="51"/>
      <c r="F354" s="11"/>
      <c r="G354" s="10"/>
      <c r="H354" s="10"/>
    </row>
    <row r="355" spans="1:8" s="6" customFormat="1" x14ac:dyDescent="0.25">
      <c r="A355" s="10"/>
      <c r="B355" s="10"/>
      <c r="D355" s="10"/>
      <c r="E355" s="51"/>
      <c r="F355" s="11"/>
      <c r="G355" s="10"/>
      <c r="H355" s="10"/>
    </row>
    <row r="356" spans="1:8" s="6" customFormat="1" x14ac:dyDescent="0.25">
      <c r="A356" s="10"/>
      <c r="B356" s="10"/>
      <c r="D356" s="10"/>
      <c r="E356" s="51"/>
      <c r="F356" s="11"/>
      <c r="G356" s="10"/>
      <c r="H356" s="10"/>
    </row>
    <row r="357" spans="1:8" s="6" customFormat="1" x14ac:dyDescent="0.25">
      <c r="A357" s="10"/>
      <c r="B357" s="10"/>
      <c r="D357" s="10"/>
      <c r="E357" s="51"/>
      <c r="F357" s="11"/>
      <c r="G357" s="10"/>
      <c r="H357" s="10"/>
    </row>
    <row r="358" spans="1:8" s="6" customFormat="1" x14ac:dyDescent="0.25">
      <c r="A358" s="10"/>
      <c r="B358" s="10"/>
      <c r="D358" s="10"/>
      <c r="E358" s="51"/>
      <c r="F358" s="11"/>
      <c r="G358" s="10"/>
      <c r="H358" s="10"/>
    </row>
    <row r="359" spans="1:8" s="6" customFormat="1" x14ac:dyDescent="0.25">
      <c r="A359" s="10"/>
      <c r="B359" s="10"/>
      <c r="D359" s="10"/>
      <c r="E359" s="51"/>
      <c r="F359" s="11"/>
      <c r="G359" s="10"/>
      <c r="H359" s="10"/>
    </row>
    <row r="360" spans="1:8" s="6" customFormat="1" x14ac:dyDescent="0.25">
      <c r="A360" s="10"/>
      <c r="B360" s="10"/>
      <c r="D360" s="10"/>
      <c r="E360" s="51"/>
      <c r="F360" s="11"/>
      <c r="G360" s="10"/>
      <c r="H360" s="10"/>
    </row>
    <row r="361" spans="1:8" s="6" customFormat="1" x14ac:dyDescent="0.25">
      <c r="A361" s="10"/>
      <c r="B361" s="10"/>
      <c r="D361" s="10"/>
      <c r="E361" s="51"/>
      <c r="F361" s="11"/>
      <c r="G361" s="10"/>
      <c r="H361" s="10"/>
    </row>
    <row r="362" spans="1:8" s="6" customFormat="1" x14ac:dyDescent="0.25">
      <c r="A362" s="10"/>
      <c r="B362" s="10"/>
      <c r="D362" s="10"/>
      <c r="E362" s="51"/>
      <c r="F362" s="11"/>
      <c r="G362" s="10"/>
      <c r="H362" s="10"/>
    </row>
    <row r="363" spans="1:8" s="6" customFormat="1" x14ac:dyDescent="0.25">
      <c r="A363" s="10"/>
      <c r="B363" s="10"/>
      <c r="D363" s="10"/>
      <c r="E363" s="51"/>
      <c r="F363" s="11"/>
      <c r="G363" s="10"/>
      <c r="H363" s="10"/>
    </row>
    <row r="364" spans="1:8" s="6" customFormat="1" x14ac:dyDescent="0.25">
      <c r="A364" s="10"/>
      <c r="B364" s="10"/>
      <c r="D364" s="10"/>
      <c r="E364" s="51"/>
      <c r="F364" s="11"/>
      <c r="G364" s="10"/>
      <c r="H364" s="10"/>
    </row>
    <row r="365" spans="1:8" s="6" customFormat="1" x14ac:dyDescent="0.25">
      <c r="A365" s="10"/>
      <c r="B365" s="10"/>
      <c r="D365" s="10"/>
      <c r="E365" s="51"/>
      <c r="F365" s="11"/>
      <c r="G365" s="10"/>
      <c r="H365" s="10"/>
    </row>
    <row r="366" spans="1:8" s="6" customFormat="1" x14ac:dyDescent="0.25">
      <c r="A366" s="10"/>
      <c r="B366" s="10"/>
      <c r="D366" s="10"/>
      <c r="E366" s="51"/>
      <c r="F366" s="11"/>
      <c r="G366" s="10"/>
      <c r="H366" s="10"/>
    </row>
    <row r="367" spans="1:8" s="6" customFormat="1" x14ac:dyDescent="0.25">
      <c r="A367" s="10"/>
      <c r="B367" s="10"/>
      <c r="D367" s="10"/>
      <c r="E367" s="51"/>
      <c r="F367" s="11"/>
      <c r="G367" s="10"/>
      <c r="H367" s="10"/>
    </row>
    <row r="368" spans="1:8" s="6" customFormat="1" x14ac:dyDescent="0.25">
      <c r="A368" s="10"/>
      <c r="B368" s="10"/>
      <c r="D368" s="10"/>
      <c r="E368" s="51"/>
      <c r="F368" s="11"/>
      <c r="G368" s="10"/>
      <c r="H368" s="10"/>
    </row>
    <row r="369" spans="1:8" s="6" customFormat="1" x14ac:dyDescent="0.25">
      <c r="A369" s="10"/>
      <c r="B369" s="10"/>
      <c r="D369" s="10"/>
      <c r="E369" s="51"/>
      <c r="F369" s="11"/>
      <c r="G369" s="10"/>
      <c r="H369" s="10"/>
    </row>
    <row r="370" spans="1:8" s="6" customFormat="1" x14ac:dyDescent="0.25">
      <c r="A370" s="10"/>
      <c r="B370" s="10"/>
      <c r="D370" s="10"/>
      <c r="E370" s="51"/>
      <c r="F370" s="11"/>
      <c r="G370" s="10"/>
      <c r="H370" s="10"/>
    </row>
    <row r="371" spans="1:8" s="6" customFormat="1" x14ac:dyDescent="0.25">
      <c r="A371" s="10"/>
      <c r="B371" s="10"/>
      <c r="D371" s="10"/>
      <c r="E371" s="51"/>
      <c r="F371" s="11"/>
      <c r="G371" s="10"/>
      <c r="H371" s="10"/>
    </row>
    <row r="372" spans="1:8" s="6" customFormat="1" x14ac:dyDescent="0.25">
      <c r="A372" s="10"/>
      <c r="B372" s="10"/>
      <c r="D372" s="10"/>
      <c r="E372" s="51"/>
      <c r="F372" s="11"/>
      <c r="G372" s="10"/>
      <c r="H372" s="10"/>
    </row>
    <row r="373" spans="1:8" s="6" customFormat="1" x14ac:dyDescent="0.25">
      <c r="A373" s="10"/>
      <c r="B373" s="10"/>
      <c r="D373" s="10"/>
      <c r="E373" s="51"/>
      <c r="F373" s="11"/>
      <c r="G373" s="10"/>
      <c r="H373" s="10"/>
    </row>
    <row r="374" spans="1:8" s="6" customFormat="1" x14ac:dyDescent="0.25">
      <c r="A374" s="10"/>
      <c r="B374" s="10"/>
      <c r="D374" s="10"/>
      <c r="E374" s="51"/>
      <c r="F374" s="11"/>
      <c r="G374" s="10"/>
      <c r="H374" s="10"/>
    </row>
    <row r="375" spans="1:8" s="6" customFormat="1" x14ac:dyDescent="0.25">
      <c r="A375" s="10"/>
      <c r="B375" s="10"/>
      <c r="D375" s="10"/>
      <c r="E375" s="51"/>
      <c r="F375" s="11"/>
      <c r="G375" s="10"/>
      <c r="H375" s="10"/>
    </row>
    <row r="376" spans="1:8" s="6" customFormat="1" x14ac:dyDescent="0.25">
      <c r="A376" s="10"/>
      <c r="B376" s="10"/>
      <c r="D376" s="10"/>
      <c r="E376" s="51"/>
      <c r="F376" s="11"/>
      <c r="G376" s="10"/>
      <c r="H376" s="10"/>
    </row>
    <row r="377" spans="1:8" s="6" customFormat="1" x14ac:dyDescent="0.25">
      <c r="A377" s="10"/>
      <c r="B377" s="10"/>
      <c r="D377" s="10"/>
      <c r="E377" s="51"/>
      <c r="F377" s="11"/>
      <c r="G377" s="10"/>
      <c r="H377" s="10"/>
    </row>
    <row r="378" spans="1:8" s="6" customFormat="1" x14ac:dyDescent="0.25">
      <c r="A378" s="10"/>
      <c r="B378" s="10"/>
      <c r="D378" s="10"/>
      <c r="E378" s="51"/>
      <c r="F378" s="11"/>
      <c r="G378" s="10"/>
      <c r="H378" s="10"/>
    </row>
    <row r="379" spans="1:8" s="6" customFormat="1" x14ac:dyDescent="0.25">
      <c r="A379" s="10"/>
      <c r="B379" s="10"/>
      <c r="D379" s="10"/>
      <c r="E379" s="51"/>
      <c r="F379" s="11"/>
      <c r="G379" s="10"/>
      <c r="H379" s="10"/>
    </row>
    <row r="380" spans="1:8" s="6" customFormat="1" x14ac:dyDescent="0.25">
      <c r="A380" s="10"/>
      <c r="B380" s="10"/>
      <c r="D380" s="10"/>
      <c r="E380" s="51"/>
      <c r="F380" s="11"/>
      <c r="G380" s="10"/>
      <c r="H380" s="10"/>
    </row>
    <row r="381" spans="1:8" s="6" customFormat="1" x14ac:dyDescent="0.25">
      <c r="A381" s="10"/>
      <c r="B381" s="10"/>
      <c r="D381" s="10"/>
      <c r="E381" s="51"/>
      <c r="F381" s="11"/>
      <c r="G381" s="10"/>
      <c r="H381" s="10"/>
    </row>
    <row r="382" spans="1:8" s="6" customFormat="1" x14ac:dyDescent="0.25">
      <c r="A382" s="10"/>
      <c r="B382" s="10"/>
      <c r="D382" s="10"/>
      <c r="E382" s="51"/>
      <c r="F382" s="11"/>
      <c r="G382" s="10"/>
      <c r="H382" s="10"/>
    </row>
    <row r="383" spans="1:8" s="6" customFormat="1" x14ac:dyDescent="0.25">
      <c r="A383" s="10"/>
      <c r="B383" s="10"/>
      <c r="D383" s="10"/>
      <c r="E383" s="51"/>
      <c r="F383" s="11"/>
      <c r="G383" s="10"/>
      <c r="H383" s="10"/>
    </row>
    <row r="384" spans="1:8" s="6" customFormat="1" x14ac:dyDescent="0.25">
      <c r="A384" s="10"/>
      <c r="B384" s="10"/>
      <c r="D384" s="10"/>
      <c r="E384" s="51"/>
      <c r="F384" s="11"/>
      <c r="G384" s="10"/>
      <c r="H384" s="10"/>
    </row>
    <row r="385" spans="1:8" s="6" customFormat="1" x14ac:dyDescent="0.25">
      <c r="A385" s="10"/>
      <c r="B385" s="10"/>
      <c r="D385" s="10"/>
      <c r="E385" s="51"/>
      <c r="F385" s="11"/>
      <c r="G385" s="10"/>
      <c r="H385" s="10"/>
    </row>
    <row r="386" spans="1:8" s="6" customFormat="1" x14ac:dyDescent="0.25">
      <c r="A386" s="10"/>
      <c r="B386" s="10"/>
      <c r="D386" s="10"/>
      <c r="E386" s="51"/>
      <c r="F386" s="11"/>
      <c r="G386" s="10"/>
      <c r="H386" s="10"/>
    </row>
    <row r="387" spans="1:8" s="6" customFormat="1" x14ac:dyDescent="0.25">
      <c r="A387" s="10"/>
      <c r="B387" s="10"/>
      <c r="D387" s="10"/>
      <c r="E387" s="51"/>
      <c r="F387" s="11"/>
      <c r="G387" s="10"/>
      <c r="H387" s="10"/>
    </row>
    <row r="388" spans="1:8" s="6" customFormat="1" x14ac:dyDescent="0.25">
      <c r="A388" s="10"/>
      <c r="B388" s="10"/>
      <c r="D388" s="10"/>
      <c r="E388" s="51"/>
      <c r="F388" s="11"/>
      <c r="G388" s="10"/>
      <c r="H388" s="10"/>
    </row>
    <row r="389" spans="1:8" s="6" customFormat="1" x14ac:dyDescent="0.25">
      <c r="A389" s="10"/>
      <c r="B389" s="10"/>
      <c r="D389" s="10"/>
      <c r="E389" s="51"/>
      <c r="F389" s="11"/>
      <c r="G389" s="10"/>
      <c r="H389" s="10"/>
    </row>
    <row r="390" spans="1:8" s="6" customFormat="1" x14ac:dyDescent="0.25">
      <c r="A390" s="10"/>
      <c r="B390" s="10"/>
      <c r="D390" s="10"/>
      <c r="E390" s="51"/>
      <c r="F390" s="11"/>
      <c r="G390" s="10"/>
      <c r="H390" s="10"/>
    </row>
    <row r="391" spans="1:8" s="6" customFormat="1" x14ac:dyDescent="0.25">
      <c r="A391" s="10"/>
      <c r="B391" s="10"/>
      <c r="D391" s="10"/>
      <c r="E391" s="51"/>
      <c r="F391" s="11"/>
      <c r="G391" s="10"/>
      <c r="H391" s="10"/>
    </row>
    <row r="392" spans="1:8" s="6" customFormat="1" x14ac:dyDescent="0.25">
      <c r="A392" s="10"/>
      <c r="B392" s="10"/>
      <c r="D392" s="10"/>
      <c r="E392" s="51"/>
      <c r="F392" s="11"/>
      <c r="G392" s="10"/>
      <c r="H392" s="10"/>
    </row>
    <row r="393" spans="1:8" s="6" customFormat="1" x14ac:dyDescent="0.25">
      <c r="A393" s="10"/>
      <c r="B393" s="10"/>
      <c r="D393" s="10"/>
      <c r="E393" s="51"/>
      <c r="F393" s="11"/>
      <c r="G393" s="10"/>
      <c r="H393" s="10"/>
    </row>
    <row r="394" spans="1:8" s="6" customFormat="1" x14ac:dyDescent="0.25">
      <c r="A394" s="10"/>
      <c r="B394" s="10"/>
      <c r="D394" s="10"/>
      <c r="E394" s="51"/>
      <c r="F394" s="11"/>
      <c r="G394" s="10"/>
      <c r="H394" s="10"/>
    </row>
    <row r="395" spans="1:8" s="6" customFormat="1" x14ac:dyDescent="0.25">
      <c r="A395" s="10"/>
      <c r="B395" s="10"/>
      <c r="D395" s="10"/>
      <c r="E395" s="51"/>
      <c r="F395" s="11"/>
      <c r="G395" s="10"/>
      <c r="H395" s="10"/>
    </row>
    <row r="396" spans="1:8" s="6" customFormat="1" x14ac:dyDescent="0.25">
      <c r="A396" s="10"/>
      <c r="B396" s="10"/>
      <c r="D396" s="10"/>
      <c r="E396" s="51"/>
      <c r="F396" s="11"/>
      <c r="G396" s="10"/>
      <c r="H396" s="10"/>
    </row>
    <row r="397" spans="1:8" s="6" customFormat="1" x14ac:dyDescent="0.25">
      <c r="A397" s="10"/>
      <c r="B397" s="10"/>
      <c r="D397" s="10"/>
      <c r="E397" s="51"/>
      <c r="F397" s="11"/>
      <c r="G397" s="10"/>
      <c r="H397" s="10"/>
    </row>
    <row r="398" spans="1:8" s="6" customFormat="1" x14ac:dyDescent="0.25">
      <c r="A398" s="10"/>
      <c r="B398" s="10"/>
      <c r="D398" s="10"/>
      <c r="E398" s="51"/>
      <c r="F398" s="11"/>
      <c r="G398" s="10"/>
      <c r="H398" s="10"/>
    </row>
    <row r="399" spans="1:8" s="6" customFormat="1" x14ac:dyDescent="0.25">
      <c r="A399" s="10"/>
      <c r="B399" s="10"/>
      <c r="D399" s="10"/>
      <c r="E399" s="51"/>
      <c r="F399" s="11"/>
      <c r="G399" s="10"/>
      <c r="H399" s="10"/>
    </row>
    <row r="400" spans="1:8" s="6" customFormat="1" x14ac:dyDescent="0.25">
      <c r="A400" s="10"/>
      <c r="B400" s="10"/>
      <c r="D400" s="10"/>
      <c r="E400" s="51"/>
      <c r="F400" s="11"/>
      <c r="G400" s="10"/>
      <c r="H400" s="10"/>
    </row>
    <row r="401" spans="1:8" s="6" customFormat="1" x14ac:dyDescent="0.25">
      <c r="A401" s="10"/>
      <c r="B401" s="10"/>
      <c r="D401" s="10"/>
      <c r="E401" s="51"/>
      <c r="F401" s="11"/>
      <c r="G401" s="10"/>
      <c r="H401" s="10"/>
    </row>
    <row r="402" spans="1:8" s="6" customFormat="1" x14ac:dyDescent="0.25">
      <c r="A402" s="10"/>
      <c r="B402" s="10"/>
      <c r="D402" s="10"/>
      <c r="E402" s="51"/>
      <c r="F402" s="11"/>
      <c r="G402" s="10"/>
      <c r="H402" s="10"/>
    </row>
    <row r="403" spans="1:8" s="6" customFormat="1" x14ac:dyDescent="0.25">
      <c r="A403" s="10"/>
      <c r="B403" s="10"/>
      <c r="D403" s="10"/>
      <c r="E403" s="51"/>
      <c r="F403" s="11"/>
      <c r="G403" s="10"/>
      <c r="H403" s="10"/>
    </row>
    <row r="404" spans="1:8" s="6" customFormat="1" x14ac:dyDescent="0.25">
      <c r="A404" s="10"/>
      <c r="B404" s="10"/>
      <c r="D404" s="10"/>
      <c r="E404" s="51"/>
      <c r="F404" s="11"/>
      <c r="G404" s="10"/>
      <c r="H404" s="10"/>
    </row>
    <row r="405" spans="1:8" s="6" customFormat="1" x14ac:dyDescent="0.25">
      <c r="A405" s="10"/>
      <c r="B405" s="10"/>
      <c r="D405" s="10"/>
      <c r="E405" s="51"/>
      <c r="F405" s="11"/>
      <c r="G405" s="10"/>
      <c r="H405" s="10"/>
    </row>
    <row r="406" spans="1:8" s="6" customFormat="1" x14ac:dyDescent="0.25">
      <c r="A406" s="10"/>
      <c r="B406" s="10"/>
      <c r="D406" s="10"/>
      <c r="E406" s="51"/>
      <c r="F406" s="11"/>
      <c r="G406" s="10"/>
      <c r="H406" s="10"/>
    </row>
    <row r="407" spans="1:8" s="6" customFormat="1" x14ac:dyDescent="0.25">
      <c r="A407" s="10"/>
      <c r="B407" s="10"/>
      <c r="D407" s="10"/>
      <c r="E407" s="51"/>
      <c r="F407" s="11"/>
      <c r="G407" s="10"/>
      <c r="H407" s="10"/>
    </row>
    <row r="408" spans="1:8" s="6" customFormat="1" x14ac:dyDescent="0.25">
      <c r="A408" s="10"/>
      <c r="B408" s="10"/>
      <c r="D408" s="10"/>
      <c r="E408" s="51"/>
      <c r="F408" s="11"/>
      <c r="G408" s="10"/>
      <c r="H408" s="10"/>
    </row>
    <row r="409" spans="1:8" s="6" customFormat="1" x14ac:dyDescent="0.25">
      <c r="A409" s="10"/>
      <c r="B409" s="10"/>
      <c r="D409" s="10"/>
      <c r="E409" s="51"/>
      <c r="F409" s="11"/>
      <c r="G409" s="10"/>
      <c r="H409" s="10"/>
    </row>
    <row r="410" spans="1:8" s="6" customFormat="1" x14ac:dyDescent="0.25">
      <c r="A410" s="10"/>
      <c r="B410" s="10"/>
      <c r="D410" s="10"/>
      <c r="E410" s="51"/>
      <c r="F410" s="11"/>
      <c r="G410" s="10"/>
      <c r="H410" s="10"/>
    </row>
    <row r="411" spans="1:8" s="6" customFormat="1" x14ac:dyDescent="0.25">
      <c r="A411" s="10"/>
      <c r="B411" s="10"/>
      <c r="D411" s="10"/>
      <c r="E411" s="51"/>
      <c r="F411" s="11"/>
      <c r="G411" s="10"/>
      <c r="H411" s="10"/>
    </row>
    <row r="412" spans="1:8" s="6" customFormat="1" x14ac:dyDescent="0.25">
      <c r="A412" s="10"/>
      <c r="B412" s="10"/>
      <c r="D412" s="10"/>
      <c r="E412" s="51"/>
      <c r="F412" s="11"/>
      <c r="G412" s="10"/>
      <c r="H412" s="10"/>
    </row>
    <row r="413" spans="1:8" s="6" customFormat="1" x14ac:dyDescent="0.25">
      <c r="A413" s="10"/>
      <c r="B413" s="10"/>
      <c r="D413" s="10"/>
      <c r="E413" s="51"/>
      <c r="F413" s="11"/>
      <c r="G413" s="10"/>
      <c r="H413" s="10"/>
    </row>
    <row r="414" spans="1:8" s="6" customFormat="1" x14ac:dyDescent="0.25">
      <c r="A414" s="10"/>
      <c r="B414" s="10"/>
      <c r="D414" s="10"/>
      <c r="E414" s="51"/>
      <c r="F414" s="11"/>
      <c r="G414" s="10"/>
      <c r="H414" s="10"/>
    </row>
    <row r="415" spans="1:8" s="6" customFormat="1" x14ac:dyDescent="0.25">
      <c r="A415" s="10"/>
      <c r="B415" s="10"/>
      <c r="D415" s="10"/>
      <c r="E415" s="51"/>
      <c r="F415" s="11"/>
      <c r="G415" s="10"/>
      <c r="H415" s="10"/>
    </row>
    <row r="416" spans="1:8" s="6" customFormat="1" x14ac:dyDescent="0.25">
      <c r="A416" s="10"/>
      <c r="B416" s="10"/>
      <c r="D416" s="10"/>
      <c r="E416" s="51"/>
      <c r="F416" s="11"/>
      <c r="G416" s="10"/>
      <c r="H416" s="10"/>
    </row>
    <row r="417" spans="1:8" s="6" customFormat="1" x14ac:dyDescent="0.25">
      <c r="A417" s="10"/>
      <c r="B417" s="10"/>
      <c r="D417" s="10"/>
      <c r="E417" s="51"/>
      <c r="F417" s="11"/>
      <c r="G417" s="10"/>
      <c r="H417" s="10"/>
    </row>
    <row r="418" spans="1:8" s="6" customFormat="1" x14ac:dyDescent="0.25">
      <c r="A418" s="10"/>
      <c r="B418" s="10"/>
      <c r="D418" s="10"/>
      <c r="E418" s="51"/>
      <c r="F418" s="11"/>
      <c r="G418" s="10"/>
      <c r="H418" s="10"/>
    </row>
    <row r="419" spans="1:8" s="6" customFormat="1" x14ac:dyDescent="0.25">
      <c r="A419" s="10"/>
      <c r="B419" s="10"/>
      <c r="D419" s="10"/>
      <c r="E419" s="51"/>
      <c r="F419" s="11"/>
      <c r="G419" s="10"/>
      <c r="H419" s="10"/>
    </row>
    <row r="420" spans="1:8" s="6" customFormat="1" x14ac:dyDescent="0.25">
      <c r="A420" s="10"/>
      <c r="B420" s="10"/>
      <c r="D420" s="10"/>
      <c r="E420" s="51"/>
      <c r="F420" s="11"/>
      <c r="G420" s="10"/>
      <c r="H420" s="10"/>
    </row>
    <row r="421" spans="1:8" s="6" customFormat="1" x14ac:dyDescent="0.25">
      <c r="A421" s="10"/>
      <c r="B421" s="10"/>
      <c r="D421" s="10"/>
      <c r="E421" s="51"/>
      <c r="F421" s="11"/>
      <c r="G421" s="10"/>
      <c r="H421" s="10"/>
    </row>
    <row r="422" spans="1:8" s="6" customFormat="1" x14ac:dyDescent="0.25">
      <c r="A422" s="10"/>
      <c r="B422" s="10"/>
      <c r="D422" s="10"/>
      <c r="E422" s="51"/>
      <c r="F422" s="11"/>
      <c r="G422" s="10"/>
      <c r="H422" s="10"/>
    </row>
    <row r="423" spans="1:8" s="6" customFormat="1" x14ac:dyDescent="0.25">
      <c r="A423" s="10"/>
      <c r="B423" s="10"/>
      <c r="D423" s="10"/>
      <c r="E423" s="51"/>
      <c r="F423" s="11"/>
      <c r="G423" s="10"/>
      <c r="H423" s="10"/>
    </row>
    <row r="424" spans="1:8" s="6" customFormat="1" x14ac:dyDescent="0.25">
      <c r="A424" s="10"/>
      <c r="B424" s="10"/>
      <c r="D424" s="10"/>
      <c r="E424" s="51"/>
      <c r="F424" s="11"/>
      <c r="G424" s="10"/>
      <c r="H424" s="10"/>
    </row>
    <row r="425" spans="1:8" s="6" customFormat="1" x14ac:dyDescent="0.25">
      <c r="A425" s="10"/>
      <c r="B425" s="10"/>
      <c r="D425" s="10"/>
      <c r="E425" s="51"/>
      <c r="F425" s="11"/>
      <c r="G425" s="10"/>
      <c r="H425" s="10"/>
    </row>
    <row r="426" spans="1:8" s="6" customFormat="1" x14ac:dyDescent="0.25">
      <c r="A426" s="10"/>
      <c r="B426" s="10"/>
      <c r="D426" s="10"/>
      <c r="E426" s="51"/>
      <c r="F426" s="11"/>
      <c r="G426" s="10"/>
      <c r="H426" s="10"/>
    </row>
    <row r="427" spans="1:8" s="6" customFormat="1" x14ac:dyDescent="0.25">
      <c r="A427" s="10"/>
      <c r="B427" s="10"/>
      <c r="D427" s="10"/>
      <c r="E427" s="51"/>
      <c r="F427" s="11"/>
      <c r="G427" s="10"/>
      <c r="H427" s="10"/>
    </row>
    <row r="428" spans="1:8" s="6" customFormat="1" x14ac:dyDescent="0.25">
      <c r="A428" s="10"/>
      <c r="B428" s="10"/>
      <c r="D428" s="10"/>
      <c r="E428" s="51"/>
      <c r="F428" s="11"/>
      <c r="G428" s="10"/>
      <c r="H428" s="10"/>
    </row>
    <row r="429" spans="1:8" s="6" customFormat="1" x14ac:dyDescent="0.25">
      <c r="A429" s="10"/>
      <c r="B429" s="10"/>
      <c r="D429" s="10"/>
      <c r="E429" s="51"/>
      <c r="F429" s="11"/>
      <c r="G429" s="10"/>
      <c r="H429" s="10"/>
    </row>
    <row r="430" spans="1:8" s="6" customFormat="1" x14ac:dyDescent="0.25">
      <c r="A430" s="10"/>
      <c r="B430" s="10"/>
      <c r="D430" s="10"/>
      <c r="E430" s="51"/>
      <c r="F430" s="11"/>
      <c r="G430" s="10"/>
      <c r="H430" s="10"/>
    </row>
    <row r="431" spans="1:8" s="6" customFormat="1" x14ac:dyDescent="0.25">
      <c r="A431" s="10"/>
      <c r="B431" s="10"/>
      <c r="D431" s="10"/>
      <c r="E431" s="51"/>
      <c r="F431" s="11"/>
      <c r="G431" s="10"/>
      <c r="H431" s="10"/>
    </row>
    <row r="432" spans="1:8" s="6" customFormat="1" x14ac:dyDescent="0.25">
      <c r="A432" s="10"/>
      <c r="B432" s="10"/>
      <c r="D432" s="10"/>
      <c r="E432" s="51"/>
      <c r="F432" s="11"/>
      <c r="G432" s="10"/>
      <c r="H432" s="10"/>
    </row>
    <row r="433" spans="1:8" s="6" customFormat="1" x14ac:dyDescent="0.25">
      <c r="A433" s="10"/>
      <c r="B433" s="10"/>
      <c r="D433" s="10"/>
      <c r="E433" s="51"/>
      <c r="F433" s="11"/>
      <c r="G433" s="10"/>
      <c r="H433" s="10"/>
    </row>
    <row r="434" spans="1:8" s="6" customFormat="1" x14ac:dyDescent="0.25">
      <c r="A434" s="10"/>
      <c r="B434" s="10"/>
      <c r="D434" s="10"/>
      <c r="E434" s="51"/>
      <c r="F434" s="11"/>
      <c r="G434" s="10"/>
      <c r="H434" s="10"/>
    </row>
    <row r="435" spans="1:8" s="6" customFormat="1" x14ac:dyDescent="0.25">
      <c r="A435" s="10"/>
      <c r="B435" s="10"/>
      <c r="D435" s="10"/>
      <c r="E435" s="51"/>
      <c r="F435" s="11"/>
      <c r="G435" s="10"/>
      <c r="H435" s="10"/>
    </row>
    <row r="436" spans="1:8" s="6" customFormat="1" x14ac:dyDescent="0.25">
      <c r="A436" s="10"/>
      <c r="B436" s="10"/>
      <c r="D436" s="10"/>
      <c r="E436" s="51"/>
      <c r="F436" s="11"/>
      <c r="G436" s="10"/>
      <c r="H436" s="10"/>
    </row>
    <row r="437" spans="1:8" s="6" customFormat="1" x14ac:dyDescent="0.25">
      <c r="A437" s="10"/>
      <c r="B437" s="10"/>
      <c r="D437" s="10"/>
      <c r="E437" s="51"/>
      <c r="F437" s="11"/>
      <c r="G437" s="10"/>
      <c r="H437" s="10"/>
    </row>
    <row r="438" spans="1:8" s="6" customFormat="1" x14ac:dyDescent="0.25">
      <c r="A438" s="10"/>
      <c r="B438" s="10"/>
      <c r="D438" s="10"/>
      <c r="E438" s="51"/>
      <c r="F438" s="11"/>
      <c r="G438" s="10"/>
      <c r="H438" s="10"/>
    </row>
    <row r="439" spans="1:8" s="6" customFormat="1" x14ac:dyDescent="0.25">
      <c r="A439" s="10"/>
      <c r="B439" s="10"/>
      <c r="D439" s="10"/>
      <c r="E439" s="51"/>
      <c r="F439" s="11"/>
      <c r="G439" s="10"/>
      <c r="H439" s="10"/>
    </row>
    <row r="440" spans="1:8" s="6" customFormat="1" x14ac:dyDescent="0.25">
      <c r="A440" s="10"/>
      <c r="B440" s="10"/>
      <c r="D440" s="10"/>
      <c r="E440" s="51"/>
      <c r="F440" s="11"/>
      <c r="G440" s="10"/>
      <c r="H440" s="10"/>
    </row>
    <row r="441" spans="1:8" s="6" customFormat="1" x14ac:dyDescent="0.25">
      <c r="A441" s="10"/>
      <c r="B441" s="10"/>
      <c r="D441" s="10"/>
      <c r="E441" s="51"/>
      <c r="F441" s="11"/>
      <c r="G441" s="10"/>
      <c r="H441" s="10"/>
    </row>
    <row r="442" spans="1:8" s="6" customFormat="1" x14ac:dyDescent="0.25">
      <c r="A442" s="10"/>
      <c r="B442" s="10"/>
      <c r="D442" s="10"/>
      <c r="E442" s="51"/>
      <c r="F442" s="11"/>
      <c r="G442" s="10"/>
      <c r="H442" s="10"/>
    </row>
    <row r="443" spans="1:8" s="6" customFormat="1" x14ac:dyDescent="0.25">
      <c r="A443" s="10"/>
      <c r="B443" s="10"/>
      <c r="D443" s="10"/>
      <c r="E443" s="51"/>
      <c r="F443" s="11"/>
      <c r="G443" s="10"/>
      <c r="H443" s="10"/>
    </row>
    <row r="444" spans="1:8" s="6" customFormat="1" x14ac:dyDescent="0.25">
      <c r="A444" s="10"/>
      <c r="B444" s="10"/>
      <c r="D444" s="10"/>
      <c r="E444" s="51"/>
      <c r="F444" s="11"/>
      <c r="G444" s="10"/>
      <c r="H444" s="10"/>
    </row>
    <row r="445" spans="1:8" s="6" customFormat="1" x14ac:dyDescent="0.25">
      <c r="A445" s="10"/>
      <c r="B445" s="10"/>
      <c r="D445" s="10"/>
      <c r="E445" s="51"/>
      <c r="F445" s="11"/>
      <c r="G445" s="10"/>
      <c r="H445" s="10"/>
    </row>
    <row r="446" spans="1:8" s="6" customFormat="1" x14ac:dyDescent="0.25">
      <c r="A446" s="10"/>
      <c r="B446" s="10"/>
      <c r="D446" s="10"/>
      <c r="E446" s="51"/>
      <c r="F446" s="11"/>
      <c r="G446" s="10"/>
      <c r="H446" s="10"/>
    </row>
    <row r="447" spans="1:8" s="6" customFormat="1" x14ac:dyDescent="0.25">
      <c r="A447" s="10"/>
      <c r="B447" s="10"/>
      <c r="D447" s="10"/>
      <c r="E447" s="51"/>
      <c r="F447" s="11"/>
      <c r="G447" s="10"/>
      <c r="H447" s="10"/>
    </row>
    <row r="448" spans="1:8" s="6" customFormat="1" x14ac:dyDescent="0.25">
      <c r="A448" s="10"/>
      <c r="B448" s="10"/>
      <c r="D448" s="10"/>
      <c r="E448" s="51"/>
      <c r="F448" s="11"/>
      <c r="G448" s="10"/>
      <c r="H448" s="10"/>
    </row>
    <row r="449" spans="1:8" s="6" customFormat="1" x14ac:dyDescent="0.25">
      <c r="A449" s="10"/>
      <c r="B449" s="10"/>
      <c r="D449" s="10"/>
      <c r="E449" s="51"/>
      <c r="F449" s="11"/>
      <c r="G449" s="10"/>
      <c r="H449" s="10"/>
    </row>
    <row r="450" spans="1:8" s="6" customFormat="1" x14ac:dyDescent="0.25">
      <c r="A450" s="10"/>
      <c r="B450" s="10"/>
      <c r="D450" s="10"/>
      <c r="E450" s="51"/>
      <c r="F450" s="11"/>
      <c r="G450" s="10"/>
      <c r="H450" s="10"/>
    </row>
    <row r="451" spans="1:8" s="6" customFormat="1" x14ac:dyDescent="0.25">
      <c r="A451" s="10"/>
      <c r="B451" s="10"/>
      <c r="D451" s="10"/>
      <c r="E451" s="51"/>
      <c r="F451" s="11"/>
      <c r="G451" s="10"/>
      <c r="H451" s="10"/>
    </row>
    <row r="452" spans="1:8" s="6" customFormat="1" x14ac:dyDescent="0.25">
      <c r="A452" s="10"/>
      <c r="B452" s="10"/>
      <c r="D452" s="10"/>
      <c r="E452" s="51"/>
      <c r="F452" s="11"/>
      <c r="G452" s="10"/>
      <c r="H452" s="10"/>
    </row>
    <row r="453" spans="1:8" s="6" customFormat="1" x14ac:dyDescent="0.25">
      <c r="A453" s="10"/>
      <c r="B453" s="10"/>
      <c r="D453" s="10"/>
      <c r="E453" s="51"/>
      <c r="F453" s="11"/>
      <c r="G453" s="10"/>
      <c r="H453" s="10"/>
    </row>
    <row r="454" spans="1:8" s="6" customFormat="1" x14ac:dyDescent="0.25">
      <c r="A454" s="10"/>
      <c r="B454" s="10"/>
      <c r="D454" s="10"/>
      <c r="E454" s="51"/>
      <c r="F454" s="11"/>
      <c r="G454" s="10"/>
      <c r="H454" s="10"/>
    </row>
    <row r="455" spans="1:8" s="6" customFormat="1" x14ac:dyDescent="0.25">
      <c r="A455" s="10"/>
      <c r="B455" s="10"/>
      <c r="D455" s="10"/>
      <c r="E455" s="51"/>
      <c r="F455" s="11"/>
      <c r="G455" s="10"/>
      <c r="H455" s="10"/>
    </row>
    <row r="456" spans="1:8" s="6" customFormat="1" x14ac:dyDescent="0.25">
      <c r="A456" s="10"/>
      <c r="B456" s="10"/>
      <c r="D456" s="10"/>
      <c r="E456" s="51"/>
      <c r="F456" s="11"/>
      <c r="G456" s="10"/>
      <c r="H456" s="10"/>
    </row>
    <row r="457" spans="1:8" s="6" customFormat="1" x14ac:dyDescent="0.25">
      <c r="A457" s="10"/>
      <c r="B457" s="10"/>
      <c r="D457" s="10"/>
      <c r="E457" s="51"/>
      <c r="F457" s="11"/>
      <c r="G457" s="10"/>
      <c r="H457" s="10"/>
    </row>
    <row r="458" spans="1:8" s="6" customFormat="1" x14ac:dyDescent="0.25">
      <c r="A458" s="10"/>
      <c r="B458" s="10"/>
      <c r="D458" s="10"/>
      <c r="E458" s="51"/>
      <c r="F458" s="11"/>
      <c r="G458" s="10"/>
      <c r="H458" s="10"/>
    </row>
    <row r="459" spans="1:8" s="6" customFormat="1" x14ac:dyDescent="0.25">
      <c r="A459" s="10"/>
      <c r="B459" s="10"/>
      <c r="D459" s="10"/>
      <c r="E459" s="51"/>
      <c r="F459" s="11"/>
      <c r="G459" s="10"/>
      <c r="H459" s="10"/>
    </row>
    <row r="460" spans="1:8" s="6" customFormat="1" x14ac:dyDescent="0.25">
      <c r="A460" s="10"/>
      <c r="B460" s="10"/>
      <c r="D460" s="10"/>
      <c r="E460" s="51"/>
      <c r="F460" s="11"/>
      <c r="G460" s="10"/>
      <c r="H460" s="10"/>
    </row>
    <row r="461" spans="1:8" s="6" customFormat="1" x14ac:dyDescent="0.25">
      <c r="A461" s="10"/>
      <c r="B461" s="10"/>
      <c r="D461" s="10"/>
      <c r="E461" s="51"/>
      <c r="F461" s="11"/>
      <c r="G461" s="10"/>
      <c r="H461" s="10"/>
    </row>
    <row r="462" spans="1:8" s="6" customFormat="1" x14ac:dyDescent="0.25">
      <c r="A462" s="10"/>
      <c r="B462" s="10"/>
      <c r="D462" s="10"/>
      <c r="E462" s="51"/>
      <c r="F462" s="11"/>
      <c r="G462" s="10"/>
      <c r="H462" s="10"/>
    </row>
    <row r="463" spans="1:8" s="6" customFormat="1" x14ac:dyDescent="0.25">
      <c r="A463" s="10"/>
      <c r="B463" s="10"/>
      <c r="D463" s="10"/>
      <c r="E463" s="51"/>
      <c r="F463" s="11"/>
      <c r="G463" s="10"/>
      <c r="H463" s="10"/>
    </row>
    <row r="464" spans="1:8" s="6" customFormat="1" x14ac:dyDescent="0.25">
      <c r="A464" s="10"/>
      <c r="B464" s="10"/>
      <c r="D464" s="10"/>
      <c r="E464" s="51"/>
      <c r="F464" s="11"/>
      <c r="G464" s="10"/>
      <c r="H464" s="10"/>
    </row>
    <row r="465" spans="1:8" s="6" customFormat="1" x14ac:dyDescent="0.25">
      <c r="A465" s="10"/>
      <c r="B465" s="10"/>
      <c r="D465" s="10"/>
      <c r="E465" s="51"/>
      <c r="F465" s="11"/>
      <c r="G465" s="10"/>
      <c r="H465" s="10"/>
    </row>
    <row r="466" spans="1:8" s="6" customFormat="1" x14ac:dyDescent="0.25">
      <c r="A466" s="10"/>
      <c r="B466" s="10"/>
      <c r="D466" s="10"/>
      <c r="E466" s="51"/>
      <c r="F466" s="11"/>
      <c r="G466" s="10"/>
      <c r="H466" s="10"/>
    </row>
    <row r="467" spans="1:8" s="6" customFormat="1" x14ac:dyDescent="0.25">
      <c r="A467" s="10"/>
      <c r="B467" s="10"/>
      <c r="D467" s="10"/>
      <c r="E467" s="51"/>
      <c r="F467" s="11"/>
      <c r="G467" s="10"/>
      <c r="H467" s="10"/>
    </row>
    <row r="468" spans="1:8" s="6" customFormat="1" x14ac:dyDescent="0.25">
      <c r="A468" s="10"/>
      <c r="B468" s="10"/>
      <c r="D468" s="10"/>
      <c r="E468" s="51"/>
      <c r="F468" s="11"/>
      <c r="G468" s="10"/>
      <c r="H468" s="10"/>
    </row>
    <row r="469" spans="1:8" s="6" customFormat="1" x14ac:dyDescent="0.25">
      <c r="A469" s="10"/>
      <c r="B469" s="10"/>
      <c r="D469" s="10"/>
      <c r="E469" s="51"/>
      <c r="F469" s="11"/>
      <c r="G469" s="10"/>
      <c r="H469" s="10"/>
    </row>
    <row r="470" spans="1:8" s="6" customFormat="1" x14ac:dyDescent="0.25">
      <c r="A470" s="10"/>
      <c r="B470" s="10"/>
      <c r="D470" s="10"/>
      <c r="E470" s="51"/>
      <c r="F470" s="11"/>
      <c r="G470" s="10"/>
      <c r="H470" s="10"/>
    </row>
    <row r="471" spans="1:8" s="6" customFormat="1" x14ac:dyDescent="0.25">
      <c r="A471" s="10"/>
      <c r="B471" s="10"/>
      <c r="D471" s="10"/>
      <c r="E471" s="51"/>
      <c r="F471" s="11"/>
      <c r="G471" s="10"/>
      <c r="H471" s="10"/>
    </row>
    <row r="472" spans="1:8" s="6" customFormat="1" x14ac:dyDescent="0.25">
      <c r="A472" s="10"/>
      <c r="B472" s="10"/>
      <c r="D472" s="10"/>
      <c r="E472" s="51"/>
      <c r="F472" s="11"/>
      <c r="G472" s="10"/>
      <c r="H472" s="10"/>
    </row>
    <row r="473" spans="1:8" s="6" customFormat="1" x14ac:dyDescent="0.25">
      <c r="A473" s="10"/>
      <c r="B473" s="10"/>
      <c r="D473" s="10"/>
      <c r="E473" s="51"/>
      <c r="F473" s="11"/>
      <c r="G473" s="10"/>
      <c r="H473" s="10"/>
    </row>
    <row r="474" spans="1:8" s="6" customFormat="1" x14ac:dyDescent="0.25">
      <c r="A474" s="10"/>
      <c r="B474" s="10"/>
      <c r="D474" s="10"/>
      <c r="E474" s="51"/>
      <c r="F474" s="11"/>
      <c r="G474" s="10"/>
      <c r="H474" s="10"/>
    </row>
    <row r="475" spans="1:8" s="6" customFormat="1" x14ac:dyDescent="0.25">
      <c r="A475" s="10"/>
      <c r="B475" s="10"/>
      <c r="D475" s="10"/>
      <c r="E475" s="51"/>
      <c r="F475" s="11"/>
      <c r="G475" s="10"/>
      <c r="H475" s="10"/>
    </row>
    <row r="476" spans="1:8" s="6" customFormat="1" x14ac:dyDescent="0.25">
      <c r="A476" s="10"/>
      <c r="B476" s="10"/>
      <c r="D476" s="10"/>
      <c r="E476" s="51"/>
      <c r="F476" s="11"/>
      <c r="G476" s="10"/>
      <c r="H476" s="10"/>
    </row>
    <row r="477" spans="1:8" s="6" customFormat="1" x14ac:dyDescent="0.25">
      <c r="A477" s="10"/>
      <c r="B477" s="10"/>
      <c r="D477" s="10"/>
      <c r="E477" s="51"/>
      <c r="F477" s="11"/>
      <c r="G477" s="10"/>
      <c r="H477" s="10"/>
    </row>
    <row r="478" spans="1:8" s="6" customFormat="1" x14ac:dyDescent="0.25">
      <c r="A478" s="10"/>
      <c r="B478" s="10"/>
      <c r="D478" s="10"/>
      <c r="E478" s="51"/>
      <c r="F478" s="11"/>
      <c r="G478" s="10"/>
      <c r="H478" s="10"/>
    </row>
    <row r="479" spans="1:8" s="6" customFormat="1" x14ac:dyDescent="0.25">
      <c r="A479" s="10"/>
      <c r="B479" s="10"/>
      <c r="D479" s="10"/>
      <c r="E479" s="51"/>
      <c r="F479" s="11"/>
      <c r="G479" s="10"/>
      <c r="H479" s="10"/>
    </row>
    <row r="480" spans="1:8" s="6" customFormat="1" x14ac:dyDescent="0.25">
      <c r="A480" s="10"/>
      <c r="B480" s="10"/>
      <c r="D480" s="10"/>
      <c r="E480" s="51"/>
      <c r="F480" s="11"/>
      <c r="G480" s="10"/>
      <c r="H480" s="10"/>
    </row>
    <row r="481" spans="1:8" s="6" customFormat="1" x14ac:dyDescent="0.25">
      <c r="A481" s="10"/>
      <c r="B481" s="10"/>
      <c r="D481" s="10"/>
      <c r="E481" s="51"/>
      <c r="F481" s="11"/>
      <c r="G481" s="10"/>
      <c r="H481" s="10"/>
    </row>
    <row r="482" spans="1:8" s="6" customFormat="1" x14ac:dyDescent="0.25">
      <c r="A482" s="10"/>
      <c r="B482" s="10"/>
      <c r="D482" s="10"/>
      <c r="E482" s="51"/>
      <c r="F482" s="11"/>
      <c r="G482" s="10"/>
      <c r="H482" s="10"/>
    </row>
    <row r="483" spans="1:8" s="6" customFormat="1" x14ac:dyDescent="0.25">
      <c r="A483" s="10"/>
      <c r="B483" s="10"/>
      <c r="D483" s="10"/>
      <c r="E483" s="51"/>
      <c r="F483" s="11"/>
      <c r="G483" s="10"/>
      <c r="H483" s="10"/>
    </row>
    <row r="484" spans="1:8" s="6" customFormat="1" x14ac:dyDescent="0.25">
      <c r="A484" s="10"/>
      <c r="B484" s="10"/>
      <c r="D484" s="10"/>
      <c r="E484" s="51"/>
      <c r="F484" s="11"/>
      <c r="G484" s="10"/>
      <c r="H484" s="10"/>
    </row>
    <row r="485" spans="1:8" s="6" customFormat="1" x14ac:dyDescent="0.25">
      <c r="A485" s="10"/>
      <c r="B485" s="10"/>
      <c r="D485" s="10"/>
      <c r="E485" s="51"/>
      <c r="F485" s="11"/>
      <c r="G485" s="10"/>
      <c r="H485" s="10"/>
    </row>
    <row r="486" spans="1:8" s="6" customFormat="1" x14ac:dyDescent="0.25">
      <c r="A486" s="10"/>
      <c r="B486" s="10"/>
      <c r="D486" s="10"/>
      <c r="E486" s="51"/>
      <c r="F486" s="11"/>
      <c r="G486" s="10"/>
      <c r="H486" s="10"/>
    </row>
    <row r="487" spans="1:8" s="6" customFormat="1" x14ac:dyDescent="0.25">
      <c r="A487" s="10"/>
      <c r="B487" s="10"/>
      <c r="D487" s="10"/>
      <c r="E487" s="51"/>
      <c r="F487" s="11"/>
      <c r="G487" s="10"/>
      <c r="H487" s="10"/>
    </row>
    <row r="488" spans="1:8" s="6" customFormat="1" x14ac:dyDescent="0.25">
      <c r="A488" s="10"/>
      <c r="B488" s="10"/>
      <c r="D488" s="10"/>
      <c r="E488" s="51"/>
      <c r="F488" s="11"/>
      <c r="G488" s="10"/>
      <c r="H488" s="10"/>
    </row>
    <row r="489" spans="1:8" s="6" customFormat="1" x14ac:dyDescent="0.25">
      <c r="A489" s="10"/>
      <c r="B489" s="10"/>
      <c r="D489" s="10"/>
      <c r="E489" s="51"/>
      <c r="F489" s="11"/>
      <c r="G489" s="10"/>
      <c r="H489" s="10"/>
    </row>
    <row r="490" spans="1:8" s="6" customFormat="1" x14ac:dyDescent="0.25">
      <c r="A490" s="10"/>
      <c r="B490" s="10"/>
      <c r="D490" s="10"/>
      <c r="E490" s="51"/>
      <c r="F490" s="11"/>
      <c r="G490" s="10"/>
      <c r="H490" s="10"/>
    </row>
    <row r="491" spans="1:8" s="6" customFormat="1" x14ac:dyDescent="0.25">
      <c r="A491" s="10"/>
      <c r="B491" s="10"/>
      <c r="D491" s="10"/>
      <c r="E491" s="51"/>
      <c r="F491" s="11"/>
      <c r="G491" s="10"/>
      <c r="H491" s="10"/>
    </row>
    <row r="492" spans="1:8" s="6" customFormat="1" x14ac:dyDescent="0.25">
      <c r="A492" s="10"/>
      <c r="B492" s="10"/>
      <c r="D492" s="10"/>
      <c r="E492" s="51"/>
      <c r="F492" s="11"/>
      <c r="G492" s="10"/>
      <c r="H492" s="10"/>
    </row>
    <row r="493" spans="1:8" s="6" customFormat="1" x14ac:dyDescent="0.25">
      <c r="A493" s="10"/>
      <c r="B493" s="10"/>
      <c r="D493" s="10"/>
      <c r="E493" s="51"/>
      <c r="F493" s="11"/>
      <c r="G493" s="10"/>
      <c r="H493" s="10"/>
    </row>
    <row r="494" spans="1:8" s="6" customFormat="1" x14ac:dyDescent="0.25">
      <c r="A494" s="10"/>
      <c r="B494" s="10"/>
      <c r="D494" s="10"/>
      <c r="E494" s="51"/>
      <c r="F494" s="11"/>
      <c r="G494" s="10"/>
      <c r="H494" s="10"/>
    </row>
    <row r="495" spans="1:8" s="6" customFormat="1" x14ac:dyDescent="0.25">
      <c r="A495" s="10"/>
      <c r="B495" s="10"/>
      <c r="D495" s="10"/>
      <c r="E495" s="51"/>
      <c r="F495" s="11"/>
      <c r="G495" s="10"/>
      <c r="H495" s="10"/>
    </row>
    <row r="496" spans="1:8" s="6" customFormat="1" x14ac:dyDescent="0.25">
      <c r="A496" s="10"/>
      <c r="B496" s="10"/>
      <c r="D496" s="10"/>
      <c r="E496" s="51"/>
      <c r="F496" s="11"/>
      <c r="G496" s="10"/>
      <c r="H496" s="10"/>
    </row>
    <row r="497" spans="1:8" s="6" customFormat="1" x14ac:dyDescent="0.25">
      <c r="A497" s="10"/>
      <c r="B497" s="10"/>
      <c r="D497" s="10"/>
      <c r="E497" s="51"/>
      <c r="F497" s="11"/>
      <c r="G497" s="10"/>
      <c r="H497" s="10"/>
    </row>
    <row r="498" spans="1:8" s="6" customFormat="1" x14ac:dyDescent="0.25">
      <c r="A498" s="10"/>
      <c r="B498" s="10"/>
      <c r="D498" s="10"/>
      <c r="E498" s="51"/>
      <c r="F498" s="11"/>
      <c r="G498" s="10"/>
      <c r="H498" s="10"/>
    </row>
    <row r="499" spans="1:8" s="6" customFormat="1" x14ac:dyDescent="0.25">
      <c r="A499" s="10"/>
      <c r="B499" s="10"/>
      <c r="D499" s="10"/>
      <c r="E499" s="51"/>
      <c r="F499" s="11"/>
      <c r="G499" s="10"/>
      <c r="H499" s="10"/>
    </row>
    <row r="500" spans="1:8" s="6" customFormat="1" x14ac:dyDescent="0.25">
      <c r="A500" s="10"/>
      <c r="B500" s="10"/>
      <c r="D500" s="10"/>
      <c r="E500" s="51"/>
      <c r="F500" s="11"/>
      <c r="G500" s="10"/>
      <c r="H500" s="10"/>
    </row>
    <row r="501" spans="1:8" s="6" customFormat="1" x14ac:dyDescent="0.25">
      <c r="A501" s="10"/>
      <c r="B501" s="10"/>
      <c r="D501" s="10"/>
      <c r="E501" s="51"/>
      <c r="F501" s="11"/>
      <c r="G501" s="10"/>
      <c r="H501" s="10"/>
    </row>
    <row r="502" spans="1:8" s="6" customFormat="1" x14ac:dyDescent="0.25">
      <c r="A502" s="10"/>
      <c r="B502" s="10"/>
      <c r="D502" s="10"/>
      <c r="E502" s="51"/>
      <c r="F502" s="11"/>
      <c r="G502" s="10"/>
      <c r="H502" s="10"/>
    </row>
    <row r="503" spans="1:8" s="6" customFormat="1" x14ac:dyDescent="0.25">
      <c r="A503" s="10"/>
      <c r="B503" s="10"/>
      <c r="D503" s="10"/>
      <c r="E503" s="51"/>
      <c r="F503" s="11"/>
      <c r="G503" s="10"/>
      <c r="H503" s="10"/>
    </row>
    <row r="504" spans="1:8" s="6" customFormat="1" x14ac:dyDescent="0.25">
      <c r="A504" s="10"/>
      <c r="B504" s="10"/>
      <c r="D504" s="10"/>
      <c r="E504" s="51"/>
      <c r="F504" s="11"/>
      <c r="G504" s="10"/>
      <c r="H504" s="10"/>
    </row>
    <row r="505" spans="1:8" s="6" customFormat="1" x14ac:dyDescent="0.25">
      <c r="A505" s="10"/>
      <c r="B505" s="10"/>
      <c r="D505" s="10"/>
      <c r="E505" s="51"/>
      <c r="F505" s="11"/>
      <c r="G505" s="10"/>
      <c r="H505" s="10"/>
    </row>
    <row r="506" spans="1:8" s="6" customFormat="1" x14ac:dyDescent="0.25">
      <c r="A506" s="10"/>
      <c r="B506" s="10"/>
      <c r="D506" s="10"/>
      <c r="E506" s="51"/>
      <c r="F506" s="11"/>
      <c r="G506" s="10"/>
      <c r="H506" s="10"/>
    </row>
    <row r="507" spans="1:8" s="6" customFormat="1" x14ac:dyDescent="0.25">
      <c r="A507" s="10"/>
      <c r="B507" s="10"/>
      <c r="D507" s="10"/>
      <c r="E507" s="51"/>
      <c r="F507" s="11"/>
      <c r="G507" s="10"/>
      <c r="H507" s="10"/>
    </row>
    <row r="508" spans="1:8" s="6" customFormat="1" x14ac:dyDescent="0.25">
      <c r="A508" s="10"/>
      <c r="B508" s="10"/>
      <c r="D508" s="10"/>
      <c r="E508" s="51"/>
      <c r="F508" s="11"/>
      <c r="G508" s="10"/>
      <c r="H508" s="10"/>
    </row>
    <row r="509" spans="1:8" s="6" customFormat="1" x14ac:dyDescent="0.25">
      <c r="A509" s="10"/>
      <c r="B509" s="10"/>
      <c r="D509" s="10"/>
      <c r="E509" s="51"/>
      <c r="F509" s="11"/>
      <c r="G509" s="10"/>
      <c r="H509" s="10"/>
    </row>
    <row r="510" spans="1:8" s="6" customFormat="1" x14ac:dyDescent="0.25">
      <c r="A510" s="10"/>
      <c r="B510" s="10"/>
      <c r="D510" s="10"/>
      <c r="E510" s="51"/>
      <c r="F510" s="11"/>
      <c r="G510" s="10"/>
      <c r="H510" s="10"/>
    </row>
    <row r="511" spans="1:8" s="6" customFormat="1" x14ac:dyDescent="0.25">
      <c r="A511" s="10"/>
      <c r="B511" s="10"/>
      <c r="D511" s="10"/>
      <c r="E511" s="51"/>
      <c r="F511" s="11"/>
      <c r="G511" s="10"/>
      <c r="H511" s="10"/>
    </row>
    <row r="512" spans="1:8" s="6" customFormat="1" x14ac:dyDescent="0.25">
      <c r="A512" s="10"/>
      <c r="B512" s="10"/>
      <c r="D512" s="10"/>
      <c r="E512" s="51"/>
      <c r="F512" s="11"/>
      <c r="G512" s="10"/>
      <c r="H512" s="10"/>
    </row>
    <row r="513" spans="1:8" s="6" customFormat="1" x14ac:dyDescent="0.25">
      <c r="A513" s="10"/>
      <c r="B513" s="10"/>
      <c r="D513" s="10"/>
      <c r="E513" s="51"/>
      <c r="F513" s="11"/>
      <c r="G513" s="10"/>
      <c r="H513" s="10"/>
    </row>
    <row r="514" spans="1:8" s="6" customFormat="1" x14ac:dyDescent="0.25">
      <c r="A514" s="10"/>
      <c r="B514" s="10"/>
      <c r="D514" s="10"/>
      <c r="E514" s="51"/>
      <c r="F514" s="11"/>
      <c r="G514" s="10"/>
      <c r="H514" s="10"/>
    </row>
    <row r="515" spans="1:8" s="6" customFormat="1" x14ac:dyDescent="0.25">
      <c r="A515" s="10"/>
      <c r="B515" s="10"/>
      <c r="D515" s="10"/>
      <c r="E515" s="51"/>
      <c r="F515" s="11"/>
      <c r="G515" s="10"/>
      <c r="H515" s="10"/>
    </row>
    <row r="516" spans="1:8" s="6" customFormat="1" x14ac:dyDescent="0.25">
      <c r="A516" s="10"/>
      <c r="B516" s="10"/>
      <c r="D516" s="10"/>
      <c r="E516" s="51"/>
      <c r="F516" s="11"/>
      <c r="G516" s="10"/>
      <c r="H516" s="10"/>
    </row>
    <row r="517" spans="1:8" s="6" customFormat="1" x14ac:dyDescent="0.25">
      <c r="A517" s="10"/>
      <c r="B517" s="10"/>
      <c r="D517" s="10"/>
      <c r="E517" s="51"/>
      <c r="F517" s="11"/>
      <c r="G517" s="10"/>
      <c r="H517" s="10"/>
    </row>
    <row r="518" spans="1:8" s="6" customFormat="1" x14ac:dyDescent="0.25">
      <c r="A518" s="10"/>
      <c r="B518" s="10"/>
      <c r="D518" s="10"/>
      <c r="E518" s="51"/>
      <c r="F518" s="11"/>
      <c r="G518" s="10"/>
      <c r="H518" s="10"/>
    </row>
    <row r="519" spans="1:8" s="6" customFormat="1" x14ac:dyDescent="0.25">
      <c r="A519" s="10"/>
      <c r="B519" s="10"/>
      <c r="D519" s="10"/>
      <c r="E519" s="51"/>
      <c r="F519" s="11"/>
      <c r="G519" s="10"/>
      <c r="H519" s="10"/>
    </row>
    <row r="520" spans="1:8" s="6" customFormat="1" x14ac:dyDescent="0.25">
      <c r="A520" s="10"/>
      <c r="B520" s="10"/>
      <c r="D520" s="10"/>
      <c r="E520" s="51"/>
      <c r="F520" s="11"/>
      <c r="G520" s="10"/>
      <c r="H520" s="10"/>
    </row>
    <row r="521" spans="1:8" s="6" customFormat="1" x14ac:dyDescent="0.25">
      <c r="A521" s="10"/>
      <c r="B521" s="10"/>
      <c r="D521" s="10"/>
      <c r="E521" s="51"/>
      <c r="F521" s="11"/>
      <c r="G521" s="10"/>
      <c r="H521" s="10"/>
    </row>
    <row r="522" spans="1:8" s="6" customFormat="1" x14ac:dyDescent="0.25">
      <c r="A522" s="10"/>
      <c r="B522" s="10"/>
      <c r="D522" s="10"/>
      <c r="E522" s="51"/>
      <c r="F522" s="11"/>
      <c r="G522" s="10"/>
      <c r="H522" s="10"/>
    </row>
    <row r="523" spans="1:8" s="6" customFormat="1" x14ac:dyDescent="0.25">
      <c r="A523" s="10"/>
      <c r="B523" s="10"/>
      <c r="D523" s="10"/>
      <c r="E523" s="51"/>
      <c r="F523" s="11"/>
      <c r="G523" s="10"/>
      <c r="H523" s="10"/>
    </row>
    <row r="524" spans="1:8" s="6" customFormat="1" x14ac:dyDescent="0.25">
      <c r="A524" s="10"/>
      <c r="B524" s="10"/>
      <c r="D524" s="10"/>
      <c r="E524" s="51"/>
      <c r="F524" s="11"/>
      <c r="G524" s="10"/>
      <c r="H524" s="10"/>
    </row>
    <row r="525" spans="1:8" s="6" customFormat="1" x14ac:dyDescent="0.25">
      <c r="A525" s="10"/>
      <c r="B525" s="10"/>
      <c r="D525" s="10"/>
      <c r="E525" s="51"/>
      <c r="F525" s="11"/>
      <c r="G525" s="10"/>
      <c r="H525" s="10"/>
    </row>
    <row r="526" spans="1:8" s="6" customFormat="1" x14ac:dyDescent="0.25">
      <c r="A526" s="10"/>
      <c r="B526" s="10"/>
      <c r="D526" s="10"/>
      <c r="E526" s="51"/>
      <c r="F526" s="11"/>
      <c r="G526" s="10"/>
      <c r="H526" s="10"/>
    </row>
    <row r="527" spans="1:8" s="6" customFormat="1" x14ac:dyDescent="0.25">
      <c r="A527" s="10"/>
      <c r="B527" s="10"/>
      <c r="D527" s="10"/>
      <c r="E527" s="51"/>
      <c r="F527" s="11"/>
      <c r="G527" s="10"/>
      <c r="H527" s="10"/>
    </row>
    <row r="528" spans="1:8" s="6" customFormat="1" x14ac:dyDescent="0.25">
      <c r="A528" s="10"/>
      <c r="B528" s="10"/>
      <c r="D528" s="10"/>
      <c r="E528" s="51"/>
      <c r="F528" s="11"/>
      <c r="G528" s="10"/>
      <c r="H528" s="10"/>
    </row>
    <row r="529" spans="1:8" s="6" customFormat="1" x14ac:dyDescent="0.25">
      <c r="A529" s="10"/>
      <c r="B529" s="10"/>
      <c r="D529" s="10"/>
      <c r="E529" s="51"/>
      <c r="F529" s="11"/>
      <c r="G529" s="10"/>
      <c r="H529" s="10"/>
    </row>
    <row r="530" spans="1:8" s="6" customFormat="1" x14ac:dyDescent="0.25">
      <c r="A530" s="10"/>
      <c r="B530" s="10"/>
      <c r="D530" s="10"/>
      <c r="E530" s="51"/>
      <c r="F530" s="11"/>
      <c r="G530" s="10"/>
      <c r="H530" s="10"/>
    </row>
    <row r="531" spans="1:8" s="6" customFormat="1" x14ac:dyDescent="0.25">
      <c r="A531" s="10"/>
      <c r="B531" s="10"/>
      <c r="D531" s="10"/>
      <c r="E531" s="51"/>
      <c r="F531" s="11"/>
      <c r="G531" s="10"/>
      <c r="H531" s="10"/>
    </row>
    <row r="532" spans="1:8" s="6" customFormat="1" x14ac:dyDescent="0.25">
      <c r="A532" s="10"/>
      <c r="B532" s="10"/>
      <c r="D532" s="10"/>
      <c r="E532" s="51"/>
      <c r="F532" s="11"/>
      <c r="G532" s="10"/>
      <c r="H532" s="10"/>
    </row>
    <row r="533" spans="1:8" s="6" customFormat="1" x14ac:dyDescent="0.25">
      <c r="A533" s="10"/>
      <c r="B533" s="10"/>
      <c r="D533" s="10"/>
      <c r="E533" s="51"/>
      <c r="F533" s="11"/>
      <c r="G533" s="10"/>
      <c r="H533" s="10"/>
    </row>
    <row r="534" spans="1:8" s="6" customFormat="1" x14ac:dyDescent="0.25">
      <c r="A534" s="10"/>
      <c r="B534" s="10"/>
      <c r="D534" s="10"/>
      <c r="E534" s="51"/>
      <c r="F534" s="11"/>
      <c r="G534" s="10"/>
      <c r="H534" s="10"/>
    </row>
    <row r="535" spans="1:8" s="6" customFormat="1" x14ac:dyDescent="0.25">
      <c r="A535" s="10"/>
      <c r="B535" s="10"/>
      <c r="D535" s="10"/>
      <c r="E535" s="51"/>
      <c r="F535" s="11"/>
      <c r="G535" s="10"/>
      <c r="H535" s="10"/>
    </row>
    <row r="536" spans="1:8" s="6" customFormat="1" x14ac:dyDescent="0.25">
      <c r="A536" s="10"/>
      <c r="B536" s="10"/>
      <c r="D536" s="10"/>
      <c r="E536" s="51"/>
      <c r="F536" s="11"/>
      <c r="G536" s="10"/>
      <c r="H536" s="10"/>
    </row>
    <row r="537" spans="1:8" s="6" customFormat="1" x14ac:dyDescent="0.25">
      <c r="A537" s="10"/>
      <c r="B537" s="10"/>
      <c r="D537" s="10"/>
      <c r="E537" s="51"/>
      <c r="F537" s="11"/>
      <c r="G537" s="10"/>
      <c r="H537" s="10"/>
    </row>
    <row r="538" spans="1:8" s="6" customFormat="1" x14ac:dyDescent="0.25">
      <c r="A538" s="10"/>
      <c r="B538" s="10"/>
      <c r="D538" s="10"/>
      <c r="E538" s="51"/>
      <c r="F538" s="11"/>
      <c r="G538" s="10"/>
      <c r="H538" s="10"/>
    </row>
    <row r="539" spans="1:8" s="6" customFormat="1" x14ac:dyDescent="0.25">
      <c r="A539" s="10"/>
      <c r="B539" s="10"/>
      <c r="D539" s="10"/>
      <c r="E539" s="51"/>
      <c r="F539" s="11"/>
      <c r="G539" s="10"/>
      <c r="H539" s="10"/>
    </row>
    <row r="540" spans="1:8" s="6" customFormat="1" x14ac:dyDescent="0.25">
      <c r="A540" s="10"/>
      <c r="B540" s="10"/>
      <c r="D540" s="10"/>
      <c r="E540" s="51"/>
      <c r="F540" s="11"/>
      <c r="G540" s="10"/>
      <c r="H540" s="10"/>
    </row>
    <row r="541" spans="1:8" s="6" customFormat="1" x14ac:dyDescent="0.25">
      <c r="A541" s="10"/>
      <c r="B541" s="10"/>
      <c r="D541" s="10"/>
      <c r="E541" s="51"/>
      <c r="F541" s="11"/>
      <c r="G541" s="10"/>
      <c r="H541" s="10"/>
    </row>
    <row r="542" spans="1:8" s="6" customFormat="1" x14ac:dyDescent="0.25">
      <c r="A542" s="10"/>
      <c r="B542" s="10"/>
      <c r="D542" s="10"/>
      <c r="E542" s="51"/>
      <c r="F542" s="11"/>
      <c r="G542" s="10"/>
      <c r="H542" s="10"/>
    </row>
    <row r="543" spans="1:8" s="6" customFormat="1" x14ac:dyDescent="0.25">
      <c r="A543" s="10"/>
      <c r="B543" s="10"/>
      <c r="D543" s="10"/>
      <c r="E543" s="51"/>
      <c r="F543" s="11"/>
      <c r="G543" s="10"/>
      <c r="H543" s="10"/>
    </row>
    <row r="544" spans="1:8" s="6" customFormat="1" x14ac:dyDescent="0.25">
      <c r="A544" s="10"/>
      <c r="B544" s="10"/>
      <c r="D544" s="10"/>
      <c r="E544" s="51"/>
      <c r="F544" s="11"/>
      <c r="G544" s="10"/>
      <c r="H544" s="10"/>
    </row>
    <row r="545" spans="1:8" s="6" customFormat="1" x14ac:dyDescent="0.25">
      <c r="A545" s="10"/>
      <c r="B545" s="10"/>
      <c r="D545" s="10"/>
      <c r="E545" s="51"/>
      <c r="F545" s="11"/>
      <c r="G545" s="10"/>
      <c r="H545" s="10"/>
    </row>
    <row r="546" spans="1:8" s="6" customFormat="1" x14ac:dyDescent="0.25">
      <c r="A546" s="10"/>
      <c r="B546" s="10"/>
      <c r="D546" s="10"/>
      <c r="E546" s="51"/>
      <c r="F546" s="11"/>
      <c r="G546" s="10"/>
      <c r="H546" s="10"/>
    </row>
    <row r="547" spans="1:8" s="6" customFormat="1" x14ac:dyDescent="0.25">
      <c r="A547" s="10"/>
      <c r="B547" s="10"/>
      <c r="D547" s="10"/>
      <c r="E547" s="51"/>
      <c r="F547" s="11"/>
      <c r="G547" s="10"/>
      <c r="H547" s="10"/>
    </row>
    <row r="548" spans="1:8" s="6" customFormat="1" x14ac:dyDescent="0.25">
      <c r="A548" s="10"/>
      <c r="B548" s="10"/>
      <c r="D548" s="10"/>
      <c r="E548" s="51"/>
      <c r="F548" s="11"/>
      <c r="G548" s="10"/>
      <c r="H548" s="10"/>
    </row>
    <row r="549" spans="1:8" s="6" customFormat="1" x14ac:dyDescent="0.25">
      <c r="A549" s="10"/>
      <c r="B549" s="10"/>
      <c r="D549" s="10"/>
      <c r="E549" s="51"/>
      <c r="F549" s="11"/>
      <c r="G549" s="10"/>
      <c r="H549" s="10"/>
    </row>
    <row r="550" spans="1:8" s="6" customFormat="1" x14ac:dyDescent="0.25">
      <c r="A550" s="10"/>
      <c r="B550" s="10"/>
      <c r="D550" s="10"/>
      <c r="E550" s="51"/>
      <c r="F550" s="11"/>
      <c r="G550" s="10"/>
      <c r="H550" s="10"/>
    </row>
    <row r="551" spans="1:8" s="6" customFormat="1" x14ac:dyDescent="0.25">
      <c r="A551" s="10"/>
      <c r="B551" s="10"/>
      <c r="D551" s="10"/>
      <c r="E551" s="51"/>
      <c r="F551" s="11"/>
      <c r="G551" s="10"/>
      <c r="H551" s="10"/>
    </row>
    <row r="552" spans="1:8" s="6" customFormat="1" x14ac:dyDescent="0.25">
      <c r="A552" s="10"/>
      <c r="B552" s="10"/>
      <c r="D552" s="10"/>
      <c r="E552" s="51"/>
      <c r="F552" s="11"/>
      <c r="G552" s="10"/>
      <c r="H552" s="10"/>
    </row>
    <row r="553" spans="1:8" s="6" customFormat="1" x14ac:dyDescent="0.25">
      <c r="A553" s="10"/>
      <c r="B553" s="10"/>
      <c r="D553" s="10"/>
      <c r="E553" s="51"/>
      <c r="F553" s="11"/>
      <c r="G553" s="10"/>
      <c r="H553" s="10"/>
    </row>
    <row r="554" spans="1:8" s="6" customFormat="1" x14ac:dyDescent="0.25">
      <c r="A554" s="10"/>
      <c r="B554" s="10"/>
      <c r="D554" s="10"/>
      <c r="E554" s="51"/>
      <c r="F554" s="11"/>
      <c r="G554" s="10"/>
      <c r="H554" s="10"/>
    </row>
    <row r="555" spans="1:8" s="6" customFormat="1" x14ac:dyDescent="0.25">
      <c r="A555" s="10"/>
      <c r="B555" s="10"/>
      <c r="D555" s="10"/>
      <c r="E555" s="51"/>
      <c r="F555" s="11"/>
      <c r="G555" s="10"/>
      <c r="H555" s="10"/>
    </row>
    <row r="556" spans="1:8" s="6" customFormat="1" x14ac:dyDescent="0.25">
      <c r="A556" s="10"/>
      <c r="B556" s="10"/>
      <c r="D556" s="10"/>
      <c r="E556" s="51"/>
      <c r="F556" s="11"/>
      <c r="G556" s="10"/>
      <c r="H556" s="10"/>
    </row>
    <row r="557" spans="1:8" s="6" customFormat="1" x14ac:dyDescent="0.25">
      <c r="A557" s="10"/>
      <c r="B557" s="10"/>
      <c r="D557" s="10"/>
      <c r="E557" s="51"/>
      <c r="F557" s="11"/>
      <c r="G557" s="10"/>
      <c r="H557" s="10"/>
    </row>
    <row r="558" spans="1:8" s="6" customFormat="1" x14ac:dyDescent="0.25">
      <c r="A558" s="10"/>
      <c r="B558" s="10"/>
      <c r="D558" s="10"/>
      <c r="E558" s="51"/>
      <c r="F558" s="11"/>
      <c r="G558" s="10"/>
      <c r="H558" s="10"/>
    </row>
    <row r="559" spans="1:8" s="6" customFormat="1" x14ac:dyDescent="0.25">
      <c r="A559" s="10"/>
      <c r="B559" s="10"/>
      <c r="D559" s="10"/>
      <c r="E559" s="51"/>
      <c r="F559" s="11"/>
      <c r="G559" s="10"/>
      <c r="H559" s="10"/>
    </row>
    <row r="560" spans="1:8" s="6" customFormat="1" x14ac:dyDescent="0.25">
      <c r="A560" s="10"/>
      <c r="B560" s="10"/>
      <c r="D560" s="10"/>
      <c r="E560" s="51"/>
      <c r="F560" s="11"/>
      <c r="G560" s="10"/>
      <c r="H560" s="10"/>
    </row>
    <row r="561" spans="1:8" s="6" customFormat="1" x14ac:dyDescent="0.25">
      <c r="A561" s="10"/>
      <c r="B561" s="10"/>
      <c r="D561" s="10"/>
      <c r="E561" s="51"/>
      <c r="F561" s="11"/>
      <c r="G561" s="10"/>
      <c r="H561" s="10"/>
    </row>
    <row r="562" spans="1:8" s="6" customFormat="1" x14ac:dyDescent="0.25">
      <c r="A562" s="10"/>
      <c r="B562" s="10"/>
      <c r="D562" s="10"/>
      <c r="E562" s="51"/>
      <c r="F562" s="11"/>
      <c r="G562" s="10"/>
      <c r="H562" s="10"/>
    </row>
    <row r="563" spans="1:8" s="6" customFormat="1" x14ac:dyDescent="0.25">
      <c r="A563" s="10"/>
      <c r="B563" s="10"/>
      <c r="D563" s="10"/>
      <c r="E563" s="51"/>
      <c r="F563" s="11"/>
      <c r="G563" s="10"/>
      <c r="H563" s="10"/>
    </row>
    <row r="564" spans="1:8" s="6" customFormat="1" x14ac:dyDescent="0.25">
      <c r="A564" s="10"/>
      <c r="B564" s="10"/>
      <c r="D564" s="10"/>
      <c r="E564" s="51"/>
      <c r="F564" s="11"/>
      <c r="G564" s="10"/>
      <c r="H564" s="10"/>
    </row>
    <row r="565" spans="1:8" s="6" customFormat="1" x14ac:dyDescent="0.25">
      <c r="A565" s="10"/>
      <c r="B565" s="10"/>
      <c r="D565" s="10"/>
      <c r="E565" s="51"/>
      <c r="F565" s="11"/>
      <c r="G565" s="10"/>
      <c r="H565" s="10"/>
    </row>
    <row r="566" spans="1:8" s="6" customFormat="1" x14ac:dyDescent="0.25">
      <c r="A566" s="10"/>
      <c r="B566" s="10"/>
      <c r="D566" s="10"/>
      <c r="E566" s="51"/>
      <c r="F566" s="11"/>
      <c r="G566" s="10"/>
      <c r="H566" s="10"/>
    </row>
    <row r="567" spans="1:8" s="6" customFormat="1" x14ac:dyDescent="0.25">
      <c r="A567" s="10"/>
      <c r="B567" s="10"/>
      <c r="D567" s="10"/>
      <c r="E567" s="51"/>
      <c r="F567" s="11"/>
      <c r="G567" s="10"/>
      <c r="H567" s="10"/>
    </row>
    <row r="568" spans="1:8" s="6" customFormat="1" x14ac:dyDescent="0.25">
      <c r="A568" s="10"/>
      <c r="B568" s="10"/>
      <c r="D568" s="10"/>
      <c r="E568" s="51"/>
      <c r="F568" s="11"/>
      <c r="G568" s="10"/>
      <c r="H568" s="10"/>
    </row>
    <row r="569" spans="1:8" s="6" customFormat="1" x14ac:dyDescent="0.25">
      <c r="A569" s="10"/>
      <c r="B569" s="10"/>
      <c r="D569" s="10"/>
      <c r="E569" s="51"/>
      <c r="F569" s="11"/>
      <c r="G569" s="10"/>
      <c r="H569" s="10"/>
    </row>
    <row r="570" spans="1:8" s="6" customFormat="1" x14ac:dyDescent="0.25">
      <c r="A570" s="10"/>
      <c r="B570" s="10"/>
      <c r="D570" s="10"/>
      <c r="E570" s="51"/>
      <c r="F570" s="11"/>
      <c r="G570" s="10"/>
      <c r="H570" s="10"/>
    </row>
    <row r="571" spans="1:8" s="6" customFormat="1" x14ac:dyDescent="0.25">
      <c r="A571" s="10"/>
      <c r="B571" s="10"/>
      <c r="D571" s="10"/>
      <c r="E571" s="51"/>
      <c r="F571" s="11"/>
      <c r="G571" s="10"/>
      <c r="H571" s="10"/>
    </row>
    <row r="572" spans="1:8" s="6" customFormat="1" x14ac:dyDescent="0.25">
      <c r="A572" s="10"/>
      <c r="B572" s="10"/>
      <c r="D572" s="10"/>
      <c r="E572" s="51"/>
      <c r="F572" s="11"/>
      <c r="G572" s="10"/>
      <c r="H572" s="10"/>
    </row>
    <row r="573" spans="1:8" s="6" customFormat="1" x14ac:dyDescent="0.25">
      <c r="A573" s="10"/>
      <c r="B573" s="10"/>
      <c r="D573" s="10"/>
      <c r="E573" s="51"/>
      <c r="F573" s="11"/>
      <c r="G573" s="10"/>
      <c r="H573" s="10"/>
    </row>
    <row r="574" spans="1:8" s="6" customFormat="1" x14ac:dyDescent="0.25">
      <c r="A574" s="10"/>
      <c r="B574" s="10"/>
      <c r="D574" s="10"/>
      <c r="E574" s="51"/>
      <c r="F574" s="11"/>
      <c r="G574" s="10"/>
      <c r="H574" s="10"/>
    </row>
    <row r="575" spans="1:8" s="6" customFormat="1" x14ac:dyDescent="0.25">
      <c r="A575" s="10"/>
      <c r="B575" s="10"/>
      <c r="D575" s="10"/>
      <c r="E575" s="51"/>
      <c r="F575" s="11"/>
      <c r="G575" s="10"/>
      <c r="H575" s="10"/>
    </row>
    <row r="576" spans="1:8" s="6" customFormat="1" x14ac:dyDescent="0.25">
      <c r="A576" s="10"/>
      <c r="B576" s="10"/>
      <c r="D576" s="10"/>
      <c r="E576" s="51"/>
      <c r="F576" s="11"/>
      <c r="G576" s="10"/>
      <c r="H576" s="10"/>
    </row>
    <row r="577" spans="1:8" s="6" customFormat="1" x14ac:dyDescent="0.25">
      <c r="A577" s="10"/>
      <c r="B577" s="10"/>
      <c r="D577" s="10"/>
      <c r="E577" s="51"/>
      <c r="F577" s="11"/>
      <c r="G577" s="10"/>
      <c r="H577" s="10"/>
    </row>
    <row r="578" spans="1:8" s="6" customFormat="1" x14ac:dyDescent="0.25">
      <c r="A578" s="10"/>
      <c r="B578" s="10"/>
      <c r="D578" s="10"/>
      <c r="E578" s="51"/>
      <c r="F578" s="11"/>
      <c r="G578" s="10"/>
      <c r="H578" s="10"/>
    </row>
    <row r="579" spans="1:8" s="6" customFormat="1" x14ac:dyDescent="0.25">
      <c r="A579" s="10"/>
      <c r="B579" s="10"/>
      <c r="D579" s="10"/>
      <c r="E579" s="51"/>
      <c r="F579" s="11"/>
      <c r="G579" s="10"/>
      <c r="H579" s="10"/>
    </row>
    <row r="580" spans="1:8" s="6" customFormat="1" x14ac:dyDescent="0.25">
      <c r="A580" s="10"/>
      <c r="B580" s="10"/>
      <c r="D580" s="10"/>
      <c r="E580" s="51"/>
      <c r="F580" s="11"/>
      <c r="G580" s="10"/>
      <c r="H580" s="10"/>
    </row>
    <row r="581" spans="1:8" s="6" customFormat="1" x14ac:dyDescent="0.25">
      <c r="A581" s="10"/>
      <c r="B581" s="10"/>
      <c r="D581" s="10"/>
      <c r="E581" s="51"/>
      <c r="F581" s="11"/>
      <c r="G581" s="10"/>
      <c r="H581" s="10"/>
    </row>
    <row r="582" spans="1:8" s="6" customFormat="1" x14ac:dyDescent="0.25">
      <c r="A582" s="10"/>
      <c r="B582" s="10"/>
      <c r="D582" s="10"/>
      <c r="E582" s="51"/>
      <c r="F582" s="11"/>
      <c r="G582" s="10"/>
      <c r="H582" s="10"/>
    </row>
    <row r="583" spans="1:8" s="6" customFormat="1" x14ac:dyDescent="0.25">
      <c r="A583" s="10"/>
      <c r="B583" s="10"/>
      <c r="D583" s="10"/>
      <c r="E583" s="51"/>
      <c r="F583" s="11"/>
      <c r="G583" s="10"/>
      <c r="H583" s="10"/>
    </row>
    <row r="584" spans="1:8" s="6" customFormat="1" x14ac:dyDescent="0.25">
      <c r="A584" s="10"/>
      <c r="B584" s="10"/>
      <c r="D584" s="10"/>
      <c r="E584" s="51"/>
      <c r="F584" s="11"/>
      <c r="G584" s="10"/>
      <c r="H584" s="10"/>
    </row>
    <row r="585" spans="1:8" s="6" customFormat="1" x14ac:dyDescent="0.25">
      <c r="A585" s="10"/>
      <c r="B585" s="10"/>
      <c r="D585" s="10"/>
      <c r="E585" s="51"/>
      <c r="F585" s="11"/>
      <c r="G585" s="10"/>
      <c r="H585" s="10"/>
    </row>
    <row r="586" spans="1:8" s="6" customFormat="1" x14ac:dyDescent="0.25">
      <c r="A586" s="10"/>
      <c r="B586" s="10"/>
      <c r="D586" s="10"/>
      <c r="E586" s="51"/>
      <c r="F586" s="11"/>
      <c r="G586" s="10"/>
      <c r="H586" s="10"/>
    </row>
    <row r="587" spans="1:8" s="6" customFormat="1" x14ac:dyDescent="0.25">
      <c r="A587" s="10"/>
      <c r="B587" s="10"/>
      <c r="D587" s="10"/>
      <c r="E587" s="51"/>
      <c r="F587" s="11"/>
      <c r="G587" s="10"/>
      <c r="H587" s="10"/>
    </row>
    <row r="588" spans="1:8" s="6" customFormat="1" x14ac:dyDescent="0.25">
      <c r="A588" s="10"/>
      <c r="B588" s="10"/>
      <c r="D588" s="10"/>
      <c r="E588" s="51"/>
      <c r="F588" s="11"/>
      <c r="G588" s="10"/>
      <c r="H588" s="10"/>
    </row>
    <row r="589" spans="1:8" s="6" customFormat="1" x14ac:dyDescent="0.25">
      <c r="A589" s="10"/>
      <c r="B589" s="10"/>
      <c r="D589" s="10"/>
      <c r="E589" s="51"/>
      <c r="F589" s="11"/>
      <c r="G589" s="10"/>
      <c r="H589" s="10"/>
    </row>
    <row r="590" spans="1:8" s="6" customFormat="1" x14ac:dyDescent="0.25">
      <c r="A590" s="10"/>
      <c r="B590" s="10"/>
      <c r="D590" s="10"/>
      <c r="E590" s="51"/>
      <c r="F590" s="11"/>
      <c r="G590" s="10"/>
      <c r="H590" s="10"/>
    </row>
    <row r="591" spans="1:8" s="6" customFormat="1" x14ac:dyDescent="0.25">
      <c r="A591" s="10"/>
      <c r="B591" s="10"/>
      <c r="D591" s="10"/>
      <c r="E591" s="51"/>
      <c r="F591" s="11"/>
      <c r="G591" s="10"/>
      <c r="H591" s="10"/>
    </row>
    <row r="592" spans="1:8" s="6" customFormat="1" x14ac:dyDescent="0.25">
      <c r="A592" s="10"/>
      <c r="B592" s="10"/>
      <c r="D592" s="10"/>
      <c r="E592" s="51"/>
      <c r="F592" s="11"/>
      <c r="G592" s="10"/>
      <c r="H592" s="10"/>
    </row>
    <row r="593" spans="1:8" s="6" customFormat="1" x14ac:dyDescent="0.25">
      <c r="A593" s="10"/>
      <c r="B593" s="10"/>
      <c r="D593" s="10"/>
      <c r="E593" s="51"/>
      <c r="F593" s="11"/>
      <c r="G593" s="10"/>
      <c r="H593" s="10"/>
    </row>
    <row r="594" spans="1:8" s="6" customFormat="1" x14ac:dyDescent="0.25">
      <c r="A594" s="10"/>
      <c r="B594" s="10"/>
      <c r="D594" s="10"/>
      <c r="E594" s="51"/>
      <c r="F594" s="11"/>
      <c r="G594" s="10"/>
      <c r="H594" s="10"/>
    </row>
    <row r="595" spans="1:8" s="6" customFormat="1" x14ac:dyDescent="0.25">
      <c r="A595" s="10"/>
      <c r="B595" s="10"/>
      <c r="D595" s="10"/>
      <c r="E595" s="51"/>
      <c r="F595" s="11"/>
      <c r="G595" s="10"/>
      <c r="H595" s="10"/>
    </row>
    <row r="596" spans="1:8" s="6" customFormat="1" x14ac:dyDescent="0.25">
      <c r="A596" s="10"/>
      <c r="B596" s="10"/>
      <c r="D596" s="10"/>
      <c r="E596" s="51"/>
      <c r="F596" s="11"/>
      <c r="G596" s="10"/>
      <c r="H596" s="10"/>
    </row>
    <row r="597" spans="1:8" s="6" customFormat="1" x14ac:dyDescent="0.25">
      <c r="A597" s="10"/>
      <c r="B597" s="10"/>
      <c r="D597" s="10"/>
      <c r="E597" s="51"/>
      <c r="F597" s="11"/>
      <c r="G597" s="10"/>
      <c r="H597" s="10"/>
    </row>
    <row r="598" spans="1:8" s="6" customFormat="1" x14ac:dyDescent="0.25">
      <c r="A598" s="10"/>
      <c r="B598" s="10"/>
      <c r="D598" s="10"/>
      <c r="E598" s="51"/>
      <c r="F598" s="11"/>
      <c r="G598" s="10"/>
      <c r="H598" s="10"/>
    </row>
    <row r="599" spans="1:8" s="6" customFormat="1" x14ac:dyDescent="0.25">
      <c r="A599" s="10"/>
      <c r="B599" s="10"/>
      <c r="D599" s="10"/>
      <c r="E599" s="51"/>
      <c r="F599" s="11"/>
      <c r="G599" s="10"/>
      <c r="H599" s="10"/>
    </row>
    <row r="600" spans="1:8" s="6" customFormat="1" x14ac:dyDescent="0.25">
      <c r="A600" s="10"/>
      <c r="B600" s="10"/>
      <c r="D600" s="10"/>
      <c r="E600" s="51"/>
      <c r="F600" s="11"/>
      <c r="G600" s="10"/>
      <c r="H600" s="10"/>
    </row>
    <row r="601" spans="1:8" s="6" customFormat="1" x14ac:dyDescent="0.25">
      <c r="A601" s="10"/>
      <c r="B601" s="10"/>
      <c r="D601" s="10"/>
      <c r="E601" s="51"/>
      <c r="F601" s="11"/>
      <c r="G601" s="10"/>
      <c r="H601" s="10"/>
    </row>
    <row r="602" spans="1:8" s="6" customFormat="1" x14ac:dyDescent="0.25">
      <c r="A602" s="10"/>
      <c r="B602" s="10"/>
      <c r="D602" s="10"/>
      <c r="E602" s="51"/>
      <c r="F602" s="11"/>
      <c r="G602" s="10"/>
      <c r="H602" s="10"/>
    </row>
    <row r="603" spans="1:8" s="6" customFormat="1" x14ac:dyDescent="0.25">
      <c r="A603" s="10"/>
      <c r="B603" s="10"/>
      <c r="D603" s="10"/>
      <c r="E603" s="51"/>
      <c r="F603" s="11"/>
      <c r="G603" s="10"/>
      <c r="H603" s="10"/>
    </row>
    <row r="604" spans="1:8" s="6" customFormat="1" x14ac:dyDescent="0.25">
      <c r="A604" s="10"/>
      <c r="B604" s="10"/>
      <c r="D604" s="10"/>
      <c r="E604" s="51"/>
      <c r="F604" s="11"/>
      <c r="G604" s="10"/>
      <c r="H604" s="10"/>
    </row>
    <row r="605" spans="1:8" s="6" customFormat="1" x14ac:dyDescent="0.25">
      <c r="A605" s="10"/>
      <c r="B605" s="10"/>
      <c r="D605" s="10"/>
      <c r="E605" s="51"/>
      <c r="F605" s="11"/>
      <c r="G605" s="10"/>
      <c r="H605" s="10"/>
    </row>
    <row r="606" spans="1:8" s="6" customFormat="1" x14ac:dyDescent="0.25">
      <c r="A606" s="10"/>
      <c r="B606" s="10"/>
      <c r="D606" s="10"/>
      <c r="E606" s="51"/>
      <c r="F606" s="11"/>
      <c r="G606" s="10"/>
      <c r="H606" s="10"/>
    </row>
    <row r="607" spans="1:8" s="6" customFormat="1" x14ac:dyDescent="0.25">
      <c r="A607" s="10"/>
      <c r="B607" s="10"/>
      <c r="D607" s="10"/>
      <c r="E607" s="51"/>
      <c r="F607" s="11"/>
      <c r="G607" s="10"/>
      <c r="H607" s="10"/>
    </row>
    <row r="608" spans="1:8" s="6" customFormat="1" x14ac:dyDescent="0.25">
      <c r="A608" s="10"/>
      <c r="B608" s="10"/>
      <c r="D608" s="10"/>
      <c r="E608" s="51"/>
      <c r="F608" s="11"/>
      <c r="G608" s="10"/>
      <c r="H608" s="10"/>
    </row>
    <row r="609" spans="1:8" s="6" customFormat="1" x14ac:dyDescent="0.25">
      <c r="A609" s="10"/>
      <c r="B609" s="10"/>
      <c r="D609" s="10"/>
      <c r="E609" s="51"/>
      <c r="F609" s="11"/>
      <c r="G609" s="10"/>
      <c r="H609" s="10"/>
    </row>
    <row r="610" spans="1:8" s="6" customFormat="1" x14ac:dyDescent="0.25">
      <c r="A610" s="10"/>
      <c r="B610" s="10"/>
      <c r="D610" s="10"/>
      <c r="E610" s="51"/>
      <c r="F610" s="11"/>
      <c r="G610" s="10"/>
      <c r="H610" s="10"/>
    </row>
    <row r="611" spans="1:8" s="6" customFormat="1" x14ac:dyDescent="0.25">
      <c r="A611" s="10"/>
      <c r="B611" s="10"/>
      <c r="D611" s="10"/>
      <c r="E611" s="51"/>
      <c r="F611" s="11"/>
      <c r="G611" s="10"/>
      <c r="H611" s="10"/>
    </row>
    <row r="612" spans="1:8" s="6" customFormat="1" x14ac:dyDescent="0.25">
      <c r="A612" s="10"/>
      <c r="B612" s="10"/>
      <c r="D612" s="10"/>
      <c r="E612" s="51"/>
      <c r="F612" s="11"/>
      <c r="G612" s="10"/>
      <c r="H612" s="10"/>
    </row>
    <row r="613" spans="1:8" s="6" customFormat="1" x14ac:dyDescent="0.25">
      <c r="A613" s="10"/>
      <c r="B613" s="10"/>
      <c r="D613" s="10"/>
      <c r="E613" s="51"/>
      <c r="F613" s="11"/>
      <c r="G613" s="10"/>
      <c r="H613" s="10"/>
    </row>
    <row r="614" spans="1:8" s="6" customFormat="1" x14ac:dyDescent="0.25">
      <c r="A614" s="10"/>
      <c r="B614" s="10"/>
      <c r="D614" s="10"/>
      <c r="E614" s="51"/>
      <c r="F614" s="11"/>
      <c r="G614" s="10"/>
      <c r="H614" s="10"/>
    </row>
    <row r="615" spans="1:8" s="6" customFormat="1" x14ac:dyDescent="0.25">
      <c r="A615" s="10"/>
      <c r="B615" s="10"/>
      <c r="D615" s="10"/>
      <c r="E615" s="51"/>
      <c r="F615" s="11"/>
      <c r="G615" s="10"/>
      <c r="H615" s="10"/>
    </row>
    <row r="616" spans="1:8" s="6" customFormat="1" x14ac:dyDescent="0.25">
      <c r="A616" s="10"/>
      <c r="B616" s="10"/>
      <c r="D616" s="10"/>
      <c r="E616" s="51"/>
      <c r="F616" s="11"/>
      <c r="G616" s="10"/>
      <c r="H616" s="10"/>
    </row>
    <row r="617" spans="1:8" s="6" customFormat="1" x14ac:dyDescent="0.25">
      <c r="A617" s="10"/>
      <c r="B617" s="10"/>
      <c r="D617" s="10"/>
      <c r="E617" s="51"/>
      <c r="F617" s="11"/>
      <c r="G617" s="10"/>
      <c r="H617" s="10"/>
    </row>
    <row r="618" spans="1:8" s="6" customFormat="1" x14ac:dyDescent="0.25">
      <c r="A618" s="10"/>
      <c r="B618" s="10"/>
      <c r="D618" s="10"/>
      <c r="E618" s="51"/>
      <c r="F618" s="11"/>
      <c r="G618" s="10"/>
      <c r="H618" s="10"/>
    </row>
    <row r="619" spans="1:8" s="6" customFormat="1" x14ac:dyDescent="0.25">
      <c r="A619" s="10"/>
      <c r="B619" s="10"/>
      <c r="D619" s="10"/>
      <c r="E619" s="51"/>
      <c r="F619" s="11"/>
      <c r="G619" s="10"/>
      <c r="H619" s="10"/>
    </row>
    <row r="620" spans="1:8" s="6" customFormat="1" x14ac:dyDescent="0.25">
      <c r="A620" s="10"/>
      <c r="B620" s="10"/>
      <c r="D620" s="10"/>
      <c r="E620" s="51"/>
      <c r="F620" s="11"/>
      <c r="G620" s="10"/>
      <c r="H620" s="10"/>
    </row>
    <row r="621" spans="1:8" s="6" customFormat="1" x14ac:dyDescent="0.25">
      <c r="A621" s="10"/>
      <c r="B621" s="10"/>
      <c r="D621" s="10"/>
      <c r="E621" s="51"/>
      <c r="F621" s="11"/>
      <c r="G621" s="10"/>
      <c r="H621" s="10"/>
    </row>
    <row r="622" spans="1:8" s="6" customFormat="1" x14ac:dyDescent="0.25">
      <c r="A622" s="10"/>
      <c r="B622" s="10"/>
      <c r="D622" s="10"/>
      <c r="E622" s="51"/>
      <c r="F622" s="11"/>
      <c r="G622" s="10"/>
      <c r="H622" s="10"/>
    </row>
    <row r="623" spans="1:8" s="6" customFormat="1" x14ac:dyDescent="0.25">
      <c r="A623" s="10"/>
      <c r="B623" s="10"/>
      <c r="D623" s="10"/>
      <c r="E623" s="51"/>
      <c r="F623" s="11"/>
      <c r="G623" s="10"/>
      <c r="H623" s="10"/>
    </row>
    <row r="624" spans="1:8" s="6" customFormat="1" x14ac:dyDescent="0.25">
      <c r="A624" s="10"/>
      <c r="B624" s="10"/>
      <c r="D624" s="10"/>
      <c r="E624" s="51"/>
      <c r="F624" s="11"/>
      <c r="G624" s="10"/>
      <c r="H624" s="10"/>
    </row>
    <row r="625" spans="1:8" s="6" customFormat="1" x14ac:dyDescent="0.25">
      <c r="A625" s="10"/>
      <c r="B625" s="10"/>
      <c r="D625" s="10"/>
      <c r="E625" s="51"/>
      <c r="F625" s="11"/>
      <c r="G625" s="10"/>
      <c r="H625" s="10"/>
    </row>
    <row r="626" spans="1:8" s="6" customFormat="1" x14ac:dyDescent="0.25">
      <c r="A626" s="10"/>
      <c r="B626" s="10"/>
      <c r="D626" s="10"/>
      <c r="E626" s="51"/>
      <c r="F626" s="11"/>
      <c r="G626" s="10"/>
      <c r="H626" s="10"/>
    </row>
    <row r="627" spans="1:8" s="6" customFormat="1" x14ac:dyDescent="0.25">
      <c r="A627" s="10"/>
      <c r="B627" s="10"/>
      <c r="D627" s="10"/>
      <c r="E627" s="51"/>
      <c r="F627" s="11"/>
      <c r="G627" s="10"/>
      <c r="H627" s="10"/>
    </row>
    <row r="628" spans="1:8" s="6" customFormat="1" x14ac:dyDescent="0.25">
      <c r="A628" s="10"/>
      <c r="B628" s="10"/>
      <c r="D628" s="10"/>
      <c r="E628" s="51"/>
      <c r="F628" s="11"/>
      <c r="G628" s="10"/>
      <c r="H628" s="10"/>
    </row>
    <row r="629" spans="1:8" s="6" customFormat="1" x14ac:dyDescent="0.25">
      <c r="A629" s="10"/>
      <c r="B629" s="10"/>
      <c r="D629" s="10"/>
      <c r="E629" s="51"/>
      <c r="F629" s="11"/>
      <c r="G629" s="10"/>
      <c r="H629" s="10"/>
    </row>
    <row r="630" spans="1:8" s="6" customFormat="1" x14ac:dyDescent="0.25">
      <c r="A630" s="10"/>
      <c r="B630" s="10"/>
      <c r="D630" s="10"/>
      <c r="E630" s="51"/>
      <c r="F630" s="11"/>
      <c r="G630" s="10"/>
      <c r="H630" s="10"/>
    </row>
    <row r="631" spans="1:8" s="6" customFormat="1" x14ac:dyDescent="0.25">
      <c r="A631" s="10"/>
      <c r="B631" s="10"/>
      <c r="D631" s="10"/>
      <c r="E631" s="51"/>
      <c r="F631" s="11"/>
      <c r="G631" s="10"/>
      <c r="H631" s="10"/>
    </row>
    <row r="632" spans="1:8" s="6" customFormat="1" x14ac:dyDescent="0.25">
      <c r="A632" s="10"/>
      <c r="B632" s="10"/>
      <c r="D632" s="10"/>
      <c r="E632" s="51"/>
      <c r="F632" s="11"/>
      <c r="G632" s="10"/>
      <c r="H632" s="10"/>
    </row>
    <row r="633" spans="1:8" s="6" customFormat="1" x14ac:dyDescent="0.25">
      <c r="A633" s="10"/>
      <c r="B633" s="10"/>
      <c r="D633" s="10"/>
      <c r="E633" s="51"/>
      <c r="F633" s="11"/>
      <c r="G633" s="10"/>
      <c r="H633" s="10"/>
    </row>
    <row r="634" spans="1:8" s="6" customFormat="1" x14ac:dyDescent="0.25">
      <c r="A634" s="10"/>
      <c r="B634" s="10"/>
      <c r="D634" s="10"/>
      <c r="E634" s="51"/>
      <c r="F634" s="11"/>
      <c r="G634" s="10"/>
      <c r="H634" s="10"/>
    </row>
    <row r="635" spans="1:8" s="6" customFormat="1" x14ac:dyDescent="0.25">
      <c r="A635" s="10"/>
      <c r="B635" s="10"/>
      <c r="D635" s="10"/>
      <c r="E635" s="51"/>
      <c r="F635" s="11"/>
      <c r="G635" s="10"/>
      <c r="H635" s="10"/>
    </row>
    <row r="636" spans="1:8" s="6" customFormat="1" x14ac:dyDescent="0.25">
      <c r="A636" s="10"/>
      <c r="B636" s="10"/>
      <c r="D636" s="10"/>
      <c r="E636" s="51"/>
      <c r="F636" s="11"/>
      <c r="G636" s="10"/>
      <c r="H636" s="10"/>
    </row>
    <row r="637" spans="1:8" s="6" customFormat="1" x14ac:dyDescent="0.25">
      <c r="A637" s="10"/>
      <c r="B637" s="10"/>
      <c r="D637" s="10"/>
      <c r="E637" s="51"/>
      <c r="F637" s="11"/>
      <c r="G637" s="10"/>
      <c r="H637" s="10"/>
    </row>
    <row r="638" spans="1:8" s="6" customFormat="1" x14ac:dyDescent="0.25">
      <c r="A638" s="10"/>
      <c r="B638" s="10"/>
      <c r="D638" s="10"/>
      <c r="E638" s="51"/>
      <c r="F638" s="11"/>
      <c r="G638" s="10"/>
      <c r="H638" s="10"/>
    </row>
    <row r="639" spans="1:8" s="6" customFormat="1" x14ac:dyDescent="0.25">
      <c r="A639" s="10"/>
      <c r="B639" s="10"/>
      <c r="D639" s="10"/>
      <c r="E639" s="51"/>
      <c r="F639" s="11"/>
      <c r="G639" s="10"/>
      <c r="H639" s="10"/>
    </row>
    <row r="640" spans="1:8" s="6" customFormat="1" x14ac:dyDescent="0.25">
      <c r="A640" s="10"/>
      <c r="B640" s="10"/>
      <c r="D640" s="10"/>
      <c r="E640" s="51"/>
      <c r="F640" s="11"/>
      <c r="G640" s="10"/>
      <c r="H640" s="10"/>
    </row>
    <row r="641" spans="1:8" s="6" customFormat="1" x14ac:dyDescent="0.25">
      <c r="A641" s="10"/>
      <c r="B641" s="10"/>
      <c r="D641" s="10"/>
      <c r="E641" s="51"/>
      <c r="F641" s="11"/>
      <c r="G641" s="10"/>
      <c r="H641" s="10"/>
    </row>
    <row r="642" spans="1:8" s="6" customFormat="1" x14ac:dyDescent="0.25">
      <c r="A642" s="10"/>
      <c r="B642" s="10"/>
      <c r="D642" s="10"/>
      <c r="E642" s="51"/>
      <c r="F642" s="11"/>
      <c r="G642" s="10"/>
      <c r="H642" s="10"/>
    </row>
    <row r="643" spans="1:8" s="6" customFormat="1" x14ac:dyDescent="0.25">
      <c r="A643" s="10"/>
      <c r="B643" s="10"/>
      <c r="D643" s="10"/>
      <c r="E643" s="51"/>
      <c r="F643" s="11"/>
      <c r="G643" s="10"/>
      <c r="H643" s="10"/>
    </row>
    <row r="644" spans="1:8" s="6" customFormat="1" x14ac:dyDescent="0.25">
      <c r="A644" s="10"/>
      <c r="B644" s="10"/>
      <c r="D644" s="10"/>
      <c r="E644" s="51"/>
      <c r="F644" s="11"/>
      <c r="G644" s="10"/>
      <c r="H644" s="10"/>
    </row>
    <row r="645" spans="1:8" s="6" customFormat="1" x14ac:dyDescent="0.25">
      <c r="A645" s="10"/>
      <c r="B645" s="10"/>
      <c r="D645" s="10"/>
      <c r="E645" s="51"/>
      <c r="F645" s="11"/>
      <c r="G645" s="10"/>
      <c r="H645" s="10"/>
    </row>
    <row r="646" spans="1:8" s="6" customFormat="1" x14ac:dyDescent="0.25">
      <c r="A646" s="10"/>
      <c r="B646" s="10"/>
      <c r="D646" s="10"/>
      <c r="E646" s="51"/>
      <c r="F646" s="11"/>
      <c r="G646" s="10"/>
      <c r="H646" s="10"/>
    </row>
    <row r="647" spans="1:8" s="6" customFormat="1" x14ac:dyDescent="0.25">
      <c r="A647" s="10"/>
      <c r="B647" s="10"/>
      <c r="D647" s="10"/>
      <c r="E647" s="51"/>
      <c r="F647" s="11"/>
      <c r="G647" s="10"/>
      <c r="H647" s="10"/>
    </row>
    <row r="648" spans="1:8" s="6" customFormat="1" x14ac:dyDescent="0.25">
      <c r="A648" s="10"/>
      <c r="B648" s="10"/>
      <c r="D648" s="10"/>
      <c r="E648" s="51"/>
      <c r="F648" s="11"/>
      <c r="G648" s="10"/>
      <c r="H648" s="10"/>
    </row>
    <row r="649" spans="1:8" s="6" customFormat="1" x14ac:dyDescent="0.25">
      <c r="A649" s="10"/>
      <c r="B649" s="10"/>
      <c r="D649" s="10"/>
      <c r="E649" s="51"/>
      <c r="F649" s="11"/>
      <c r="G649" s="10"/>
      <c r="H649" s="10"/>
    </row>
    <row r="650" spans="1:8" s="6" customFormat="1" x14ac:dyDescent="0.25">
      <c r="A650" s="10"/>
      <c r="B650" s="10"/>
      <c r="D650" s="10"/>
      <c r="E650" s="51"/>
      <c r="F650" s="11"/>
      <c r="G650" s="10"/>
      <c r="H650" s="10"/>
    </row>
    <row r="651" spans="1:8" s="6" customFormat="1" x14ac:dyDescent="0.25">
      <c r="A651" s="10"/>
      <c r="B651" s="10"/>
      <c r="D651" s="10"/>
      <c r="E651" s="51"/>
      <c r="F651" s="11"/>
      <c r="G651" s="10"/>
      <c r="H651" s="10"/>
    </row>
    <row r="652" spans="1:8" s="6" customFormat="1" x14ac:dyDescent="0.25">
      <c r="A652" s="10"/>
      <c r="B652" s="10"/>
      <c r="D652" s="10"/>
      <c r="E652" s="51"/>
      <c r="F652" s="11"/>
      <c r="G652" s="10"/>
      <c r="H652" s="10"/>
    </row>
    <row r="653" spans="1:8" s="6" customFormat="1" x14ac:dyDescent="0.25">
      <c r="A653" s="10"/>
      <c r="B653" s="10"/>
      <c r="D653" s="10"/>
      <c r="E653" s="51"/>
      <c r="F653" s="11"/>
      <c r="G653" s="10"/>
      <c r="H653" s="10"/>
    </row>
    <row r="654" spans="1:8" s="6" customFormat="1" x14ac:dyDescent="0.25">
      <c r="A654" s="10"/>
      <c r="B654" s="10"/>
      <c r="D654" s="10"/>
      <c r="E654" s="51"/>
      <c r="F654" s="11"/>
      <c r="G654" s="10"/>
      <c r="H654" s="10"/>
    </row>
    <row r="655" spans="1:8" s="6" customFormat="1" x14ac:dyDescent="0.25">
      <c r="A655" s="10"/>
      <c r="B655" s="10"/>
      <c r="D655" s="10"/>
      <c r="E655" s="51"/>
      <c r="F655" s="11"/>
      <c r="G655" s="10"/>
      <c r="H655" s="10"/>
    </row>
    <row r="656" spans="1:8" s="6" customFormat="1" x14ac:dyDescent="0.25">
      <c r="A656" s="10"/>
      <c r="B656" s="10"/>
      <c r="D656" s="10"/>
      <c r="E656" s="51"/>
      <c r="F656" s="11"/>
      <c r="G656" s="10"/>
      <c r="H656" s="10"/>
    </row>
    <row r="657" spans="1:8" s="6" customFormat="1" x14ac:dyDescent="0.25">
      <c r="A657" s="10"/>
      <c r="B657" s="10"/>
      <c r="D657" s="10"/>
      <c r="E657" s="51"/>
      <c r="F657" s="11"/>
      <c r="G657" s="10"/>
      <c r="H657" s="10"/>
    </row>
    <row r="658" spans="1:8" s="6" customFormat="1" x14ac:dyDescent="0.25">
      <c r="A658" s="10"/>
      <c r="B658" s="10"/>
      <c r="D658" s="10"/>
      <c r="E658" s="51"/>
      <c r="F658" s="11"/>
      <c r="G658" s="10"/>
      <c r="H658" s="10"/>
    </row>
    <row r="659" spans="1:8" s="6" customFormat="1" x14ac:dyDescent="0.25">
      <c r="A659" s="10"/>
      <c r="B659" s="10"/>
      <c r="D659" s="10"/>
      <c r="E659" s="51"/>
      <c r="F659" s="11"/>
      <c r="G659" s="10"/>
      <c r="H659" s="10"/>
    </row>
    <row r="660" spans="1:8" s="6" customFormat="1" x14ac:dyDescent="0.25">
      <c r="A660" s="10"/>
      <c r="B660" s="10"/>
      <c r="D660" s="10"/>
      <c r="E660" s="51"/>
      <c r="F660" s="11"/>
      <c r="G660" s="10"/>
      <c r="H660" s="10"/>
    </row>
    <row r="661" spans="1:8" s="6" customFormat="1" x14ac:dyDescent="0.25">
      <c r="A661" s="10"/>
      <c r="B661" s="10"/>
      <c r="D661" s="10"/>
      <c r="E661" s="51"/>
      <c r="F661" s="11"/>
      <c r="G661" s="10"/>
      <c r="H661" s="10"/>
    </row>
    <row r="662" spans="1:8" s="6" customFormat="1" x14ac:dyDescent="0.25">
      <c r="A662" s="10"/>
      <c r="B662" s="10"/>
      <c r="D662" s="10"/>
      <c r="E662" s="51"/>
      <c r="F662" s="11"/>
      <c r="G662" s="10"/>
      <c r="H662" s="10"/>
    </row>
    <row r="663" spans="1:8" s="6" customFormat="1" x14ac:dyDescent="0.25">
      <c r="A663" s="10"/>
      <c r="B663" s="10"/>
      <c r="D663" s="10"/>
      <c r="E663" s="51"/>
      <c r="F663" s="11"/>
      <c r="G663" s="10"/>
      <c r="H663" s="10"/>
    </row>
    <row r="664" spans="1:8" s="6" customFormat="1" x14ac:dyDescent="0.25">
      <c r="A664" s="10"/>
      <c r="B664" s="10"/>
      <c r="D664" s="10"/>
      <c r="E664" s="51"/>
      <c r="F664" s="11"/>
      <c r="G664" s="10"/>
      <c r="H664" s="10"/>
    </row>
    <row r="665" spans="1:8" s="6" customFormat="1" x14ac:dyDescent="0.25">
      <c r="A665" s="10"/>
      <c r="B665" s="10"/>
      <c r="D665" s="10"/>
      <c r="E665" s="51"/>
      <c r="F665" s="11"/>
      <c r="G665" s="10"/>
      <c r="H665" s="10"/>
    </row>
    <row r="666" spans="1:8" s="6" customFormat="1" x14ac:dyDescent="0.25">
      <c r="A666" s="10"/>
      <c r="B666" s="10"/>
      <c r="D666" s="10"/>
      <c r="E666" s="51"/>
      <c r="F666" s="11"/>
      <c r="G666" s="10"/>
      <c r="H666" s="10"/>
    </row>
  </sheetData>
  <mergeCells count="16">
    <mergeCell ref="A1:B1"/>
    <mergeCell ref="C1:H1"/>
    <mergeCell ref="A2:H3"/>
    <mergeCell ref="A4:H4"/>
    <mergeCell ref="A32:H32"/>
    <mergeCell ref="A5:B5"/>
    <mergeCell ref="C5:E5"/>
    <mergeCell ref="G5:H5"/>
    <mergeCell ref="B24:G24"/>
    <mergeCell ref="A25:H28"/>
    <mergeCell ref="A30:C30"/>
    <mergeCell ref="A29:C29"/>
    <mergeCell ref="D29:H29"/>
    <mergeCell ref="D30:H30"/>
    <mergeCell ref="A31:C31"/>
    <mergeCell ref="D31:H31"/>
  </mergeCells>
  <phoneticPr fontId="11" type="noConversion"/>
  <conditionalFormatting sqref="B11:B12">
    <cfRule type="expression" dxfId="20" priority="71" stopIfTrue="1">
      <formula>$C11=1</formula>
    </cfRule>
    <cfRule type="expression" dxfId="19" priority="72" stopIfTrue="1">
      <formula>OR($C11=0,$C11=2,$C11=3,$C11=4)</formula>
    </cfRule>
  </conditionalFormatting>
  <conditionalFormatting sqref="B17:B20">
    <cfRule type="expression" dxfId="18" priority="9" stopIfTrue="1">
      <formula>$C17=1</formula>
    </cfRule>
    <cfRule type="expression" dxfId="17" priority="10" stopIfTrue="1">
      <formula>OR($C17=0,$C17=2,$C17=3,$C17=4)</formula>
    </cfRule>
  </conditionalFormatting>
  <conditionalFormatting sqref="C11:C12">
    <cfRule type="beginsWith" dxfId="16" priority="73" operator="beginsWith" text="(">
      <formula>LEFT(C11,LEN("("))="("</formula>
    </cfRule>
    <cfRule type="expression" dxfId="15" priority="74" stopIfTrue="1">
      <formula>$C11=1</formula>
    </cfRule>
    <cfRule type="expression" dxfId="14" priority="75" stopIfTrue="1">
      <formula>OR($C11=0,$C11=2,$C11=3,$C11=4)</formula>
    </cfRule>
  </conditionalFormatting>
  <conditionalFormatting sqref="C14:C15">
    <cfRule type="beginsWith" dxfId="13" priority="54" operator="beginsWith" text="(">
      <formula>LEFT(C14,LEN("("))="("</formula>
    </cfRule>
    <cfRule type="expression" dxfId="12" priority="55" stopIfTrue="1">
      <formula>$C14=1</formula>
    </cfRule>
    <cfRule type="expression" dxfId="11" priority="56" stopIfTrue="1">
      <formula>OR($C14=0,$C14=2,$C14=3,$C14=4)</formula>
    </cfRule>
  </conditionalFormatting>
  <conditionalFormatting sqref="C17:C21 C23">
    <cfRule type="beginsWith" dxfId="10" priority="6" operator="beginsWith" text="(">
      <formula>LEFT(C17,LEN("("))="("</formula>
    </cfRule>
    <cfRule type="expression" dxfId="9" priority="7" stopIfTrue="1">
      <formula>$C17=1</formula>
    </cfRule>
    <cfRule type="expression" dxfId="8" priority="8" stopIfTrue="1">
      <formula>OR($C17=0,$C17=2,$C17=3,$C17=4)</formula>
    </cfRule>
  </conditionalFormatting>
  <conditionalFormatting sqref="D11:E12">
    <cfRule type="expression" dxfId="7" priority="67" stopIfTrue="1">
      <formula>$C11=1</formula>
    </cfRule>
    <cfRule type="expression" dxfId="6" priority="68" stopIfTrue="1">
      <formula>OR($C11=0,$C11=2,$C11=3,$C11=4)</formula>
    </cfRule>
  </conditionalFormatting>
  <conditionalFormatting sqref="F12">
    <cfRule type="expression" dxfId="5" priority="64" stopIfTrue="1">
      <formula>$C12=1</formula>
    </cfRule>
    <cfRule type="expression" dxfId="4" priority="65" stopIfTrue="1">
      <formula>OR($C12=0,$C12=2,$C12=3,$C12=4)</formula>
    </cfRule>
    <cfRule type="expression" dxfId="3" priority="66" stopIfTrue="1">
      <formula>AND(TIPOORCAMENTO="Licitado",$C12&lt;&gt;"L",$C12&lt;&gt;-1)</formula>
    </cfRule>
  </conditionalFormatting>
  <dataValidations disablePrompts="1" count="3">
    <dataValidation type="decimal" operator="greaterThan" allowBlank="1" showErrorMessage="1" error="Apenas números decimais maiores que zero." sqref="F12" xr:uid="{CE0B47DC-A881-463C-A511-565DD531AB5C}">
      <formula1>0</formula1>
      <formula2>0</formula2>
    </dataValidation>
    <dataValidation type="list" errorStyle="information" allowBlank="1" showInputMessage="1" prompt="Selecione uma sigla de unidade na lista suspensa." sqref="D11:D12" xr:uid="{3746C01E-73C9-4843-A10B-23182A1874C7}">
      <formula1>ListaTgov.Unidades</formula1>
    </dataValidation>
    <dataValidation allowBlank="1" showInputMessage="1" showErrorMessage="1" prompt="A entrada de quantidades é feita na coluna AJ se acompanhamento por BM, ou na aba &quot;Memória de Cálculo/PLQ&quot; se acompanhamento por PLE." sqref="E11:E12" xr:uid="{C7606A3B-7F14-40D5-81BC-941F18A7204B}"/>
  </dataValidations>
  <pageMargins left="0.51181102362204722" right="0" top="0.78740157480314965" bottom="0.39370078740157483" header="0.31496062992125984" footer="0.31496062992125984"/>
  <pageSetup paperSize="9" scale="7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CF75B-4BDF-4C6D-BBD7-E96B62AEB0BB}">
  <dimension ref="A1:G19"/>
  <sheetViews>
    <sheetView workbookViewId="0">
      <selection activeCell="A5" sqref="A5:C5"/>
    </sheetView>
  </sheetViews>
  <sheetFormatPr defaultRowHeight="15" x14ac:dyDescent="0.25"/>
  <cols>
    <col min="1" max="1" width="4.28515625" bestFit="1" customWidth="1"/>
    <col min="2" max="2" width="33.140625" bestFit="1" customWidth="1"/>
    <col min="3" max="3" width="9" bestFit="1" customWidth="1"/>
    <col min="4" max="4" width="19.140625" bestFit="1" customWidth="1"/>
    <col min="5" max="5" width="11.85546875" bestFit="1" customWidth="1"/>
    <col min="6" max="6" width="11" bestFit="1" customWidth="1"/>
    <col min="7" max="7" width="10.7109375" bestFit="1" customWidth="1"/>
  </cols>
  <sheetData>
    <row r="1" spans="1:7" ht="15.75" x14ac:dyDescent="0.25">
      <c r="A1" s="153" t="s">
        <v>8</v>
      </c>
      <c r="B1" s="153"/>
      <c r="C1" s="153"/>
      <c r="D1" s="153"/>
      <c r="E1" s="153"/>
      <c r="F1" s="153"/>
      <c r="G1" s="153"/>
    </row>
    <row r="2" spans="1:7" ht="15.75" x14ac:dyDescent="0.25">
      <c r="A2" s="154"/>
      <c r="B2" s="155"/>
      <c r="C2" s="155"/>
      <c r="D2" s="155"/>
      <c r="E2" s="155"/>
      <c r="F2" s="155"/>
      <c r="G2" s="156"/>
    </row>
    <row r="3" spans="1:7" x14ac:dyDescent="0.25">
      <c r="A3" s="157" t="s">
        <v>81</v>
      </c>
      <c r="B3" s="157"/>
      <c r="C3" s="157"/>
      <c r="D3" s="157"/>
      <c r="E3" s="157"/>
      <c r="F3" s="157"/>
      <c r="G3" s="157"/>
    </row>
    <row r="4" spans="1:7" ht="24.95" customHeight="1" x14ac:dyDescent="0.25">
      <c r="A4" s="158" t="s">
        <v>98</v>
      </c>
      <c r="B4" s="158"/>
      <c r="C4" s="159"/>
      <c r="D4" s="160" t="s">
        <v>82</v>
      </c>
      <c r="E4" s="162">
        <f>D19</f>
        <v>77403.329999999987</v>
      </c>
      <c r="F4" s="164" t="s">
        <v>83</v>
      </c>
      <c r="G4" s="165"/>
    </row>
    <row r="5" spans="1:7" x14ac:dyDescent="0.25">
      <c r="A5" s="166" t="s">
        <v>97</v>
      </c>
      <c r="B5" s="166"/>
      <c r="C5" s="167"/>
      <c r="D5" s="161"/>
      <c r="E5" s="163"/>
      <c r="F5" s="88" t="s">
        <v>84</v>
      </c>
      <c r="G5" s="89">
        <f ca="1">TODAY()</f>
        <v>46185</v>
      </c>
    </row>
    <row r="6" spans="1:7" x14ac:dyDescent="0.25">
      <c r="A6" s="168"/>
      <c r="B6" s="168"/>
      <c r="C6" s="168"/>
      <c r="D6" s="168"/>
      <c r="E6" s="168"/>
      <c r="F6" s="168"/>
      <c r="G6" s="168"/>
    </row>
    <row r="7" spans="1:7" ht="22.5" x14ac:dyDescent="0.25">
      <c r="A7" s="90" t="s">
        <v>0</v>
      </c>
      <c r="B7" s="91" t="s">
        <v>85</v>
      </c>
      <c r="C7" s="92" t="s">
        <v>86</v>
      </c>
      <c r="D7" s="93" t="s">
        <v>87</v>
      </c>
      <c r="E7" s="91" t="s">
        <v>88</v>
      </c>
      <c r="F7" s="91" t="s">
        <v>89</v>
      </c>
      <c r="G7" s="91" t="s">
        <v>90</v>
      </c>
    </row>
    <row r="8" spans="1:7" x14ac:dyDescent="0.25">
      <c r="A8" s="150">
        <v>1</v>
      </c>
      <c r="B8" s="151" t="str">
        <f>'[2]Planilha Orcamentária '!C9</f>
        <v>SERVIÇOS PRELIMINARES</v>
      </c>
      <c r="C8" s="94" t="s">
        <v>91</v>
      </c>
      <c r="D8" s="95">
        <f>D9/D19</f>
        <v>1.987731018807589E-2</v>
      </c>
      <c r="E8" s="96">
        <v>1</v>
      </c>
      <c r="F8" s="96"/>
      <c r="G8" s="96"/>
    </row>
    <row r="9" spans="1:7" x14ac:dyDescent="0.25">
      <c r="A9" s="150"/>
      <c r="B9" s="151"/>
      <c r="C9" s="94" t="s">
        <v>92</v>
      </c>
      <c r="D9" s="6">
        <v>1538.57</v>
      </c>
      <c r="E9" s="98">
        <f>E8*$D$9</f>
        <v>1538.57</v>
      </c>
      <c r="F9" s="98"/>
      <c r="G9" s="99"/>
    </row>
    <row r="10" spans="1:7" x14ac:dyDescent="0.25">
      <c r="A10" s="150">
        <v>2</v>
      </c>
      <c r="B10" s="151" t="s">
        <v>49</v>
      </c>
      <c r="C10" s="94" t="s">
        <v>91</v>
      </c>
      <c r="D10" s="95">
        <f>D11/D19</f>
        <v>4.6986608974058361E-2</v>
      </c>
      <c r="E10" s="96">
        <v>1</v>
      </c>
      <c r="F10" s="96"/>
      <c r="G10" s="96"/>
    </row>
    <row r="11" spans="1:7" x14ac:dyDescent="0.25">
      <c r="A11" s="150"/>
      <c r="B11" s="151"/>
      <c r="C11" s="94" t="s">
        <v>92</v>
      </c>
      <c r="D11" s="97">
        <v>3636.92</v>
      </c>
      <c r="E11" s="98">
        <f>E10*D11</f>
        <v>3636.92</v>
      </c>
      <c r="F11" s="98"/>
      <c r="G11" s="99"/>
    </row>
    <row r="12" spans="1:7" x14ac:dyDescent="0.25">
      <c r="A12" s="150">
        <v>3</v>
      </c>
      <c r="B12" s="151" t="s">
        <v>53</v>
      </c>
      <c r="C12" s="94" t="s">
        <v>91</v>
      </c>
      <c r="D12" s="95">
        <f>D13/D19</f>
        <v>3.7259378892355151E-2</v>
      </c>
      <c r="E12" s="96">
        <v>0.3</v>
      </c>
      <c r="F12" s="96">
        <v>0.7</v>
      </c>
      <c r="G12" s="96"/>
    </row>
    <row r="13" spans="1:7" x14ac:dyDescent="0.25">
      <c r="A13" s="150"/>
      <c r="B13" s="151"/>
      <c r="C13" s="94" t="s">
        <v>92</v>
      </c>
      <c r="D13" s="100">
        <v>2884</v>
      </c>
      <c r="E13" s="99">
        <f>E12*$D$13</f>
        <v>865.19999999999993</v>
      </c>
      <c r="F13" s="99">
        <f>F12*$D$13</f>
        <v>2018.8</v>
      </c>
      <c r="G13" s="99"/>
    </row>
    <row r="14" spans="1:7" x14ac:dyDescent="0.25">
      <c r="A14" s="150">
        <v>5</v>
      </c>
      <c r="B14" s="151" t="s">
        <v>56</v>
      </c>
      <c r="C14" s="94" t="s">
        <v>91</v>
      </c>
      <c r="D14" s="95">
        <f>D15/D19</f>
        <v>0.83927293567343952</v>
      </c>
      <c r="E14" s="96"/>
      <c r="F14" s="96">
        <v>0.5</v>
      </c>
      <c r="G14" s="96">
        <v>0.5</v>
      </c>
    </row>
    <row r="15" spans="1:7" x14ac:dyDescent="0.25">
      <c r="A15" s="150"/>
      <c r="B15" s="151"/>
      <c r="C15" s="94" t="s">
        <v>92</v>
      </c>
      <c r="D15" s="100">
        <v>64962.52</v>
      </c>
      <c r="E15" s="99"/>
      <c r="F15" s="98">
        <f>F14*$D$15</f>
        <v>32481.26</v>
      </c>
      <c r="G15" s="98">
        <f>G14*$D$15</f>
        <v>32481.26</v>
      </c>
    </row>
    <row r="16" spans="1:7" x14ac:dyDescent="0.25">
      <c r="A16" s="150">
        <v>6</v>
      </c>
      <c r="B16" s="151" t="s">
        <v>79</v>
      </c>
      <c r="C16" s="94" t="s">
        <v>91</v>
      </c>
      <c r="D16" s="95">
        <f>D17/D19</f>
        <v>5.6603766272071247E-2</v>
      </c>
      <c r="E16" s="96"/>
      <c r="F16" s="96"/>
      <c r="G16" s="96">
        <v>1</v>
      </c>
    </row>
    <row r="17" spans="1:7" x14ac:dyDescent="0.25">
      <c r="A17" s="150"/>
      <c r="B17" s="151"/>
      <c r="C17" s="94" t="s">
        <v>92</v>
      </c>
      <c r="D17" s="100">
        <v>4381.32</v>
      </c>
      <c r="E17" s="99"/>
      <c r="F17" s="99"/>
      <c r="G17" s="99">
        <f>G16*D17</f>
        <v>4381.32</v>
      </c>
    </row>
    <row r="18" spans="1:7" x14ac:dyDescent="0.25">
      <c r="A18" s="152" t="s">
        <v>93</v>
      </c>
      <c r="B18" s="152"/>
      <c r="C18" s="101" t="s">
        <v>91</v>
      </c>
      <c r="D18" s="102">
        <f>D8+D10+D12+D14+D16</f>
        <v>1.0000000000000002</v>
      </c>
      <c r="E18" s="103">
        <f>E19/D19</f>
        <v>7.8041732829840796E-2</v>
      </c>
      <c r="F18" s="103">
        <f>F19/D19</f>
        <v>0.44571803306136831</v>
      </c>
      <c r="G18" s="103">
        <f>G19/D19</f>
        <v>0.47624023410879102</v>
      </c>
    </row>
    <row r="19" spans="1:7" x14ac:dyDescent="0.25">
      <c r="A19" s="152"/>
      <c r="B19" s="152"/>
      <c r="C19" s="101" t="s">
        <v>92</v>
      </c>
      <c r="D19" s="104">
        <f>D9+D11+D13+D15+D17</f>
        <v>77403.329999999987</v>
      </c>
      <c r="E19" s="104">
        <f>E9+E11+E13+E15+E17</f>
        <v>6040.69</v>
      </c>
      <c r="F19" s="104">
        <f>F9+F11+F13+F15+F17</f>
        <v>34500.06</v>
      </c>
      <c r="G19" s="104">
        <f>G9+G11+G13+G15+G17</f>
        <v>36862.58</v>
      </c>
    </row>
  </sheetData>
  <mergeCells count="20">
    <mergeCell ref="A12:A13"/>
    <mergeCell ref="B12:B13"/>
    <mergeCell ref="A1:G1"/>
    <mergeCell ref="A2:G2"/>
    <mergeCell ref="A3:G3"/>
    <mergeCell ref="A4:C4"/>
    <mergeCell ref="D4:D5"/>
    <mergeCell ref="E4:E5"/>
    <mergeCell ref="F4:G4"/>
    <mergeCell ref="A5:C5"/>
    <mergeCell ref="A6:G6"/>
    <mergeCell ref="A8:A9"/>
    <mergeCell ref="B8:B9"/>
    <mergeCell ref="A10:A11"/>
    <mergeCell ref="B10:B11"/>
    <mergeCell ref="A16:A17"/>
    <mergeCell ref="B16:B17"/>
    <mergeCell ref="A18:B19"/>
    <mergeCell ref="A14:A15"/>
    <mergeCell ref="B14:B15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0"/>
  <sheetViews>
    <sheetView workbookViewId="0">
      <selection sqref="A1:I1"/>
    </sheetView>
  </sheetViews>
  <sheetFormatPr defaultRowHeight="15" x14ac:dyDescent="0.25"/>
  <cols>
    <col min="1" max="1" width="28" customWidth="1"/>
    <col min="2" max="2" width="6" customWidth="1"/>
    <col min="3" max="3" width="6.140625" customWidth="1"/>
    <col min="4" max="4" width="6.7109375" customWidth="1"/>
    <col min="5" max="5" width="7.7109375" customWidth="1"/>
    <col min="6" max="6" width="6.28515625" customWidth="1"/>
    <col min="7" max="7" width="11.140625" customWidth="1"/>
    <col min="8" max="8" width="28.42578125" customWidth="1"/>
    <col min="9" max="9" width="12.7109375" customWidth="1"/>
  </cols>
  <sheetData>
    <row r="1" spans="1:9" x14ac:dyDescent="0.25">
      <c r="A1" s="193"/>
      <c r="B1" s="193"/>
      <c r="C1" s="193"/>
      <c r="D1" s="193"/>
      <c r="E1" s="193"/>
      <c r="F1" s="193"/>
      <c r="G1" s="193"/>
      <c r="H1" s="193"/>
      <c r="I1" s="193"/>
    </row>
    <row r="2" spans="1:9" x14ac:dyDescent="0.25">
      <c r="A2" s="13"/>
      <c r="B2" s="14"/>
      <c r="C2" s="14"/>
      <c r="D2" s="14"/>
      <c r="E2" s="14"/>
      <c r="F2" s="14"/>
      <c r="G2" s="14"/>
      <c r="H2" s="14"/>
      <c r="I2" s="15"/>
    </row>
    <row r="3" spans="1:9" x14ac:dyDescent="0.25">
      <c r="A3" s="194" t="s">
        <v>10</v>
      </c>
      <c r="B3" s="195"/>
      <c r="C3" s="195"/>
      <c r="D3" s="195"/>
      <c r="E3" s="195"/>
      <c r="F3" s="195"/>
      <c r="G3" s="195"/>
      <c r="H3" s="195"/>
      <c r="I3" s="196"/>
    </row>
    <row r="4" spans="1:9" x14ac:dyDescent="0.25">
      <c r="A4" s="197"/>
      <c r="B4" s="198"/>
      <c r="C4" s="198"/>
      <c r="D4" s="198"/>
      <c r="E4" s="198"/>
      <c r="F4" s="198"/>
      <c r="G4" s="198"/>
      <c r="H4" s="198"/>
      <c r="I4" s="199"/>
    </row>
    <row r="5" spans="1:9" x14ac:dyDescent="0.25">
      <c r="A5" s="200" t="s">
        <v>11</v>
      </c>
      <c r="B5" s="201"/>
      <c r="C5" s="201"/>
      <c r="D5" s="201"/>
      <c r="E5" s="201"/>
      <c r="F5" s="201"/>
      <c r="G5" s="201"/>
      <c r="H5" s="201"/>
      <c r="I5" s="202"/>
    </row>
    <row r="6" spans="1:9" x14ac:dyDescent="0.25">
      <c r="A6" s="16" t="s">
        <v>12</v>
      </c>
      <c r="B6" s="17"/>
      <c r="C6" s="17"/>
      <c r="D6" s="17"/>
      <c r="E6" s="17"/>
      <c r="F6" s="17"/>
      <c r="G6" s="17"/>
      <c r="H6" s="17"/>
      <c r="I6" s="18"/>
    </row>
    <row r="7" spans="1:9" x14ac:dyDescent="0.25">
      <c r="A7" s="203" t="s">
        <v>44</v>
      </c>
      <c r="B7" s="204"/>
      <c r="C7" s="204"/>
      <c r="D7" s="204"/>
      <c r="E7" s="204"/>
      <c r="F7" s="204"/>
      <c r="G7" s="204"/>
      <c r="H7" s="204"/>
      <c r="I7" s="205"/>
    </row>
    <row r="8" spans="1:9" x14ac:dyDescent="0.25">
      <c r="A8" s="16" t="s">
        <v>13</v>
      </c>
      <c r="B8" s="17"/>
      <c r="C8" s="17"/>
      <c r="D8" s="17"/>
      <c r="E8" s="19"/>
      <c r="F8" s="19"/>
      <c r="G8" s="19"/>
      <c r="H8" s="19"/>
      <c r="I8" s="18"/>
    </row>
    <row r="9" spans="1:9" x14ac:dyDescent="0.25">
      <c r="A9" s="203" t="s">
        <v>94</v>
      </c>
      <c r="B9" s="204"/>
      <c r="C9" s="204"/>
      <c r="D9" s="204"/>
      <c r="E9" s="204"/>
      <c r="F9" s="204"/>
      <c r="G9" s="204"/>
      <c r="H9" s="204"/>
      <c r="I9" s="205"/>
    </row>
    <row r="10" spans="1:9" x14ac:dyDescent="0.25">
      <c r="A10" s="16" t="s">
        <v>14</v>
      </c>
      <c r="I10" s="20" t="s">
        <v>15</v>
      </c>
    </row>
    <row r="11" spans="1:9" x14ac:dyDescent="0.25">
      <c r="A11" s="203" t="s">
        <v>45</v>
      </c>
      <c r="B11" s="204"/>
      <c r="C11" s="204"/>
      <c r="D11" s="204"/>
      <c r="E11" s="204"/>
      <c r="F11" s="204"/>
      <c r="G11" s="204"/>
      <c r="H11" s="21"/>
      <c r="I11" s="22" t="s">
        <v>16</v>
      </c>
    </row>
    <row r="12" spans="1:9" x14ac:dyDescent="0.25">
      <c r="A12" s="23" t="s">
        <v>17</v>
      </c>
      <c r="I12" s="20"/>
    </row>
    <row r="13" spans="1:9" x14ac:dyDescent="0.25">
      <c r="A13" s="203" t="s">
        <v>95</v>
      </c>
      <c r="B13" s="204"/>
      <c r="C13" s="204"/>
      <c r="D13" s="204"/>
      <c r="E13" s="204"/>
      <c r="F13" s="204"/>
      <c r="G13" s="204"/>
      <c r="H13" s="204"/>
      <c r="I13" s="205"/>
    </row>
    <row r="15" spans="1:9" x14ac:dyDescent="0.25">
      <c r="A15" s="206" t="s">
        <v>18</v>
      </c>
      <c r="B15" s="206"/>
      <c r="C15" s="206"/>
      <c r="D15" s="206"/>
      <c r="E15" s="206"/>
      <c r="F15" s="206"/>
      <c r="G15" s="206"/>
      <c r="H15" s="206" t="s">
        <v>19</v>
      </c>
      <c r="I15" s="206"/>
    </row>
    <row r="16" spans="1:9" x14ac:dyDescent="0.25">
      <c r="A16" s="24" t="s">
        <v>20</v>
      </c>
      <c r="B16" s="207" t="s">
        <v>21</v>
      </c>
      <c r="C16" s="208"/>
      <c r="D16" s="208"/>
      <c r="E16" s="208"/>
      <c r="F16" s="208"/>
      <c r="G16" s="209"/>
      <c r="H16" s="213" t="s">
        <v>22</v>
      </c>
      <c r="I16" s="214"/>
    </row>
    <row r="17" spans="1:9" x14ac:dyDescent="0.25">
      <c r="A17" s="25"/>
      <c r="B17" s="210"/>
      <c r="C17" s="211"/>
      <c r="D17" s="211"/>
      <c r="E17" s="211"/>
      <c r="F17" s="211"/>
      <c r="G17" s="212"/>
      <c r="H17" s="215"/>
      <c r="I17" s="216"/>
    </row>
    <row r="18" spans="1:9" x14ac:dyDescent="0.25">
      <c r="A18" s="26" t="s">
        <v>23</v>
      </c>
      <c r="B18" s="27" t="s">
        <v>24</v>
      </c>
      <c r="C18" s="191">
        <v>0.03</v>
      </c>
      <c r="D18" s="191"/>
      <c r="E18" s="28" t="s">
        <v>25</v>
      </c>
      <c r="F18" s="191">
        <v>4.6699999999999998E-2</v>
      </c>
      <c r="G18" s="192"/>
      <c r="H18" s="26" t="s">
        <v>23</v>
      </c>
      <c r="I18" s="29">
        <v>0.04</v>
      </c>
    </row>
    <row r="19" spans="1:9" x14ac:dyDescent="0.25">
      <c r="A19" s="30" t="s">
        <v>26</v>
      </c>
      <c r="B19" s="31" t="s">
        <v>24</v>
      </c>
      <c r="C19" s="187">
        <v>3.0000000000000001E-3</v>
      </c>
      <c r="D19" s="187"/>
      <c r="E19" s="32" t="s">
        <v>25</v>
      </c>
      <c r="F19" s="187">
        <v>7.4000000000000003E-3</v>
      </c>
      <c r="G19" s="188"/>
      <c r="H19" s="30" t="s">
        <v>26</v>
      </c>
      <c r="I19" s="29">
        <v>5.0000000000000001E-3</v>
      </c>
    </row>
    <row r="20" spans="1:9" x14ac:dyDescent="0.25">
      <c r="A20" s="30" t="s">
        <v>27</v>
      </c>
      <c r="B20" s="31" t="s">
        <v>24</v>
      </c>
      <c r="C20" s="187">
        <v>4.0000000000000001E-3</v>
      </c>
      <c r="D20" s="187"/>
      <c r="E20" s="32" t="s">
        <v>25</v>
      </c>
      <c r="F20" s="187">
        <v>9.7000000000000003E-3</v>
      </c>
      <c r="G20" s="188"/>
      <c r="H20" s="30" t="s">
        <v>27</v>
      </c>
      <c r="I20" s="29">
        <v>6.0000000000000001E-3</v>
      </c>
    </row>
    <row r="21" spans="1:9" x14ac:dyDescent="0.25">
      <c r="A21" s="30" t="s">
        <v>28</v>
      </c>
      <c r="B21" s="31" t="s">
        <v>24</v>
      </c>
      <c r="C21" s="187">
        <v>7.9000000000000008E-3</v>
      </c>
      <c r="D21" s="187"/>
      <c r="E21" s="32" t="s">
        <v>25</v>
      </c>
      <c r="F21" s="187">
        <v>1.21E-2</v>
      </c>
      <c r="G21" s="188"/>
      <c r="H21" s="30" t="s">
        <v>28</v>
      </c>
      <c r="I21" s="29">
        <v>0.01</v>
      </c>
    </row>
    <row r="22" spans="1:9" x14ac:dyDescent="0.25">
      <c r="A22" s="30" t="s">
        <v>29</v>
      </c>
      <c r="B22" s="31" t="s">
        <v>24</v>
      </c>
      <c r="C22" s="187">
        <v>0.06</v>
      </c>
      <c r="D22" s="187"/>
      <c r="E22" s="32" t="s">
        <v>25</v>
      </c>
      <c r="F22" s="187">
        <v>8.6900000000000005E-2</v>
      </c>
      <c r="G22" s="188"/>
      <c r="H22" s="30" t="s">
        <v>29</v>
      </c>
      <c r="I22" s="29">
        <v>7.3200000000000001E-2</v>
      </c>
    </row>
    <row r="23" spans="1:9" x14ac:dyDescent="0.25">
      <c r="A23" s="33" t="s">
        <v>30</v>
      </c>
      <c r="B23" s="31" t="s">
        <v>24</v>
      </c>
      <c r="C23" s="187">
        <v>5.6500000000000002E-2</v>
      </c>
      <c r="D23" s="187"/>
      <c r="E23" s="32" t="s">
        <v>25</v>
      </c>
      <c r="F23" s="187">
        <v>8.6499999999999994E-2</v>
      </c>
      <c r="G23" s="188"/>
      <c r="H23" s="33" t="s">
        <v>30</v>
      </c>
      <c r="I23" s="34">
        <v>8.6499999999999994E-2</v>
      </c>
    </row>
    <row r="24" spans="1:9" x14ac:dyDescent="0.25">
      <c r="A24" s="35" t="s">
        <v>31</v>
      </c>
      <c r="B24" s="36"/>
      <c r="C24" s="189">
        <v>0</v>
      </c>
      <c r="D24" s="189"/>
      <c r="E24" s="37" t="s">
        <v>32</v>
      </c>
      <c r="F24" s="189">
        <v>0.02</v>
      </c>
      <c r="G24" s="190"/>
      <c r="H24" s="35" t="s">
        <v>31</v>
      </c>
      <c r="I24" s="38">
        <v>0.02</v>
      </c>
    </row>
    <row r="25" spans="1:9" x14ac:dyDescent="0.25">
      <c r="A25" s="178" t="s">
        <v>33</v>
      </c>
      <c r="B25" s="179"/>
      <c r="C25" s="179"/>
      <c r="D25" s="179"/>
      <c r="E25" s="179"/>
      <c r="F25" s="179"/>
      <c r="G25" s="179"/>
      <c r="H25" s="179"/>
      <c r="I25" s="180"/>
    </row>
    <row r="26" spans="1:9" x14ac:dyDescent="0.25">
      <c r="A26" s="26" t="s">
        <v>23</v>
      </c>
      <c r="B26" s="181" t="str">
        <f>IF(I18&gt;F18,"Incidência maior que a permitida",IF(I18&lt;C18,"Incidência menor que a permitida","ok"))</f>
        <v>ok</v>
      </c>
      <c r="C26" s="182"/>
      <c r="D26" s="182"/>
      <c r="E26" s="182"/>
      <c r="F26" s="182"/>
      <c r="G26" s="182"/>
      <c r="H26" s="182"/>
      <c r="I26" s="183"/>
    </row>
    <row r="27" spans="1:9" x14ac:dyDescent="0.25">
      <c r="A27" s="30" t="s">
        <v>26</v>
      </c>
      <c r="B27" s="184" t="str">
        <f>IF(I19&gt;F19,"Incidência maior que a permitida",IF(I19&lt;0,"Incidência menor que a permitida","ok"))</f>
        <v>ok</v>
      </c>
      <c r="C27" s="185"/>
      <c r="D27" s="185"/>
      <c r="E27" s="185"/>
      <c r="F27" s="185"/>
      <c r="G27" s="185"/>
      <c r="H27" s="185"/>
      <c r="I27" s="186"/>
    </row>
    <row r="28" spans="1:9" x14ac:dyDescent="0.25">
      <c r="A28" s="30" t="s">
        <v>27</v>
      </c>
      <c r="B28" s="184" t="str">
        <f>IF(I20&gt;F20,"Incidência maior que a permitida",IF(I20&lt;0,"Incidência menor que a permitida","ok"))</f>
        <v>ok</v>
      </c>
      <c r="C28" s="185"/>
      <c r="D28" s="185"/>
      <c r="E28" s="185"/>
      <c r="F28" s="185"/>
      <c r="G28" s="185"/>
      <c r="H28" s="185"/>
      <c r="I28" s="186"/>
    </row>
    <row r="29" spans="1:9" x14ac:dyDescent="0.25">
      <c r="A29" s="30" t="s">
        <v>28</v>
      </c>
      <c r="B29" s="184" t="str">
        <f>IF(I21&gt;F21,"Incidência maior que a permitida",IF(I21&lt;C21,"Incidência menor que a permitida","ok"))</f>
        <v>ok</v>
      </c>
      <c r="C29" s="185"/>
      <c r="D29" s="185"/>
      <c r="E29" s="185"/>
      <c r="F29" s="185"/>
      <c r="G29" s="185"/>
      <c r="H29" s="185"/>
      <c r="I29" s="186"/>
    </row>
    <row r="30" spans="1:9" x14ac:dyDescent="0.25">
      <c r="A30" s="30" t="s">
        <v>29</v>
      </c>
      <c r="B30" s="184" t="str">
        <f>IF(I22&gt;F22,"Incidência maior que a permitida",IF(I22&lt;C22,"Incidência menor que a permitida","ok"))</f>
        <v>ok</v>
      </c>
      <c r="C30" s="185"/>
      <c r="D30" s="185"/>
      <c r="E30" s="185"/>
      <c r="F30" s="185"/>
      <c r="G30" s="185"/>
      <c r="H30" s="185"/>
      <c r="I30" s="186"/>
    </row>
    <row r="31" spans="1:9" x14ac:dyDescent="0.25">
      <c r="A31" s="33" t="s">
        <v>30</v>
      </c>
      <c r="B31" s="169" t="str">
        <f>IF(I23&gt;F23,"Incidência maior que a permitida",IF(I23&lt;C23,"Incidência menor que a permitida","ok"))</f>
        <v>ok</v>
      </c>
      <c r="C31" s="170"/>
      <c r="D31" s="170"/>
      <c r="E31" s="170"/>
      <c r="F31" s="170"/>
      <c r="G31" s="170"/>
      <c r="H31" s="170"/>
      <c r="I31" s="171"/>
    </row>
    <row r="32" spans="1:9" x14ac:dyDescent="0.25">
      <c r="A32" s="35" t="s">
        <v>31</v>
      </c>
      <c r="B32" s="169" t="str">
        <f>IF(I24=C24,"ok",IF(I24=F24,"ok","Incidência não permitida"))</f>
        <v>ok</v>
      </c>
      <c r="C32" s="170"/>
      <c r="D32" s="170"/>
      <c r="E32" s="170"/>
      <c r="F32" s="170"/>
      <c r="G32" s="170"/>
      <c r="H32" s="170"/>
      <c r="I32" s="171"/>
    </row>
    <row r="33" spans="1:9" x14ac:dyDescent="0.25">
      <c r="A33" s="39" t="s">
        <v>34</v>
      </c>
      <c r="B33" s="172" t="s">
        <v>35</v>
      </c>
      <c r="C33" s="173"/>
      <c r="D33" s="173"/>
      <c r="E33" s="173"/>
      <c r="F33" s="173"/>
      <c r="G33" s="173"/>
      <c r="H33" s="174"/>
      <c r="I33" s="40">
        <f>ROUND(((1+I18+I19+I20)*(1+I21)*(1+I22)/(1-(I23+I24))-1),4)</f>
        <v>0.27500000000000002</v>
      </c>
    </row>
    <row r="34" spans="1:9" x14ac:dyDescent="0.25">
      <c r="B34" s="175">
        <f>IF(I24=0.02,IF(AND(I33&gt;=K28,I33&lt;=L28),K27,L27),IF(AND(I33&gt;=K29,I33&lt;=L29),K27,L27))</f>
        <v>0</v>
      </c>
      <c r="C34" s="176"/>
      <c r="D34" s="176"/>
      <c r="E34" s="176"/>
      <c r="F34" s="176"/>
      <c r="G34" s="176"/>
      <c r="H34" s="176"/>
      <c r="I34" s="177"/>
    </row>
    <row r="37" spans="1:9" x14ac:dyDescent="0.25">
      <c r="A37" s="41" t="s">
        <v>36</v>
      </c>
      <c r="B37" s="42">
        <f>SUM(B38:B40)</f>
        <v>8.6499999999999994E-2</v>
      </c>
    </row>
    <row r="38" spans="1:9" x14ac:dyDescent="0.25">
      <c r="A38" t="s">
        <v>37</v>
      </c>
      <c r="B38" s="43">
        <v>6.4999999999999997E-3</v>
      </c>
    </row>
    <row r="39" spans="1:9" x14ac:dyDescent="0.25">
      <c r="A39" t="s">
        <v>38</v>
      </c>
      <c r="B39" s="43">
        <v>0.03</v>
      </c>
    </row>
    <row r="40" spans="1:9" x14ac:dyDescent="0.25">
      <c r="A40" t="s">
        <v>39</v>
      </c>
      <c r="B40" s="43">
        <v>0.05</v>
      </c>
      <c r="D40" s="44"/>
      <c r="E40" s="44"/>
      <c r="F40" s="44"/>
      <c r="G40" s="44"/>
      <c r="H40" s="44"/>
      <c r="I40" s="44"/>
    </row>
  </sheetData>
  <mergeCells count="35">
    <mergeCell ref="C18:D18"/>
    <mergeCell ref="F18:G18"/>
    <mergeCell ref="A1:I1"/>
    <mergeCell ref="A3:I4"/>
    <mergeCell ref="A5:I5"/>
    <mergeCell ref="A7:I7"/>
    <mergeCell ref="A9:I9"/>
    <mergeCell ref="A11:G11"/>
    <mergeCell ref="A13:I13"/>
    <mergeCell ref="A15:G15"/>
    <mergeCell ref="H15:I15"/>
    <mergeCell ref="B16:G17"/>
    <mergeCell ref="H16:I17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B31:I31"/>
    <mergeCell ref="B32:I32"/>
    <mergeCell ref="B33:H33"/>
    <mergeCell ref="B34:I34"/>
    <mergeCell ref="A25:I25"/>
    <mergeCell ref="B26:I26"/>
    <mergeCell ref="B27:I27"/>
    <mergeCell ref="B28:I28"/>
    <mergeCell ref="B29:I29"/>
    <mergeCell ref="B30:I30"/>
  </mergeCells>
  <conditionalFormatting sqref="B26:B32">
    <cfRule type="cellIs" dxfId="2" priority="2" stopIfTrue="1" operator="notEqual">
      <formula>"ok"</formula>
    </cfRule>
  </conditionalFormatting>
  <conditionalFormatting sqref="B34:I34">
    <cfRule type="cellIs" dxfId="1" priority="3" stopIfTrue="1" operator="equal">
      <formula>$L$28</formula>
    </cfRule>
    <cfRule type="cellIs" dxfId="0" priority="4" stopIfTrue="1" operator="notEqual">
      <formula>$L$28</formula>
    </cfRule>
  </conditionalFormatting>
  <dataValidations count="2">
    <dataValidation allowBlank="1" showInputMessage="1" showErrorMessage="1" promptTitle="Encargos sociais" prompt="Para encargos sociais desonerados usar 2%." sqref="I24" xr:uid="{00000000-0002-0000-0100-000000000000}"/>
    <dataValidation allowBlank="1" showInputMessage="1" showErrorMessage="1" promptTitle="Fórnula TCU Acórdão 2622/2013" prompt="Rodovias, ferrovias, obras urbanas" sqref="B33:H33" xr:uid="{00000000-0002-0000-0100-000001000000}"/>
  </dataValidations>
  <pageMargins left="0.51181102362204722" right="0" top="0.78740157480314965" bottom="0.78740157480314965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PLANILHA</vt:lpstr>
      <vt:lpstr>CFF</vt:lpstr>
      <vt:lpstr>BDI</vt:lpstr>
      <vt:lpstr>PLANILHA!Area_de_impressao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Sestra</dc:creator>
  <cp:lastModifiedBy>COMPRAS 01</cp:lastModifiedBy>
  <cp:lastPrinted>2026-06-12T14:05:24Z</cp:lastPrinted>
  <dcterms:created xsi:type="dcterms:W3CDTF">2022-02-17T12:16:23Z</dcterms:created>
  <dcterms:modified xsi:type="dcterms:W3CDTF">2026-06-12T14:06:00Z</dcterms:modified>
</cp:coreProperties>
</file>