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felip\OneDrive\Área de Trabalho\Prefeitura\PROJETOS 2024\Posto de Saude Centro\PDFs POSTO DE SAUDE\"/>
    </mc:Choice>
  </mc:AlternateContent>
  <xr:revisionPtr revIDLastSave="0" documentId="13_ncr:1_{4FE14915-5518-42EB-AF1E-DE97ECC10B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 Orçamentária" sheetId="1" r:id="rId1"/>
    <sheet name="Detalhamento do BDI" sheetId="4" r:id="rId2"/>
  </sheets>
  <definedNames>
    <definedName name="_xlnm._FilterDatabase" localSheetId="0" hidden="1">'Planilha Orçamentária'!$B$14:$V$408</definedName>
    <definedName name="_xlnm.Print_Area" localSheetId="0">'Planilha Orçamentária'!$A$1:$L$404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4" i="1" l="1"/>
  <c r="L182" i="1"/>
  <c r="L190" i="1"/>
  <c r="L206" i="1"/>
  <c r="L221" i="1"/>
  <c r="L235" i="1"/>
  <c r="L251" i="1"/>
  <c r="L259" i="1"/>
  <c r="L280" i="1"/>
  <c r="L288" i="1"/>
  <c r="L296" i="1"/>
  <c r="K261" i="1"/>
  <c r="L261" i="1" s="1"/>
  <c r="J169" i="1"/>
  <c r="K169" i="1" s="1"/>
  <c r="L169" i="1" s="1"/>
  <c r="J170" i="1"/>
  <c r="K170" i="1" s="1"/>
  <c r="L170" i="1" s="1"/>
  <c r="J171" i="1"/>
  <c r="K171" i="1" s="1"/>
  <c r="L171" i="1" s="1"/>
  <c r="J172" i="1"/>
  <c r="K172" i="1" s="1"/>
  <c r="L172" i="1" s="1"/>
  <c r="J173" i="1"/>
  <c r="K173" i="1" s="1"/>
  <c r="L173" i="1" s="1"/>
  <c r="J174" i="1"/>
  <c r="K174" i="1" s="1"/>
  <c r="J175" i="1"/>
  <c r="K175" i="1" s="1"/>
  <c r="L175" i="1" s="1"/>
  <c r="J176" i="1"/>
  <c r="K176" i="1" s="1"/>
  <c r="L176" i="1" s="1"/>
  <c r="J177" i="1"/>
  <c r="K177" i="1" s="1"/>
  <c r="L177" i="1" s="1"/>
  <c r="J178" i="1"/>
  <c r="K178" i="1" s="1"/>
  <c r="L178" i="1" s="1"/>
  <c r="J179" i="1"/>
  <c r="K179" i="1" s="1"/>
  <c r="L179" i="1" s="1"/>
  <c r="J180" i="1"/>
  <c r="K180" i="1" s="1"/>
  <c r="L180" i="1" s="1"/>
  <c r="J181" i="1"/>
  <c r="K181" i="1" s="1"/>
  <c r="L181" i="1" s="1"/>
  <c r="J182" i="1"/>
  <c r="K182" i="1" s="1"/>
  <c r="J183" i="1"/>
  <c r="K183" i="1" s="1"/>
  <c r="L183" i="1" s="1"/>
  <c r="J184" i="1"/>
  <c r="K184" i="1" s="1"/>
  <c r="L184" i="1" s="1"/>
  <c r="J185" i="1"/>
  <c r="K185" i="1" s="1"/>
  <c r="L185" i="1" s="1"/>
  <c r="J186" i="1"/>
  <c r="K186" i="1" s="1"/>
  <c r="L186" i="1" s="1"/>
  <c r="J187" i="1"/>
  <c r="K187" i="1" s="1"/>
  <c r="L187" i="1" s="1"/>
  <c r="J188" i="1"/>
  <c r="K188" i="1" s="1"/>
  <c r="L188" i="1" s="1"/>
  <c r="J189" i="1"/>
  <c r="K189" i="1" s="1"/>
  <c r="L189" i="1" s="1"/>
  <c r="J190" i="1"/>
  <c r="K190" i="1" s="1"/>
  <c r="J191" i="1"/>
  <c r="K191" i="1" s="1"/>
  <c r="L191" i="1" s="1"/>
  <c r="J192" i="1"/>
  <c r="K192" i="1" s="1"/>
  <c r="L192" i="1" s="1"/>
  <c r="J193" i="1"/>
  <c r="K193" i="1" s="1"/>
  <c r="L193" i="1" s="1"/>
  <c r="J194" i="1"/>
  <c r="K194" i="1" s="1"/>
  <c r="L194" i="1" s="1"/>
  <c r="J195" i="1"/>
  <c r="K195" i="1" s="1"/>
  <c r="L195" i="1" s="1"/>
  <c r="J196" i="1"/>
  <c r="K196" i="1" s="1"/>
  <c r="L196" i="1" s="1"/>
  <c r="J197" i="1"/>
  <c r="K197" i="1" s="1"/>
  <c r="L197" i="1" s="1"/>
  <c r="J198" i="1"/>
  <c r="K198" i="1" s="1"/>
  <c r="L198" i="1" s="1"/>
  <c r="J199" i="1"/>
  <c r="K199" i="1" s="1"/>
  <c r="L199" i="1" s="1"/>
  <c r="J200" i="1"/>
  <c r="K200" i="1" s="1"/>
  <c r="L200" i="1" s="1"/>
  <c r="J201" i="1"/>
  <c r="K201" i="1" s="1"/>
  <c r="L201" i="1" s="1"/>
  <c r="J202" i="1"/>
  <c r="K202" i="1" s="1"/>
  <c r="L202" i="1" s="1"/>
  <c r="J203" i="1"/>
  <c r="K203" i="1" s="1"/>
  <c r="L203" i="1" s="1"/>
  <c r="J204" i="1"/>
  <c r="K204" i="1" s="1"/>
  <c r="L204" i="1" s="1"/>
  <c r="J205" i="1"/>
  <c r="K205" i="1" s="1"/>
  <c r="L205" i="1" s="1"/>
  <c r="J206" i="1"/>
  <c r="K206" i="1" s="1"/>
  <c r="J207" i="1"/>
  <c r="K207" i="1" s="1"/>
  <c r="L207" i="1" s="1"/>
  <c r="J208" i="1"/>
  <c r="K208" i="1" s="1"/>
  <c r="L208" i="1" s="1"/>
  <c r="J209" i="1"/>
  <c r="K209" i="1" s="1"/>
  <c r="L209" i="1" s="1"/>
  <c r="J210" i="1"/>
  <c r="K210" i="1" s="1"/>
  <c r="L210" i="1" s="1"/>
  <c r="J211" i="1"/>
  <c r="K211" i="1" s="1"/>
  <c r="L211" i="1" s="1"/>
  <c r="J212" i="1"/>
  <c r="K212" i="1" s="1"/>
  <c r="L212" i="1" s="1"/>
  <c r="J213" i="1"/>
  <c r="K213" i="1" s="1"/>
  <c r="L213" i="1" s="1"/>
  <c r="J214" i="1"/>
  <c r="K214" i="1" s="1"/>
  <c r="L214" i="1" s="1"/>
  <c r="J215" i="1"/>
  <c r="K215" i="1" s="1"/>
  <c r="L215" i="1" s="1"/>
  <c r="J216" i="1"/>
  <c r="K216" i="1" s="1"/>
  <c r="L216" i="1" s="1"/>
  <c r="J217" i="1"/>
  <c r="K217" i="1" s="1"/>
  <c r="L217" i="1" s="1"/>
  <c r="J218" i="1"/>
  <c r="K218" i="1" s="1"/>
  <c r="L218" i="1" s="1"/>
  <c r="J219" i="1"/>
  <c r="K219" i="1" s="1"/>
  <c r="L219" i="1" s="1"/>
  <c r="J220" i="1"/>
  <c r="K220" i="1" s="1"/>
  <c r="L220" i="1" s="1"/>
  <c r="J221" i="1"/>
  <c r="K221" i="1" s="1"/>
  <c r="J222" i="1"/>
  <c r="K222" i="1" s="1"/>
  <c r="L222" i="1" s="1"/>
  <c r="J223" i="1"/>
  <c r="K223" i="1" s="1"/>
  <c r="L223" i="1" s="1"/>
  <c r="J224" i="1"/>
  <c r="K224" i="1" s="1"/>
  <c r="L224" i="1" s="1"/>
  <c r="J225" i="1"/>
  <c r="K225" i="1" s="1"/>
  <c r="L225" i="1" s="1"/>
  <c r="J226" i="1"/>
  <c r="K226" i="1" s="1"/>
  <c r="L226" i="1" s="1"/>
  <c r="J227" i="1"/>
  <c r="K227" i="1" s="1"/>
  <c r="L227" i="1" s="1"/>
  <c r="J228" i="1"/>
  <c r="K228" i="1" s="1"/>
  <c r="L228" i="1" s="1"/>
  <c r="J229" i="1"/>
  <c r="K229" i="1" s="1"/>
  <c r="L229" i="1" s="1"/>
  <c r="J230" i="1"/>
  <c r="K230" i="1" s="1"/>
  <c r="L230" i="1" s="1"/>
  <c r="J231" i="1"/>
  <c r="K231" i="1" s="1"/>
  <c r="L231" i="1" s="1"/>
  <c r="J232" i="1"/>
  <c r="K232" i="1" s="1"/>
  <c r="L232" i="1" s="1"/>
  <c r="J233" i="1"/>
  <c r="K233" i="1" s="1"/>
  <c r="L233" i="1" s="1"/>
  <c r="J234" i="1"/>
  <c r="K234" i="1" s="1"/>
  <c r="L234" i="1" s="1"/>
  <c r="J235" i="1"/>
  <c r="K235" i="1" s="1"/>
  <c r="J236" i="1"/>
  <c r="K236" i="1" s="1"/>
  <c r="L236" i="1" s="1"/>
  <c r="J237" i="1"/>
  <c r="K237" i="1" s="1"/>
  <c r="L237" i="1" s="1"/>
  <c r="J238" i="1"/>
  <c r="K238" i="1" s="1"/>
  <c r="L238" i="1" s="1"/>
  <c r="J239" i="1"/>
  <c r="K239" i="1" s="1"/>
  <c r="L239" i="1" s="1"/>
  <c r="J240" i="1"/>
  <c r="K240" i="1" s="1"/>
  <c r="L240" i="1" s="1"/>
  <c r="J241" i="1"/>
  <c r="K241" i="1" s="1"/>
  <c r="L241" i="1" s="1"/>
  <c r="J242" i="1"/>
  <c r="K242" i="1" s="1"/>
  <c r="L242" i="1" s="1"/>
  <c r="J243" i="1"/>
  <c r="K243" i="1" s="1"/>
  <c r="L243" i="1" s="1"/>
  <c r="J244" i="1"/>
  <c r="K244" i="1" s="1"/>
  <c r="L244" i="1" s="1"/>
  <c r="J245" i="1"/>
  <c r="K245" i="1" s="1"/>
  <c r="L245" i="1" s="1"/>
  <c r="J246" i="1"/>
  <c r="K246" i="1" s="1"/>
  <c r="L246" i="1" s="1"/>
  <c r="J247" i="1"/>
  <c r="K247" i="1" s="1"/>
  <c r="L247" i="1" s="1"/>
  <c r="J248" i="1"/>
  <c r="K248" i="1" s="1"/>
  <c r="L248" i="1" s="1"/>
  <c r="J249" i="1"/>
  <c r="K249" i="1" s="1"/>
  <c r="L249" i="1" s="1"/>
  <c r="J250" i="1"/>
  <c r="K250" i="1" s="1"/>
  <c r="L250" i="1" s="1"/>
  <c r="J251" i="1"/>
  <c r="K251" i="1" s="1"/>
  <c r="J252" i="1"/>
  <c r="K252" i="1" s="1"/>
  <c r="L252" i="1" s="1"/>
  <c r="J253" i="1"/>
  <c r="K253" i="1" s="1"/>
  <c r="L253" i="1" s="1"/>
  <c r="J254" i="1"/>
  <c r="K254" i="1" s="1"/>
  <c r="L254" i="1" s="1"/>
  <c r="J255" i="1"/>
  <c r="K255" i="1" s="1"/>
  <c r="L255" i="1" s="1"/>
  <c r="J256" i="1"/>
  <c r="K256" i="1" s="1"/>
  <c r="L256" i="1" s="1"/>
  <c r="J257" i="1"/>
  <c r="K257" i="1" s="1"/>
  <c r="L257" i="1" s="1"/>
  <c r="J258" i="1"/>
  <c r="K258" i="1" s="1"/>
  <c r="L258" i="1" s="1"/>
  <c r="J259" i="1"/>
  <c r="K259" i="1" s="1"/>
  <c r="J260" i="1"/>
  <c r="K260" i="1" s="1"/>
  <c r="L260" i="1" s="1"/>
  <c r="J261" i="1"/>
  <c r="J262" i="1"/>
  <c r="K262" i="1" s="1"/>
  <c r="L262" i="1" s="1"/>
  <c r="J263" i="1"/>
  <c r="K263" i="1" s="1"/>
  <c r="L263" i="1" s="1"/>
  <c r="J264" i="1"/>
  <c r="K264" i="1" s="1"/>
  <c r="L264" i="1" s="1"/>
  <c r="J265" i="1"/>
  <c r="K265" i="1" s="1"/>
  <c r="L265" i="1" s="1"/>
  <c r="J266" i="1"/>
  <c r="K266" i="1" s="1"/>
  <c r="L266" i="1" s="1"/>
  <c r="J267" i="1"/>
  <c r="K267" i="1" s="1"/>
  <c r="L267" i="1" s="1"/>
  <c r="J268" i="1"/>
  <c r="K268" i="1" s="1"/>
  <c r="L268" i="1" s="1"/>
  <c r="J269" i="1"/>
  <c r="K269" i="1" s="1"/>
  <c r="L269" i="1" s="1"/>
  <c r="J270" i="1"/>
  <c r="K270" i="1" s="1"/>
  <c r="L270" i="1" s="1"/>
  <c r="J271" i="1"/>
  <c r="K271" i="1" s="1"/>
  <c r="L271" i="1" s="1"/>
  <c r="J272" i="1"/>
  <c r="K272" i="1" s="1"/>
  <c r="L272" i="1" s="1"/>
  <c r="J273" i="1"/>
  <c r="K273" i="1" s="1"/>
  <c r="L273" i="1" s="1"/>
  <c r="J274" i="1"/>
  <c r="K274" i="1" s="1"/>
  <c r="L274" i="1" s="1"/>
  <c r="J275" i="1"/>
  <c r="K275" i="1" s="1"/>
  <c r="L275" i="1" s="1"/>
  <c r="J276" i="1"/>
  <c r="K276" i="1" s="1"/>
  <c r="L276" i="1" s="1"/>
  <c r="J277" i="1"/>
  <c r="K277" i="1" s="1"/>
  <c r="L277" i="1" s="1"/>
  <c r="J278" i="1"/>
  <c r="K278" i="1" s="1"/>
  <c r="L278" i="1" s="1"/>
  <c r="J279" i="1"/>
  <c r="K279" i="1" s="1"/>
  <c r="L279" i="1" s="1"/>
  <c r="J280" i="1"/>
  <c r="K280" i="1" s="1"/>
  <c r="J281" i="1"/>
  <c r="K281" i="1" s="1"/>
  <c r="L281" i="1" s="1"/>
  <c r="J282" i="1"/>
  <c r="K282" i="1" s="1"/>
  <c r="L282" i="1" s="1"/>
  <c r="J283" i="1"/>
  <c r="K283" i="1" s="1"/>
  <c r="L283" i="1" s="1"/>
  <c r="J284" i="1"/>
  <c r="K284" i="1" s="1"/>
  <c r="L284" i="1" s="1"/>
  <c r="J285" i="1"/>
  <c r="K285" i="1" s="1"/>
  <c r="L285" i="1" s="1"/>
  <c r="J286" i="1"/>
  <c r="K286" i="1" s="1"/>
  <c r="L286" i="1" s="1"/>
  <c r="J287" i="1"/>
  <c r="K287" i="1" s="1"/>
  <c r="L287" i="1" s="1"/>
  <c r="J288" i="1"/>
  <c r="K288" i="1" s="1"/>
  <c r="J289" i="1"/>
  <c r="K289" i="1" s="1"/>
  <c r="L289" i="1" s="1"/>
  <c r="J290" i="1"/>
  <c r="K290" i="1" s="1"/>
  <c r="L290" i="1" s="1"/>
  <c r="J291" i="1"/>
  <c r="K291" i="1" s="1"/>
  <c r="L291" i="1" s="1"/>
  <c r="J292" i="1"/>
  <c r="K292" i="1" s="1"/>
  <c r="L292" i="1" s="1"/>
  <c r="J293" i="1"/>
  <c r="K293" i="1" s="1"/>
  <c r="L293" i="1" s="1"/>
  <c r="J294" i="1"/>
  <c r="K294" i="1" s="1"/>
  <c r="L294" i="1" s="1"/>
  <c r="J295" i="1"/>
  <c r="K295" i="1" s="1"/>
  <c r="L295" i="1" s="1"/>
  <c r="J296" i="1"/>
  <c r="K296" i="1" s="1"/>
  <c r="J297" i="1"/>
  <c r="K297" i="1" s="1"/>
  <c r="L297" i="1" s="1"/>
  <c r="J298" i="1"/>
  <c r="K298" i="1" s="1"/>
  <c r="L298" i="1" s="1"/>
  <c r="J299" i="1"/>
  <c r="K299" i="1" s="1"/>
  <c r="L299" i="1" s="1"/>
  <c r="J300" i="1"/>
  <c r="K300" i="1" s="1"/>
  <c r="L300" i="1" s="1"/>
  <c r="J301" i="1"/>
  <c r="K301" i="1" s="1"/>
  <c r="L301" i="1" s="1"/>
  <c r="J302" i="1"/>
  <c r="K302" i="1" s="1"/>
  <c r="L302" i="1" s="1"/>
  <c r="J303" i="1"/>
  <c r="K303" i="1" s="1"/>
  <c r="L303" i="1" s="1"/>
  <c r="J304" i="1"/>
  <c r="K304" i="1" s="1"/>
  <c r="L304" i="1" s="1"/>
  <c r="J305" i="1"/>
  <c r="K305" i="1" s="1"/>
  <c r="L305" i="1" s="1"/>
  <c r="J306" i="1"/>
  <c r="K306" i="1" s="1"/>
  <c r="L306" i="1" s="1"/>
  <c r="J307" i="1"/>
  <c r="K307" i="1" s="1"/>
  <c r="L307" i="1" s="1"/>
  <c r="J308" i="1"/>
  <c r="K308" i="1" s="1"/>
  <c r="L308" i="1" s="1"/>
  <c r="J309" i="1"/>
  <c r="K309" i="1" s="1"/>
  <c r="L309" i="1" s="1"/>
  <c r="J310" i="1"/>
  <c r="K310" i="1" s="1"/>
  <c r="L310" i="1" s="1"/>
  <c r="J311" i="1"/>
  <c r="K311" i="1" s="1"/>
  <c r="L311" i="1" s="1"/>
  <c r="J312" i="1"/>
  <c r="K312" i="1" s="1"/>
  <c r="L312" i="1" s="1"/>
  <c r="J313" i="1"/>
  <c r="K313" i="1" s="1"/>
  <c r="L313" i="1" s="1"/>
  <c r="J314" i="1"/>
  <c r="K314" i="1" s="1"/>
  <c r="L314" i="1" s="1"/>
  <c r="J315" i="1"/>
  <c r="K315" i="1" s="1"/>
  <c r="L315" i="1" s="1"/>
  <c r="J316" i="1"/>
  <c r="K316" i="1" s="1"/>
  <c r="L316" i="1" s="1"/>
  <c r="J317" i="1"/>
  <c r="J318" i="1"/>
  <c r="J319" i="1"/>
  <c r="K319" i="1" s="1"/>
  <c r="L319" i="1" s="1"/>
  <c r="J320" i="1"/>
  <c r="J321" i="1"/>
  <c r="K321" i="1" s="1"/>
  <c r="L321" i="1" s="1"/>
  <c r="J322" i="1"/>
  <c r="J323" i="1"/>
  <c r="J324" i="1"/>
  <c r="K324" i="1" s="1"/>
  <c r="L324" i="1" s="1"/>
  <c r="J325" i="1"/>
  <c r="K325" i="1" s="1"/>
  <c r="L325" i="1" s="1"/>
  <c r="J326" i="1"/>
  <c r="J327" i="1"/>
  <c r="K327" i="1" s="1"/>
  <c r="L327" i="1" s="1"/>
  <c r="J328" i="1"/>
  <c r="J329" i="1"/>
  <c r="K329" i="1" s="1"/>
  <c r="L329" i="1" s="1"/>
  <c r="J330" i="1"/>
  <c r="J331" i="1"/>
  <c r="J332" i="1"/>
  <c r="K332" i="1" s="1"/>
  <c r="L332" i="1" s="1"/>
  <c r="J333" i="1"/>
  <c r="J334" i="1"/>
  <c r="J335" i="1"/>
  <c r="K335" i="1" s="1"/>
  <c r="L335" i="1" s="1"/>
  <c r="J336" i="1"/>
  <c r="J337" i="1"/>
  <c r="K337" i="1" s="1"/>
  <c r="L337" i="1" s="1"/>
  <c r="J338" i="1"/>
  <c r="J339" i="1"/>
  <c r="J340" i="1"/>
  <c r="K340" i="1" s="1"/>
  <c r="L340" i="1" s="1"/>
  <c r="J341" i="1"/>
  <c r="J342" i="1"/>
  <c r="J343" i="1"/>
  <c r="K343" i="1" s="1"/>
  <c r="L343" i="1" s="1"/>
  <c r="J344" i="1"/>
  <c r="J345" i="1"/>
  <c r="K345" i="1" s="1"/>
  <c r="L345" i="1" s="1"/>
  <c r="J346" i="1"/>
  <c r="J347" i="1"/>
  <c r="J348" i="1"/>
  <c r="K348" i="1" s="1"/>
  <c r="L348" i="1" s="1"/>
  <c r="J349" i="1"/>
  <c r="J350" i="1"/>
  <c r="J351" i="1"/>
  <c r="K351" i="1" s="1"/>
  <c r="L351" i="1" s="1"/>
  <c r="J352" i="1"/>
  <c r="J353" i="1"/>
  <c r="K353" i="1" s="1"/>
  <c r="L353" i="1" s="1"/>
  <c r="J354" i="1"/>
  <c r="J355" i="1"/>
  <c r="J356" i="1"/>
  <c r="K356" i="1" s="1"/>
  <c r="L356" i="1" s="1"/>
  <c r="J357" i="1"/>
  <c r="K357" i="1" s="1"/>
  <c r="L357" i="1" s="1"/>
  <c r="J358" i="1"/>
  <c r="J359" i="1"/>
  <c r="K359" i="1" s="1"/>
  <c r="L359" i="1" s="1"/>
  <c r="J360" i="1"/>
  <c r="J361" i="1"/>
  <c r="K361" i="1" s="1"/>
  <c r="L361" i="1" s="1"/>
  <c r="J362" i="1"/>
  <c r="J363" i="1"/>
  <c r="J364" i="1"/>
  <c r="K364" i="1" s="1"/>
  <c r="L364" i="1" s="1"/>
  <c r="J365" i="1"/>
  <c r="K365" i="1" s="1"/>
  <c r="L365" i="1" s="1"/>
  <c r="J366" i="1"/>
  <c r="J367" i="1"/>
  <c r="K367" i="1" s="1"/>
  <c r="L367" i="1" s="1"/>
  <c r="J368" i="1"/>
  <c r="J369" i="1"/>
  <c r="K369" i="1" s="1"/>
  <c r="L369" i="1" s="1"/>
  <c r="J370" i="1"/>
  <c r="J15" i="1"/>
  <c r="K15" i="1" s="1"/>
  <c r="L15" i="1" s="1"/>
  <c r="J16" i="1"/>
  <c r="K16" i="1" s="1"/>
  <c r="L16" i="1" s="1"/>
  <c r="J27" i="1"/>
  <c r="K27" i="1" s="1"/>
  <c r="L27" i="1" s="1"/>
  <c r="J29" i="1"/>
  <c r="K29" i="1" s="1"/>
  <c r="L29" i="1" s="1"/>
  <c r="J117" i="1"/>
  <c r="K117" i="1" s="1"/>
  <c r="L117" i="1" s="1"/>
  <c r="J118" i="1"/>
  <c r="K118" i="1" s="1"/>
  <c r="L118" i="1" s="1"/>
  <c r="J17" i="1"/>
  <c r="K17" i="1" s="1"/>
  <c r="L17" i="1" s="1"/>
  <c r="J18" i="1"/>
  <c r="K18" i="1" s="1"/>
  <c r="L18" i="1" s="1"/>
  <c r="J19" i="1"/>
  <c r="K19" i="1" s="1"/>
  <c r="L19" i="1" s="1"/>
  <c r="J20" i="1"/>
  <c r="K20" i="1" s="1"/>
  <c r="L20" i="1" s="1"/>
  <c r="J21" i="1"/>
  <c r="K21" i="1" s="1"/>
  <c r="L21" i="1" s="1"/>
  <c r="J22" i="1"/>
  <c r="K22" i="1" s="1"/>
  <c r="L22" i="1" s="1"/>
  <c r="J23" i="1"/>
  <c r="K23" i="1" s="1"/>
  <c r="L23" i="1" s="1"/>
  <c r="J24" i="1"/>
  <c r="K24" i="1" s="1"/>
  <c r="L24" i="1" s="1"/>
  <c r="J25" i="1"/>
  <c r="K25" i="1" s="1"/>
  <c r="L25" i="1" s="1"/>
  <c r="J26" i="1"/>
  <c r="K26" i="1" s="1"/>
  <c r="L26" i="1" s="1"/>
  <c r="J28" i="1"/>
  <c r="K28" i="1" s="1"/>
  <c r="L28" i="1" s="1"/>
  <c r="J30" i="1"/>
  <c r="K30" i="1" s="1"/>
  <c r="L30" i="1" s="1"/>
  <c r="J31" i="1"/>
  <c r="K31" i="1" s="1"/>
  <c r="L31" i="1" s="1"/>
  <c r="J32" i="1"/>
  <c r="K32" i="1" s="1"/>
  <c r="L32" i="1" s="1"/>
  <c r="J33" i="1"/>
  <c r="K33" i="1" s="1"/>
  <c r="L33" i="1" s="1"/>
  <c r="J34" i="1"/>
  <c r="J35" i="1"/>
  <c r="J36" i="1"/>
  <c r="J37" i="1"/>
  <c r="K37" i="1" s="1"/>
  <c r="L37" i="1" s="1"/>
  <c r="J38" i="1"/>
  <c r="K38" i="1" s="1"/>
  <c r="L38" i="1" s="1"/>
  <c r="J39" i="1"/>
  <c r="J40" i="1"/>
  <c r="K40" i="1" s="1"/>
  <c r="L40" i="1" s="1"/>
  <c r="J41" i="1"/>
  <c r="K41" i="1" s="1"/>
  <c r="L41" i="1" s="1"/>
  <c r="J42" i="1"/>
  <c r="J43" i="1"/>
  <c r="J44" i="1"/>
  <c r="J45" i="1"/>
  <c r="K45" i="1" s="1"/>
  <c r="L45" i="1" s="1"/>
  <c r="J46" i="1"/>
  <c r="K46" i="1" s="1"/>
  <c r="L46" i="1" s="1"/>
  <c r="J47" i="1"/>
  <c r="J48" i="1"/>
  <c r="K48" i="1" s="1"/>
  <c r="L48" i="1" s="1"/>
  <c r="J49" i="1"/>
  <c r="K49" i="1" s="1"/>
  <c r="L49" i="1" s="1"/>
  <c r="J50" i="1"/>
  <c r="J51" i="1"/>
  <c r="J52" i="1"/>
  <c r="J53" i="1"/>
  <c r="K53" i="1" s="1"/>
  <c r="L53" i="1" s="1"/>
  <c r="J54" i="1"/>
  <c r="K54" i="1" s="1"/>
  <c r="L54" i="1" s="1"/>
  <c r="J55" i="1"/>
  <c r="J56" i="1"/>
  <c r="K56" i="1" s="1"/>
  <c r="L56" i="1" s="1"/>
  <c r="J57" i="1"/>
  <c r="K57" i="1" s="1"/>
  <c r="L57" i="1" s="1"/>
  <c r="J58" i="1"/>
  <c r="J59" i="1"/>
  <c r="J60" i="1"/>
  <c r="J61" i="1"/>
  <c r="K61" i="1" s="1"/>
  <c r="L61" i="1" s="1"/>
  <c r="J62" i="1"/>
  <c r="K62" i="1" s="1"/>
  <c r="L62" i="1" s="1"/>
  <c r="J63" i="1"/>
  <c r="K63" i="1" s="1"/>
  <c r="L63" i="1" s="1"/>
  <c r="J64" i="1"/>
  <c r="K64" i="1" s="1"/>
  <c r="L64" i="1" s="1"/>
  <c r="J65" i="1"/>
  <c r="K65" i="1" s="1"/>
  <c r="L65" i="1" s="1"/>
  <c r="J66" i="1"/>
  <c r="J67" i="1"/>
  <c r="K67" i="1" s="1"/>
  <c r="L67" i="1" s="1"/>
  <c r="J68" i="1"/>
  <c r="J69" i="1"/>
  <c r="K69" i="1" s="1"/>
  <c r="L69" i="1" s="1"/>
  <c r="J70" i="1"/>
  <c r="K70" i="1" s="1"/>
  <c r="L70" i="1" s="1"/>
  <c r="J71" i="1"/>
  <c r="K71" i="1" s="1"/>
  <c r="L71" i="1" s="1"/>
  <c r="J72" i="1"/>
  <c r="K72" i="1" s="1"/>
  <c r="L72" i="1" s="1"/>
  <c r="J73" i="1"/>
  <c r="K73" i="1" s="1"/>
  <c r="L73" i="1" s="1"/>
  <c r="J74" i="1"/>
  <c r="J75" i="1"/>
  <c r="K75" i="1" s="1"/>
  <c r="L75" i="1" s="1"/>
  <c r="J76" i="1"/>
  <c r="J77" i="1"/>
  <c r="K77" i="1" s="1"/>
  <c r="L77" i="1" s="1"/>
  <c r="J78" i="1"/>
  <c r="K78" i="1" s="1"/>
  <c r="L78" i="1" s="1"/>
  <c r="J79" i="1"/>
  <c r="K79" i="1" s="1"/>
  <c r="L79" i="1" s="1"/>
  <c r="J80" i="1"/>
  <c r="K80" i="1" s="1"/>
  <c r="L80" i="1" s="1"/>
  <c r="J81" i="1"/>
  <c r="K81" i="1" s="1"/>
  <c r="L81" i="1" s="1"/>
  <c r="J82" i="1"/>
  <c r="J83" i="1"/>
  <c r="J84" i="1"/>
  <c r="J85" i="1"/>
  <c r="K85" i="1" s="1"/>
  <c r="L85" i="1" s="1"/>
  <c r="J86" i="1"/>
  <c r="K86" i="1" s="1"/>
  <c r="L86" i="1" s="1"/>
  <c r="J87" i="1"/>
  <c r="J88" i="1"/>
  <c r="K88" i="1" s="1"/>
  <c r="L88" i="1" s="1"/>
  <c r="J89" i="1"/>
  <c r="K89" i="1" s="1"/>
  <c r="L89" i="1" s="1"/>
  <c r="J90" i="1"/>
  <c r="J91" i="1"/>
  <c r="K91" i="1" s="1"/>
  <c r="L91" i="1" s="1"/>
  <c r="J92" i="1"/>
  <c r="J93" i="1"/>
  <c r="K93" i="1" s="1"/>
  <c r="L93" i="1" s="1"/>
  <c r="J94" i="1"/>
  <c r="K94" i="1" s="1"/>
  <c r="L94" i="1" s="1"/>
  <c r="J95" i="1"/>
  <c r="J96" i="1"/>
  <c r="K96" i="1" s="1"/>
  <c r="L96" i="1" s="1"/>
  <c r="J97" i="1"/>
  <c r="K97" i="1" s="1"/>
  <c r="L97" i="1" s="1"/>
  <c r="J98" i="1"/>
  <c r="J99" i="1"/>
  <c r="J100" i="1"/>
  <c r="K100" i="1" s="1"/>
  <c r="L100" i="1" s="1"/>
  <c r="J101" i="1"/>
  <c r="K101" i="1" s="1"/>
  <c r="L101" i="1" s="1"/>
  <c r="J102" i="1"/>
  <c r="K102" i="1" s="1"/>
  <c r="L102" i="1" s="1"/>
  <c r="J103" i="1"/>
  <c r="K103" i="1" s="1"/>
  <c r="L103" i="1" s="1"/>
  <c r="J104" i="1"/>
  <c r="K104" i="1" s="1"/>
  <c r="L104" i="1" s="1"/>
  <c r="J105" i="1"/>
  <c r="K105" i="1" s="1"/>
  <c r="L105" i="1" s="1"/>
  <c r="J106" i="1"/>
  <c r="J107" i="1"/>
  <c r="K107" i="1" s="1"/>
  <c r="L107" i="1" s="1"/>
  <c r="J108" i="1"/>
  <c r="J109" i="1"/>
  <c r="K109" i="1" s="1"/>
  <c r="L109" i="1" s="1"/>
  <c r="J110" i="1"/>
  <c r="K110" i="1" s="1"/>
  <c r="L110" i="1" s="1"/>
  <c r="J111" i="1"/>
  <c r="K111" i="1" s="1"/>
  <c r="L111" i="1" s="1"/>
  <c r="J112" i="1"/>
  <c r="K112" i="1" s="1"/>
  <c r="L112" i="1" s="1"/>
  <c r="J113" i="1"/>
  <c r="K113" i="1" s="1"/>
  <c r="L113" i="1" s="1"/>
  <c r="J114" i="1"/>
  <c r="K114" i="1" s="1"/>
  <c r="L114" i="1" s="1"/>
  <c r="J115" i="1"/>
  <c r="K115" i="1" s="1"/>
  <c r="L115" i="1" s="1"/>
  <c r="J116" i="1"/>
  <c r="K116" i="1" s="1"/>
  <c r="L116" i="1" s="1"/>
  <c r="J119" i="1"/>
  <c r="K119" i="1" s="1"/>
  <c r="L119" i="1" s="1"/>
  <c r="J120" i="1"/>
  <c r="K120" i="1" s="1"/>
  <c r="L120" i="1" s="1"/>
  <c r="J121" i="1"/>
  <c r="K121" i="1" s="1"/>
  <c r="L121" i="1" s="1"/>
  <c r="J122" i="1"/>
  <c r="K122" i="1" s="1"/>
  <c r="L122" i="1" s="1"/>
  <c r="J123" i="1"/>
  <c r="K123" i="1" s="1"/>
  <c r="L123" i="1" s="1"/>
  <c r="J124" i="1"/>
  <c r="J125" i="1"/>
  <c r="J126" i="1"/>
  <c r="J127" i="1"/>
  <c r="K127" i="1" s="1"/>
  <c r="L127" i="1" s="1"/>
  <c r="J128" i="1"/>
  <c r="K128" i="1" s="1"/>
  <c r="L128" i="1" s="1"/>
  <c r="J129" i="1"/>
  <c r="K129" i="1" s="1"/>
  <c r="L129" i="1" s="1"/>
  <c r="J130" i="1"/>
  <c r="K130" i="1" s="1"/>
  <c r="L130" i="1" s="1"/>
  <c r="J131" i="1"/>
  <c r="K131" i="1" s="1"/>
  <c r="L131" i="1" s="1"/>
  <c r="J132" i="1"/>
  <c r="J133" i="1"/>
  <c r="J134" i="1"/>
  <c r="J135" i="1"/>
  <c r="K135" i="1" s="1"/>
  <c r="L135" i="1" s="1"/>
  <c r="J136" i="1"/>
  <c r="K136" i="1" s="1"/>
  <c r="L136" i="1" s="1"/>
  <c r="J137" i="1"/>
  <c r="K137" i="1" s="1"/>
  <c r="L137" i="1" s="1"/>
  <c r="J138" i="1"/>
  <c r="K138" i="1" s="1"/>
  <c r="L138" i="1" s="1"/>
  <c r="J139" i="1"/>
  <c r="K139" i="1" s="1"/>
  <c r="L139" i="1" s="1"/>
  <c r="J140" i="1"/>
  <c r="J141" i="1"/>
  <c r="J142" i="1"/>
  <c r="J143" i="1"/>
  <c r="K143" i="1" s="1"/>
  <c r="L143" i="1" s="1"/>
  <c r="J144" i="1"/>
  <c r="K144" i="1" s="1"/>
  <c r="L144" i="1" s="1"/>
  <c r="J145" i="1"/>
  <c r="K145" i="1" s="1"/>
  <c r="L145" i="1" s="1"/>
  <c r="J146" i="1"/>
  <c r="K146" i="1" s="1"/>
  <c r="L146" i="1" s="1"/>
  <c r="J147" i="1"/>
  <c r="J148" i="1"/>
  <c r="J149" i="1"/>
  <c r="K149" i="1" s="1"/>
  <c r="L149" i="1" s="1"/>
  <c r="J150" i="1"/>
  <c r="K150" i="1" s="1"/>
  <c r="L150" i="1" s="1"/>
  <c r="J151" i="1"/>
  <c r="K151" i="1" s="1"/>
  <c r="L151" i="1" s="1"/>
  <c r="J152" i="1"/>
  <c r="K152" i="1" s="1"/>
  <c r="L152" i="1" s="1"/>
  <c r="J153" i="1"/>
  <c r="K153" i="1" s="1"/>
  <c r="L153" i="1" s="1"/>
  <c r="J154" i="1"/>
  <c r="K154" i="1" s="1"/>
  <c r="L154" i="1" s="1"/>
  <c r="J155" i="1"/>
  <c r="K155" i="1" s="1"/>
  <c r="L155" i="1" s="1"/>
  <c r="J156" i="1"/>
  <c r="J157" i="1"/>
  <c r="K157" i="1" s="1"/>
  <c r="L157" i="1" s="1"/>
  <c r="J158" i="1"/>
  <c r="K158" i="1" s="1"/>
  <c r="L158" i="1" s="1"/>
  <c r="J159" i="1"/>
  <c r="K159" i="1" s="1"/>
  <c r="L159" i="1" s="1"/>
  <c r="J160" i="1"/>
  <c r="K160" i="1" s="1"/>
  <c r="L160" i="1" s="1"/>
  <c r="J161" i="1"/>
  <c r="K161" i="1" s="1"/>
  <c r="L161" i="1" s="1"/>
  <c r="J162" i="1"/>
  <c r="K162" i="1" s="1"/>
  <c r="L162" i="1" s="1"/>
  <c r="J163" i="1"/>
  <c r="J164" i="1"/>
  <c r="J165" i="1"/>
  <c r="J166" i="1"/>
  <c r="K166" i="1" s="1"/>
  <c r="L166" i="1" s="1"/>
  <c r="J167" i="1"/>
  <c r="K167" i="1" s="1"/>
  <c r="L167" i="1" s="1"/>
  <c r="J168" i="1"/>
  <c r="K168" i="1" s="1"/>
  <c r="L168" i="1" s="1"/>
  <c r="K317" i="1"/>
  <c r="L317" i="1" s="1"/>
  <c r="K318" i="1"/>
  <c r="L318" i="1" s="1"/>
  <c r="K320" i="1"/>
  <c r="L320" i="1" s="1"/>
  <c r="K322" i="1"/>
  <c r="L322" i="1" s="1"/>
  <c r="K323" i="1"/>
  <c r="L323" i="1" s="1"/>
  <c r="K326" i="1"/>
  <c r="L326" i="1" s="1"/>
  <c r="K328" i="1"/>
  <c r="L328" i="1" s="1"/>
  <c r="K330" i="1"/>
  <c r="L330" i="1" s="1"/>
  <c r="K331" i="1"/>
  <c r="L331" i="1" s="1"/>
  <c r="K333" i="1"/>
  <c r="L333" i="1" s="1"/>
  <c r="K334" i="1"/>
  <c r="L334" i="1" s="1"/>
  <c r="K336" i="1"/>
  <c r="L336" i="1" s="1"/>
  <c r="K338" i="1"/>
  <c r="L338" i="1" s="1"/>
  <c r="K339" i="1"/>
  <c r="L339" i="1" s="1"/>
  <c r="K341" i="1"/>
  <c r="L341" i="1" s="1"/>
  <c r="K342" i="1"/>
  <c r="L342" i="1" s="1"/>
  <c r="K344" i="1"/>
  <c r="L344" i="1" s="1"/>
  <c r="K346" i="1"/>
  <c r="L346" i="1" s="1"/>
  <c r="K347" i="1"/>
  <c r="L347" i="1" s="1"/>
  <c r="K349" i="1"/>
  <c r="L349" i="1" s="1"/>
  <c r="K350" i="1"/>
  <c r="L350" i="1" s="1"/>
  <c r="K352" i="1"/>
  <c r="L352" i="1" s="1"/>
  <c r="K354" i="1"/>
  <c r="L354" i="1" s="1"/>
  <c r="K355" i="1"/>
  <c r="L355" i="1" s="1"/>
  <c r="K358" i="1"/>
  <c r="L358" i="1" s="1"/>
  <c r="K360" i="1"/>
  <c r="L360" i="1" s="1"/>
  <c r="K362" i="1"/>
  <c r="L362" i="1" s="1"/>
  <c r="K363" i="1"/>
  <c r="L363" i="1" s="1"/>
  <c r="K366" i="1"/>
  <c r="L366" i="1" s="1"/>
  <c r="K368" i="1"/>
  <c r="L368" i="1" s="1"/>
  <c r="K370" i="1"/>
  <c r="L370" i="1" s="1"/>
  <c r="J371" i="1"/>
  <c r="K371" i="1" s="1"/>
  <c r="L371" i="1" s="1"/>
  <c r="J372" i="1"/>
  <c r="K372" i="1" s="1"/>
  <c r="L372" i="1" s="1"/>
  <c r="J373" i="1"/>
  <c r="K373" i="1" s="1"/>
  <c r="L373" i="1" s="1"/>
  <c r="J374" i="1"/>
  <c r="K374" i="1" s="1"/>
  <c r="L374" i="1" s="1"/>
  <c r="J375" i="1"/>
  <c r="K375" i="1" s="1"/>
  <c r="L375" i="1" l="1"/>
  <c r="K51" i="1"/>
  <c r="L51" i="1" s="1"/>
  <c r="K50" i="1"/>
  <c r="L50" i="1" s="1"/>
  <c r="K164" i="1"/>
  <c r="L164" i="1" s="1"/>
  <c r="K165" i="1"/>
  <c r="L165" i="1" s="1"/>
  <c r="K163" i="1"/>
  <c r="L163" i="1" s="1"/>
  <c r="K156" i="1"/>
  <c r="L156" i="1" s="1"/>
  <c r="K148" i="1"/>
  <c r="L148" i="1" s="1"/>
  <c r="K147" i="1"/>
  <c r="L147" i="1" s="1"/>
  <c r="K142" i="1"/>
  <c r="L142" i="1" s="1"/>
  <c r="K134" i="1"/>
  <c r="L134" i="1" s="1"/>
  <c r="K126" i="1"/>
  <c r="L126" i="1" s="1"/>
  <c r="K141" i="1"/>
  <c r="L141" i="1" s="1"/>
  <c r="K133" i="1"/>
  <c r="L133" i="1" s="1"/>
  <c r="K125" i="1"/>
  <c r="L125" i="1" s="1"/>
  <c r="K140" i="1"/>
  <c r="L140" i="1" s="1"/>
  <c r="K132" i="1"/>
  <c r="L132" i="1" s="1"/>
  <c r="K124" i="1"/>
  <c r="L124" i="1" s="1"/>
  <c r="K99" i="1"/>
  <c r="L99" i="1" s="1"/>
  <c r="K106" i="1"/>
  <c r="L106" i="1" s="1"/>
  <c r="K98" i="1"/>
  <c r="L98" i="1" s="1"/>
  <c r="K108" i="1"/>
  <c r="L108" i="1" s="1"/>
  <c r="K83" i="1"/>
  <c r="L83" i="1" s="1"/>
  <c r="K90" i="1"/>
  <c r="L90" i="1" s="1"/>
  <c r="K82" i="1"/>
  <c r="L82" i="1" s="1"/>
  <c r="K84" i="1"/>
  <c r="L84" i="1" s="1"/>
  <c r="K92" i="1"/>
  <c r="L92" i="1" s="1"/>
  <c r="K95" i="1"/>
  <c r="L95" i="1" s="1"/>
  <c r="K87" i="1"/>
  <c r="L87" i="1" s="1"/>
  <c r="K55" i="1"/>
  <c r="L55" i="1" s="1"/>
  <c r="K76" i="1"/>
  <c r="L76" i="1" s="1"/>
  <c r="K68" i="1"/>
  <c r="L68" i="1" s="1"/>
  <c r="K60" i="1"/>
  <c r="L60" i="1" s="1"/>
  <c r="K52" i="1"/>
  <c r="L52" i="1" s="1"/>
  <c r="K59" i="1"/>
  <c r="L59" i="1" s="1"/>
  <c r="K74" i="1"/>
  <c r="L74" i="1" s="1"/>
  <c r="K66" i="1"/>
  <c r="L66" i="1" s="1"/>
  <c r="K58" i="1"/>
  <c r="L58" i="1" s="1"/>
  <c r="K47" i="1"/>
  <c r="L47" i="1" s="1"/>
  <c r="K39" i="1"/>
  <c r="L39" i="1" s="1"/>
  <c r="K44" i="1"/>
  <c r="L44" i="1" s="1"/>
  <c r="K36" i="1"/>
  <c r="L36" i="1" s="1"/>
  <c r="K43" i="1"/>
  <c r="L43" i="1" s="1"/>
  <c r="K35" i="1"/>
  <c r="L35" i="1" s="1"/>
  <c r="K42" i="1"/>
  <c r="L42" i="1" s="1"/>
  <c r="K34" i="1"/>
  <c r="L34" i="1" s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K376" i="1" l="1"/>
  <c r="L376" i="1" s="1"/>
  <c r="K384" i="1"/>
  <c r="L384" i="1" s="1"/>
  <c r="K383" i="1"/>
  <c r="L383" i="1" s="1"/>
  <c r="K377" i="1"/>
  <c r="L377" i="1" s="1"/>
  <c r="K385" i="1"/>
  <c r="L385" i="1" s="1"/>
  <c r="K386" i="1"/>
  <c r="L386" i="1" s="1"/>
  <c r="K379" i="1"/>
  <c r="L379" i="1" s="1"/>
  <c r="K387" i="1"/>
  <c r="L387" i="1" s="1"/>
  <c r="K382" i="1"/>
  <c r="L382" i="1" s="1"/>
  <c r="K378" i="1"/>
  <c r="L378" i="1" s="1"/>
  <c r="K380" i="1"/>
  <c r="L380" i="1" s="1"/>
  <c r="K388" i="1"/>
  <c r="L388" i="1" s="1"/>
  <c r="K381" i="1"/>
  <c r="L381" i="1" s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K389" i="1" l="1"/>
  <c r="L389" i="1" s="1"/>
  <c r="K397" i="1"/>
  <c r="L397" i="1" s="1"/>
  <c r="K390" i="1"/>
  <c r="L390" i="1" s="1"/>
  <c r="K398" i="1"/>
  <c r="L398" i="1" s="1"/>
  <c r="K395" i="1"/>
  <c r="L395" i="1" s="1"/>
  <c r="K391" i="1"/>
  <c r="L391" i="1" s="1"/>
  <c r="K392" i="1"/>
  <c r="L392" i="1" s="1"/>
  <c r="K400" i="1"/>
  <c r="L400" i="1" s="1"/>
  <c r="K396" i="1"/>
  <c r="L396" i="1" s="1"/>
  <c r="K399" i="1"/>
  <c r="L399" i="1" s="1"/>
  <c r="K393" i="1"/>
  <c r="L393" i="1" s="1"/>
  <c r="K401" i="1"/>
  <c r="L401" i="1" s="1"/>
  <c r="K394" i="1"/>
  <c r="L394" i="1" s="1"/>
  <c r="K402" i="1"/>
  <c r="L402" i="1" s="1"/>
  <c r="L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</authors>
  <commentList>
    <comment ref="H6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Preenchimento Automático - Aba "Detalhamento do BDI"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6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Preencher caso exista BDI diferenciado aplicado em algum(ns) item(ns)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7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<sst xmlns="http://schemas.openxmlformats.org/spreadsheetml/2006/main" count="1225" uniqueCount="509">
  <si>
    <t>LEGENDA</t>
  </si>
  <si>
    <t>PREENCHIMENTO AUTOMÁTICO</t>
  </si>
  <si>
    <t>PLANILHA ORÇAMENTÁRIA</t>
  </si>
  <si>
    <t>LICITAÇÃO Nº</t>
  </si>
  <si>
    <t>EDITAL Nº</t>
  </si>
  <si>
    <t>COMPOSIÇÃO DO BDI</t>
  </si>
  <si>
    <t>GARANTIA (G) e SEGURO (S)</t>
  </si>
  <si>
    <t>OBJETO</t>
  </si>
  <si>
    <t>RISCO ( R )</t>
  </si>
  <si>
    <t>MODALIDADE</t>
  </si>
  <si>
    <t>REGIME DE EXECUÇÃO</t>
  </si>
  <si>
    <t>CIDADE</t>
  </si>
  <si>
    <t>UF</t>
  </si>
  <si>
    <t>DESPESAS FINANCEIRAS (DF)</t>
  </si>
  <si>
    <t>DESONERAÇÃO</t>
  </si>
  <si>
    <t>BDI 1</t>
  </si>
  <si>
    <t>BDI 2</t>
  </si>
  <si>
    <t>ADMINISTRAÇÃO CENTRAL (AC)</t>
  </si>
  <si>
    <t>LUCRO (L)</t>
  </si>
  <si>
    <t>TRIBUTOS (T)</t>
  </si>
  <si>
    <t>LOTE</t>
  </si>
  <si>
    <t>ITEM</t>
  </si>
  <si>
    <t>CÓDIGO</t>
  </si>
  <si>
    <t>REFERÊNCIA</t>
  </si>
  <si>
    <t>DESCRIÇÃO DOS SERVIÇOS</t>
  </si>
  <si>
    <t>UNIDADE</t>
  </si>
  <si>
    <t>QUANTIDADE</t>
  </si>
  <si>
    <t>BDI</t>
  </si>
  <si>
    <t>FÓRMULA ADOTADA:</t>
  </si>
  <si>
    <t>TOTAL GERAL</t>
  </si>
  <si>
    <t>ÓRGÃO</t>
  </si>
  <si>
    <t>BDI PROPOSTO:</t>
  </si>
  <si>
    <t>PREÇO TOTAL</t>
  </si>
  <si>
    <t>CUSTO UNITÁRIO (SEM BDI)</t>
  </si>
  <si>
    <t>TIPO DE VALOR</t>
  </si>
  <si>
    <t>VALOR UNITÁRIO (R$)</t>
  </si>
  <si>
    <t>ENCARGOS SOCIAIS - HORISTAS (%)</t>
  </si>
  <si>
    <t>ENCARGOS SOCIAIS - MENSALISTAS (%)</t>
  </si>
  <si>
    <t>PREENCHIMENTO OBRIGATÓRIO</t>
  </si>
  <si>
    <t>PREENCHIIMENTO FACULTATIVO</t>
  </si>
  <si>
    <t>PREÇO UNITÁRIO (COM BDI)</t>
  </si>
  <si>
    <t>CUSTO (SEM BDI)</t>
  </si>
  <si>
    <t>Espaço para detalhamento da fórmula de cálculo utilizada para o BDI.</t>
  </si>
  <si>
    <t>DATA DO ORÇAMENTO</t>
  </si>
  <si>
    <r>
      <t xml:space="preserve">DATA BASE DO ORÇAMENTO </t>
    </r>
    <r>
      <rPr>
        <sz val="11"/>
        <color theme="1"/>
        <rFont val="Calibri"/>
        <family val="2"/>
        <scheme val="minor"/>
      </rPr>
      <t>(mês/ano)</t>
    </r>
  </si>
  <si>
    <t>SINAPI</t>
  </si>
  <si>
    <t>SETOP</t>
  </si>
  <si>
    <t>M</t>
  </si>
  <si>
    <t>Sim</t>
  </si>
  <si>
    <t>FUNDAÇÃO</t>
  </si>
  <si>
    <t>PINTURA</t>
  </si>
  <si>
    <t>Cachoeira de Pajeú</t>
  </si>
  <si>
    <t>MG</t>
  </si>
  <si>
    <t>Prefeitura Municipal de Cachoeira de Pajeú-MG</t>
  </si>
  <si>
    <t>KG</t>
  </si>
  <si>
    <t>ORSE</t>
  </si>
  <si>
    <t>COBERTURA</t>
  </si>
  <si>
    <t>IMPERMEABILIZAÇÃO</t>
  </si>
  <si>
    <t>ESQUADRIAS</t>
  </si>
  <si>
    <t>M2</t>
  </si>
  <si>
    <t>m</t>
  </si>
  <si>
    <t>und</t>
  </si>
  <si>
    <t>INSTALAÇÕES ELÉTRICAS</t>
  </si>
  <si>
    <t>1.0</t>
  </si>
  <si>
    <t>SERVIÇOS INICIAIS</t>
  </si>
  <si>
    <t>1.1</t>
  </si>
  <si>
    <t>4813</t>
  </si>
  <si>
    <t xml:space="preserve"> PLACA DE OBRA (PARA CONSTRUCAO CIVIL) EM CHAPA GALVANIZADA *N. 22*, ADESIVADA, 
DE *2,4 X 1,2* M (SEM POSTES PARA FIXACAO)</t>
  </si>
  <si>
    <t>m2</t>
  </si>
  <si>
    <t>1.2</t>
  </si>
  <si>
    <t>ED-28338</t>
  </si>
  <si>
    <t>(TOTEM) DEMOLIÇÃO MANUAL DE CONSTRUÇÃO EM ALVENARIAS DE VEDAÇÃO, COM ESPESSURA MÁXIMA DE 15CM, INCLUSIVE REMOÇÃO COMREAPROVEITAMENTO DE ESQUADRIAS,AFASTAMENTO E EMPILHAMENTO, EXCLUSIVE TRANSPORTE E RETIRADA DO MATERIAL DEMOLIDO/REMOVIDO NÃO REAPROVEITÁVEL</t>
  </si>
  <si>
    <t>1.3</t>
  </si>
  <si>
    <t>CONCERTINA CLIPADA (DUPLA) EM ACO GALVANIZADO DE ALTA RESISTENCIA, COM ESPIRAL
DE 300 MM, D = 2,76 MM</t>
  </si>
  <si>
    <t>2.0</t>
  </si>
  <si>
    <t>ESQUADRIA</t>
  </si>
  <si>
    <t>2.1</t>
  </si>
  <si>
    <t xml:space="preserve"> 100723</t>
  </si>
  <si>
    <t>PINTURA ESQUIDRIAS EXISTENTES</t>
  </si>
  <si>
    <t>2.2</t>
  </si>
  <si>
    <t xml:space="preserve">94805 </t>
  </si>
  <si>
    <t>(ENTRADA) PORTA DE AÇO DE
 ABRIR PARA VIDRO SEM GUARNIÇÃO, 95X210CM, FIXAÇÃO COM PARAFUSOS, INCLUSIVE VIDROS - FORNECIMENTO E INSTALAÇÃO. AF_12/20 19</t>
  </si>
  <si>
    <t>UND</t>
  </si>
  <si>
    <t>2.3</t>
  </si>
  <si>
    <t>ED-23034</t>
  </si>
  <si>
    <t>(FUNDO) PORTA METÁLICA, TIPO DE ABRIR, COM UMA (1) FOLHA, EM CHAPA GALVANIZADA LAMBRIL, MODELO QUADRADO, INCLUSIVE PINTURA ANTICORROSIVA A BASE DE ÓXIDO DE FERRO (ZARCÃO), UMA (1) DEMÃO, FORNECIMENTO E ASSENTAMENTO, EXCLUSIVE FECHADURA E DOBRADIÇA</t>
  </si>
  <si>
    <t>2.4</t>
  </si>
  <si>
    <t xml:space="preserve"> BARRA ANTIPANICO SIMPLES, CEGA EM LADO OPOSTO, COR CINZA</t>
  </si>
  <si>
    <t>2.5</t>
  </si>
  <si>
    <t>ED-49699</t>
  </si>
  <si>
    <t>FECHADURA TIPO EXTERNA, GRAU DE SEGURANÇA MÉDIO,DISTÂNCIA DE BROCA 40MM, ACABAMENTO COM ESPELHO CROMADO E MAÇANETA MODELO ALAVANCA EM ZAMAC, INCLUSIVE ACESSÓRIOS PARA FIXAÇÃO E DUAS (2) CHAVES</t>
  </si>
  <si>
    <t>PINTURA NOVAS PORTAS METÁLICAS</t>
  </si>
  <si>
    <t>PINTURA PORTAO E LIXEIRA</t>
  </si>
  <si>
    <t>2.6</t>
  </si>
  <si>
    <t xml:space="preserve">90843 </t>
  </si>
  <si>
    <t>(BANHEIRO) KIT DE PORTA DE MADEIRA PARA PINTURA, SEMI-OCA (LEVE OU MÉDIA), PADRÃO MÉDIO, 80X210CM, ESPESSURA DE 3,5CM, ITENS INCLUSOS: DOBRADIÇAS, MONTAGEM E INSTALAÇÃO DO BATENTE, FECHADURA COM EXECUÇÃO DO FURO - FORNECIMENTO E INSTALAÇÃO. AF_12/2019</t>
  </si>
  <si>
    <t>2.7</t>
  </si>
  <si>
    <t>MERCADO</t>
  </si>
  <si>
    <t>CHAPA DE PROTEÇÃO PORTA 0,9 x 0,4 FORNECIMENTO E INSTALAÇÃO</t>
  </si>
  <si>
    <t>2.8</t>
  </si>
  <si>
    <t>ED-32098</t>
  </si>
  <si>
    <t>GUARDA-CORPO EXTERNO, ALTURA 130CM, EM TUBO
GALVANIZADO, COM COSTURA, DIÂMETRO 2", ESP. 3MM, GRADIL COM DIVISÃO HORIZONTAL EM TUBO GALVANIZADO, COM COSTURA, DIÂMETRO 1", ESP. 3MM, EXCLUSIVE PINTURA</t>
  </si>
  <si>
    <t>ALVENARIA E BANCADA</t>
  </si>
  <si>
    <t>FECHAMENTO RECEPÇÃO E PAREDE</t>
  </si>
  <si>
    <t>3.1</t>
  </si>
  <si>
    <t>ED-48232</t>
  </si>
  <si>
    <t>ALVENARIA DE VEDAÇÃO COM TIJOLO CERÂMICO FURADO, ESP.14CM, PARA REVESTIMENTO, INCLUSIVE ARGAMASSA PARA ASSENTAMENTO</t>
  </si>
  <si>
    <t>3.2</t>
  </si>
  <si>
    <t>ED-50727</t>
  </si>
  <si>
    <t>CHAPISCO COM ARGAMASSA, TRAÇO 1:3 (CIMENTO E AREIA), ESP. 5MM, APLICADO EM ALVENARIA/ESTRUTURA DE CONCRETO
COM COLHER, INCLUSIVE ARGAMASSA COM PREPARO
MECANIZADO</t>
  </si>
  <si>
    <t>3.3</t>
  </si>
  <si>
    <t>ED-50761</t>
  </si>
  <si>
    <t>REBOCO COM ARGAMASSA, TRAÇO 1:2:8 (CIMENTO, CAL E AREIA), ESP. 20MM, APLICAÇÃO MANUAL, INCLUSIVE ARGAMASSA COM
PREPARO MECANIZADO, EXCLUSIVE CHAPISCO</t>
  </si>
  <si>
    <t>BANCADA RECEPÇÃO</t>
  </si>
  <si>
    <t>3.4</t>
  </si>
  <si>
    <t xml:space="preserve">ED-48232 </t>
  </si>
  <si>
    <t>ALVENARIA DE VEDAÇÃO COM TIJOLO CERÂMICO FURADO, ESP.
14CM, PARA REVESTIMENTO, INCLUSIVE ARGAMASSA PARA
ASSENTAMENTO</t>
  </si>
  <si>
    <t>3.5</t>
  </si>
  <si>
    <t>CHAPISCO COM ARGAMASSA, TRAÇO 1:3 (CIMENTO E AREIA), ESP 5 MM, APLICADO EM ALVENARIA/ESTRUTURA DE CONCRETO COM COLHER, INCLUSIVE ARGAMASSA COM PREPARO MECANIZADO</t>
  </si>
  <si>
    <t>3.6</t>
  </si>
  <si>
    <t>ED-50732</t>
  </si>
  <si>
    <t>EMBOÇO COM ARGAMASSA, TRAÇO 1:6 (CIMENTO E AREIA), ESP. 20 MM, APLICAÇÃO MANUAL, INCLUSIVE ARGAMASSA COM PREPARO MECANIZADO, EXCLUSIVE CHAPISCO</t>
  </si>
  <si>
    <t>3.7</t>
  </si>
  <si>
    <t xml:space="preserve"> APLICAÇÃO MANUAL DE FUNDO SELADOR ACRÍLICO EM PAREDES EXTERNAS DE CASA. AF_03/2024</t>
  </si>
  <si>
    <t>3.8</t>
  </si>
  <si>
    <t>PINTURA LÁTEX ACRÍLICA PREMIUM, APLICAÇÃO 
MANUAL EM PAREDES, DUAS DEMÃOS. AF_04/2023</t>
  </si>
  <si>
    <t>3.9</t>
  </si>
  <si>
    <t>ED-48344</t>
  </si>
  <si>
    <t>BANCADA EM GRANITO CINZA ANDORINHA E = 3 CM, APOIADA EM
ALVENARIA</t>
  </si>
  <si>
    <t>LOUÇAS E CHUVEIRO</t>
  </si>
  <si>
    <t>4.1</t>
  </si>
  <si>
    <t>ED-50297</t>
  </si>
  <si>
    <t>BACIA SANITÁRIA (VASO) DE LOUÇA COM CAIXA 
ACOPLADA, COR BRANCA, INCLUSIVE ACESSÓRIOS 
DE FIXAÇÃO/VEDAÇÃO, ENGATE FLEXÍVEL 
METÁLICO, FORNECIMENTO, INSTALAÇÃO E 
REJUNTAMENTO</t>
  </si>
  <si>
    <t>4.2</t>
  </si>
  <si>
    <t>ASSENTO SANITÁRIO CONVENCIONAL - FORNECIMENTO E INSTALACAO. AF_01/2020</t>
  </si>
  <si>
    <t>4.3</t>
  </si>
  <si>
    <t>ED-50314</t>
  </si>
  <si>
    <t>CHUVEIRO ELÉTRICO COM RESISTÊNCIA BLINDADA, TENSÃO127V/220V, POTÊNCIA 5500W/6800W, INCLUSIVE BRAÇO,FORNECIMENTO E INSTALAÇÃO</t>
  </si>
  <si>
    <t>REPARO COBERTURA</t>
  </si>
  <si>
    <t>5.1</t>
  </si>
  <si>
    <t xml:space="preserve"> ED-48421</t>
  </si>
  <si>
    <t xml:space="preserve">
 COBERTURA EM TELHA CERÂMICA, TIPO 
COLONIAL, INCLUSIVE FIXAÇÃO, EXCLUSIVE 
ENGRADAMENTO E MANTA ISOLANTE/TÉRMICA</t>
  </si>
  <si>
    <t>BANCO E REPARO ENTRADA</t>
  </si>
  <si>
    <t>6.1</t>
  </si>
  <si>
    <t>ED-15449</t>
  </si>
  <si>
    <t xml:space="preserve">
BANCO EM CONCRETO APARENTE, SEM ENCOSTO, POLIDO COM ACABAMENTO EM VERNIZ, ESP. 8CM, COMPRIMENTO 200CM, LARGURA 40CM, ALTURA 55CM</t>
  </si>
  <si>
    <t>6.2</t>
  </si>
  <si>
    <t>ED-50737</t>
  </si>
  <si>
    <t>(BANCOS) REVESTIMENTO COM GRANITO, CINZA ANDORINHA, ESP. 2CM, ASSENTAMENTO COM ARGAMASSAINDUSTRIALIZADA, AMBIENTE INTERNO/EXTERNO, ALTURAMÁXIMA DE 3M PARA APLICAÇÃO DO GRANITO, INCLUSIVEREJUNTAMENTO</t>
  </si>
  <si>
    <t>6.3</t>
  </si>
  <si>
    <t>ED-48502</t>
  </si>
  <si>
    <t>DEMOLIÇÃO MANUAL DE REVESTIMENTO CERÂMICO, AZULEJO OU LADRILHO HIDRÁULICO, INCLUSIVE AFASTAMENTO E EMPILHAMENTO, EXCLUSIVE DEMOLIÇÃO DO REBOCO OU EMBOÇO, TRANSPORTE E RETIRADA DO MATERIAL DEMOLIDO</t>
  </si>
  <si>
    <t>6.4</t>
  </si>
  <si>
    <t xml:space="preserve">ED-50739 </t>
  </si>
  <si>
    <t xml:space="preserve">
 REVESTIMENTO COM LADRILHO HIDRÁULICO APLICADO EM PAREDE (20X20CM) COM JUNTA SECA, NA COR NATURAL, ASSENTAMENTO COM ARGAMASSA INDUSTRIALIZADA</t>
  </si>
  <si>
    <t>PINTURA POSTO DE SAÚDE</t>
  </si>
  <si>
    <t>7.1</t>
  </si>
  <si>
    <t>7.2</t>
  </si>
  <si>
    <t>PINTURA LÁTEX ACRÍLICA PREMIUM, APLICAÇÃO MANUAL EM TETO, DUAS DEMÃOS. 
 AF_04/2023</t>
  </si>
  <si>
    <t>7.3</t>
  </si>
  <si>
    <t>LIQUIBRILHO PAREDES INTERNAS</t>
  </si>
  <si>
    <t>PINTURA CALÇADA ENTRADA</t>
  </si>
  <si>
    <t>8.1</t>
  </si>
  <si>
    <t>ED-50568</t>
  </si>
  <si>
    <t>CONTRAPISO DESEMPENADO COM ARGAMASSA, TRAÇO 1:3 (CIMENTO E AREIA), ESP. 30 MM</t>
  </si>
  <si>
    <t>8.2</t>
  </si>
  <si>
    <t>ED-9934</t>
  </si>
  <si>
    <t>PINTURA EPÓXI EM PISO, DUAS (2)
 DEMÃOS, INCLUSIVE UMA (1) DEMÃO DE PRIMER 
EPÓXI</t>
  </si>
  <si>
    <t>PLACA E ILUMINAÇAO</t>
  </si>
  <si>
    <t>9.1</t>
  </si>
  <si>
    <t>LUMINARIA LED REFLETOR RETANGULAR BIVOLT, LUZ BRANCA, 30 W</t>
  </si>
  <si>
    <t>9.2</t>
  </si>
  <si>
    <t>ED-48989</t>
  </si>
  <si>
    <t xml:space="preserve">CABO DE COBRE FLEXÍVEL, CLASSE 5, ISOLAMENTO TIPO EPR/HEPR, NÃO HALOGENADO, ANTICHAMA, TERMOFIXO, UNIPOLAR, SEÇÃO 2,5 MM2, 90°C, 0,6/1KV </t>
  </si>
  <si>
    <t>9.3</t>
  </si>
  <si>
    <t>RELE FOTOELETRICO INTERNO E EXTERNO BIVOLT 1000 W, DE CONECTOR, SEM BASE</t>
  </si>
  <si>
    <t>9.4</t>
  </si>
  <si>
    <t xml:space="preserve">MERCADO </t>
  </si>
  <si>
    <t xml:space="preserve"> Placa em ACM com letra em PVC expandido e adesivo automotivo recortado , fornecimento e instação.</t>
  </si>
  <si>
    <t>PISO ÁREA EXTERNA FUNDO</t>
  </si>
  <si>
    <t>10.1</t>
  </si>
  <si>
    <t>10.2</t>
  </si>
  <si>
    <t>ED-50753</t>
  </si>
  <si>
    <t>REVESTIMENTO COM PORCELANATO APLICADO EM PISO,
ACABAMENTO ESMALTADO ACETINADO, AMBIENTE INTERNO/
EXTERNO, PADRÃO EXTRA, BORDA RETIFICADA, DIMENSÃO DA
PEÇA (45X45)CM, ASSENTAMENTO COM ARGAMASSA
INDUSTRIALIZADA, INCLUSIVE REJUNTAMENTO</t>
  </si>
  <si>
    <t>COBERTURA EXTERNA FUNDO COM ILUMINAÇÃO</t>
  </si>
  <si>
    <t>11.1</t>
  </si>
  <si>
    <t>TELHAMENTO COM TELHA DE AÇO/ALUMÍNIO E = 0,5 MM, COM ATÉ 2 ÁGUAS, INCLUSO IÇAMENTO. AF_07/2019</t>
  </si>
  <si>
    <t>11.2</t>
  </si>
  <si>
    <t xml:space="preserve">ED-49664 </t>
  </si>
  <si>
    <t xml:space="preserve"> FORNECIMENTO DE ESTRUTURA METÁLICA EM PERFIL LAMINADO , INCLUSIVE FABRICAÇÃO, TRANSPORTE, MONTAGEM E APLICAÇÃO DE FUNDO PREPARADOR ANTICORROSIVO EM SUPERFÍCIE METÁLICA, UMA (1) DEMÃO</t>
  </si>
  <si>
    <t>11.3</t>
  </si>
  <si>
    <t>ED-50661</t>
  </si>
  <si>
    <t xml:space="preserve"> CALHA EM CHAPA GALVANIZADA, ESP. 0,5MM (GSG-26), COMDESENVOLVIMENTO DE 33CM, INCLUSIVE IÇAMENTO MANUALVERTICAL</t>
  </si>
  <si>
    <t>11.4</t>
  </si>
  <si>
    <t xml:space="preserve">ED-50022 </t>
  </si>
  <si>
    <t xml:space="preserve"> FORNECIMENTO E ASSENTAMENTO DE TUBO PVC RÍGIDO SOLDÁVEL, ÁGUA FRIA, DN 50 MM (1.1/2"), INCLUSIVE CONEXÕES</t>
  </si>
  <si>
    <t>LUMINÁRIA DE LED  DE 33 W ATÉ 50 W - FORNECIMENTO E INSTALAÇÃO. AF_08/2020</t>
  </si>
  <si>
    <t>ED-49414</t>
  </si>
  <si>
    <t>ELETRODUTO FLEXÍVEL CORRUGADO, PVC, ANTI-CHAMA, DN
25MM (3/4"), APLICADO EM ALVENARIA, INCLUSIVE RASGO</t>
  </si>
  <si>
    <t>CABO DE COBRE FLEXÍVEL ISOLADO, 2,5 MM², ANTI-CHAMA 0,6/1,0 KV  - FORNECIMENTO E INSTALAÇÃO.</t>
  </si>
  <si>
    <t>INTERRUPTOR SIMPLES (1 MÓDULO), 10A/250V, INCLUINDO SUPORTE E PLACA- FORNECIMENTO E INSTALAÇÃO.</t>
  </si>
  <si>
    <t>COBERTURA PARA LAJE DA ENTRADA</t>
  </si>
  <si>
    <t>12.1</t>
  </si>
  <si>
    <t>12.2</t>
  </si>
  <si>
    <t>12.3</t>
  </si>
  <si>
    <t>12.4</t>
  </si>
  <si>
    <t>12.5</t>
  </si>
  <si>
    <t>12.6</t>
  </si>
  <si>
    <t>12.7</t>
  </si>
  <si>
    <t>12.8</t>
  </si>
  <si>
    <t>NOVO BANHEIRO</t>
  </si>
  <si>
    <t>DEMOLIÇÃO</t>
  </si>
  <si>
    <t>13.1</t>
  </si>
  <si>
    <t>DEMOLIÇÃO MANUAL DE CONSTRUÇÃO EM ALVENARIAS DE VEDAÇÃO, COM ESPESSURA MÁXIMA DE 15CM, INCLUSIVE REMOÇÃO COMREAPROVEITAMENTO DE ESQUADRIAS,AFASTAMENTO E EMPILHAMENTO, EXCLUSIVE TRANSPORTE E RETIRADA DO MATERIAL DEMOLIDO/REMOVIDO NÃO REAPROVEITÁVEL</t>
  </si>
  <si>
    <t>MOVIMENTAÇÃO DE TERRA</t>
  </si>
  <si>
    <t>14.1</t>
  </si>
  <si>
    <t>ED-51107</t>
  </si>
  <si>
    <t xml:space="preserve">ESCAVAÇÃO MANUAL DE VALAS H &lt;= 1,5M                                                    </t>
  </si>
  <si>
    <t>M3</t>
  </si>
  <si>
    <t>14.2</t>
  </si>
  <si>
    <t>ED-51093</t>
  </si>
  <si>
    <t>APILOAMENTO MANUAL EM FUNDO DE VALA COM SOQUETE, EXCLUSIVE ESCAVAÇÃO</t>
  </si>
  <si>
    <t>CONCRETO ARMADO - SAPATAS</t>
  </si>
  <si>
    <t>15.1</t>
  </si>
  <si>
    <t>ED-49812</t>
  </si>
  <si>
    <t>LASTRO DE CONCRETO MAGRO, INCLUSIVE TRANSPORTE, LANÇAMENTO E ADENSAMENTO</t>
  </si>
  <si>
    <t>15.2</t>
  </si>
  <si>
    <t>ED-29551</t>
  </si>
  <si>
    <t>CORTE, DOBRA E MONTAGEM DE AÇO CA-50, DIÂMETRO 10 MM, INCLUSIVE ESPAÇADOR</t>
  </si>
  <si>
    <t>15.3</t>
  </si>
  <si>
    <t>ED-29548</t>
  </si>
  <si>
    <t>CORTE, DOBRA E MONTAGEM DE AÇO CA-60, DIÂMETRO 5 MM, INCLUSIVE ESPAÇADOR</t>
  </si>
  <si>
    <t>15.4</t>
  </si>
  <si>
    <t>ED-49810</t>
  </si>
  <si>
    <t>FÔRMA E DESFORMA PARA VIGA-CINTA/BLOCO COM TÁBUA E SARRAFO, REAPROVEITAMENTO (3X) (FUNDAÇÃO)</t>
  </si>
  <si>
    <t>15.5</t>
  </si>
  <si>
    <t>ED-49805</t>
  </si>
  <si>
    <t xml:space="preserve"> FORNECIMENTO DE CONCRETO ESTRUTURAL, USINADO BOMBEADO, COM FCK 25MPA, INCLUSIVE LANÇAMENTO, ADENSAMENTO E ACABAMENTO (FUNDAÇÃO</t>
  </si>
  <si>
    <t>CONCRETO ARMADO - VIGAS BALDRAMES (NIVEL 000)</t>
  </si>
  <si>
    <t>15.6</t>
  </si>
  <si>
    <t>15.7</t>
  </si>
  <si>
    <t>ED-29550</t>
  </si>
  <si>
    <t>CORTE, DOBRA E MONTAGEM DE AÇO CA-50, DIÂMETRO 8 MM, INCLUSIVE ESPAÇADOR</t>
  </si>
  <si>
    <t>15.8</t>
  </si>
  <si>
    <t>15.9</t>
  </si>
  <si>
    <t>CONCRETO ARMADO - VIGAS BALDRAMES (NIVEL 100)</t>
  </si>
  <si>
    <t>15.10</t>
  </si>
  <si>
    <t>15.11</t>
  </si>
  <si>
    <t>15.12</t>
  </si>
  <si>
    <t>SUPERESTRUTURA</t>
  </si>
  <si>
    <t>CONCRETO ARMADO - PILARES</t>
  </si>
  <si>
    <t>16.1</t>
  </si>
  <si>
    <t>16.2</t>
  </si>
  <si>
    <t>16.3</t>
  </si>
  <si>
    <t>CONCRETO ARMADO - VIGAS (NIVEL 250)</t>
  </si>
  <si>
    <t>16.4</t>
  </si>
  <si>
    <t>16.5</t>
  </si>
  <si>
    <t xml:space="preserve">BLOCO DE CONCRETO </t>
  </si>
  <si>
    <t>16.6</t>
  </si>
  <si>
    <t xml:space="preserve"> ED-48213</t>
  </si>
  <si>
    <t>ALVENARIA DE BLOCO DE CONCRETO CHEIO COM ARMAÇÃO, EM
 CONCRETO COM FCK 15MPA , ESP. 14CM, PARA REVESTIMENTO,
 INCLUSIVE ARGAMASSA PARA ASSENTAMENTO (DETALHE D 
CADERNO SEDS)</t>
  </si>
  <si>
    <t>17.1</t>
  </si>
  <si>
    <t>ED-50764</t>
  </si>
  <si>
    <t>REVESTIMENTO COM IMPERMEABILIZANTE EM DUAS (2)
CAMADAS SOBREPOSTAS DE ARGAMASSA, TRAÇO 1:3 (CIMENTO E AREIA) COM ADITIVO IMPERMEABILIZANTE, ESP. 20 MM, INCLUSIVE PINTURA COM DUAS (2) DEMÃOS COM EMULSÃOASFÁLTICA</t>
  </si>
  <si>
    <t>ALVENARIA</t>
  </si>
  <si>
    <t>18.1</t>
  </si>
  <si>
    <t xml:space="preserve"> ALVENARIA DE VEDAÇÃO COM TIJOLO CERÂMICO FURADO, ESP. 14CM, PARA REVESTIMENTO, INCLUSIVE ARGAMASSA PARA ASSENTAMENTO</t>
  </si>
  <si>
    <t>18.2</t>
  </si>
  <si>
    <t xml:space="preserve">SINAPI </t>
  </si>
  <si>
    <t>VERGA MOLDADA IN LOCO EM CONCRETO PARA JANELAS COM MAIS DE 1,5 M DE VÃO.</t>
  </si>
  <si>
    <t>18.3</t>
  </si>
  <si>
    <t>CONTRAVERGA MOLDADA IN LOCO EM CONCRETO, ESPESSURA DE *20* CM.</t>
  </si>
  <si>
    <t>18.4</t>
  </si>
  <si>
    <t>18.5</t>
  </si>
  <si>
    <t>ED-9081</t>
  </si>
  <si>
    <t>REVESTIMENTO COM CERÂMICA APLICADO EM PAREDE, ACABAMENTO ESMALTADO, AMBIENTE INTERNO/EXTERNO,
PADRÃO EXTRA, DIMENSÃO DA PEÇA ATÉ 2025 CM2,PEI III, ASSENTAMENTO COM ARGAMASSA INDUSTRIALIZADA, INCLUSIVE
 REJUNTAMENTO</t>
  </si>
  <si>
    <t>18.6</t>
  </si>
  <si>
    <t>18.7</t>
  </si>
  <si>
    <t xml:space="preserve">ED-50767 </t>
  </si>
  <si>
    <t>RODAPÉ DE ARDÓSIA, ESP. 7MM, ALTURA DE 7CM,
 ACABAMENTO NATURAL, ASSENTAMENTO COM ARGAMASSA INDUSTRIALIZADA, INCLUSIVE REJUNTAMENTO</t>
  </si>
  <si>
    <t>18.8</t>
  </si>
  <si>
    <t>ED-51002</t>
  </si>
  <si>
    <t>SOLEIRA DE GRANITO, NA COR CINZA ANDORINHA, ESP. 2CM,
ACABAMENTO POLIDO, ASSENTAMENTO COM ARGAMASSA
INDUSTRIALIZADA, INCLUSIVE REJUNTAMENTO</t>
  </si>
  <si>
    <t>19.1</t>
  </si>
  <si>
    <t>ED-50957</t>
  </si>
  <si>
    <t xml:space="preserve"> FORNECIMENTO DE JANELA BASCULANTE EM METALON,
INCLUSIVE ASSENTAMENTO, FERRAGENS E ACESSÓRIOS</t>
  </si>
  <si>
    <t>19.2</t>
  </si>
  <si>
    <t xml:space="preserve"> ED-51155</t>
  </si>
  <si>
    <t>VIDRO COMUM TRANSPARENTE INCOLOR, ESP. 3MM, INCLUSIVE FIXAÇÃO E VEDAÇÃO COM GUARNIÇÃO/GAXETA DE BORRACHA
 NEOPRENE, FORNECIMENTO E INSTALAÇÃO, EXCLUSIVE CAIXILHO/PERFIL</t>
  </si>
  <si>
    <t>20.1</t>
  </si>
  <si>
    <t>20.2</t>
  </si>
  <si>
    <t>20.3</t>
  </si>
  <si>
    <t>20.4</t>
  </si>
  <si>
    <t>INSTALÇÃO ELÉTRICA</t>
  </si>
  <si>
    <t>21.1</t>
  </si>
  <si>
    <t>ED-49309</t>
  </si>
  <si>
    <t xml:space="preserve"> ELETRODUTO DE PVC RÍGIDO ROSCÁVEL, DN 25 MM (1"),
INCLUSIVE CONEXÕES, SUPORTES E FIXAÇÃO</t>
  </si>
  <si>
    <t>21.2</t>
  </si>
  <si>
    <t>ED-48951</t>
  </si>
  <si>
    <t xml:space="preserve"> CABO DE COBRE FLEXÍVEL, CLASSE 5, ISOLAMENTO TIPO LSHF/ATOX, NÃO HALOGENADO, ANTICHAMA, TERMOPLÁSTICO,UNIPOLAR, SEÇÃO 2,5 MM2, 70°C, 450/750V</t>
  </si>
  <si>
    <t>21.3</t>
  </si>
  <si>
    <t>ED-48961</t>
  </si>
  <si>
    <t xml:space="preserve"> CABO DE COBRE FLEXÍVEL, CLASSE 5, ISOLAMENTO TIPO LSHF/ATOX, NÃO HALOGENADO, ANTICHAMA, TERMOPLÁSTICO,UNIPOLAR, SEÇÃO 6 MM2, 70°C, 450/750V</t>
  </si>
  <si>
    <t>21.4</t>
  </si>
  <si>
    <t>ED-13357</t>
  </si>
  <si>
    <t>LUMINÁRIA PLAFON REDONDO DE VIDRO
 JATEADO REDONDO COMPLETA, DIÂMETRO 25 CM, PARA UMA (1) LÂMPADA LED, POTÊNCIA 15W, BULBO A65, FORNECIMENTO E INSTALAÇÃO, INCLUSIVE BASE E LÂMPADA</t>
  </si>
  <si>
    <t>21.5</t>
  </si>
  <si>
    <t>ED-15748</t>
  </si>
  <si>
    <t xml:space="preserve"> CONJUNTO DE UMA (1) TOMADA PADRÃO, TRÊS (3) POLOS,CORRENTE 10A, TENSÃO 250V, (2P+T/10A-250V), COM PLACA 4"X2"DE UM (1) POSTO, INCLUSIVE FORNECIMENTO, INSTALAÇÃO,
SUPORTE, MÓDULO E PLACA</t>
  </si>
  <si>
    <t>21.6</t>
  </si>
  <si>
    <t>ED-15733</t>
  </si>
  <si>
    <t xml:space="preserve"> CONJUNTO DE UM (1) INTERRUPTOR SIMPLES, CORRENTE 10A, TENSÃO 250V, (10A-250V), COM PLACA 4"X2" DE UM (1) POSTO, INCLUSIVE FORNECIMENTO, INSTALAÇÃO, SUPORTE, MÓDULO E PLACA</t>
  </si>
  <si>
    <t>21.7</t>
  </si>
  <si>
    <t>INSTALAÇÕES HIDRAULICAS</t>
  </si>
  <si>
    <t>22.1</t>
  </si>
  <si>
    <t>22.2</t>
  </si>
  <si>
    <t>22.3</t>
  </si>
  <si>
    <t xml:space="preserve">ED-50282 </t>
  </si>
  <si>
    <t>LAVATÓRIO DE LOUÇA BRANCA COM COLUNA, TAMANHO MÉDIO,I NCLUSIVE ACESSÓRIOS DE FIXAÇÃO, VÁLVULA DE ESCOAMENTO DE METAL COM ACABAMENTO CROMADO, SIFÃO DE METAL TIPO COPO COM ACABAMENTO CROMADO, FORNECIMENTO,
INSTALAÇÃO E REJUNTAMENTO, EXCLUSIVE TORNEIRA E ENGATE FLEXÍVEL</t>
  </si>
  <si>
    <t>22.4</t>
  </si>
  <si>
    <t>TORNEIRA CROMADA DE MESA, 1/2 OU 3/4,
 PARA LAVATÓRIO, PADRÃO MÉDIO -  FORNECIMENTO E INSTALAÇÃO. AF_01/2020</t>
  </si>
  <si>
    <t>22.5</t>
  </si>
  <si>
    <t>TUBO, PVC, SOLDÁVEL, DN 20MM, INSTALADO EM 
RAMAL OU SUB-RAMAL DE ÁGUA - FORNECIMENTO E INSTALAÇÃO. AF_12/2014</t>
  </si>
  <si>
    <t>22.6</t>
  </si>
  <si>
    <t>TUBO, PVC, SOLDÁVEL, DN 25MM, INSTALADO EM 
RAMAL OU SUB-RAMAL DE ÁGUA  - FORNECIMENTO E INSTALAÇÃO. AF_12/2014</t>
  </si>
  <si>
    <t>22.7</t>
  </si>
  <si>
    <t>JOELHO 90 GRAUS, PVC, SOLDÁVEL, DN 20MM,
 INSTALADO EM RAMAL OU SUB-RAM UN CR 6,11 AL DE ÁGUA - FORNECIMENTO E INSTALAÇÃO. AF_12/2014</t>
  </si>
  <si>
    <t>22.8</t>
  </si>
  <si>
    <t>JOELHO 90 GRAUS, PVC, SOLDÁVEL, DN 25MM, 
INSTALADO EM RAMAL OU SUB-RAMAL DE ÁGUA - FORNECIMENTO E INSTALAÇÃO. AF_12/2014</t>
  </si>
  <si>
    <t>22.9</t>
  </si>
  <si>
    <t>JOELHO 90 GRAUS COM BUCHA DE LATÃO, PVC, 
SOLDÁVEL, DN 25MM, X 3/4 INSTALADO EM RAMAL OU SUB-RAMAL DE ÁGUA - FORNECIMENTO E INSTALAÇÃO. AF_1 2/2014</t>
  </si>
  <si>
    <t>22.10</t>
  </si>
  <si>
    <t>TE, PVC, SOLDÁVEL, DN 20MM, INSTALADO EM 
RAMAL OU SUB-RAMAL DE ÁGUA -  FORNECIMENTO E INSTALAÇÃO. AF_12/2014</t>
  </si>
  <si>
    <t>22.11</t>
  </si>
  <si>
    <t>TE, PVC, SOLDÁVEL, DN 25MM, INSTALADO EM RAMAL
 OU SUB-RAMAL DE ÁGUA - FORNECIMENTO E INSTALAÇÃO. AF_12/2014</t>
  </si>
  <si>
    <t>22.12</t>
  </si>
  <si>
    <t>LUVA COM BUCHA DE LATÃO, PVC, SOLDÁVEL,
 DN 25MM X 3/4, INSTALADO EM RAMAL DE DISTRIBUIÇÃO DE ÁGUA - FORNECIMENTO E INSTALAÇÃO. AF_12/2014</t>
  </si>
  <si>
    <t>22.13</t>
  </si>
  <si>
    <t>REGISTRO DE PRESSÃO BRUTO, LATÃO, ROSCÁVEL, 
1/2" - FORNECIMENTO E INSTALAÇÃO. AF_08/2021</t>
  </si>
  <si>
    <t>22.14</t>
  </si>
  <si>
    <t>REGISTRO DE GAVETA BRUTO, LATÃO, ROSCÁVEL,
 1/2" - FORNECIMENTO E INSTA LAÇÃO. AF_08/2021</t>
  </si>
  <si>
    <t>22.15</t>
  </si>
  <si>
    <t>TE, PVC, SERIE NORMAL, ESGOTO PREDIAL,
 DN 50 X 50 MM, JUNTA ELÁSTICA, FORNECIDO E INSTALADO EM RAMAL DE DESCARGA OU RAMAL DE ESGOTO SANITÁRI O. AF_12/2014</t>
  </si>
  <si>
    <t>22.16</t>
  </si>
  <si>
    <t>TUBO PVC, SERIE NORMAL, ESGOTO PREDIAL,
 DN 50 MM, FORNECIDO E INSTALADO EM RAMAL DE DESCARGA OU RAMAL DE ESGOTO SANITÁRIO. AF_12/2014</t>
  </si>
  <si>
    <t>22.17</t>
  </si>
  <si>
    <t>JOELHO 90 GRAUS, PVC, SERIE NORMAL, 
ESGOTO PREDIAL, DN 50 MM, JUNTA ELÁSTICA, FORNECIDO E INSTALADO EM RAMAL DE DESCARGA OU RAMAL DE ESGOTO SANITÁRIO. AF_12/2014</t>
  </si>
  <si>
    <t>22.18</t>
  </si>
  <si>
    <t>CAIXA SIFONADA, PVC, DN 100 X 100 X 50 MM, 
JUNTA ELÁSTICA, FORNECIDA E INSTALADA EM RAMAL DE DESCARGA OU EM RAMAL DE ESGOTO SANITÁRIO. AF_12 /2014</t>
  </si>
  <si>
    <t>23.1</t>
  </si>
  <si>
    <t>ED-28728</t>
  </si>
  <si>
    <t xml:space="preserve"> FORRO EM RÉGUA DE PVC, LARGURA 20CM, NA COR BRANCA, INCLUSIVE ESTRUTURA DE FIXAÇÃO E PENDURAIS METÁLICOS E ACESSÓRIOS DE FIXAÇÃO, EXCLUSIVE RODAFORRO OU MOLDURA</t>
  </si>
  <si>
    <t>23.2</t>
  </si>
  <si>
    <t>TRAMA DE MADEIRA COMPOSTA POR RIPAS, CAIBROS E TERÇAS PARA TELHADOS DE ATÉ 2 ÁGUAS PARA TELHA CERÂMICA CAPA-CANAL, INCLUSO TRANSPORTE VERTIC
 AL. AF_07/2019</t>
  </si>
  <si>
    <t>23.3</t>
  </si>
  <si>
    <t>ED-48421</t>
  </si>
  <si>
    <t xml:space="preserve">  COBERTURA EM TELHA CERÂMICA, TIPO COLONIAL, INCLUSIVE FIXAÇÃO, EXCLUSIVE ENGRADAMENTO E MANTA ISOLANTE/TÉRMICA</t>
  </si>
  <si>
    <t>ALMOXARIFADO</t>
  </si>
  <si>
    <t>24.1</t>
  </si>
  <si>
    <t>24.2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</si>
  <si>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</si>
  <si>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</si>
  <si>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</si>
  <si>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</si>
  <si>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</si>
  <si>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</si>
  <si>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</si>
  <si>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</si>
  <si>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</si>
  <si>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26.1</t>
  </si>
  <si>
    <t>26.2</t>
  </si>
  <si>
    <t>26.3</t>
  </si>
  <si>
    <t>26.4</t>
  </si>
  <si>
    <t>26.5</t>
  </si>
  <si>
    <t>26.6</t>
  </si>
  <si>
    <t>27.1</t>
  </si>
  <si>
    <t>28.1</t>
  </si>
  <si>
    <t>28.2</t>
  </si>
  <si>
    <t>28.3</t>
  </si>
  <si>
    <t>28.4</t>
  </si>
  <si>
    <t>28.5</t>
  </si>
  <si>
    <t>ED-50723</t>
  </si>
  <si>
    <t>REVESTIMENTO COM CERÂMICA APLICADO EM PISO,
ACABAMENTO ESMALTADO, AMBIENTE INTERNO, PADRÃO
COMERCIAL, ASSENTAMENTO COM ARGAMASSA INDUSTRIALIZADA, INCLUSIVE REJUNTAMENTO</t>
  </si>
  <si>
    <t>28.6</t>
  </si>
  <si>
    <t>28.7</t>
  </si>
  <si>
    <t>29.1</t>
  </si>
  <si>
    <t xml:space="preserve"> ED-50916</t>
  </si>
  <si>
    <t>PORTA METÁLICA 80 X 210 CM , INCLUINDO FECHADURA TIPO
 EXTERNA E FERRAGENS.</t>
  </si>
  <si>
    <t>29.2</t>
  </si>
  <si>
    <t xml:space="preserve"> ED-50909</t>
  </si>
  <si>
    <t>PORTA METÁLICA 1,00 X 210 CM , INCLUINDO FECHADURA TIPO EXTERNA E FERRAGENS.</t>
  </si>
  <si>
    <t>29.3</t>
  </si>
  <si>
    <t>29.4</t>
  </si>
  <si>
    <t>30.1</t>
  </si>
  <si>
    <t>30.2</t>
  </si>
  <si>
    <t>30.3</t>
  </si>
  <si>
    <t>30.4</t>
  </si>
  <si>
    <t>31.1</t>
  </si>
  <si>
    <t>31.2</t>
  </si>
  <si>
    <t>31.3</t>
  </si>
  <si>
    <t>31.4</t>
  </si>
  <si>
    <t>31.5</t>
  </si>
  <si>
    <t>31.6</t>
  </si>
  <si>
    <t>32.1</t>
  </si>
  <si>
    <t>32.2</t>
  </si>
  <si>
    <t>32.3</t>
  </si>
  <si>
    <t>REFORMA CONSULTÓRIO ODONTOLÓGICO</t>
  </si>
  <si>
    <t>33.1</t>
  </si>
  <si>
    <t>REMOÇÃO E ASSENTAMENTO</t>
  </si>
  <si>
    <t>34.1</t>
  </si>
  <si>
    <t xml:space="preserve"> ED-48493</t>
  </si>
  <si>
    <t>REMOÇÃO MANUAL DE ESQUADRIA EM MADEIRA, COM
 REAPROVEITAMENTO, INCLUSIVE REMOÇÃO DE MARCO/ALIZAR/  GUARNIÇÕES, AFASTAMENTO E EMPILHAMENTO, EXCLUSIVE  TRANSPORTE E RETIRADA DO MATERIAL REMOVIDO NÃO REAPROVEITÁVEL</t>
  </si>
  <si>
    <t>34.2</t>
  </si>
  <si>
    <t xml:space="preserve"> ED-48497</t>
  </si>
  <si>
    <t>REMOÇÃO MANUAL DE ESQUADRIA METÁLICA, COM
 REAPROVEITAMENTO, INCLUSIVE MARCO/ALIZAR/GUARNIÇÕES, AFASTAMENTO E EMPILHAMENTO, EXCLUSIVE TRANSPORTE E RETIRADA DO MATERIAL REMOVIDO  NÃO REAPROVEITÁVEL</t>
  </si>
  <si>
    <t>34.3</t>
  </si>
  <si>
    <t xml:space="preserve"> ED-50932</t>
  </si>
  <si>
    <t>ASSENTAMENTO DE JANELA METÁLICA DE AÇO OU FERRO, TIPO DE CORRER OU MÁXIM-AR, EXCLUSIVE FORNECIMENTO</t>
  </si>
  <si>
    <t>34.4</t>
  </si>
  <si>
    <t xml:space="preserve"> ED-50934</t>
  </si>
  <si>
    <t>ASSENTAMENTO DE PORTA UMA (1) OU DUAS (2) FOLHAS, EXCLUSIVE FORNECIMENTO</t>
  </si>
  <si>
    <t>ALVENARIA E PINTURA</t>
  </si>
  <si>
    <t>35.1</t>
  </si>
  <si>
    <t>35.2</t>
  </si>
  <si>
    <t>35.3</t>
  </si>
  <si>
    <t>35.4</t>
  </si>
  <si>
    <t>35.5</t>
  </si>
  <si>
    <t>35.6</t>
  </si>
  <si>
    <t>OUTROS</t>
  </si>
  <si>
    <t>36.1</t>
  </si>
  <si>
    <t>6 ESPELHO CRISTAL E = 4 MM</t>
  </si>
  <si>
    <t>CONSTRUÇÃO PAREDES INTERNAS DO POSTO</t>
  </si>
  <si>
    <t>37.1</t>
  </si>
  <si>
    <t>37.2</t>
  </si>
  <si>
    <t>38.1</t>
  </si>
  <si>
    <t>38.2</t>
  </si>
  <si>
    <t>38.3</t>
  </si>
  <si>
    <t>38.4</t>
  </si>
  <si>
    <t>38.5</t>
  </si>
  <si>
    <t>39.1</t>
  </si>
  <si>
    <t>39.2</t>
  </si>
  <si>
    <t>39.3</t>
  </si>
  <si>
    <t>39.4</t>
  </si>
  <si>
    <t>39.5</t>
  </si>
  <si>
    <t>40.1</t>
  </si>
  <si>
    <t>40.2</t>
  </si>
  <si>
    <t>40.3</t>
  </si>
  <si>
    <t>40.4</t>
  </si>
  <si>
    <t>40.5</t>
  </si>
  <si>
    <t>40.6</t>
  </si>
  <si>
    <t>40.7</t>
  </si>
  <si>
    <t>41.1</t>
  </si>
  <si>
    <t>PORTA DE VIDRO DE CORRPORTA DE VIDRO DECORRERJATEADA 1,00 X2,10 ITENS
 INCLUSOS: DOBRADIÇAS, MONTAGEM EINSTALAÇÃO DO
 BATENTE , FECHADURA COMEXECUÇÃODO FURO
 FORNECIMENTO EINSTALAÇÃOER JATEADA 1,00 X 2,10</t>
  </si>
  <si>
    <t>41.2</t>
  </si>
  <si>
    <t>PORTA DE VIDRO DECORRERJATEADA 1,10 X2,10
 INCLUSOS DOBRADIÇAS, MONTAGEM EINSTALAÇÃO DO
 BATENTE , FECHADURA COMEXECUÇÃODO FURO
 FORNECIMENTO EINSTALAÇÃO</t>
  </si>
  <si>
    <t>41.3</t>
  </si>
  <si>
    <t>REFORMA CONSULTÓRIO ODONTOLÓGICO EXTERNO</t>
  </si>
  <si>
    <t>COBERTURA E PISO EXTERNO</t>
  </si>
  <si>
    <t>42.1</t>
  </si>
  <si>
    <t xml:space="preserve"> ED-48512</t>
  </si>
  <si>
    <t>ED-48512</t>
  </si>
  <si>
    <t>REMOÇÃO MANUAL DE TELHA  EM FIBROCIMENTO, TIPO ONDULADA, COM REAPROVEITAMENTO, INCLUSIVE AFASTAMENTO E EMPILHAMENTO, EXCLUSIVE TRANSPORTE E RETIRADA DO MATERIAL REMOVIDO NÃO REAPROVEITÁVEL</t>
  </si>
  <si>
    <t>42.2</t>
  </si>
  <si>
    <t>ED-48459</t>
  </si>
  <si>
    <t>REMOÇÃO MANUAL
 DE FORRO DE PLACAS (GESSO, MINERAL, FIBRA, ISOPOR, COLMEIA, PVC, ETC.), COM REAPROVEITAMENTO, INCLUSIVE DEMOLIÇÃO ESTRUTURA DE SUSTENTAÇÃO, AFASTAMENTO E EMPILHAMENTO, EXCLUSIVE TRANSPORTE E RETIRADA DO MATERIAL REMOVIDO NÃO REAPROVEITÁVEL</t>
  </si>
  <si>
    <t>42.3</t>
  </si>
  <si>
    <t>42.4</t>
  </si>
  <si>
    <t>42.5</t>
  </si>
  <si>
    <t>42.6</t>
  </si>
  <si>
    <t>43.1</t>
  </si>
  <si>
    <t>43.2</t>
  </si>
  <si>
    <t>ED-29484</t>
  </si>
  <si>
    <t>JANELA EM ALUMÍNIO DE CORRER COM 2 FOLHAS, LINHA 25/ SUPREMA, ACABAMENTO ANODIZADO NATURAL, INCLUSIVE PERFIS, VIDRO 4MM E INSTALAÇÃO, EXCLUSIVE FERRAGENS PARA JANELA DE ALUMÍNIO DE CORRER</t>
  </si>
  <si>
    <t>43.3</t>
  </si>
  <si>
    <t>PORTA DE VIDRO DECORRERJATEADA 1,00 X2,10 ITENS
 INCLUSOS: DOBRADIÇAS, MONTAGEM EINSTALAÇÃO DO
 BATENTE , FECHADURA COMEXECUÇÃODO FURO
 FORNECIMENTO EINSTALAÇÃO</t>
  </si>
  <si>
    <t>43.4</t>
  </si>
  <si>
    <t>BANCADA E ALVENARIA</t>
  </si>
  <si>
    <t>44.1</t>
  </si>
  <si>
    <t>ED-48437</t>
  </si>
  <si>
    <t>REMOÇÃO MANUAL DE BANCADA DE PEDRA (MÁRMORE,GRANITO, ARDÓSIA, MARMORITE, ETC.), COM REAPROVEITAMENTO, INCLUSIVE RASGO EM ALVENARIA,REMOÇÃO DE ACESSÓRIOS DE FIXAÇÃO, AFASTAMENTO E EMPILHAMENTO, EXCLUSIVE TRANSPORTE E RETIRADA DO MATERIAL REMOVIDO NÃO REAPROVEITÁVEL</t>
  </si>
  <si>
    <t>44.2</t>
  </si>
  <si>
    <t>44.3</t>
  </si>
  <si>
    <t>44.4</t>
  </si>
  <si>
    <t>44.5</t>
  </si>
  <si>
    <t>44.6</t>
  </si>
  <si>
    <t>44.7</t>
  </si>
  <si>
    <t>LOUÇAS E METAIS</t>
  </si>
  <si>
    <t>45.1</t>
  </si>
  <si>
    <t>ED-50280</t>
  </si>
  <si>
    <t>CUBA DE LOUÇA BRANCA DE SOBREPOR, FORMATO OVAL, INCLUSIVE VÁLVULA DE ESCOAMENTO DE METAL COM ACABAMENTO CROMADO, SIFÃO DE METAL TIPO COPO COM ACABAMENTO CROMADO, FORNECIMENTO E INSTALAÇÃO</t>
  </si>
  <si>
    <t>45.2</t>
  </si>
  <si>
    <t>ED-50324</t>
  </si>
  <si>
    <t>TORNEIRA METÁLICA PARA PIA, BICA MÓVEL, ABERTURA 1/4 DE
VOLTA, ACABAMENTO CROMADO, COM AREJADOR, APLICAÇÃODE MESA, INCLUSIVE ENGATE FLEXÍVEL METÁLICO, FORNECIMENTO E INSTALAÇÃO</t>
  </si>
  <si>
    <t>45.3</t>
  </si>
  <si>
    <t>45.4</t>
  </si>
  <si>
    <t>45.5</t>
  </si>
  <si>
    <t>46.1</t>
  </si>
  <si>
    <t>LUMINÁRIA PLAFON REDONDO DE VIDRO
  REDONDO COMPLETA, DIÂMETRO 25 CM, PARA UMA (1) LÂMPADA LED, POTÊNCIA 15W, BULBO A65, FORNECIMENTO E INSTALAÇÃO, INCLUSIVE BASE E LÂMPADA</t>
  </si>
  <si>
    <t>47.1</t>
  </si>
  <si>
    <t>47.2</t>
  </si>
  <si>
    <t>47.3</t>
  </si>
  <si>
    <t>47.4</t>
  </si>
  <si>
    <t>47.5</t>
  </si>
  <si>
    <t>47.6</t>
  </si>
  <si>
    <t>47.7</t>
  </si>
  <si>
    <t>LIMPEZA FINAL</t>
  </si>
  <si>
    <t>ED-50266</t>
  </si>
  <si>
    <t>LIMPEZA FINAL PARA ENTREGA DA OBRA</t>
  </si>
  <si>
    <t>REFORMA UNIDADE BÁSICA DE SÁUDE ALDEBARDO VIEIRA 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</si>
</sst>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#,##0.0000"/>
    <numFmt numFmtId="166" formatCode="_-&quot;R$&quot;\ * #,##0.0000_-;\-&quot;R$&quot;\ * #,##0.0000_-;_-&quot;R$&quot;\ * &quot;-&quot;????_-;_-@_-"/>
    <numFmt numFmtId="167" formatCode="_(* #,##0.00_);_(* \(#,##0.00\);_(* &quot;-&quot;??_);_(@_)"/>
    <numFmt numFmtId="168" formatCode="&quot;R$&quot;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3" fillId="0" borderId="0"/>
    <xf numFmtId="167" fontId="13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3" fillId="0" borderId="0"/>
    <xf numFmtId="0" fontId="13" fillId="0" borderId="0"/>
    <xf numFmtId="43" fontId="1" fillId="0" borderId="0" applyFont="0" applyFill="0" applyBorder="0" applyAlignment="0" applyProtection="0"/>
    <xf numFmtId="167" fontId="13" fillId="0" borderId="0" applyFont="0" applyFill="0" applyBorder="0" applyAlignment="0" applyProtection="0"/>
  </cellStyleXfs>
  <cellXfs count="152">
    <xf numFmtId="0" fontId="0" fillId="0" borderId="0" xfId="0"/>
    <xf numFmtId="0" fontId="0" fillId="2" borderId="0" xfId="0" applyFill="1"/>
    <xf numFmtId="9" fontId="0" fillId="2" borderId="0" xfId="1" applyFont="1" applyFill="1" applyAlignment="1"/>
    <xf numFmtId="9" fontId="0" fillId="0" borderId="0" xfId="1" applyFont="1" applyFill="1" applyAlignment="1"/>
    <xf numFmtId="0" fontId="2" fillId="2" borderId="6" xfId="0" applyFont="1" applyFill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 wrapText="1"/>
    </xf>
    <xf numFmtId="14" fontId="0" fillId="6" borderId="10" xfId="0" applyNumberFormat="1" applyFill="1" applyBorder="1" applyAlignment="1">
      <alignment horizontal="center" vertical="center"/>
    </xf>
    <xf numFmtId="49" fontId="0" fillId="6" borderId="10" xfId="0" applyNumberFormat="1" applyFill="1" applyBorder="1" applyAlignment="1">
      <alignment horizontal="center" vertical="center"/>
    </xf>
    <xf numFmtId="49" fontId="0" fillId="6" borderId="7" xfId="0" applyNumberFormat="1" applyFill="1" applyBorder="1" applyAlignment="1">
      <alignment vertical="center"/>
    </xf>
    <xf numFmtId="9" fontId="0" fillId="6" borderId="28" xfId="0" applyNumberFormat="1" applyFill="1" applyBorder="1" applyAlignment="1">
      <alignment horizontal="center" vertical="center"/>
    </xf>
    <xf numFmtId="9" fontId="0" fillId="6" borderId="34" xfId="0" applyNumberFormat="1" applyFill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7" borderId="33" xfId="0" applyFont="1" applyFill="1" applyBorder="1" applyAlignment="1">
      <alignment horizontal="center" vertical="center"/>
    </xf>
    <xf numFmtId="0" fontId="9" fillId="0" borderId="0" xfId="0" applyFont="1"/>
    <xf numFmtId="166" fontId="0" fillId="0" borderId="0" xfId="0" applyNumberFormat="1"/>
    <xf numFmtId="49" fontId="0" fillId="7" borderId="7" xfId="0" applyNumberFormat="1" applyFill="1" applyBorder="1" applyAlignment="1">
      <alignment horizontal="left" vertical="center"/>
    </xf>
    <xf numFmtId="49" fontId="0" fillId="7" borderId="3" xfId="0" applyNumberFormat="1" applyFill="1" applyBorder="1" applyAlignment="1">
      <alignment horizontal="center" vertical="center"/>
    </xf>
    <xf numFmtId="49" fontId="0" fillId="7" borderId="5" xfId="0" applyNumberFormat="1" applyFill="1" applyBorder="1" applyAlignment="1">
      <alignment horizontal="center" vertical="center"/>
    </xf>
    <xf numFmtId="49" fontId="0" fillId="7" borderId="10" xfId="0" applyNumberFormat="1" applyFill="1" applyBorder="1" applyAlignment="1">
      <alignment horizontal="center" vertical="center"/>
    </xf>
    <xf numFmtId="0" fontId="11" fillId="2" borderId="0" xfId="0" applyFont="1" applyFill="1"/>
    <xf numFmtId="0" fontId="12" fillId="2" borderId="9" xfId="0" applyFont="1" applyFill="1" applyBorder="1" applyAlignment="1">
      <alignment horizontal="left" vertical="center"/>
    </xf>
    <xf numFmtId="10" fontId="10" fillId="7" borderId="27" xfId="1" applyNumberFormat="1" applyFont="1" applyFill="1" applyBorder="1" applyAlignment="1">
      <alignment horizontal="center"/>
    </xf>
    <xf numFmtId="10" fontId="0" fillId="7" borderId="10" xfId="1" applyNumberFormat="1" applyFont="1" applyFill="1" applyBorder="1" applyAlignment="1">
      <alignment horizontal="center" vertical="center"/>
    </xf>
    <xf numFmtId="10" fontId="0" fillId="7" borderId="24" xfId="1" applyNumberFormat="1" applyFont="1" applyFill="1" applyBorder="1" applyAlignment="1">
      <alignment horizontal="center" vertical="center"/>
    </xf>
    <xf numFmtId="49" fontId="0" fillId="7" borderId="38" xfId="0" applyNumberFormat="1" applyFill="1" applyBorder="1" applyAlignment="1">
      <alignment horizontal="center" vertical="center"/>
    </xf>
    <xf numFmtId="10" fontId="0" fillId="7" borderId="38" xfId="1" applyNumberFormat="1" applyFont="1" applyFill="1" applyBorder="1" applyAlignment="1">
      <alignment horizontal="right" vertical="center"/>
    </xf>
    <xf numFmtId="4" fontId="0" fillId="3" borderId="38" xfId="2" applyNumberFormat="1" applyFont="1" applyFill="1" applyBorder="1" applyAlignment="1">
      <alignment horizontal="right" vertical="center"/>
    </xf>
    <xf numFmtId="49" fontId="0" fillId="7" borderId="38" xfId="0" applyNumberFormat="1" applyFill="1" applyBorder="1" applyAlignment="1">
      <alignment horizontal="left" vertical="center"/>
    </xf>
    <xf numFmtId="165" fontId="0" fillId="7" borderId="38" xfId="0" applyNumberFormat="1" applyFill="1" applyBorder="1" applyAlignment="1">
      <alignment horizontal="right" vertical="center"/>
    </xf>
    <xf numFmtId="165" fontId="0" fillId="7" borderId="38" xfId="2" applyNumberFormat="1" applyFont="1" applyFill="1" applyBorder="1" applyAlignment="1">
      <alignment horizontal="right" vertical="center"/>
    </xf>
    <xf numFmtId="0" fontId="0" fillId="0" borderId="38" xfId="0" applyBorder="1"/>
    <xf numFmtId="0" fontId="0" fillId="7" borderId="38" xfId="0" applyFill="1" applyBorder="1" applyAlignment="1">
      <alignment horizontal="center"/>
    </xf>
    <xf numFmtId="44" fontId="2" fillId="4" borderId="38" xfId="3" applyFont="1" applyFill="1" applyBorder="1" applyAlignment="1">
      <alignment horizontal="right" vertical="center"/>
    </xf>
    <xf numFmtId="0" fontId="2" fillId="5" borderId="3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8" borderId="0" xfId="0" applyFill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0" fillId="7" borderId="7" xfId="0" applyNumberFormat="1" applyFill="1" applyBorder="1" applyAlignment="1">
      <alignment horizontal="left" vertical="center" wrapText="1"/>
    </xf>
    <xf numFmtId="49" fontId="0" fillId="7" borderId="7" xfId="0" applyNumberFormat="1" applyFill="1" applyBorder="1" applyAlignment="1">
      <alignment horizontal="left" vertical="center"/>
    </xf>
    <xf numFmtId="49" fontId="0" fillId="7" borderId="8" xfId="0" applyNumberForma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2" fontId="2" fillId="7" borderId="12" xfId="0" applyNumberFormat="1" applyFont="1" applyFill="1" applyBorder="1" applyAlignment="1">
      <alignment horizontal="center" vertical="center"/>
    </xf>
    <xf numFmtId="2" fontId="2" fillId="7" borderId="17" xfId="0" applyNumberFormat="1" applyFont="1" applyFill="1" applyBorder="1" applyAlignment="1">
      <alignment horizontal="center" vertical="center"/>
    </xf>
    <xf numFmtId="49" fontId="0" fillId="7" borderId="7" xfId="0" applyNumberFormat="1" applyFill="1" applyBorder="1" applyAlignment="1">
      <alignment horizontal="center" vertical="center"/>
    </xf>
    <xf numFmtId="49" fontId="0" fillId="7" borderId="8" xfId="0" applyNumberForma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/>
    </xf>
    <xf numFmtId="0" fontId="8" fillId="7" borderId="27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8" fillId="6" borderId="25" xfId="0" applyFont="1" applyFill="1" applyBorder="1" applyAlignment="1">
      <alignment horizontal="center"/>
    </xf>
    <xf numFmtId="0" fontId="8" fillId="6" borderId="27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10" fontId="0" fillId="3" borderId="14" xfId="1" applyNumberFormat="1" applyFont="1" applyFill="1" applyBorder="1" applyAlignment="1">
      <alignment horizontal="center" vertical="center"/>
    </xf>
    <xf numFmtId="10" fontId="0" fillId="3" borderId="19" xfId="1" applyNumberFormat="1" applyFont="1" applyFill="1" applyBorder="1" applyAlignment="1">
      <alignment horizontal="center" vertical="center"/>
    </xf>
    <xf numFmtId="10" fontId="0" fillId="6" borderId="32" xfId="1" applyNumberFormat="1" applyFont="1" applyFill="1" applyBorder="1" applyAlignment="1">
      <alignment horizontal="center" vertical="center"/>
    </xf>
    <xf numFmtId="10" fontId="0" fillId="6" borderId="21" xfId="1" applyNumberFormat="1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12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7" fillId="7" borderId="38" xfId="0" applyFont="1" applyFill="1" applyBorder="1" applyAlignment="1">
      <alignment horizontal="center" vertical="center" wrapText="1"/>
    </xf>
    <xf numFmtId="0" fontId="0" fillId="7" borderId="38" xfId="0" applyFont="1" applyFill="1" applyBorder="1"/>
    <xf numFmtId="0" fontId="17" fillId="7" borderId="38" xfId="0" applyFont="1" applyFill="1" applyBorder="1" applyAlignment="1">
      <alignment horizontal="left" vertical="center" wrapText="1"/>
    </xf>
    <xf numFmtId="0" fontId="18" fillId="7" borderId="38" xfId="0" applyFont="1" applyFill="1" applyBorder="1" applyAlignment="1">
      <alignment horizontal="center" vertical="center" wrapText="1"/>
    </xf>
    <xf numFmtId="49" fontId="18" fillId="7" borderId="38" xfId="0" applyNumberFormat="1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horizontal="left" vertical="center" wrapText="1"/>
    </xf>
    <xf numFmtId="2" fontId="18" fillId="7" borderId="38" xfId="10" applyNumberFormat="1" applyFont="1" applyFill="1" applyBorder="1" applyAlignment="1">
      <alignment horizontal="center" vertical="center" wrapText="1"/>
    </xf>
    <xf numFmtId="4" fontId="18" fillId="7" borderId="38" xfId="0" applyNumberFormat="1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vertical="center" wrapText="1"/>
    </xf>
    <xf numFmtId="0" fontId="15" fillId="7" borderId="38" xfId="0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wrapText="1"/>
    </xf>
    <xf numFmtId="2" fontId="18" fillId="7" borderId="38" xfId="0" applyNumberFormat="1" applyFont="1" applyFill="1" applyBorder="1" applyAlignment="1">
      <alignment horizontal="center" vertical="center" wrapText="1"/>
    </xf>
    <xf numFmtId="168" fontId="18" fillId="7" borderId="38" xfId="3" applyNumberFormat="1" applyFont="1" applyFill="1" applyBorder="1" applyAlignment="1">
      <alignment horizontal="center" vertical="center" wrapText="1"/>
    </xf>
    <xf numFmtId="0" fontId="18" fillId="7" borderId="39" xfId="0" applyFont="1" applyFill="1" applyBorder="1" applyAlignment="1">
      <alignment horizontal="left" vertical="center" wrapText="1"/>
    </xf>
    <xf numFmtId="0" fontId="18" fillId="7" borderId="38" xfId="0" applyFont="1" applyFill="1" applyBorder="1" applyAlignment="1">
      <alignment horizontal="center" vertical="center"/>
    </xf>
    <xf numFmtId="0" fontId="18" fillId="7" borderId="39" xfId="0" applyFont="1" applyFill="1" applyBorder="1" applyAlignment="1">
      <alignment vertical="center" wrapText="1"/>
    </xf>
    <xf numFmtId="0" fontId="18" fillId="7" borderId="0" xfId="0" applyFont="1" applyFill="1" applyAlignment="1">
      <alignment horizontal="center" vertical="center"/>
    </xf>
    <xf numFmtId="0" fontId="18" fillId="7" borderId="38" xfId="0" applyFont="1" applyFill="1" applyBorder="1"/>
    <xf numFmtId="2" fontId="19" fillId="7" borderId="38" xfId="0" applyNumberFormat="1" applyFont="1" applyFill="1" applyBorder="1" applyAlignment="1">
      <alignment horizontal="center" vertical="center"/>
    </xf>
    <xf numFmtId="49" fontId="15" fillId="7" borderId="38" xfId="0" applyNumberFormat="1" applyFont="1" applyFill="1" applyBorder="1" applyAlignment="1">
      <alignment horizontal="center" vertical="center" wrapText="1"/>
    </xf>
    <xf numFmtId="0" fontId="18" fillId="7" borderId="38" xfId="0" applyFont="1" applyFill="1" applyBorder="1" applyAlignment="1">
      <alignment horizontal="left" vertical="top" wrapText="1"/>
    </xf>
    <xf numFmtId="2" fontId="18" fillId="7" borderId="38" xfId="0" applyNumberFormat="1" applyFont="1" applyFill="1" applyBorder="1" applyAlignment="1">
      <alignment horizontal="center" vertical="center"/>
    </xf>
    <xf numFmtId="2" fontId="18" fillId="7" borderId="38" xfId="11" applyNumberFormat="1" applyFont="1" applyFill="1" applyBorder="1" applyAlignment="1">
      <alignment horizontal="center" vertical="center" wrapText="1"/>
    </xf>
    <xf numFmtId="0" fontId="20" fillId="7" borderId="38" xfId="0" applyFont="1" applyFill="1" applyBorder="1" applyAlignment="1">
      <alignment horizontal="center" vertical="center"/>
    </xf>
    <xf numFmtId="0" fontId="21" fillId="7" borderId="38" xfId="0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0" fontId="22" fillId="7" borderId="38" xfId="0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left" vertical="center" wrapText="1"/>
    </xf>
    <xf numFmtId="2" fontId="23" fillId="7" borderId="38" xfId="11" applyNumberFormat="1" applyFont="1" applyFill="1" applyBorder="1" applyAlignment="1">
      <alignment horizontal="center" vertical="center" wrapText="1"/>
    </xf>
    <xf numFmtId="4" fontId="23" fillId="7" borderId="38" xfId="0" applyNumberFormat="1" applyFont="1" applyFill="1" applyBorder="1" applyAlignment="1">
      <alignment horizontal="center" vertical="center" wrapText="1"/>
    </xf>
    <xf numFmtId="0" fontId="23" fillId="7" borderId="38" xfId="0" applyFont="1" applyFill="1" applyBorder="1" applyAlignment="1">
      <alignment horizontal="center" vertical="center" wrapText="1"/>
    </xf>
    <xf numFmtId="49" fontId="23" fillId="7" borderId="38" xfId="0" applyNumberFormat="1" applyFont="1" applyFill="1" applyBorder="1" applyAlignment="1">
      <alignment horizontal="center" vertical="center" wrapText="1"/>
    </xf>
    <xf numFmtId="0" fontId="23" fillId="7" borderId="38" xfId="0" applyFont="1" applyFill="1" applyBorder="1" applyAlignment="1">
      <alignment vertical="center" wrapText="1"/>
    </xf>
    <xf numFmtId="0" fontId="23" fillId="7" borderId="38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wrapText="1"/>
    </xf>
    <xf numFmtId="0" fontId="12" fillId="7" borderId="38" xfId="0" applyFont="1" applyFill="1" applyBorder="1" applyAlignment="1">
      <alignment vertical="center" wrapText="1"/>
    </xf>
    <xf numFmtId="2" fontId="23" fillId="7" borderId="38" xfId="6" applyNumberFormat="1" applyFont="1" applyFill="1" applyBorder="1" applyAlignment="1">
      <alignment horizontal="center" vertical="center" wrapText="1"/>
    </xf>
    <xf numFmtId="49" fontId="22" fillId="7" borderId="38" xfId="0" applyNumberFormat="1" applyFont="1" applyFill="1" applyBorder="1" applyAlignment="1">
      <alignment horizontal="center" vertical="center" wrapText="1"/>
    </xf>
    <xf numFmtId="0" fontId="23" fillId="7" borderId="38" xfId="5" applyFont="1" applyFill="1" applyBorder="1" applyAlignment="1">
      <alignment horizontal="left" vertical="center" wrapText="1"/>
    </xf>
    <xf numFmtId="0" fontId="23" fillId="7" borderId="38" xfId="5" applyFont="1" applyFill="1" applyBorder="1" applyAlignment="1">
      <alignment horizontal="center" vertical="center" wrapText="1"/>
    </xf>
    <xf numFmtId="2" fontId="0" fillId="7" borderId="38" xfId="7" quotePrefix="1" applyNumberFormat="1" applyFont="1" applyFill="1" applyBorder="1" applyAlignment="1">
      <alignment horizontal="center" vertical="center"/>
    </xf>
    <xf numFmtId="2" fontId="23" fillId="7" borderId="38" xfId="7" quotePrefix="1" applyNumberFormat="1" applyFont="1" applyFill="1" applyBorder="1" applyAlignment="1">
      <alignment horizontal="center" vertical="center"/>
    </xf>
    <xf numFmtId="0" fontId="23" fillId="7" borderId="38" xfId="9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wrapText="1"/>
    </xf>
    <xf numFmtId="0" fontId="12" fillId="7" borderId="38" xfId="5" applyFont="1" applyFill="1" applyBorder="1" applyAlignment="1">
      <alignment horizontal="center"/>
    </xf>
    <xf numFmtId="0" fontId="12" fillId="7" borderId="38" xfId="5" applyFont="1" applyFill="1" applyBorder="1" applyAlignment="1">
      <alignment vertical="center"/>
    </xf>
    <xf numFmtId="0" fontId="23" fillId="7" borderId="38" xfId="5" applyFont="1" applyFill="1" applyBorder="1" applyAlignment="1">
      <alignment vertical="center"/>
    </xf>
    <xf numFmtId="2" fontId="23" fillId="7" borderId="38" xfId="6" applyNumberFormat="1" applyFont="1" applyFill="1" applyBorder="1" applyAlignment="1">
      <alignment horizontal="center" vertical="center"/>
    </xf>
    <xf numFmtId="2" fontId="23" fillId="7" borderId="38" xfId="7" applyNumberFormat="1" applyFont="1" applyFill="1" applyBorder="1" applyAlignment="1">
      <alignment horizontal="center" vertical="center"/>
    </xf>
    <xf numFmtId="0" fontId="23" fillId="7" borderId="38" xfId="8" applyFont="1" applyFill="1" applyBorder="1" applyAlignment="1">
      <alignment horizontal="center" vertical="center"/>
    </xf>
    <xf numFmtId="0" fontId="23" fillId="7" borderId="38" xfId="5" applyFont="1" applyFill="1" applyBorder="1" applyAlignment="1">
      <alignment horizontal="center" vertical="center"/>
    </xf>
    <xf numFmtId="2" fontId="23" fillId="7" borderId="38" xfId="0" applyNumberFormat="1" applyFont="1" applyFill="1" applyBorder="1" applyAlignment="1">
      <alignment horizontal="center" vertical="center" wrapText="1"/>
    </xf>
    <xf numFmtId="0" fontId="0" fillId="7" borderId="38" xfId="0" applyFont="1" applyFill="1" applyBorder="1" applyAlignment="1">
      <alignment horizontal="left" vertical="center" wrapText="1"/>
    </xf>
    <xf numFmtId="0" fontId="0" fillId="7" borderId="38" xfId="0" applyFont="1" applyFill="1" applyBorder="1" applyAlignment="1">
      <alignment horizontal="center" vertical="center"/>
    </xf>
    <xf numFmtId="2" fontId="0" fillId="7" borderId="38" xfId="0" applyNumberFormat="1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left" vertical="center" wrapText="1"/>
    </xf>
    <xf numFmtId="2" fontId="23" fillId="7" borderId="38" xfId="0" applyNumberFormat="1" applyFont="1" applyFill="1" applyBorder="1" applyAlignment="1">
      <alignment horizontal="center" vertical="center"/>
    </xf>
    <xf numFmtId="2" fontId="16" fillId="7" borderId="38" xfId="0" applyNumberFormat="1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left" vertical="top" wrapText="1"/>
    </xf>
    <xf numFmtId="2" fontId="23" fillId="7" borderId="38" xfId="7" applyNumberFormat="1" applyFont="1" applyFill="1" applyBorder="1" applyAlignment="1">
      <alignment horizontal="center" vertical="center" wrapText="1"/>
    </xf>
    <xf numFmtId="0" fontId="23" fillId="7" borderId="39" xfId="0" applyFont="1" applyFill="1" applyBorder="1" applyAlignment="1">
      <alignment horizontal="left" vertical="center" wrapText="1"/>
    </xf>
  </cellXfs>
  <cellStyles count="12">
    <cellStyle name="Moeda" xfId="3" builtinId="4"/>
    <cellStyle name="Moeda 2" xfId="2" xr:uid="{00000000-0005-0000-0000-000001000000}"/>
    <cellStyle name="Normal" xfId="0" builtinId="0"/>
    <cellStyle name="Normal 2 2 2 2" xfId="5" xr:uid="{9F7D0001-8AE9-444F-90D6-FCC18D9900A2}"/>
    <cellStyle name="Normal 85" xfId="8" xr:uid="{6B56770A-18D1-42AD-9EC8-8B358FB60EA6}"/>
    <cellStyle name="Normal 86" xfId="9" xr:uid="{1A07EC9D-08A8-4F70-BD91-894532EA2007}"/>
    <cellStyle name="Porcentagem" xfId="1" builtinId="5"/>
    <cellStyle name="Vírgula" xfId="10" builtinId="3"/>
    <cellStyle name="Vírgula 13 2" xfId="11" xr:uid="{2A0721B6-496D-4554-B11B-970D6627F54B}"/>
    <cellStyle name="Vírgula 4" xfId="7" xr:uid="{B8128D8A-248F-494F-AC7E-E4C9A6F59B44}"/>
    <cellStyle name="Vírgula 5" xfId="6" xr:uid="{146ACA7B-8485-4FD3-A28E-AA6BEC35907B}"/>
    <cellStyle name="Vírgula 6 2 2 2" xfId="4" xr:uid="{13F571E1-C7CE-43AD-A955-42CAB67B83E9}"/>
  </cellStyles>
  <dxfs count="0"/>
  <tableStyles count="0" defaultTableStyle="TableStyleMedium2" defaultPivotStyle="PivotStyleLight16"/>
  <colors>
    <mruColors>
      <color rgb="FFF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404"/>
  <sheetViews>
    <sheetView showGridLines="0" tabSelected="1" view="pageBreakPreview" zoomScale="60" zoomScaleNormal="60" workbookViewId="0">
      <pane ySplit="14" topLeftCell="A15" activePane="bottomLeft" state="frozen"/>
      <selection pane="bottomLeft" activeCell="F12" sqref="F12"/>
    </sheetView>
  </sheetViews>
  <sheetFormatPr defaultRowHeight="15" x14ac:dyDescent="0.25"/>
  <cols>
    <col min="1" max="1" width="2.42578125" customWidth="1"/>
    <col min="2" max="2" width="22.140625" customWidth="1"/>
    <col min="3" max="3" width="12.85546875" customWidth="1"/>
    <col min="4" max="4" width="21.42578125" customWidth="1"/>
    <col min="5" max="5" width="64.28515625" customWidth="1"/>
    <col min="6" max="6" width="14.42578125" customWidth="1"/>
    <col min="7" max="7" width="14.28515625" customWidth="1"/>
    <col min="8" max="8" width="22.85546875" customWidth="1"/>
    <col min="9" max="9" width="22.5703125" customWidth="1"/>
    <col min="10" max="11" width="18.5703125" customWidth="1"/>
    <col min="12" max="12" width="24.5703125" customWidth="1"/>
    <col min="13" max="13" width="13.42578125" customWidth="1"/>
    <col min="14" max="14" width="29.140625" customWidth="1"/>
    <col min="15" max="15" width="8.140625" customWidth="1"/>
    <col min="16" max="16" width="13" customWidth="1"/>
    <col min="17" max="17" width="13.42578125" customWidth="1"/>
    <col min="18" max="18" width="13.7109375" customWidth="1"/>
    <col min="19" max="19" width="14.42578125" customWidth="1"/>
    <col min="20" max="20" width="10.85546875" customWidth="1"/>
    <col min="21" max="21" width="11.5703125" customWidth="1"/>
    <col min="22" max="22" width="14" customWidth="1"/>
    <col min="23" max="23" width="9.140625" customWidth="1"/>
    <col min="25" max="25" width="12.42578125" customWidth="1"/>
  </cols>
  <sheetData>
    <row r="1" spans="1:45" ht="15.75" thickBot="1" x14ac:dyDescent="0.3"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5" ht="22.5" thickTop="1" thickBot="1" x14ac:dyDescent="0.3">
      <c r="B2" s="41" t="s">
        <v>2</v>
      </c>
      <c r="C2" s="42"/>
      <c r="D2" s="42"/>
      <c r="E2" s="42"/>
      <c r="F2" s="43"/>
      <c r="G2" s="8" t="s">
        <v>3</v>
      </c>
      <c r="H2" s="20"/>
      <c r="I2" s="8" t="s">
        <v>4</v>
      </c>
      <c r="J2" s="21"/>
      <c r="K2" s="1"/>
      <c r="W2" s="1"/>
      <c r="X2" s="1"/>
    </row>
    <row r="3" spans="1:45" ht="15.75" thickBot="1" x14ac:dyDescent="0.3">
      <c r="B3" s="4" t="s">
        <v>30</v>
      </c>
      <c r="C3" s="53" t="s">
        <v>53</v>
      </c>
      <c r="D3" s="53"/>
      <c r="E3" s="53"/>
      <c r="F3" s="53"/>
      <c r="G3" s="53"/>
      <c r="H3" s="54"/>
      <c r="I3" s="24" t="s">
        <v>43</v>
      </c>
      <c r="J3" s="10">
        <v>45625</v>
      </c>
      <c r="K3" s="23"/>
      <c r="X3" s="1"/>
    </row>
    <row r="4" spans="1:45" ht="38.25" customHeight="1" thickBot="1" x14ac:dyDescent="0.3">
      <c r="B4" s="4" t="s">
        <v>7</v>
      </c>
      <c r="C4" s="44" t="s">
        <v>508</v>
      </c>
      <c r="D4" s="45"/>
      <c r="E4" s="45"/>
      <c r="F4" s="45"/>
      <c r="G4" s="45"/>
      <c r="H4" s="46"/>
      <c r="I4" s="6" t="s">
        <v>20</v>
      </c>
      <c r="J4" s="11"/>
      <c r="K4" s="1"/>
      <c r="N4" s="38"/>
      <c r="X4" s="1"/>
    </row>
    <row r="5" spans="1:45" ht="15.75" thickBot="1" x14ac:dyDescent="0.3">
      <c r="B5" s="4" t="s">
        <v>9</v>
      </c>
      <c r="C5" s="12"/>
      <c r="D5" s="6" t="s">
        <v>10</v>
      </c>
      <c r="E5" s="47"/>
      <c r="F5" s="48"/>
      <c r="G5" s="6" t="s">
        <v>11</v>
      </c>
      <c r="H5" s="19" t="s">
        <v>51</v>
      </c>
      <c r="I5" s="6" t="s">
        <v>12</v>
      </c>
      <c r="J5" s="22" t="s">
        <v>52</v>
      </c>
    </row>
    <row r="6" spans="1:45" x14ac:dyDescent="0.25">
      <c r="B6" s="49" t="s">
        <v>44</v>
      </c>
      <c r="C6" s="51"/>
      <c r="D6" s="5" t="s">
        <v>14</v>
      </c>
      <c r="E6" s="7" t="s">
        <v>36</v>
      </c>
      <c r="F6" s="13"/>
      <c r="G6" s="59" t="s">
        <v>15</v>
      </c>
      <c r="H6" s="66">
        <v>0.30630000000000002</v>
      </c>
      <c r="I6" s="59" t="s">
        <v>16</v>
      </c>
      <c r="J6" s="68"/>
    </row>
    <row r="7" spans="1:45" ht="15.75" thickBot="1" x14ac:dyDescent="0.3">
      <c r="B7" s="50"/>
      <c r="C7" s="52"/>
      <c r="D7" s="16" t="s">
        <v>48</v>
      </c>
      <c r="E7" s="9" t="s">
        <v>37</v>
      </c>
      <c r="F7" s="14"/>
      <c r="G7" s="60"/>
      <c r="H7" s="67"/>
      <c r="I7" s="60"/>
      <c r="J7" s="69"/>
    </row>
    <row r="8" spans="1:45" ht="16.5" thickTop="1" thickBot="1" x14ac:dyDescent="0.3"/>
    <row r="9" spans="1:45" ht="15" customHeight="1" thickTop="1" thickBot="1" x14ac:dyDescent="0.3">
      <c r="B9" s="63" t="s">
        <v>0</v>
      </c>
      <c r="C9" s="55" t="s">
        <v>38</v>
      </c>
      <c r="D9" s="56"/>
    </row>
    <row r="10" spans="1:45" ht="15.75" customHeight="1" thickTop="1" thickBot="1" x14ac:dyDescent="0.3">
      <c r="B10" s="64"/>
      <c r="C10" s="61" t="s">
        <v>39</v>
      </c>
      <c r="D10" s="62"/>
    </row>
    <row r="11" spans="1:45" ht="16.5" thickTop="1" thickBot="1" x14ac:dyDescent="0.3">
      <c r="B11" s="65"/>
      <c r="C11" s="57" t="s">
        <v>1</v>
      </c>
      <c r="D11" s="58"/>
      <c r="K11" s="18"/>
      <c r="AR11" s="2"/>
      <c r="AS11" s="3"/>
    </row>
    <row r="12" spans="1:45" ht="30.75" customHeight="1" thickTop="1" x14ac:dyDescent="0.25">
      <c r="H12" s="37" t="s">
        <v>34</v>
      </c>
      <c r="L12" s="37" t="s">
        <v>29</v>
      </c>
    </row>
    <row r="13" spans="1:45" x14ac:dyDescent="0.25">
      <c r="B13" s="34"/>
      <c r="C13" s="34"/>
      <c r="D13" s="34"/>
      <c r="E13" s="34"/>
      <c r="F13" s="34"/>
      <c r="G13" s="34"/>
      <c r="H13" s="35" t="s">
        <v>41</v>
      </c>
      <c r="I13" s="34"/>
      <c r="J13" s="34"/>
      <c r="K13" s="34"/>
      <c r="L13" s="36">
        <f>SUM(L15:L402)</f>
        <v>242232.64999999979</v>
      </c>
    </row>
    <row r="14" spans="1:45" ht="52.5" customHeight="1" x14ac:dyDescent="0.25">
      <c r="A14" s="1"/>
      <c r="B14" s="37" t="s">
        <v>21</v>
      </c>
      <c r="C14" s="37" t="s">
        <v>22</v>
      </c>
      <c r="D14" s="37" t="s">
        <v>23</v>
      </c>
      <c r="E14" s="37" t="s">
        <v>24</v>
      </c>
      <c r="F14" s="37" t="s">
        <v>25</v>
      </c>
      <c r="G14" s="37" t="s">
        <v>26</v>
      </c>
      <c r="H14" s="37" t="s">
        <v>35</v>
      </c>
      <c r="I14" s="37" t="s">
        <v>27</v>
      </c>
      <c r="J14" s="37" t="s">
        <v>33</v>
      </c>
      <c r="K14" s="37" t="s">
        <v>40</v>
      </c>
      <c r="L14" s="37" t="s">
        <v>32</v>
      </c>
      <c r="X14" s="15"/>
    </row>
    <row r="15" spans="1:45" ht="39" customHeight="1" x14ac:dyDescent="0.25">
      <c r="A15" s="1"/>
      <c r="B15" s="91" t="s">
        <v>63</v>
      </c>
      <c r="C15" s="92"/>
      <c r="D15" s="92"/>
      <c r="E15" s="93" t="s">
        <v>64</v>
      </c>
      <c r="F15" s="92"/>
      <c r="G15" s="92"/>
      <c r="H15" s="92"/>
      <c r="I15" s="29">
        <v>0.30630000000000002</v>
      </c>
      <c r="J15" s="30">
        <f t="shared" ref="J15:J401" si="0">IF(LEFT($H$13,5)="CUSTO",H15,H15/(1+I15))</f>
        <v>0</v>
      </c>
      <c r="K15" s="30">
        <f>ROUND(J15*1.3063,2)</f>
        <v>0</v>
      </c>
      <c r="L15" s="30">
        <f t="shared" ref="L15:L78" si="1">ROUND(K15*G15,2)</f>
        <v>0</v>
      </c>
    </row>
    <row r="16" spans="1:45" ht="43.5" customHeight="1" x14ac:dyDescent="0.25">
      <c r="A16" s="1"/>
      <c r="B16" s="94" t="s">
        <v>65</v>
      </c>
      <c r="C16" s="95" t="s">
        <v>66</v>
      </c>
      <c r="D16" s="95" t="s">
        <v>45</v>
      </c>
      <c r="E16" s="96" t="s">
        <v>67</v>
      </c>
      <c r="F16" s="97" t="s">
        <v>68</v>
      </c>
      <c r="G16" s="98">
        <v>4.5</v>
      </c>
      <c r="H16" s="98">
        <v>442.5</v>
      </c>
      <c r="I16" s="29">
        <v>0.30630000000000002</v>
      </c>
      <c r="J16" s="30">
        <f t="shared" si="0"/>
        <v>442.5</v>
      </c>
      <c r="K16" s="30">
        <f>ROUND(J16*1.3063,2)</f>
        <v>578.04</v>
      </c>
      <c r="L16" s="30">
        <f t="shared" si="1"/>
        <v>2601.1799999999998</v>
      </c>
      <c r="N16" s="40"/>
    </row>
    <row r="17" spans="1:13" ht="105.75" customHeight="1" x14ac:dyDescent="0.25">
      <c r="A17" s="1"/>
      <c r="B17" s="94" t="s">
        <v>69</v>
      </c>
      <c r="C17" s="95" t="s">
        <v>70</v>
      </c>
      <c r="D17" s="95" t="s">
        <v>46</v>
      </c>
      <c r="E17" s="99" t="s">
        <v>71</v>
      </c>
      <c r="F17" s="97" t="s">
        <v>59</v>
      </c>
      <c r="G17" s="98">
        <v>2.2000000000000002</v>
      </c>
      <c r="H17" s="98">
        <v>15.33</v>
      </c>
      <c r="I17" s="29">
        <v>0.30630000000000002</v>
      </c>
      <c r="J17" s="30">
        <f t="shared" si="0"/>
        <v>15.33</v>
      </c>
      <c r="K17" s="30">
        <f>ROUND(J17*1.3063,2)</f>
        <v>20.03</v>
      </c>
      <c r="L17" s="30">
        <f t="shared" si="1"/>
        <v>44.07</v>
      </c>
      <c r="M17" s="39"/>
    </row>
    <row r="18" spans="1:13" ht="42.75" x14ac:dyDescent="0.25">
      <c r="A18" s="1"/>
      <c r="B18" s="94" t="s">
        <v>72</v>
      </c>
      <c r="C18" s="94">
        <v>34348</v>
      </c>
      <c r="D18" s="95" t="s">
        <v>45</v>
      </c>
      <c r="E18" s="99" t="s">
        <v>73</v>
      </c>
      <c r="F18" s="97" t="s">
        <v>47</v>
      </c>
      <c r="G18" s="98">
        <v>89</v>
      </c>
      <c r="H18" s="98">
        <v>22.41</v>
      </c>
      <c r="I18" s="29">
        <v>0.30630000000000002</v>
      </c>
      <c r="J18" s="30">
        <f t="shared" si="0"/>
        <v>22.41</v>
      </c>
      <c r="K18" s="30">
        <f t="shared" ref="K18:K81" si="2">ROUND(J18*1.3063,2)</f>
        <v>29.27</v>
      </c>
      <c r="L18" s="30">
        <f t="shared" si="1"/>
        <v>2605.0300000000002</v>
      </c>
      <c r="M18" s="39"/>
    </row>
    <row r="19" spans="1:13" ht="33.75" customHeight="1" x14ac:dyDescent="0.25">
      <c r="A19" s="1"/>
      <c r="B19" s="91" t="s">
        <v>74</v>
      </c>
      <c r="C19" s="100"/>
      <c r="D19" s="93"/>
      <c r="E19" s="93" t="s">
        <v>75</v>
      </c>
      <c r="F19" s="97"/>
      <c r="G19" s="98"/>
      <c r="H19" s="98"/>
      <c r="I19" s="29">
        <v>0.30630000000000002</v>
      </c>
      <c r="J19" s="30">
        <f t="shared" si="0"/>
        <v>0</v>
      </c>
      <c r="K19" s="30">
        <f t="shared" si="2"/>
        <v>0</v>
      </c>
      <c r="L19" s="30">
        <f t="shared" si="1"/>
        <v>0</v>
      </c>
      <c r="M19" s="39"/>
    </row>
    <row r="20" spans="1:13" ht="33.75" customHeight="1" x14ac:dyDescent="0.25">
      <c r="A20" s="1"/>
      <c r="B20" s="94" t="s">
        <v>76</v>
      </c>
      <c r="C20" s="95" t="s">
        <v>77</v>
      </c>
      <c r="D20" s="95" t="s">
        <v>45</v>
      </c>
      <c r="E20" s="99" t="s">
        <v>78</v>
      </c>
      <c r="F20" s="97" t="s">
        <v>59</v>
      </c>
      <c r="G20" s="98">
        <v>140</v>
      </c>
      <c r="H20" s="98">
        <v>13.83</v>
      </c>
      <c r="I20" s="29">
        <v>0.30630000000000002</v>
      </c>
      <c r="J20" s="30">
        <f t="shared" si="0"/>
        <v>13.83</v>
      </c>
      <c r="K20" s="30">
        <f t="shared" si="2"/>
        <v>18.07</v>
      </c>
      <c r="L20" s="30">
        <f t="shared" si="1"/>
        <v>2529.8000000000002</v>
      </c>
      <c r="M20" s="39"/>
    </row>
    <row r="21" spans="1:13" ht="57" x14ac:dyDescent="0.25">
      <c r="A21" s="1"/>
      <c r="B21" s="94" t="s">
        <v>79</v>
      </c>
      <c r="C21" s="95" t="s">
        <v>80</v>
      </c>
      <c r="D21" s="95" t="s">
        <v>45</v>
      </c>
      <c r="E21" s="99" t="s">
        <v>81</v>
      </c>
      <c r="F21" s="97" t="s">
        <v>82</v>
      </c>
      <c r="G21" s="98">
        <v>2</v>
      </c>
      <c r="H21" s="98">
        <v>829.64</v>
      </c>
      <c r="I21" s="29">
        <v>0.30630000000000002</v>
      </c>
      <c r="J21" s="30">
        <f t="shared" si="0"/>
        <v>829.64</v>
      </c>
      <c r="K21" s="30">
        <f t="shared" si="2"/>
        <v>1083.76</v>
      </c>
      <c r="L21" s="30">
        <f t="shared" si="1"/>
        <v>2167.52</v>
      </c>
      <c r="M21" s="39"/>
    </row>
    <row r="22" spans="1:13" ht="86.25" x14ac:dyDescent="0.25">
      <c r="A22" s="1"/>
      <c r="B22" s="94" t="s">
        <v>83</v>
      </c>
      <c r="C22" s="95" t="s">
        <v>84</v>
      </c>
      <c r="D22" s="95" t="s">
        <v>46</v>
      </c>
      <c r="E22" s="101" t="s">
        <v>85</v>
      </c>
      <c r="F22" s="97" t="s">
        <v>59</v>
      </c>
      <c r="G22" s="98">
        <v>4.83</v>
      </c>
      <c r="H22" s="98">
        <v>397.52</v>
      </c>
      <c r="I22" s="29">
        <v>0.30630000000000002</v>
      </c>
      <c r="J22" s="30">
        <f t="shared" si="0"/>
        <v>397.52</v>
      </c>
      <c r="K22" s="30">
        <f t="shared" si="2"/>
        <v>519.28</v>
      </c>
      <c r="L22" s="30">
        <f t="shared" si="1"/>
        <v>2508.12</v>
      </c>
      <c r="M22" s="39"/>
    </row>
    <row r="23" spans="1:13" ht="28.5" x14ac:dyDescent="0.25">
      <c r="A23" s="1"/>
      <c r="B23" s="94" t="s">
        <v>86</v>
      </c>
      <c r="C23" s="94">
        <v>39615</v>
      </c>
      <c r="D23" s="95" t="s">
        <v>45</v>
      </c>
      <c r="E23" s="96" t="s">
        <v>87</v>
      </c>
      <c r="F23" s="97" t="s">
        <v>82</v>
      </c>
      <c r="G23" s="102">
        <v>2</v>
      </c>
      <c r="H23" s="103">
        <v>491.71</v>
      </c>
      <c r="I23" s="29">
        <v>0.30630000000000002</v>
      </c>
      <c r="J23" s="30">
        <f t="shared" si="0"/>
        <v>491.71</v>
      </c>
      <c r="K23" s="30">
        <f t="shared" si="2"/>
        <v>642.32000000000005</v>
      </c>
      <c r="L23" s="30">
        <f t="shared" si="1"/>
        <v>1284.6400000000001</v>
      </c>
      <c r="M23" s="39"/>
    </row>
    <row r="24" spans="1:13" ht="71.25" x14ac:dyDescent="0.25">
      <c r="A24" s="1"/>
      <c r="B24" s="94" t="s">
        <v>88</v>
      </c>
      <c r="C24" s="94" t="s">
        <v>89</v>
      </c>
      <c r="D24" s="95" t="s">
        <v>46</v>
      </c>
      <c r="E24" s="104" t="s">
        <v>90</v>
      </c>
      <c r="F24" s="97" t="s">
        <v>82</v>
      </c>
      <c r="G24" s="102">
        <v>2</v>
      </c>
      <c r="H24" s="103">
        <v>113.71</v>
      </c>
      <c r="I24" s="29">
        <v>0.30630000000000002</v>
      </c>
      <c r="J24" s="30">
        <f t="shared" si="0"/>
        <v>113.71</v>
      </c>
      <c r="K24" s="30">
        <f t="shared" si="2"/>
        <v>148.54</v>
      </c>
      <c r="L24" s="30">
        <f t="shared" si="1"/>
        <v>297.08</v>
      </c>
      <c r="M24" s="39"/>
    </row>
    <row r="25" spans="1:13" x14ac:dyDescent="0.25">
      <c r="A25" s="1"/>
      <c r="B25" s="94" t="s">
        <v>86</v>
      </c>
      <c r="C25" s="105">
        <v>100721</v>
      </c>
      <c r="D25" s="95" t="s">
        <v>45</v>
      </c>
      <c r="E25" s="106" t="s">
        <v>91</v>
      </c>
      <c r="F25" s="97" t="s">
        <v>59</v>
      </c>
      <c r="G25" s="98">
        <v>13.66</v>
      </c>
      <c r="H25" s="98">
        <v>26.18</v>
      </c>
      <c r="I25" s="29">
        <v>0.30630000000000002</v>
      </c>
      <c r="J25" s="30">
        <f t="shared" si="0"/>
        <v>26.18</v>
      </c>
      <c r="K25" s="30">
        <f t="shared" si="2"/>
        <v>34.200000000000003</v>
      </c>
      <c r="L25" s="30">
        <f t="shared" si="1"/>
        <v>467.17</v>
      </c>
      <c r="M25" s="39"/>
    </row>
    <row r="26" spans="1:13" x14ac:dyDescent="0.25">
      <c r="A26" s="1"/>
      <c r="B26" s="94" t="s">
        <v>88</v>
      </c>
      <c r="C26" s="107">
        <v>100721</v>
      </c>
      <c r="D26" s="95" t="s">
        <v>45</v>
      </c>
      <c r="E26" s="106" t="s">
        <v>92</v>
      </c>
      <c r="F26" s="97" t="s">
        <v>59</v>
      </c>
      <c r="G26" s="98">
        <v>6.2</v>
      </c>
      <c r="H26" s="98">
        <v>26.18</v>
      </c>
      <c r="I26" s="29">
        <v>0.30630000000000002</v>
      </c>
      <c r="J26" s="30">
        <f t="shared" si="0"/>
        <v>26.18</v>
      </c>
      <c r="K26" s="30">
        <f t="shared" si="2"/>
        <v>34.200000000000003</v>
      </c>
      <c r="L26" s="30">
        <f t="shared" si="1"/>
        <v>212.04</v>
      </c>
      <c r="M26" s="39"/>
    </row>
    <row r="27" spans="1:13" ht="85.5" x14ac:dyDescent="0.25">
      <c r="A27" s="1"/>
      <c r="B27" s="94" t="s">
        <v>93</v>
      </c>
      <c r="C27" s="95" t="s">
        <v>94</v>
      </c>
      <c r="D27" s="95" t="s">
        <v>45</v>
      </c>
      <c r="E27" s="99" t="s">
        <v>95</v>
      </c>
      <c r="F27" s="97" t="s">
        <v>61</v>
      </c>
      <c r="G27" s="98">
        <v>1</v>
      </c>
      <c r="H27" s="98">
        <v>1014.9</v>
      </c>
      <c r="I27" s="29">
        <v>0.30630000000000002</v>
      </c>
      <c r="J27" s="30">
        <f t="shared" si="0"/>
        <v>1014.9</v>
      </c>
      <c r="K27" s="30">
        <f t="shared" si="2"/>
        <v>1325.76</v>
      </c>
      <c r="L27" s="30">
        <f t="shared" si="1"/>
        <v>1325.76</v>
      </c>
      <c r="M27" s="39"/>
    </row>
    <row r="28" spans="1:13" ht="28.5" x14ac:dyDescent="0.25">
      <c r="A28" s="1"/>
      <c r="B28" s="94" t="s">
        <v>96</v>
      </c>
      <c r="C28" s="95" t="s">
        <v>97</v>
      </c>
      <c r="D28" s="95" t="s">
        <v>97</v>
      </c>
      <c r="E28" s="99" t="s">
        <v>98</v>
      </c>
      <c r="F28" s="97" t="s">
        <v>59</v>
      </c>
      <c r="G28" s="98">
        <v>19</v>
      </c>
      <c r="H28" s="98">
        <v>106.4</v>
      </c>
      <c r="I28" s="29">
        <v>0.30630000000000002</v>
      </c>
      <c r="J28" s="30">
        <f t="shared" si="0"/>
        <v>106.4</v>
      </c>
      <c r="K28" s="30">
        <f t="shared" si="2"/>
        <v>138.99</v>
      </c>
      <c r="L28" s="30">
        <f t="shared" si="1"/>
        <v>2640.81</v>
      </c>
      <c r="M28" s="39"/>
    </row>
    <row r="29" spans="1:13" ht="71.25" x14ac:dyDescent="0.25">
      <c r="A29" s="1"/>
      <c r="B29" s="94" t="s">
        <v>99</v>
      </c>
      <c r="C29" s="95" t="s">
        <v>100</v>
      </c>
      <c r="D29" s="95" t="s">
        <v>46</v>
      </c>
      <c r="E29" s="99" t="s">
        <v>101</v>
      </c>
      <c r="F29" s="97" t="s">
        <v>47</v>
      </c>
      <c r="G29" s="98">
        <v>3</v>
      </c>
      <c r="H29" s="98">
        <v>660.29</v>
      </c>
      <c r="I29" s="29">
        <v>0.30630000000000002</v>
      </c>
      <c r="J29" s="30">
        <f t="shared" si="0"/>
        <v>660.29</v>
      </c>
      <c r="K29" s="30">
        <f t="shared" si="2"/>
        <v>862.54</v>
      </c>
      <c r="L29" s="30">
        <f t="shared" si="1"/>
        <v>2587.62</v>
      </c>
      <c r="M29" s="39"/>
    </row>
    <row r="30" spans="1:13" x14ac:dyDescent="0.25">
      <c r="A30" s="1"/>
      <c r="B30" s="92"/>
      <c r="C30" s="92"/>
      <c r="D30" s="92"/>
      <c r="E30" s="108"/>
      <c r="F30" s="92"/>
      <c r="G30" s="92"/>
      <c r="H30" s="92"/>
      <c r="I30" s="29">
        <v>0.30630000000000002</v>
      </c>
      <c r="J30" s="30">
        <f t="shared" si="0"/>
        <v>0</v>
      </c>
      <c r="K30" s="30">
        <f t="shared" si="2"/>
        <v>0</v>
      </c>
      <c r="L30" s="30">
        <f t="shared" si="1"/>
        <v>0</v>
      </c>
      <c r="M30" s="39"/>
    </row>
    <row r="31" spans="1:13" ht="32.25" customHeight="1" x14ac:dyDescent="0.25">
      <c r="A31" s="1"/>
      <c r="B31" s="91">
        <v>3</v>
      </c>
      <c r="C31" s="100"/>
      <c r="D31" s="93"/>
      <c r="E31" s="93" t="s">
        <v>102</v>
      </c>
      <c r="F31" s="97"/>
      <c r="G31" s="98"/>
      <c r="H31" s="98"/>
      <c r="I31" s="29">
        <v>0.30630000000000002</v>
      </c>
      <c r="J31" s="30">
        <f t="shared" si="0"/>
        <v>0</v>
      </c>
      <c r="K31" s="30">
        <f t="shared" si="2"/>
        <v>0</v>
      </c>
      <c r="L31" s="30">
        <f t="shared" si="1"/>
        <v>0</v>
      </c>
      <c r="M31" s="39"/>
    </row>
    <row r="32" spans="1:13" ht="27.75" customHeight="1" x14ac:dyDescent="0.25">
      <c r="A32" s="1"/>
      <c r="B32" s="91"/>
      <c r="C32" s="100"/>
      <c r="D32" s="93"/>
      <c r="E32" s="93" t="s">
        <v>103</v>
      </c>
      <c r="F32" s="97"/>
      <c r="G32" s="98"/>
      <c r="H32" s="98"/>
      <c r="I32" s="29">
        <v>0.30630000000000002</v>
      </c>
      <c r="J32" s="30">
        <f t="shared" si="0"/>
        <v>0</v>
      </c>
      <c r="K32" s="30">
        <f t="shared" si="2"/>
        <v>0</v>
      </c>
      <c r="L32" s="30">
        <f t="shared" si="1"/>
        <v>0</v>
      </c>
      <c r="M32" s="39"/>
    </row>
    <row r="33" spans="1:13" ht="51" customHeight="1" x14ac:dyDescent="0.25">
      <c r="A33" s="1"/>
      <c r="B33" s="94" t="s">
        <v>104</v>
      </c>
      <c r="C33" s="95" t="s">
        <v>105</v>
      </c>
      <c r="D33" s="95" t="s">
        <v>46</v>
      </c>
      <c r="E33" s="101" t="s">
        <v>106</v>
      </c>
      <c r="F33" s="97" t="s">
        <v>59</v>
      </c>
      <c r="G33" s="98">
        <v>4.4000000000000004</v>
      </c>
      <c r="H33" s="98">
        <v>61.27</v>
      </c>
      <c r="I33" s="29">
        <v>0.30630000000000002</v>
      </c>
      <c r="J33" s="30">
        <f t="shared" si="0"/>
        <v>61.27</v>
      </c>
      <c r="K33" s="30">
        <f t="shared" si="2"/>
        <v>80.040000000000006</v>
      </c>
      <c r="L33" s="30">
        <f t="shared" si="1"/>
        <v>352.18</v>
      </c>
      <c r="M33" s="39"/>
    </row>
    <row r="34" spans="1:13" ht="71.25" x14ac:dyDescent="0.25">
      <c r="A34" s="1"/>
      <c r="B34" s="94" t="s">
        <v>107</v>
      </c>
      <c r="C34" s="95" t="s">
        <v>108</v>
      </c>
      <c r="D34" s="95" t="s">
        <v>46</v>
      </c>
      <c r="E34" s="99" t="s">
        <v>109</v>
      </c>
      <c r="F34" s="97" t="s">
        <v>59</v>
      </c>
      <c r="G34" s="109">
        <v>8.8000000000000007</v>
      </c>
      <c r="H34" s="98">
        <v>8.8800000000000008</v>
      </c>
      <c r="I34" s="29">
        <v>0.30630000000000002</v>
      </c>
      <c r="J34" s="30">
        <f t="shared" si="0"/>
        <v>8.8800000000000008</v>
      </c>
      <c r="K34" s="30">
        <f t="shared" si="2"/>
        <v>11.6</v>
      </c>
      <c r="L34" s="30">
        <f t="shared" si="1"/>
        <v>102.08</v>
      </c>
      <c r="M34" s="39"/>
    </row>
    <row r="35" spans="1:13" ht="57" x14ac:dyDescent="0.25">
      <c r="A35" s="1"/>
      <c r="B35" s="94" t="s">
        <v>110</v>
      </c>
      <c r="C35" s="95" t="s">
        <v>111</v>
      </c>
      <c r="D35" s="95" t="s">
        <v>46</v>
      </c>
      <c r="E35" s="99" t="s">
        <v>112</v>
      </c>
      <c r="F35" s="97" t="s">
        <v>59</v>
      </c>
      <c r="G35" s="109">
        <v>8.8000000000000007</v>
      </c>
      <c r="H35" s="98">
        <v>34</v>
      </c>
      <c r="I35" s="29">
        <v>0.30630000000000002</v>
      </c>
      <c r="J35" s="30">
        <f t="shared" si="0"/>
        <v>34</v>
      </c>
      <c r="K35" s="30">
        <f t="shared" si="2"/>
        <v>44.41</v>
      </c>
      <c r="L35" s="30">
        <f t="shared" si="1"/>
        <v>390.81</v>
      </c>
      <c r="M35" s="39"/>
    </row>
    <row r="36" spans="1:13" ht="32.25" customHeight="1" x14ac:dyDescent="0.25">
      <c r="A36" s="1"/>
      <c r="B36" s="94"/>
      <c r="C36" s="95"/>
      <c r="D36" s="95"/>
      <c r="E36" s="93" t="s">
        <v>113</v>
      </c>
      <c r="F36" s="97"/>
      <c r="G36" s="98"/>
      <c r="H36" s="98"/>
      <c r="I36" s="29">
        <v>0.30630000000000002</v>
      </c>
      <c r="J36" s="30">
        <f t="shared" si="0"/>
        <v>0</v>
      </c>
      <c r="K36" s="30">
        <f t="shared" si="2"/>
        <v>0</v>
      </c>
      <c r="L36" s="30">
        <f t="shared" si="1"/>
        <v>0</v>
      </c>
      <c r="M36" s="39"/>
    </row>
    <row r="37" spans="1:13" ht="74.25" customHeight="1" x14ac:dyDescent="0.25">
      <c r="A37" s="1"/>
      <c r="B37" s="94" t="s">
        <v>114</v>
      </c>
      <c r="C37" s="95" t="s">
        <v>115</v>
      </c>
      <c r="D37" s="95" t="s">
        <v>46</v>
      </c>
      <c r="E37" s="99" t="s">
        <v>116</v>
      </c>
      <c r="F37" s="97" t="s">
        <v>59</v>
      </c>
      <c r="G37" s="98">
        <v>4.4000000000000004</v>
      </c>
      <c r="H37" s="98">
        <v>61.27</v>
      </c>
      <c r="I37" s="29">
        <v>0.30630000000000002</v>
      </c>
      <c r="J37" s="30">
        <f t="shared" si="0"/>
        <v>61.27</v>
      </c>
      <c r="K37" s="30">
        <f t="shared" si="2"/>
        <v>80.040000000000006</v>
      </c>
      <c r="L37" s="30">
        <f t="shared" si="1"/>
        <v>352.18</v>
      </c>
      <c r="M37" s="39"/>
    </row>
    <row r="38" spans="1:13" ht="74.25" customHeight="1" x14ac:dyDescent="0.25">
      <c r="A38" s="1"/>
      <c r="B38" s="94" t="s">
        <v>117</v>
      </c>
      <c r="C38" s="110" t="s">
        <v>108</v>
      </c>
      <c r="D38" s="95" t="s">
        <v>46</v>
      </c>
      <c r="E38" s="96" t="s">
        <v>118</v>
      </c>
      <c r="F38" s="105" t="s">
        <v>59</v>
      </c>
      <c r="G38" s="109">
        <v>8.8000000000000007</v>
      </c>
      <c r="H38" s="98">
        <v>8.8800000000000008</v>
      </c>
      <c r="I38" s="29">
        <v>0.30630000000000002</v>
      </c>
      <c r="J38" s="30">
        <f t="shared" si="0"/>
        <v>8.8800000000000008</v>
      </c>
      <c r="K38" s="30">
        <f t="shared" si="2"/>
        <v>11.6</v>
      </c>
      <c r="L38" s="30">
        <f t="shared" si="1"/>
        <v>102.08</v>
      </c>
      <c r="M38" s="39"/>
    </row>
    <row r="39" spans="1:13" ht="57" x14ac:dyDescent="0.25">
      <c r="A39" s="1"/>
      <c r="B39" s="94" t="s">
        <v>119</v>
      </c>
      <c r="C39" s="105" t="s">
        <v>120</v>
      </c>
      <c r="D39" s="95" t="s">
        <v>46</v>
      </c>
      <c r="E39" s="111" t="s">
        <v>121</v>
      </c>
      <c r="F39" s="105" t="s">
        <v>59</v>
      </c>
      <c r="G39" s="109">
        <v>8.8000000000000007</v>
      </c>
      <c r="H39" s="112">
        <v>31.84</v>
      </c>
      <c r="I39" s="29">
        <v>0.30630000000000002</v>
      </c>
      <c r="J39" s="30">
        <f t="shared" si="0"/>
        <v>31.84</v>
      </c>
      <c r="K39" s="30">
        <f t="shared" si="2"/>
        <v>41.59</v>
      </c>
      <c r="L39" s="30">
        <f t="shared" si="1"/>
        <v>365.99</v>
      </c>
      <c r="M39" s="39"/>
    </row>
    <row r="40" spans="1:13" ht="28.5" x14ac:dyDescent="0.25">
      <c r="A40" s="1"/>
      <c r="B40" s="94" t="s">
        <v>122</v>
      </c>
      <c r="C40" s="100">
        <v>88415</v>
      </c>
      <c r="D40" s="95" t="s">
        <v>45</v>
      </c>
      <c r="E40" s="99" t="s">
        <v>123</v>
      </c>
      <c r="F40" s="97" t="s">
        <v>59</v>
      </c>
      <c r="G40" s="109">
        <v>8.8000000000000007</v>
      </c>
      <c r="H40" s="102">
        <v>5.1100000000000003</v>
      </c>
      <c r="I40" s="29">
        <v>0.30630000000000002</v>
      </c>
      <c r="J40" s="30">
        <f t="shared" si="0"/>
        <v>5.1100000000000003</v>
      </c>
      <c r="K40" s="30">
        <f t="shared" si="2"/>
        <v>6.68</v>
      </c>
      <c r="L40" s="30">
        <f t="shared" si="1"/>
        <v>58.78</v>
      </c>
      <c r="M40" s="39"/>
    </row>
    <row r="41" spans="1:13" ht="28.5" x14ac:dyDescent="0.25">
      <c r="A41" s="1"/>
      <c r="B41" s="94" t="s">
        <v>124</v>
      </c>
      <c r="C41" s="105">
        <v>88489</v>
      </c>
      <c r="D41" s="95" t="s">
        <v>45</v>
      </c>
      <c r="E41" s="99" t="s">
        <v>125</v>
      </c>
      <c r="F41" s="97" t="s">
        <v>59</v>
      </c>
      <c r="G41" s="109">
        <v>8.8000000000000007</v>
      </c>
      <c r="H41" s="112">
        <v>12.54</v>
      </c>
      <c r="I41" s="29">
        <v>0.30630000000000002</v>
      </c>
      <c r="J41" s="30">
        <f t="shared" si="0"/>
        <v>12.54</v>
      </c>
      <c r="K41" s="30">
        <f t="shared" si="2"/>
        <v>16.38</v>
      </c>
      <c r="L41" s="30">
        <f t="shared" si="1"/>
        <v>144.13999999999999</v>
      </c>
      <c r="M41" s="39"/>
    </row>
    <row r="42" spans="1:13" ht="42.75" x14ac:dyDescent="0.25">
      <c r="A42" s="1"/>
      <c r="B42" s="94" t="s">
        <v>126</v>
      </c>
      <c r="C42" s="105" t="s">
        <v>127</v>
      </c>
      <c r="D42" s="95" t="s">
        <v>46</v>
      </c>
      <c r="E42" s="99" t="s">
        <v>128</v>
      </c>
      <c r="F42" s="97" t="s">
        <v>59</v>
      </c>
      <c r="G42" s="109">
        <v>3.5</v>
      </c>
      <c r="H42" s="112">
        <v>348.71</v>
      </c>
      <c r="I42" s="29">
        <v>0.30630000000000002</v>
      </c>
      <c r="J42" s="30">
        <f t="shared" si="0"/>
        <v>348.71</v>
      </c>
      <c r="K42" s="30">
        <f t="shared" si="2"/>
        <v>455.52</v>
      </c>
      <c r="L42" s="30">
        <f t="shared" si="1"/>
        <v>1594.32</v>
      </c>
      <c r="M42" s="39"/>
    </row>
    <row r="43" spans="1:13" ht="36" customHeight="1" x14ac:dyDescent="0.25">
      <c r="A43" s="1"/>
      <c r="B43" s="91">
        <v>4</v>
      </c>
      <c r="C43" s="100"/>
      <c r="D43" s="93"/>
      <c r="E43" s="93" t="s">
        <v>129</v>
      </c>
      <c r="F43" s="97"/>
      <c r="G43" s="98"/>
      <c r="H43" s="98"/>
      <c r="I43" s="29">
        <v>0.30630000000000002</v>
      </c>
      <c r="J43" s="30">
        <f t="shared" si="0"/>
        <v>0</v>
      </c>
      <c r="K43" s="30">
        <f t="shared" si="2"/>
        <v>0</v>
      </c>
      <c r="L43" s="30">
        <f t="shared" si="1"/>
        <v>0</v>
      </c>
      <c r="M43" s="39"/>
    </row>
    <row r="44" spans="1:13" ht="71.25" x14ac:dyDescent="0.25">
      <c r="A44" s="1"/>
      <c r="B44" s="94" t="s">
        <v>130</v>
      </c>
      <c r="C44" s="95" t="s">
        <v>131</v>
      </c>
      <c r="D44" s="95" t="s">
        <v>46</v>
      </c>
      <c r="E44" s="99" t="s">
        <v>132</v>
      </c>
      <c r="F44" s="97" t="s">
        <v>82</v>
      </c>
      <c r="G44" s="98">
        <v>2</v>
      </c>
      <c r="H44" s="98">
        <v>535.62</v>
      </c>
      <c r="I44" s="29">
        <v>0.30630000000000002</v>
      </c>
      <c r="J44" s="30">
        <f t="shared" si="0"/>
        <v>535.62</v>
      </c>
      <c r="K44" s="30">
        <f t="shared" si="2"/>
        <v>699.68</v>
      </c>
      <c r="L44" s="30">
        <f t="shared" si="1"/>
        <v>1399.36</v>
      </c>
      <c r="M44" s="39"/>
    </row>
    <row r="45" spans="1:13" ht="28.5" x14ac:dyDescent="0.25">
      <c r="A45" s="1"/>
      <c r="B45" s="94" t="s">
        <v>133</v>
      </c>
      <c r="C45" s="105">
        <v>100849</v>
      </c>
      <c r="D45" s="94" t="s">
        <v>45</v>
      </c>
      <c r="E45" s="104" t="s">
        <v>134</v>
      </c>
      <c r="F45" s="113" t="s">
        <v>82</v>
      </c>
      <c r="G45" s="98">
        <v>2</v>
      </c>
      <c r="H45" s="98">
        <v>43.56</v>
      </c>
      <c r="I45" s="29">
        <v>0.30630000000000002</v>
      </c>
      <c r="J45" s="30">
        <f t="shared" si="0"/>
        <v>43.56</v>
      </c>
      <c r="K45" s="30">
        <f t="shared" si="2"/>
        <v>56.9</v>
      </c>
      <c r="L45" s="30">
        <f t="shared" si="1"/>
        <v>113.8</v>
      </c>
      <c r="M45" s="39"/>
    </row>
    <row r="46" spans="1:13" ht="42.75" x14ac:dyDescent="0.25">
      <c r="A46" s="1"/>
      <c r="B46" s="94" t="s">
        <v>135</v>
      </c>
      <c r="C46" s="95" t="s">
        <v>136</v>
      </c>
      <c r="D46" s="95" t="s">
        <v>46</v>
      </c>
      <c r="E46" s="99" t="s">
        <v>137</v>
      </c>
      <c r="F46" s="97" t="s">
        <v>82</v>
      </c>
      <c r="G46" s="98">
        <v>2</v>
      </c>
      <c r="H46" s="98">
        <v>277.02</v>
      </c>
      <c r="I46" s="29">
        <v>0.30630000000000002</v>
      </c>
      <c r="J46" s="30">
        <f t="shared" si="0"/>
        <v>277.02</v>
      </c>
      <c r="K46" s="30">
        <f t="shared" si="2"/>
        <v>361.87</v>
      </c>
      <c r="L46" s="30">
        <f t="shared" si="1"/>
        <v>723.74</v>
      </c>
      <c r="M46" s="39"/>
    </row>
    <row r="47" spans="1:13" ht="27.75" customHeight="1" x14ac:dyDescent="0.25">
      <c r="A47" s="1"/>
      <c r="B47" s="91">
        <v>5</v>
      </c>
      <c r="C47" s="100"/>
      <c r="D47" s="93"/>
      <c r="E47" s="93" t="s">
        <v>138</v>
      </c>
      <c r="F47" s="97"/>
      <c r="G47" s="98"/>
      <c r="H47" s="98"/>
      <c r="I47" s="29">
        <v>0.30630000000000002</v>
      </c>
      <c r="J47" s="30">
        <f t="shared" si="0"/>
        <v>0</v>
      </c>
      <c r="K47" s="30">
        <f t="shared" si="2"/>
        <v>0</v>
      </c>
      <c r="L47" s="30">
        <f t="shared" si="1"/>
        <v>0</v>
      </c>
      <c r="M47" s="39"/>
    </row>
    <row r="48" spans="1:13" ht="57" x14ac:dyDescent="0.25">
      <c r="A48" s="1"/>
      <c r="B48" s="94" t="s">
        <v>139</v>
      </c>
      <c r="C48" s="95" t="s">
        <v>140</v>
      </c>
      <c r="D48" s="95" t="s">
        <v>46</v>
      </c>
      <c r="E48" s="99" t="s">
        <v>141</v>
      </c>
      <c r="F48" s="97" t="s">
        <v>59</v>
      </c>
      <c r="G48" s="98">
        <v>50</v>
      </c>
      <c r="H48" s="98">
        <v>129.62</v>
      </c>
      <c r="I48" s="29">
        <v>0.30630000000000002</v>
      </c>
      <c r="J48" s="30">
        <f t="shared" si="0"/>
        <v>129.62</v>
      </c>
      <c r="K48" s="30">
        <f t="shared" si="2"/>
        <v>169.32</v>
      </c>
      <c r="L48" s="30">
        <f t="shared" si="1"/>
        <v>8466</v>
      </c>
      <c r="M48" s="39"/>
    </row>
    <row r="49" spans="1:13" ht="36" customHeight="1" x14ac:dyDescent="0.25">
      <c r="A49" s="1"/>
      <c r="B49" s="91">
        <v>6</v>
      </c>
      <c r="C49" s="100"/>
      <c r="D49" s="93"/>
      <c r="E49" s="93" t="s">
        <v>142</v>
      </c>
      <c r="F49" s="97"/>
      <c r="G49" s="98"/>
      <c r="H49" s="98"/>
      <c r="I49" s="29">
        <v>0.30630000000000002</v>
      </c>
      <c r="J49" s="30">
        <f t="shared" si="0"/>
        <v>0</v>
      </c>
      <c r="K49" s="30">
        <f t="shared" si="2"/>
        <v>0</v>
      </c>
      <c r="L49" s="30">
        <f t="shared" si="1"/>
        <v>0</v>
      </c>
      <c r="M49" s="39"/>
    </row>
    <row r="50" spans="1:13" ht="57" x14ac:dyDescent="0.25">
      <c r="A50" s="1"/>
      <c r="B50" s="94" t="s">
        <v>143</v>
      </c>
      <c r="C50" s="95" t="s">
        <v>144</v>
      </c>
      <c r="D50" s="95" t="s">
        <v>46</v>
      </c>
      <c r="E50" s="99" t="s">
        <v>145</v>
      </c>
      <c r="F50" s="97" t="s">
        <v>61</v>
      </c>
      <c r="G50" s="98">
        <v>2</v>
      </c>
      <c r="H50" s="98">
        <v>316.19</v>
      </c>
      <c r="I50" s="29">
        <v>0.30630000000000002</v>
      </c>
      <c r="J50" s="30">
        <f t="shared" si="0"/>
        <v>316.19</v>
      </c>
      <c r="K50" s="30">
        <f t="shared" si="2"/>
        <v>413.04</v>
      </c>
      <c r="L50" s="30">
        <f t="shared" si="1"/>
        <v>826.08</v>
      </c>
      <c r="M50" s="39"/>
    </row>
    <row r="51" spans="1:13" ht="71.25" x14ac:dyDescent="0.25">
      <c r="A51" s="1"/>
      <c r="B51" s="94" t="s">
        <v>146</v>
      </c>
      <c r="C51" s="95" t="s">
        <v>147</v>
      </c>
      <c r="D51" s="95" t="s">
        <v>46</v>
      </c>
      <c r="E51" s="99" t="s">
        <v>148</v>
      </c>
      <c r="F51" s="97" t="s">
        <v>59</v>
      </c>
      <c r="G51" s="98">
        <v>1.6</v>
      </c>
      <c r="H51" s="98">
        <v>322.37</v>
      </c>
      <c r="I51" s="29">
        <v>0.30630000000000002</v>
      </c>
      <c r="J51" s="30">
        <f t="shared" si="0"/>
        <v>322.37</v>
      </c>
      <c r="K51" s="30">
        <f t="shared" si="2"/>
        <v>421.11</v>
      </c>
      <c r="L51" s="30">
        <f t="shared" si="1"/>
        <v>673.78</v>
      </c>
      <c r="M51" s="39"/>
    </row>
    <row r="52" spans="1:13" ht="71.25" x14ac:dyDescent="0.25">
      <c r="A52" s="1"/>
      <c r="B52" s="94" t="s">
        <v>149</v>
      </c>
      <c r="C52" s="95" t="s">
        <v>150</v>
      </c>
      <c r="D52" s="95" t="s">
        <v>46</v>
      </c>
      <c r="E52" s="99" t="s">
        <v>151</v>
      </c>
      <c r="F52" s="97" t="s">
        <v>59</v>
      </c>
      <c r="G52" s="98">
        <v>22</v>
      </c>
      <c r="H52" s="98">
        <v>19.05</v>
      </c>
      <c r="I52" s="29">
        <v>0.30630000000000002</v>
      </c>
      <c r="J52" s="30">
        <f t="shared" si="0"/>
        <v>19.05</v>
      </c>
      <c r="K52" s="30">
        <f t="shared" si="2"/>
        <v>24.89</v>
      </c>
      <c r="L52" s="30">
        <f t="shared" si="1"/>
        <v>547.58000000000004</v>
      </c>
      <c r="M52" s="39"/>
    </row>
    <row r="53" spans="1:13" ht="71.25" x14ac:dyDescent="0.25">
      <c r="A53" s="1"/>
      <c r="B53" s="94" t="s">
        <v>152</v>
      </c>
      <c r="C53" s="95" t="s">
        <v>153</v>
      </c>
      <c r="D53" s="95" t="s">
        <v>46</v>
      </c>
      <c r="E53" s="99" t="s">
        <v>154</v>
      </c>
      <c r="F53" s="97" t="s">
        <v>59</v>
      </c>
      <c r="G53" s="98">
        <v>27</v>
      </c>
      <c r="H53" s="98">
        <v>81.02</v>
      </c>
      <c r="I53" s="29">
        <v>0.30630000000000002</v>
      </c>
      <c r="J53" s="30">
        <f t="shared" si="0"/>
        <v>81.02</v>
      </c>
      <c r="K53" s="30">
        <f t="shared" si="2"/>
        <v>105.84</v>
      </c>
      <c r="L53" s="30">
        <f t="shared" si="1"/>
        <v>2857.68</v>
      </c>
      <c r="M53" s="39"/>
    </row>
    <row r="54" spans="1:13" x14ac:dyDescent="0.25">
      <c r="A54" s="1"/>
      <c r="B54" s="91">
        <v>7</v>
      </c>
      <c r="C54" s="100"/>
      <c r="D54" s="93"/>
      <c r="E54" s="93" t="s">
        <v>155</v>
      </c>
      <c r="F54" s="97"/>
      <c r="G54" s="98"/>
      <c r="H54" s="98"/>
      <c r="I54" s="29">
        <v>0.30630000000000002</v>
      </c>
      <c r="J54" s="30">
        <f t="shared" si="0"/>
        <v>0</v>
      </c>
      <c r="K54" s="30">
        <f t="shared" si="2"/>
        <v>0</v>
      </c>
      <c r="L54" s="30">
        <f t="shared" si="1"/>
        <v>0</v>
      </c>
      <c r="M54" s="39"/>
    </row>
    <row r="55" spans="1:13" ht="29.25" x14ac:dyDescent="0.25">
      <c r="A55" s="1"/>
      <c r="B55" s="94" t="s">
        <v>156</v>
      </c>
      <c r="C55" s="105">
        <v>88489</v>
      </c>
      <c r="D55" s="95" t="s">
        <v>45</v>
      </c>
      <c r="E55" s="101" t="s">
        <v>125</v>
      </c>
      <c r="F55" s="97" t="s">
        <v>59</v>
      </c>
      <c r="G55" s="109">
        <v>1397.81</v>
      </c>
      <c r="H55" s="112">
        <v>12.54</v>
      </c>
      <c r="I55" s="29">
        <v>0.30630000000000002</v>
      </c>
      <c r="J55" s="30">
        <f t="shared" si="0"/>
        <v>12.54</v>
      </c>
      <c r="K55" s="30">
        <f t="shared" si="2"/>
        <v>16.38</v>
      </c>
      <c r="L55" s="30">
        <f t="shared" si="1"/>
        <v>22896.13</v>
      </c>
      <c r="M55" s="39"/>
    </row>
    <row r="56" spans="1:13" ht="43.5" x14ac:dyDescent="0.25">
      <c r="A56" s="1"/>
      <c r="B56" s="94" t="s">
        <v>157</v>
      </c>
      <c r="C56" s="105">
        <v>88488</v>
      </c>
      <c r="D56" s="95" t="s">
        <v>45</v>
      </c>
      <c r="E56" s="101" t="s">
        <v>158</v>
      </c>
      <c r="F56" s="97" t="s">
        <v>59</v>
      </c>
      <c r="G56" s="109">
        <v>291.24</v>
      </c>
      <c r="H56" s="112">
        <v>14.64</v>
      </c>
      <c r="I56" s="29">
        <v>0.30630000000000002</v>
      </c>
      <c r="J56" s="30">
        <f t="shared" si="0"/>
        <v>14.64</v>
      </c>
      <c r="K56" s="30">
        <f t="shared" si="2"/>
        <v>19.12</v>
      </c>
      <c r="L56" s="30">
        <f t="shared" si="1"/>
        <v>5568.51</v>
      </c>
      <c r="M56" s="39"/>
    </row>
    <row r="57" spans="1:13" x14ac:dyDescent="0.25">
      <c r="A57" s="1"/>
      <c r="B57" s="94" t="s">
        <v>159</v>
      </c>
      <c r="C57" s="105">
        <v>2280</v>
      </c>
      <c r="D57" s="95" t="s">
        <v>55</v>
      </c>
      <c r="E57" s="96" t="s">
        <v>160</v>
      </c>
      <c r="F57" s="97" t="s">
        <v>59</v>
      </c>
      <c r="G57" s="109">
        <v>720</v>
      </c>
      <c r="H57" s="112">
        <v>9.93</v>
      </c>
      <c r="I57" s="29">
        <v>0.30630000000000002</v>
      </c>
      <c r="J57" s="30">
        <f t="shared" si="0"/>
        <v>9.93</v>
      </c>
      <c r="K57" s="30">
        <f t="shared" si="2"/>
        <v>12.97</v>
      </c>
      <c r="L57" s="30">
        <f t="shared" si="1"/>
        <v>9338.4</v>
      </c>
      <c r="M57" s="39"/>
    </row>
    <row r="58" spans="1:13" x14ac:dyDescent="0.25">
      <c r="A58" s="1"/>
      <c r="B58" s="91">
        <v>8</v>
      </c>
      <c r="C58" s="100"/>
      <c r="D58" s="93"/>
      <c r="E58" s="93" t="s">
        <v>161</v>
      </c>
      <c r="F58" s="97"/>
      <c r="G58" s="98"/>
      <c r="H58" s="98"/>
      <c r="I58" s="29">
        <v>0.30630000000000002</v>
      </c>
      <c r="J58" s="30">
        <f t="shared" si="0"/>
        <v>0</v>
      </c>
      <c r="K58" s="30">
        <f t="shared" si="2"/>
        <v>0</v>
      </c>
      <c r="L58" s="30">
        <f t="shared" si="1"/>
        <v>0</v>
      </c>
      <c r="M58" s="39"/>
    </row>
    <row r="59" spans="1:13" ht="28.5" x14ac:dyDescent="0.25">
      <c r="A59" s="1"/>
      <c r="B59" s="94" t="s">
        <v>162</v>
      </c>
      <c r="C59" s="105" t="s">
        <v>163</v>
      </c>
      <c r="D59" s="95" t="s">
        <v>46</v>
      </c>
      <c r="E59" s="96" t="s">
        <v>164</v>
      </c>
      <c r="F59" s="105" t="s">
        <v>68</v>
      </c>
      <c r="G59" s="112">
        <v>73.5</v>
      </c>
      <c r="H59" s="112">
        <v>41.46</v>
      </c>
      <c r="I59" s="29">
        <v>0.30630000000000002</v>
      </c>
      <c r="J59" s="30">
        <f t="shared" si="0"/>
        <v>41.46</v>
      </c>
      <c r="K59" s="30">
        <f t="shared" si="2"/>
        <v>54.16</v>
      </c>
      <c r="L59" s="30">
        <f t="shared" si="1"/>
        <v>3980.76</v>
      </c>
      <c r="M59" s="39"/>
    </row>
    <row r="60" spans="1:13" ht="43.5" x14ac:dyDescent="0.25">
      <c r="A60" s="1"/>
      <c r="B60" s="94" t="s">
        <v>165</v>
      </c>
      <c r="C60" s="105" t="s">
        <v>166</v>
      </c>
      <c r="D60" s="95" t="s">
        <v>46</v>
      </c>
      <c r="E60" s="101" t="s">
        <v>167</v>
      </c>
      <c r="F60" s="97" t="s">
        <v>59</v>
      </c>
      <c r="G60" s="109">
        <v>73.5</v>
      </c>
      <c r="H60" s="112">
        <v>49.41</v>
      </c>
      <c r="I60" s="29">
        <v>0.30630000000000002</v>
      </c>
      <c r="J60" s="30">
        <f t="shared" si="0"/>
        <v>49.41</v>
      </c>
      <c r="K60" s="30">
        <f t="shared" si="2"/>
        <v>64.540000000000006</v>
      </c>
      <c r="L60" s="30">
        <f t="shared" si="1"/>
        <v>4743.6899999999996</v>
      </c>
      <c r="M60" s="39"/>
    </row>
    <row r="61" spans="1:13" x14ac:dyDescent="0.25">
      <c r="A61" s="1"/>
      <c r="B61" s="91">
        <v>9</v>
      </c>
      <c r="C61" s="100"/>
      <c r="D61" s="93"/>
      <c r="E61" s="93" t="s">
        <v>168</v>
      </c>
      <c r="F61" s="97"/>
      <c r="G61" s="98"/>
      <c r="H61" s="98"/>
      <c r="I61" s="29">
        <v>0.30630000000000002</v>
      </c>
      <c r="J61" s="30">
        <f t="shared" si="0"/>
        <v>0</v>
      </c>
      <c r="K61" s="30">
        <f t="shared" si="2"/>
        <v>0</v>
      </c>
      <c r="L61" s="30">
        <f t="shared" si="1"/>
        <v>0</v>
      </c>
      <c r="M61" s="39"/>
    </row>
    <row r="62" spans="1:13" ht="28.5" x14ac:dyDescent="0.25">
      <c r="A62" s="1"/>
      <c r="B62" s="94" t="s">
        <v>169</v>
      </c>
      <c r="C62" s="105">
        <v>39390</v>
      </c>
      <c r="D62" s="95" t="s">
        <v>45</v>
      </c>
      <c r="E62" s="99" t="s">
        <v>170</v>
      </c>
      <c r="F62" s="113" t="s">
        <v>82</v>
      </c>
      <c r="G62" s="109">
        <v>10</v>
      </c>
      <c r="H62" s="112">
        <v>26.13</v>
      </c>
      <c r="I62" s="29">
        <v>0.30630000000000002</v>
      </c>
      <c r="J62" s="30">
        <f t="shared" si="0"/>
        <v>26.13</v>
      </c>
      <c r="K62" s="30">
        <f t="shared" si="2"/>
        <v>34.130000000000003</v>
      </c>
      <c r="L62" s="30">
        <f t="shared" si="1"/>
        <v>341.3</v>
      </c>
      <c r="M62" s="39"/>
    </row>
    <row r="63" spans="1:13" ht="42.75" x14ac:dyDescent="0.25">
      <c r="A63" s="1"/>
      <c r="B63" s="94" t="s">
        <v>171</v>
      </c>
      <c r="C63" s="105" t="s">
        <v>172</v>
      </c>
      <c r="D63" s="95" t="s">
        <v>46</v>
      </c>
      <c r="E63" s="99" t="s">
        <v>173</v>
      </c>
      <c r="F63" s="113" t="s">
        <v>47</v>
      </c>
      <c r="G63" s="109">
        <v>130</v>
      </c>
      <c r="H63" s="112">
        <v>4.51</v>
      </c>
      <c r="I63" s="29">
        <v>0.30630000000000002</v>
      </c>
      <c r="J63" s="30">
        <f t="shared" si="0"/>
        <v>4.51</v>
      </c>
      <c r="K63" s="30">
        <f t="shared" si="2"/>
        <v>5.89</v>
      </c>
      <c r="L63" s="30">
        <f t="shared" si="1"/>
        <v>765.7</v>
      </c>
      <c r="M63" s="39"/>
    </row>
    <row r="64" spans="1:13" ht="28.5" x14ac:dyDescent="0.25">
      <c r="A64" s="1"/>
      <c r="B64" s="94" t="s">
        <v>174</v>
      </c>
      <c r="C64" s="105">
        <v>2510</v>
      </c>
      <c r="D64" s="95" t="s">
        <v>45</v>
      </c>
      <c r="E64" s="99" t="s">
        <v>175</v>
      </c>
      <c r="F64" s="113" t="s">
        <v>82</v>
      </c>
      <c r="G64" s="109">
        <v>5</v>
      </c>
      <c r="H64" s="112">
        <v>35.46</v>
      </c>
      <c r="I64" s="29">
        <v>0.30630000000000002</v>
      </c>
      <c r="J64" s="30">
        <f t="shared" si="0"/>
        <v>35.46</v>
      </c>
      <c r="K64" s="30">
        <f t="shared" si="2"/>
        <v>46.32</v>
      </c>
      <c r="L64" s="30">
        <f t="shared" si="1"/>
        <v>231.6</v>
      </c>
      <c r="M64" s="39"/>
    </row>
    <row r="65" spans="1:13" ht="28.5" x14ac:dyDescent="0.25">
      <c r="A65" s="1"/>
      <c r="B65" s="94" t="s">
        <v>176</v>
      </c>
      <c r="C65" s="105" t="s">
        <v>177</v>
      </c>
      <c r="D65" s="95" t="s">
        <v>97</v>
      </c>
      <c r="E65" s="99" t="s">
        <v>178</v>
      </c>
      <c r="F65" s="97" t="s">
        <v>68</v>
      </c>
      <c r="G65" s="109">
        <v>4.5</v>
      </c>
      <c r="H65" s="112">
        <v>1560</v>
      </c>
      <c r="I65" s="29">
        <v>0.30630000000000002</v>
      </c>
      <c r="J65" s="30">
        <f t="shared" si="0"/>
        <v>1560</v>
      </c>
      <c r="K65" s="30">
        <f t="shared" si="2"/>
        <v>2037.83</v>
      </c>
      <c r="L65" s="30">
        <f t="shared" si="1"/>
        <v>9170.24</v>
      </c>
      <c r="M65" s="39"/>
    </row>
    <row r="66" spans="1:13" x14ac:dyDescent="0.25">
      <c r="A66" s="1"/>
      <c r="B66" s="91">
        <v>10</v>
      </c>
      <c r="C66" s="100"/>
      <c r="D66" s="93"/>
      <c r="E66" s="93" t="s">
        <v>179</v>
      </c>
      <c r="F66" s="97"/>
      <c r="G66" s="98"/>
      <c r="H66" s="98"/>
      <c r="I66" s="29">
        <v>0.30630000000000002</v>
      </c>
      <c r="J66" s="30">
        <f t="shared" si="0"/>
        <v>0</v>
      </c>
      <c r="K66" s="30">
        <f t="shared" si="2"/>
        <v>0</v>
      </c>
      <c r="L66" s="30">
        <f t="shared" si="1"/>
        <v>0</v>
      </c>
      <c r="M66" s="39"/>
    </row>
    <row r="67" spans="1:13" ht="28.5" x14ac:dyDescent="0.25">
      <c r="A67" s="1"/>
      <c r="B67" s="94" t="s">
        <v>180</v>
      </c>
      <c r="C67" s="105" t="s">
        <v>163</v>
      </c>
      <c r="D67" s="95" t="s">
        <v>46</v>
      </c>
      <c r="E67" s="96" t="s">
        <v>164</v>
      </c>
      <c r="F67" s="105" t="s">
        <v>68</v>
      </c>
      <c r="G67" s="112">
        <v>56.26</v>
      </c>
      <c r="H67" s="112">
        <v>41.46</v>
      </c>
      <c r="I67" s="29">
        <v>0.30630000000000002</v>
      </c>
      <c r="J67" s="30">
        <f t="shared" si="0"/>
        <v>41.46</v>
      </c>
      <c r="K67" s="30">
        <f t="shared" si="2"/>
        <v>54.16</v>
      </c>
      <c r="L67" s="30">
        <f t="shared" si="1"/>
        <v>3047.04</v>
      </c>
      <c r="M67" s="39"/>
    </row>
    <row r="68" spans="1:13" ht="107.25" customHeight="1" x14ac:dyDescent="0.25">
      <c r="A68" s="1"/>
      <c r="B68" s="94" t="s">
        <v>181</v>
      </c>
      <c r="C68" s="114" t="s">
        <v>182</v>
      </c>
      <c r="D68" s="95" t="s">
        <v>46</v>
      </c>
      <c r="E68" s="96" t="s">
        <v>183</v>
      </c>
      <c r="F68" s="105" t="s">
        <v>59</v>
      </c>
      <c r="G68" s="112">
        <v>56.26</v>
      </c>
      <c r="H68" s="112">
        <v>113.83</v>
      </c>
      <c r="I68" s="29">
        <v>0.30630000000000002</v>
      </c>
      <c r="J68" s="30">
        <f t="shared" si="0"/>
        <v>113.83</v>
      </c>
      <c r="K68" s="30">
        <f t="shared" si="2"/>
        <v>148.69999999999999</v>
      </c>
      <c r="L68" s="30">
        <f t="shared" si="1"/>
        <v>8365.86</v>
      </c>
      <c r="M68" s="39"/>
    </row>
    <row r="69" spans="1:13" ht="39" customHeight="1" x14ac:dyDescent="0.25">
      <c r="A69" s="1"/>
      <c r="B69" s="91">
        <v>11</v>
      </c>
      <c r="C69" s="100"/>
      <c r="D69" s="93"/>
      <c r="E69" s="93" t="s">
        <v>184</v>
      </c>
      <c r="F69" s="97"/>
      <c r="G69" s="98"/>
      <c r="H69" s="98"/>
      <c r="I69" s="29">
        <v>0.30630000000000002</v>
      </c>
      <c r="J69" s="30">
        <f t="shared" si="0"/>
        <v>0</v>
      </c>
      <c r="K69" s="30">
        <f t="shared" si="2"/>
        <v>0</v>
      </c>
      <c r="L69" s="30">
        <f t="shared" si="1"/>
        <v>0</v>
      </c>
      <c r="M69" s="39"/>
    </row>
    <row r="70" spans="1:13" ht="47.25" customHeight="1" x14ac:dyDescent="0.25">
      <c r="A70" s="1"/>
      <c r="B70" s="94" t="s">
        <v>185</v>
      </c>
      <c r="C70" s="105">
        <v>94213</v>
      </c>
      <c r="D70" s="95" t="s">
        <v>45</v>
      </c>
      <c r="E70" s="96" t="s">
        <v>186</v>
      </c>
      <c r="F70" s="105" t="s">
        <v>68</v>
      </c>
      <c r="G70" s="112">
        <v>56.26</v>
      </c>
      <c r="H70" s="112">
        <v>58.29</v>
      </c>
      <c r="I70" s="29">
        <v>0.30630000000000002</v>
      </c>
      <c r="J70" s="30">
        <f t="shared" si="0"/>
        <v>58.29</v>
      </c>
      <c r="K70" s="30">
        <f t="shared" si="2"/>
        <v>76.14</v>
      </c>
      <c r="L70" s="30">
        <f t="shared" si="1"/>
        <v>4283.6400000000003</v>
      </c>
      <c r="M70" s="39"/>
    </row>
    <row r="71" spans="1:13" ht="71.25" x14ac:dyDescent="0.25">
      <c r="A71" s="1"/>
      <c r="B71" s="94" t="s">
        <v>187</v>
      </c>
      <c r="C71" s="114" t="s">
        <v>188</v>
      </c>
      <c r="D71" s="95" t="s">
        <v>46</v>
      </c>
      <c r="E71" s="96" t="s">
        <v>189</v>
      </c>
      <c r="F71" s="105" t="s">
        <v>59</v>
      </c>
      <c r="G71" s="112">
        <v>337.5</v>
      </c>
      <c r="H71" s="112">
        <v>23.65</v>
      </c>
      <c r="I71" s="29">
        <v>0.30630000000000002</v>
      </c>
      <c r="J71" s="30">
        <f t="shared" si="0"/>
        <v>23.65</v>
      </c>
      <c r="K71" s="30">
        <f t="shared" si="2"/>
        <v>30.89</v>
      </c>
      <c r="L71" s="30">
        <f t="shared" si="1"/>
        <v>10425.379999999999</v>
      </c>
      <c r="M71" s="39"/>
    </row>
    <row r="72" spans="1:13" ht="42.75" x14ac:dyDescent="0.25">
      <c r="A72" s="1"/>
      <c r="B72" s="94" t="s">
        <v>190</v>
      </c>
      <c r="C72" s="114" t="s">
        <v>191</v>
      </c>
      <c r="D72" s="95" t="s">
        <v>46</v>
      </c>
      <c r="E72" s="96" t="s">
        <v>192</v>
      </c>
      <c r="F72" s="105" t="s">
        <v>59</v>
      </c>
      <c r="G72" s="112">
        <v>10</v>
      </c>
      <c r="H72" s="112">
        <v>40.340000000000003</v>
      </c>
      <c r="I72" s="29">
        <v>0.30630000000000002</v>
      </c>
      <c r="J72" s="30">
        <f t="shared" si="0"/>
        <v>40.340000000000003</v>
      </c>
      <c r="K72" s="30">
        <f t="shared" si="2"/>
        <v>52.7</v>
      </c>
      <c r="L72" s="30">
        <f t="shared" si="1"/>
        <v>527</v>
      </c>
      <c r="M72" s="39"/>
    </row>
    <row r="73" spans="1:13" ht="42.75" x14ac:dyDescent="0.25">
      <c r="A73" s="1"/>
      <c r="B73" s="94" t="s">
        <v>193</v>
      </c>
      <c r="C73" s="114" t="s">
        <v>194</v>
      </c>
      <c r="D73" s="95" t="s">
        <v>46</v>
      </c>
      <c r="E73" s="96" t="s">
        <v>195</v>
      </c>
      <c r="F73" s="105" t="s">
        <v>59</v>
      </c>
      <c r="G73" s="112">
        <v>8</v>
      </c>
      <c r="H73" s="112">
        <v>33.03</v>
      </c>
      <c r="I73" s="29">
        <v>0.30630000000000002</v>
      </c>
      <c r="J73" s="30">
        <f t="shared" si="0"/>
        <v>33.03</v>
      </c>
      <c r="K73" s="30">
        <f t="shared" si="2"/>
        <v>43.15</v>
      </c>
      <c r="L73" s="30">
        <f t="shared" si="1"/>
        <v>345.2</v>
      </c>
      <c r="M73" s="39"/>
    </row>
    <row r="74" spans="1:13" ht="28.5" x14ac:dyDescent="0.25">
      <c r="A74" s="1"/>
      <c r="B74" s="94"/>
      <c r="C74" s="114">
        <v>101654</v>
      </c>
      <c r="D74" s="95" t="s">
        <v>46</v>
      </c>
      <c r="E74" s="96" t="s">
        <v>196</v>
      </c>
      <c r="F74" s="105" t="s">
        <v>82</v>
      </c>
      <c r="G74" s="112">
        <v>6</v>
      </c>
      <c r="H74" s="112">
        <v>205.13</v>
      </c>
      <c r="I74" s="29">
        <v>0.30630000000000002</v>
      </c>
      <c r="J74" s="30">
        <f t="shared" si="0"/>
        <v>205.13</v>
      </c>
      <c r="K74" s="30">
        <f t="shared" si="2"/>
        <v>267.95999999999998</v>
      </c>
      <c r="L74" s="30">
        <f t="shared" si="1"/>
        <v>1607.76</v>
      </c>
      <c r="M74" s="39"/>
    </row>
    <row r="75" spans="1:13" ht="42.75" x14ac:dyDescent="0.25">
      <c r="A75" s="1"/>
      <c r="B75" s="94"/>
      <c r="C75" s="114" t="s">
        <v>197</v>
      </c>
      <c r="D75" s="95" t="s">
        <v>46</v>
      </c>
      <c r="E75" s="96" t="s">
        <v>198</v>
      </c>
      <c r="F75" s="105" t="s">
        <v>47</v>
      </c>
      <c r="G75" s="112">
        <v>65</v>
      </c>
      <c r="H75" s="112">
        <v>8.01</v>
      </c>
      <c r="I75" s="29">
        <v>0.30630000000000002</v>
      </c>
      <c r="J75" s="30">
        <f t="shared" si="0"/>
        <v>8.01</v>
      </c>
      <c r="K75" s="30">
        <f t="shared" si="2"/>
        <v>10.46</v>
      </c>
      <c r="L75" s="30">
        <f t="shared" si="1"/>
        <v>679.9</v>
      </c>
      <c r="M75" s="39"/>
    </row>
    <row r="76" spans="1:13" ht="28.5" x14ac:dyDescent="0.25">
      <c r="A76" s="1"/>
      <c r="B76" s="94"/>
      <c r="C76" s="114">
        <v>91927</v>
      </c>
      <c r="D76" s="95" t="s">
        <v>45</v>
      </c>
      <c r="E76" s="96" t="s">
        <v>199</v>
      </c>
      <c r="F76" s="105" t="s">
        <v>47</v>
      </c>
      <c r="G76" s="112">
        <v>65</v>
      </c>
      <c r="H76" s="112">
        <v>4.71</v>
      </c>
      <c r="I76" s="29">
        <v>0.30630000000000002</v>
      </c>
      <c r="J76" s="30">
        <f t="shared" si="0"/>
        <v>4.71</v>
      </c>
      <c r="K76" s="30">
        <f t="shared" si="2"/>
        <v>6.15</v>
      </c>
      <c r="L76" s="30">
        <f t="shared" si="1"/>
        <v>399.75</v>
      </c>
      <c r="M76" s="39"/>
    </row>
    <row r="77" spans="1:13" ht="28.5" x14ac:dyDescent="0.25">
      <c r="A77" s="1"/>
      <c r="B77" s="94"/>
      <c r="C77" s="114">
        <v>91953</v>
      </c>
      <c r="D77" s="95" t="s">
        <v>45</v>
      </c>
      <c r="E77" s="96" t="s">
        <v>200</v>
      </c>
      <c r="F77" s="105" t="s">
        <v>82</v>
      </c>
      <c r="G77" s="112">
        <v>2</v>
      </c>
      <c r="H77" s="112">
        <v>27.53</v>
      </c>
      <c r="I77" s="29">
        <v>0.30630000000000002</v>
      </c>
      <c r="J77" s="30">
        <f t="shared" si="0"/>
        <v>27.53</v>
      </c>
      <c r="K77" s="30">
        <f t="shared" si="2"/>
        <v>35.96</v>
      </c>
      <c r="L77" s="30">
        <f t="shared" si="1"/>
        <v>71.92</v>
      </c>
      <c r="M77" s="39"/>
    </row>
    <row r="78" spans="1:13" x14ac:dyDescent="0.25">
      <c r="A78" s="1"/>
      <c r="B78" s="91">
        <v>12</v>
      </c>
      <c r="C78" s="100"/>
      <c r="D78" s="93"/>
      <c r="E78" s="93" t="s">
        <v>201</v>
      </c>
      <c r="F78" s="97"/>
      <c r="G78" s="98"/>
      <c r="H78" s="98"/>
      <c r="I78" s="29">
        <v>0.30630000000000002</v>
      </c>
      <c r="J78" s="30">
        <f t="shared" si="0"/>
        <v>0</v>
      </c>
      <c r="K78" s="30">
        <f t="shared" si="2"/>
        <v>0</v>
      </c>
      <c r="L78" s="30">
        <f t="shared" si="1"/>
        <v>0</v>
      </c>
      <c r="M78" s="39"/>
    </row>
    <row r="79" spans="1:13" ht="42.75" x14ac:dyDescent="0.25">
      <c r="A79" s="1"/>
      <c r="B79" s="94" t="s">
        <v>202</v>
      </c>
      <c r="C79" s="95" t="s">
        <v>105</v>
      </c>
      <c r="D79" s="95" t="s">
        <v>46</v>
      </c>
      <c r="E79" s="99" t="s">
        <v>106</v>
      </c>
      <c r="F79" s="97" t="s">
        <v>59</v>
      </c>
      <c r="G79" s="98">
        <v>14.63</v>
      </c>
      <c r="H79" s="98">
        <v>61.27</v>
      </c>
      <c r="I79" s="29">
        <v>0.30630000000000002</v>
      </c>
      <c r="J79" s="30">
        <f t="shared" si="0"/>
        <v>61.27</v>
      </c>
      <c r="K79" s="30">
        <f t="shared" si="2"/>
        <v>80.040000000000006</v>
      </c>
      <c r="L79" s="30">
        <f t="shared" ref="L79:L99" si="3">ROUND(K79*G79,2)</f>
        <v>1170.99</v>
      </c>
      <c r="M79" s="39"/>
    </row>
    <row r="80" spans="1:13" ht="71.25" x14ac:dyDescent="0.25">
      <c r="A80" s="1"/>
      <c r="B80" s="94" t="s">
        <v>203</v>
      </c>
      <c r="C80" s="95" t="s">
        <v>108</v>
      </c>
      <c r="D80" s="95" t="s">
        <v>46</v>
      </c>
      <c r="E80" s="99" t="s">
        <v>109</v>
      </c>
      <c r="F80" s="97" t="s">
        <v>59</v>
      </c>
      <c r="G80" s="98">
        <v>29.26</v>
      </c>
      <c r="H80" s="98">
        <v>8.8800000000000008</v>
      </c>
      <c r="I80" s="29">
        <v>0.30630000000000002</v>
      </c>
      <c r="J80" s="30">
        <f t="shared" si="0"/>
        <v>8.8800000000000008</v>
      </c>
      <c r="K80" s="30">
        <f t="shared" si="2"/>
        <v>11.6</v>
      </c>
      <c r="L80" s="30">
        <f t="shared" si="3"/>
        <v>339.42</v>
      </c>
      <c r="M80" s="39"/>
    </row>
    <row r="81" spans="1:13" ht="57" x14ac:dyDescent="0.25">
      <c r="A81" s="1"/>
      <c r="B81" s="94" t="s">
        <v>204</v>
      </c>
      <c r="C81" s="95" t="s">
        <v>111</v>
      </c>
      <c r="D81" s="95" t="s">
        <v>46</v>
      </c>
      <c r="E81" s="99" t="s">
        <v>112</v>
      </c>
      <c r="F81" s="97" t="s">
        <v>59</v>
      </c>
      <c r="G81" s="98">
        <v>29.26</v>
      </c>
      <c r="H81" s="98">
        <v>34</v>
      </c>
      <c r="I81" s="29">
        <v>0.30630000000000002</v>
      </c>
      <c r="J81" s="30">
        <f t="shared" si="0"/>
        <v>34</v>
      </c>
      <c r="K81" s="30">
        <f t="shared" si="2"/>
        <v>44.41</v>
      </c>
      <c r="L81" s="30">
        <f t="shared" si="3"/>
        <v>1299.44</v>
      </c>
      <c r="M81" s="39"/>
    </row>
    <row r="82" spans="1:13" ht="28.5" x14ac:dyDescent="0.25">
      <c r="A82" s="1"/>
      <c r="B82" s="94" t="s">
        <v>205</v>
      </c>
      <c r="C82" s="105">
        <v>88489</v>
      </c>
      <c r="D82" s="95" t="s">
        <v>45</v>
      </c>
      <c r="E82" s="99" t="s">
        <v>125</v>
      </c>
      <c r="F82" s="97" t="s">
        <v>59</v>
      </c>
      <c r="G82" s="98">
        <v>29.26</v>
      </c>
      <c r="H82" s="112">
        <v>12.54</v>
      </c>
      <c r="I82" s="29">
        <v>0.30630000000000002</v>
      </c>
      <c r="J82" s="30">
        <f t="shared" si="0"/>
        <v>12.54</v>
      </c>
      <c r="K82" s="30">
        <f t="shared" ref="K82:K145" si="4">ROUND(J82*1.3063,2)</f>
        <v>16.38</v>
      </c>
      <c r="L82" s="30">
        <f t="shared" si="3"/>
        <v>479.28</v>
      </c>
      <c r="M82" s="39"/>
    </row>
    <row r="83" spans="1:13" ht="28.5" x14ac:dyDescent="0.25">
      <c r="A83" s="1"/>
      <c r="B83" s="94" t="s">
        <v>206</v>
      </c>
      <c r="C83" s="105">
        <v>94213</v>
      </c>
      <c r="D83" s="95" t="s">
        <v>45</v>
      </c>
      <c r="E83" s="96" t="s">
        <v>186</v>
      </c>
      <c r="F83" s="105" t="s">
        <v>68</v>
      </c>
      <c r="G83" s="112">
        <v>12.19</v>
      </c>
      <c r="H83" s="112">
        <v>58.29</v>
      </c>
      <c r="I83" s="29">
        <v>0.30630000000000002</v>
      </c>
      <c r="J83" s="30">
        <f t="shared" si="0"/>
        <v>58.29</v>
      </c>
      <c r="K83" s="30">
        <f t="shared" si="4"/>
        <v>76.14</v>
      </c>
      <c r="L83" s="30">
        <f t="shared" si="3"/>
        <v>928.15</v>
      </c>
      <c r="M83" s="39"/>
    </row>
    <row r="84" spans="1:13" ht="71.25" x14ac:dyDescent="0.25">
      <c r="A84" s="1"/>
      <c r="B84" s="94" t="s">
        <v>207</v>
      </c>
      <c r="C84" s="114" t="s">
        <v>188</v>
      </c>
      <c r="D84" s="95" t="s">
        <v>46</v>
      </c>
      <c r="E84" s="96" t="s">
        <v>189</v>
      </c>
      <c r="F84" s="105" t="s">
        <v>54</v>
      </c>
      <c r="G84" s="112">
        <v>48.76</v>
      </c>
      <c r="H84" s="112">
        <v>22.38</v>
      </c>
      <c r="I84" s="29">
        <v>0.30630000000000002</v>
      </c>
      <c r="J84" s="30">
        <f t="shared" si="0"/>
        <v>22.38</v>
      </c>
      <c r="K84" s="30">
        <f t="shared" si="4"/>
        <v>29.23</v>
      </c>
      <c r="L84" s="30">
        <f t="shared" si="3"/>
        <v>1425.25</v>
      </c>
      <c r="M84" s="39"/>
    </row>
    <row r="85" spans="1:13" ht="42.75" x14ac:dyDescent="0.25">
      <c r="A85" s="1"/>
      <c r="B85" s="94" t="s">
        <v>208</v>
      </c>
      <c r="C85" s="114" t="s">
        <v>191</v>
      </c>
      <c r="D85" s="95" t="s">
        <v>46</v>
      </c>
      <c r="E85" s="96" t="s">
        <v>192</v>
      </c>
      <c r="F85" s="105" t="s">
        <v>59</v>
      </c>
      <c r="G85" s="112">
        <v>3</v>
      </c>
      <c r="H85" s="112">
        <v>40.340000000000003</v>
      </c>
      <c r="I85" s="29">
        <v>0.30630000000000002</v>
      </c>
      <c r="J85" s="30">
        <f t="shared" si="0"/>
        <v>40.340000000000003</v>
      </c>
      <c r="K85" s="30">
        <f t="shared" si="4"/>
        <v>52.7</v>
      </c>
      <c r="L85" s="30">
        <f t="shared" si="3"/>
        <v>158.1</v>
      </c>
      <c r="M85" s="39"/>
    </row>
    <row r="86" spans="1:13" ht="42.75" x14ac:dyDescent="0.25">
      <c r="A86" s="1"/>
      <c r="B86" s="94" t="s">
        <v>209</v>
      </c>
      <c r="C86" s="114" t="s">
        <v>194</v>
      </c>
      <c r="D86" s="95" t="s">
        <v>46</v>
      </c>
      <c r="E86" s="96" t="s">
        <v>195</v>
      </c>
      <c r="F86" s="105" t="s">
        <v>59</v>
      </c>
      <c r="G86" s="112">
        <v>7</v>
      </c>
      <c r="H86" s="112">
        <v>33.03</v>
      </c>
      <c r="I86" s="29">
        <v>0.30630000000000002</v>
      </c>
      <c r="J86" s="30">
        <f t="shared" si="0"/>
        <v>33.03</v>
      </c>
      <c r="K86" s="30">
        <f t="shared" si="4"/>
        <v>43.15</v>
      </c>
      <c r="L86" s="30">
        <f t="shared" si="3"/>
        <v>302.05</v>
      </c>
      <c r="M86" s="39"/>
    </row>
    <row r="87" spans="1:13" ht="49.5" customHeight="1" x14ac:dyDescent="0.25">
      <c r="A87" s="1"/>
      <c r="B87" s="115" t="s">
        <v>210</v>
      </c>
      <c r="C87" s="115"/>
      <c r="D87" s="115"/>
      <c r="E87" s="115"/>
      <c r="F87" s="115"/>
      <c r="G87" s="115"/>
      <c r="H87" s="115"/>
      <c r="I87" s="115"/>
      <c r="J87" s="30">
        <f t="shared" si="0"/>
        <v>0</v>
      </c>
      <c r="K87" s="30">
        <f t="shared" si="4"/>
        <v>0</v>
      </c>
      <c r="L87" s="30">
        <f t="shared" si="3"/>
        <v>0</v>
      </c>
      <c r="M87" s="39"/>
    </row>
    <row r="88" spans="1:13" ht="47.25" customHeight="1" x14ac:dyDescent="0.25">
      <c r="A88" s="1"/>
      <c r="B88" s="116">
        <v>13</v>
      </c>
      <c r="C88" s="117"/>
      <c r="D88" s="118"/>
      <c r="E88" s="118" t="s">
        <v>211</v>
      </c>
      <c r="F88" s="119"/>
      <c r="G88" s="120"/>
      <c r="H88" s="120"/>
      <c r="I88" s="29">
        <v>0.30630000000000002</v>
      </c>
      <c r="J88" s="30">
        <f t="shared" si="0"/>
        <v>0</v>
      </c>
      <c r="K88" s="30">
        <f t="shared" si="4"/>
        <v>0</v>
      </c>
      <c r="L88" s="30">
        <f t="shared" si="3"/>
        <v>0</v>
      </c>
      <c r="M88" s="39"/>
    </row>
    <row r="89" spans="1:13" ht="75" x14ac:dyDescent="0.25">
      <c r="A89" s="1"/>
      <c r="B89" s="121" t="s">
        <v>212</v>
      </c>
      <c r="C89" s="122" t="s">
        <v>70</v>
      </c>
      <c r="D89" s="122" t="s">
        <v>46</v>
      </c>
      <c r="E89" s="123" t="s">
        <v>213</v>
      </c>
      <c r="F89" s="119" t="s">
        <v>59</v>
      </c>
      <c r="G89" s="120">
        <v>19.72</v>
      </c>
      <c r="H89" s="120">
        <v>15.33</v>
      </c>
      <c r="I89" s="29">
        <v>0.30630000000000002</v>
      </c>
      <c r="J89" s="30">
        <f t="shared" si="0"/>
        <v>15.33</v>
      </c>
      <c r="K89" s="30">
        <f t="shared" si="4"/>
        <v>20.03</v>
      </c>
      <c r="L89" s="30">
        <f t="shared" si="3"/>
        <v>394.99</v>
      </c>
      <c r="M89" s="39"/>
    </row>
    <row r="90" spans="1:13" x14ac:dyDescent="0.25">
      <c r="A90" s="1"/>
      <c r="B90" s="116">
        <v>14</v>
      </c>
      <c r="C90" s="124"/>
      <c r="D90" s="125"/>
      <c r="E90" s="126" t="s">
        <v>214</v>
      </c>
      <c r="F90" s="127"/>
      <c r="G90" s="120"/>
      <c r="H90" s="120"/>
      <c r="I90" s="29">
        <v>0.30630000000000002</v>
      </c>
      <c r="J90" s="30">
        <f t="shared" si="0"/>
        <v>0</v>
      </c>
      <c r="K90" s="30">
        <f t="shared" si="4"/>
        <v>0</v>
      </c>
      <c r="L90" s="30">
        <f t="shared" si="3"/>
        <v>0</v>
      </c>
      <c r="M90" s="39"/>
    </row>
    <row r="91" spans="1:13" x14ac:dyDescent="0.25">
      <c r="A91" s="1"/>
      <c r="B91" s="121" t="s">
        <v>215</v>
      </c>
      <c r="C91" s="128" t="s">
        <v>216</v>
      </c>
      <c r="D91" s="122" t="s">
        <v>46</v>
      </c>
      <c r="E91" s="129" t="s">
        <v>217</v>
      </c>
      <c r="F91" s="130" t="s">
        <v>218</v>
      </c>
      <c r="G91" s="131">
        <v>0.64</v>
      </c>
      <c r="H91" s="132">
        <v>63.2</v>
      </c>
      <c r="I91" s="29">
        <v>0.30630000000000002</v>
      </c>
      <c r="J91" s="30">
        <f t="shared" si="0"/>
        <v>63.2</v>
      </c>
      <c r="K91" s="30">
        <f t="shared" si="4"/>
        <v>82.56</v>
      </c>
      <c r="L91" s="30">
        <f t="shared" si="3"/>
        <v>52.84</v>
      </c>
      <c r="M91" s="39"/>
    </row>
    <row r="92" spans="1:13" ht="30" x14ac:dyDescent="0.25">
      <c r="A92" s="1"/>
      <c r="B92" s="121" t="s">
        <v>219</v>
      </c>
      <c r="C92" s="133" t="s">
        <v>220</v>
      </c>
      <c r="D92" s="122" t="s">
        <v>46</v>
      </c>
      <c r="E92" s="134" t="s">
        <v>221</v>
      </c>
      <c r="F92" s="130" t="s">
        <v>59</v>
      </c>
      <c r="G92" s="131">
        <v>1.9</v>
      </c>
      <c r="H92" s="132">
        <v>21.31</v>
      </c>
      <c r="I92" s="29">
        <v>0.30630000000000002</v>
      </c>
      <c r="J92" s="30">
        <f t="shared" si="0"/>
        <v>21.31</v>
      </c>
      <c r="K92" s="30">
        <f t="shared" si="4"/>
        <v>27.84</v>
      </c>
      <c r="L92" s="30">
        <f t="shared" si="3"/>
        <v>52.9</v>
      </c>
      <c r="M92" s="39"/>
    </row>
    <row r="93" spans="1:13" x14ac:dyDescent="0.25">
      <c r="A93" s="1"/>
      <c r="B93" s="116">
        <v>15</v>
      </c>
      <c r="C93" s="124"/>
      <c r="D93" s="125"/>
      <c r="E93" s="126" t="s">
        <v>49</v>
      </c>
      <c r="F93" s="127"/>
      <c r="G93" s="120"/>
      <c r="H93" s="120"/>
      <c r="I93" s="29">
        <v>0.30630000000000002</v>
      </c>
      <c r="J93" s="30">
        <f t="shared" si="0"/>
        <v>0</v>
      </c>
      <c r="K93" s="30">
        <f t="shared" si="4"/>
        <v>0</v>
      </c>
      <c r="L93" s="30">
        <f t="shared" si="3"/>
        <v>0</v>
      </c>
      <c r="M93" s="39"/>
    </row>
    <row r="94" spans="1:13" x14ac:dyDescent="0.25">
      <c r="A94" s="1"/>
      <c r="B94" s="121"/>
      <c r="C94" s="135"/>
      <c r="D94" s="122"/>
      <c r="E94" s="136" t="s">
        <v>222</v>
      </c>
      <c r="F94" s="137"/>
      <c r="G94" s="138"/>
      <c r="H94" s="139"/>
      <c r="I94" s="29">
        <v>0.30630000000000002</v>
      </c>
      <c r="J94" s="30">
        <f t="shared" si="0"/>
        <v>0</v>
      </c>
      <c r="K94" s="30">
        <f t="shared" si="4"/>
        <v>0</v>
      </c>
      <c r="L94" s="30">
        <f t="shared" si="3"/>
        <v>0</v>
      </c>
      <c r="M94" s="39"/>
    </row>
    <row r="95" spans="1:13" ht="30" x14ac:dyDescent="0.25">
      <c r="A95" s="1"/>
      <c r="B95" s="121" t="s">
        <v>223</v>
      </c>
      <c r="C95" s="140" t="s">
        <v>224</v>
      </c>
      <c r="D95" s="122" t="s">
        <v>46</v>
      </c>
      <c r="E95" s="129" t="s">
        <v>225</v>
      </c>
      <c r="F95" s="141" t="s">
        <v>218</v>
      </c>
      <c r="G95" s="131">
        <v>0.03</v>
      </c>
      <c r="H95" s="132">
        <v>553.57000000000005</v>
      </c>
      <c r="I95" s="29">
        <v>0.30630000000000002</v>
      </c>
      <c r="J95" s="30">
        <f t="shared" si="0"/>
        <v>553.57000000000005</v>
      </c>
      <c r="K95" s="30">
        <f t="shared" si="4"/>
        <v>723.13</v>
      </c>
      <c r="L95" s="30">
        <f t="shared" si="3"/>
        <v>21.69</v>
      </c>
      <c r="M95" s="39"/>
    </row>
    <row r="96" spans="1:13" ht="30" x14ac:dyDescent="0.25">
      <c r="A96" s="1"/>
      <c r="B96" s="121" t="s">
        <v>226</v>
      </c>
      <c r="C96" s="141" t="s">
        <v>227</v>
      </c>
      <c r="D96" s="122" t="s">
        <v>46</v>
      </c>
      <c r="E96" s="129" t="s">
        <v>228</v>
      </c>
      <c r="F96" s="141" t="s">
        <v>54</v>
      </c>
      <c r="G96" s="131">
        <v>19.25</v>
      </c>
      <c r="H96" s="132">
        <v>11.25</v>
      </c>
      <c r="I96" s="29">
        <v>0.30630000000000002</v>
      </c>
      <c r="J96" s="30">
        <f t="shared" si="0"/>
        <v>11.25</v>
      </c>
      <c r="K96" s="30">
        <f t="shared" si="4"/>
        <v>14.7</v>
      </c>
      <c r="L96" s="30">
        <f t="shared" si="3"/>
        <v>282.98</v>
      </c>
      <c r="M96" s="39"/>
    </row>
    <row r="97" spans="1:13" ht="30" x14ac:dyDescent="0.25">
      <c r="A97" s="1"/>
      <c r="B97" s="121" t="s">
        <v>229</v>
      </c>
      <c r="C97" s="141" t="s">
        <v>230</v>
      </c>
      <c r="D97" s="122" t="s">
        <v>46</v>
      </c>
      <c r="E97" s="129" t="s">
        <v>231</v>
      </c>
      <c r="F97" s="141" t="s">
        <v>54</v>
      </c>
      <c r="G97" s="131">
        <v>9.24</v>
      </c>
      <c r="H97" s="132">
        <v>11.88</v>
      </c>
      <c r="I97" s="29">
        <v>0.30630000000000002</v>
      </c>
      <c r="J97" s="30">
        <f t="shared" si="0"/>
        <v>11.88</v>
      </c>
      <c r="K97" s="30">
        <f t="shared" si="4"/>
        <v>15.52</v>
      </c>
      <c r="L97" s="30">
        <f t="shared" si="3"/>
        <v>143.4</v>
      </c>
      <c r="M97" s="39"/>
    </row>
    <row r="98" spans="1:13" ht="30" x14ac:dyDescent="0.25">
      <c r="A98" s="1"/>
      <c r="B98" s="121" t="s">
        <v>232</v>
      </c>
      <c r="C98" s="141" t="s">
        <v>233</v>
      </c>
      <c r="D98" s="122" t="s">
        <v>46</v>
      </c>
      <c r="E98" s="129" t="s">
        <v>234</v>
      </c>
      <c r="F98" s="141" t="s">
        <v>59</v>
      </c>
      <c r="G98" s="132">
        <v>20</v>
      </c>
      <c r="H98" s="132">
        <v>62.1</v>
      </c>
      <c r="I98" s="29">
        <v>0.30630000000000002</v>
      </c>
      <c r="J98" s="30">
        <f t="shared" si="0"/>
        <v>62.1</v>
      </c>
      <c r="K98" s="30">
        <f t="shared" si="4"/>
        <v>81.12</v>
      </c>
      <c r="L98" s="30">
        <f t="shared" si="3"/>
        <v>1622.4</v>
      </c>
      <c r="M98" s="39"/>
    </row>
    <row r="99" spans="1:13" ht="45" x14ac:dyDescent="0.25">
      <c r="A99" s="1"/>
      <c r="B99" s="121" t="s">
        <v>235</v>
      </c>
      <c r="C99" s="117" t="s">
        <v>236</v>
      </c>
      <c r="D99" s="121" t="s">
        <v>46</v>
      </c>
      <c r="E99" s="134" t="s">
        <v>237</v>
      </c>
      <c r="F99" s="141" t="s">
        <v>218</v>
      </c>
      <c r="G99" s="131">
        <v>0.3</v>
      </c>
      <c r="H99" s="120">
        <v>734.51</v>
      </c>
      <c r="I99" s="29">
        <v>0.30630000000000002</v>
      </c>
      <c r="J99" s="30">
        <f t="shared" si="0"/>
        <v>734.51</v>
      </c>
      <c r="K99" s="30">
        <f t="shared" si="4"/>
        <v>959.49</v>
      </c>
      <c r="L99" s="30">
        <f t="shared" si="3"/>
        <v>287.85000000000002</v>
      </c>
      <c r="M99" s="39"/>
    </row>
    <row r="100" spans="1:13" x14ac:dyDescent="0.25">
      <c r="A100" s="1"/>
      <c r="B100" s="121"/>
      <c r="C100" s="124"/>
      <c r="D100" s="122"/>
      <c r="E100" s="136" t="s">
        <v>238</v>
      </c>
      <c r="F100" s="137"/>
      <c r="G100" s="132"/>
      <c r="H100" s="120"/>
      <c r="I100" s="29">
        <v>0.30630000000000002</v>
      </c>
      <c r="J100" s="30">
        <f t="shared" si="0"/>
        <v>0</v>
      </c>
      <c r="K100" s="30">
        <f t="shared" si="4"/>
        <v>0</v>
      </c>
      <c r="L100" s="30">
        <f t="shared" ref="L100:L163" si="5">ROUND(K100*G100,2)</f>
        <v>0</v>
      </c>
      <c r="M100" s="39"/>
    </row>
    <row r="101" spans="1:13" ht="30" x14ac:dyDescent="0.25">
      <c r="A101" s="1"/>
      <c r="B101" s="121" t="s">
        <v>239</v>
      </c>
      <c r="C101" s="140" t="s">
        <v>224</v>
      </c>
      <c r="D101" s="122" t="s">
        <v>46</v>
      </c>
      <c r="E101" s="129" t="s">
        <v>225</v>
      </c>
      <c r="F101" s="141" t="s">
        <v>218</v>
      </c>
      <c r="G101" s="132">
        <v>0.1</v>
      </c>
      <c r="H101" s="132">
        <v>553.57000000000005</v>
      </c>
      <c r="I101" s="29">
        <v>0.30630000000000002</v>
      </c>
      <c r="J101" s="30">
        <f t="shared" si="0"/>
        <v>553.57000000000005</v>
      </c>
      <c r="K101" s="30">
        <f t="shared" si="4"/>
        <v>723.13</v>
      </c>
      <c r="L101" s="30">
        <f t="shared" si="5"/>
        <v>72.31</v>
      </c>
      <c r="M101" s="39"/>
    </row>
    <row r="102" spans="1:13" ht="30" x14ac:dyDescent="0.25">
      <c r="A102" s="1"/>
      <c r="B102" s="121" t="s">
        <v>240</v>
      </c>
      <c r="C102" s="141" t="s">
        <v>241</v>
      </c>
      <c r="D102" s="122" t="s">
        <v>46</v>
      </c>
      <c r="E102" s="129" t="s">
        <v>242</v>
      </c>
      <c r="F102" s="141" t="s">
        <v>54</v>
      </c>
      <c r="G102" s="132">
        <v>13.27</v>
      </c>
      <c r="H102" s="132">
        <v>11.59</v>
      </c>
      <c r="I102" s="29">
        <v>0.30630000000000002</v>
      </c>
      <c r="J102" s="30">
        <f t="shared" si="0"/>
        <v>11.59</v>
      </c>
      <c r="K102" s="30">
        <f t="shared" si="4"/>
        <v>15.14</v>
      </c>
      <c r="L102" s="30">
        <f t="shared" si="5"/>
        <v>200.91</v>
      </c>
      <c r="M102" s="39"/>
    </row>
    <row r="103" spans="1:13" ht="30" x14ac:dyDescent="0.25">
      <c r="A103" s="1"/>
      <c r="B103" s="121" t="s">
        <v>243</v>
      </c>
      <c r="C103" s="141" t="s">
        <v>230</v>
      </c>
      <c r="D103" s="122" t="s">
        <v>46</v>
      </c>
      <c r="E103" s="129" t="s">
        <v>231</v>
      </c>
      <c r="F103" s="141" t="s">
        <v>54</v>
      </c>
      <c r="G103" s="132">
        <v>5.61</v>
      </c>
      <c r="H103" s="132">
        <v>11.88</v>
      </c>
      <c r="I103" s="29">
        <v>0.30630000000000002</v>
      </c>
      <c r="J103" s="30">
        <f t="shared" si="0"/>
        <v>11.88</v>
      </c>
      <c r="K103" s="30">
        <f t="shared" si="4"/>
        <v>15.52</v>
      </c>
      <c r="L103" s="30">
        <f t="shared" si="5"/>
        <v>87.07</v>
      </c>
      <c r="M103" s="39"/>
    </row>
    <row r="104" spans="1:13" ht="45" x14ac:dyDescent="0.25">
      <c r="A104" s="1"/>
      <c r="B104" s="121" t="s">
        <v>244</v>
      </c>
      <c r="C104" s="117" t="s">
        <v>236</v>
      </c>
      <c r="D104" s="121" t="s">
        <v>46</v>
      </c>
      <c r="E104" s="134" t="s">
        <v>237</v>
      </c>
      <c r="F104" s="141" t="s">
        <v>218</v>
      </c>
      <c r="G104" s="132">
        <v>0.32</v>
      </c>
      <c r="H104" s="120">
        <v>734.51</v>
      </c>
      <c r="I104" s="29">
        <v>0.30630000000000002</v>
      </c>
      <c r="J104" s="30">
        <f t="shared" si="0"/>
        <v>734.51</v>
      </c>
      <c r="K104" s="30">
        <f t="shared" si="4"/>
        <v>959.49</v>
      </c>
      <c r="L104" s="30">
        <f t="shared" si="5"/>
        <v>307.04000000000002</v>
      </c>
      <c r="M104" s="39"/>
    </row>
    <row r="105" spans="1:13" x14ac:dyDescent="0.25">
      <c r="A105" s="1"/>
      <c r="B105" s="121"/>
      <c r="C105" s="124"/>
      <c r="D105" s="122"/>
      <c r="E105" s="136" t="s">
        <v>245</v>
      </c>
      <c r="F105" s="137"/>
      <c r="G105" s="132"/>
      <c r="H105" s="120"/>
      <c r="I105" s="29">
        <v>0.30630000000000002</v>
      </c>
      <c r="J105" s="30">
        <f t="shared" si="0"/>
        <v>0</v>
      </c>
      <c r="K105" s="30">
        <f t="shared" si="4"/>
        <v>0</v>
      </c>
      <c r="L105" s="30">
        <f t="shared" si="5"/>
        <v>0</v>
      </c>
      <c r="M105" s="39"/>
    </row>
    <row r="106" spans="1:13" ht="30" x14ac:dyDescent="0.25">
      <c r="A106" s="1"/>
      <c r="B106" s="121" t="s">
        <v>246</v>
      </c>
      <c r="C106" s="141" t="s">
        <v>241</v>
      </c>
      <c r="D106" s="122" t="s">
        <v>46</v>
      </c>
      <c r="E106" s="129" t="s">
        <v>242</v>
      </c>
      <c r="F106" s="141" t="s">
        <v>54</v>
      </c>
      <c r="G106" s="132">
        <v>13.27</v>
      </c>
      <c r="H106" s="132">
        <v>11.59</v>
      </c>
      <c r="I106" s="29">
        <v>0.30630000000000002</v>
      </c>
      <c r="J106" s="30">
        <f t="shared" si="0"/>
        <v>11.59</v>
      </c>
      <c r="K106" s="30">
        <f t="shared" si="4"/>
        <v>15.14</v>
      </c>
      <c r="L106" s="30">
        <f t="shared" si="5"/>
        <v>200.91</v>
      </c>
      <c r="M106" s="39"/>
    </row>
    <row r="107" spans="1:13" ht="30" x14ac:dyDescent="0.25">
      <c r="A107" s="1"/>
      <c r="B107" s="121" t="s">
        <v>247</v>
      </c>
      <c r="C107" s="141" t="s">
        <v>230</v>
      </c>
      <c r="D107" s="122" t="s">
        <v>46</v>
      </c>
      <c r="E107" s="129" t="s">
        <v>231</v>
      </c>
      <c r="F107" s="141" t="s">
        <v>54</v>
      </c>
      <c r="G107" s="132">
        <v>5.61</v>
      </c>
      <c r="H107" s="132">
        <v>11.88</v>
      </c>
      <c r="I107" s="29">
        <v>0.30630000000000002</v>
      </c>
      <c r="J107" s="30">
        <f t="shared" si="0"/>
        <v>11.88</v>
      </c>
      <c r="K107" s="30">
        <f t="shared" si="4"/>
        <v>15.52</v>
      </c>
      <c r="L107" s="30">
        <f t="shared" si="5"/>
        <v>87.07</v>
      </c>
      <c r="M107" s="39"/>
    </row>
    <row r="108" spans="1:13" ht="45" x14ac:dyDescent="0.25">
      <c r="A108" s="1"/>
      <c r="B108" s="121" t="s">
        <v>248</v>
      </c>
      <c r="C108" s="117" t="s">
        <v>236</v>
      </c>
      <c r="D108" s="121" t="s">
        <v>46</v>
      </c>
      <c r="E108" s="134" t="s">
        <v>237</v>
      </c>
      <c r="F108" s="141" t="s">
        <v>218</v>
      </c>
      <c r="G108" s="132">
        <v>0.32</v>
      </c>
      <c r="H108" s="120">
        <v>734.51</v>
      </c>
      <c r="I108" s="29">
        <v>0.30630000000000002</v>
      </c>
      <c r="J108" s="30">
        <f t="shared" si="0"/>
        <v>734.51</v>
      </c>
      <c r="K108" s="30">
        <f t="shared" si="4"/>
        <v>959.49</v>
      </c>
      <c r="L108" s="30">
        <f t="shared" si="5"/>
        <v>307.04000000000002</v>
      </c>
      <c r="M108" s="39"/>
    </row>
    <row r="109" spans="1:13" x14ac:dyDescent="0.25">
      <c r="A109" s="1"/>
      <c r="B109" s="116">
        <v>16</v>
      </c>
      <c r="C109" s="124"/>
      <c r="D109" s="125"/>
      <c r="E109" s="126" t="s">
        <v>249</v>
      </c>
      <c r="F109" s="127"/>
      <c r="G109" s="120"/>
      <c r="H109" s="142"/>
      <c r="I109" s="29">
        <v>0.30630000000000002</v>
      </c>
      <c r="J109" s="30">
        <f t="shared" si="0"/>
        <v>0</v>
      </c>
      <c r="K109" s="30">
        <f t="shared" si="4"/>
        <v>0</v>
      </c>
      <c r="L109" s="30">
        <f t="shared" si="5"/>
        <v>0</v>
      </c>
      <c r="M109" s="39"/>
    </row>
    <row r="110" spans="1:13" x14ac:dyDescent="0.25">
      <c r="A110" s="1"/>
      <c r="B110" s="121"/>
      <c r="C110" s="124"/>
      <c r="D110" s="122"/>
      <c r="E110" s="136" t="s">
        <v>250</v>
      </c>
      <c r="F110" s="137"/>
      <c r="G110" s="132"/>
      <c r="H110" s="132"/>
      <c r="I110" s="29">
        <v>0.30630000000000002</v>
      </c>
      <c r="J110" s="30">
        <f t="shared" si="0"/>
        <v>0</v>
      </c>
      <c r="K110" s="30">
        <f t="shared" si="4"/>
        <v>0</v>
      </c>
      <c r="L110" s="30">
        <f t="shared" si="5"/>
        <v>0</v>
      </c>
      <c r="M110" s="39"/>
    </row>
    <row r="111" spans="1:13" ht="30" x14ac:dyDescent="0.25">
      <c r="A111" s="1"/>
      <c r="B111" s="121" t="s">
        <v>251</v>
      </c>
      <c r="C111" s="141" t="s">
        <v>227</v>
      </c>
      <c r="D111" s="122" t="s">
        <v>46</v>
      </c>
      <c r="E111" s="129" t="s">
        <v>228</v>
      </c>
      <c r="F111" s="141" t="s">
        <v>54</v>
      </c>
      <c r="G111" s="131">
        <v>14.56</v>
      </c>
      <c r="H111" s="132">
        <v>11.25</v>
      </c>
      <c r="I111" s="29">
        <v>0.30630000000000002</v>
      </c>
      <c r="J111" s="30">
        <f t="shared" si="0"/>
        <v>11.25</v>
      </c>
      <c r="K111" s="30">
        <f t="shared" si="4"/>
        <v>14.7</v>
      </c>
      <c r="L111" s="30">
        <f t="shared" si="5"/>
        <v>214.03</v>
      </c>
      <c r="M111" s="39"/>
    </row>
    <row r="112" spans="1:13" ht="30" x14ac:dyDescent="0.25">
      <c r="A112" s="1"/>
      <c r="B112" s="121" t="s">
        <v>252</v>
      </c>
      <c r="C112" s="141" t="s">
        <v>230</v>
      </c>
      <c r="D112" s="122" t="s">
        <v>46</v>
      </c>
      <c r="E112" s="129" t="s">
        <v>231</v>
      </c>
      <c r="F112" s="141" t="s">
        <v>54</v>
      </c>
      <c r="G112" s="131">
        <v>13.65</v>
      </c>
      <c r="H112" s="132">
        <v>11.88</v>
      </c>
      <c r="I112" s="29">
        <v>0.30630000000000002</v>
      </c>
      <c r="J112" s="30">
        <f t="shared" si="0"/>
        <v>11.88</v>
      </c>
      <c r="K112" s="30">
        <f t="shared" si="4"/>
        <v>15.52</v>
      </c>
      <c r="L112" s="30">
        <f t="shared" si="5"/>
        <v>211.85</v>
      </c>
      <c r="M112" s="39"/>
    </row>
    <row r="113" spans="1:13" ht="45" x14ac:dyDescent="0.25">
      <c r="A113" s="1"/>
      <c r="B113" s="121" t="s">
        <v>253</v>
      </c>
      <c r="C113" s="117" t="s">
        <v>236</v>
      </c>
      <c r="D113" s="121" t="s">
        <v>46</v>
      </c>
      <c r="E113" s="134" t="s">
        <v>237</v>
      </c>
      <c r="F113" s="141" t="s">
        <v>218</v>
      </c>
      <c r="G113" s="131">
        <v>2.4</v>
      </c>
      <c r="H113" s="120">
        <v>734.51</v>
      </c>
      <c r="I113" s="29">
        <v>0.30630000000000002</v>
      </c>
      <c r="J113" s="30">
        <f t="shared" si="0"/>
        <v>734.51</v>
      </c>
      <c r="K113" s="30">
        <f t="shared" si="4"/>
        <v>959.49</v>
      </c>
      <c r="L113" s="30">
        <f t="shared" si="5"/>
        <v>2302.7800000000002</v>
      </c>
      <c r="M113" s="39"/>
    </row>
    <row r="114" spans="1:13" x14ac:dyDescent="0.25">
      <c r="A114" s="1"/>
      <c r="B114" s="121"/>
      <c r="C114" s="124"/>
      <c r="D114" s="122"/>
      <c r="E114" s="136" t="s">
        <v>254</v>
      </c>
      <c r="F114" s="137"/>
      <c r="G114" s="132"/>
      <c r="H114" s="132"/>
      <c r="I114" s="29">
        <v>0.30630000000000002</v>
      </c>
      <c r="J114" s="30">
        <f t="shared" si="0"/>
        <v>0</v>
      </c>
      <c r="K114" s="30">
        <f t="shared" si="4"/>
        <v>0</v>
      </c>
      <c r="L114" s="30">
        <f t="shared" si="5"/>
        <v>0</v>
      </c>
      <c r="M114" s="39"/>
    </row>
    <row r="115" spans="1:13" ht="30" x14ac:dyDescent="0.25">
      <c r="A115" s="1"/>
      <c r="B115" s="121" t="s">
        <v>253</v>
      </c>
      <c r="C115" s="141" t="s">
        <v>241</v>
      </c>
      <c r="D115" s="122" t="s">
        <v>46</v>
      </c>
      <c r="E115" s="129" t="s">
        <v>242</v>
      </c>
      <c r="F115" s="141" t="s">
        <v>54</v>
      </c>
      <c r="G115" s="132">
        <v>13.27</v>
      </c>
      <c r="H115" s="132">
        <v>11.59</v>
      </c>
      <c r="I115" s="29">
        <v>0.30630000000000002</v>
      </c>
      <c r="J115" s="30">
        <f t="shared" si="0"/>
        <v>11.59</v>
      </c>
      <c r="K115" s="30">
        <f t="shared" si="4"/>
        <v>15.14</v>
      </c>
      <c r="L115" s="30">
        <f t="shared" si="5"/>
        <v>200.91</v>
      </c>
      <c r="M115" s="39"/>
    </row>
    <row r="116" spans="1:13" ht="30" x14ac:dyDescent="0.25">
      <c r="A116" s="1"/>
      <c r="B116" s="121" t="s">
        <v>255</v>
      </c>
      <c r="C116" s="141" t="s">
        <v>230</v>
      </c>
      <c r="D116" s="122" t="s">
        <v>46</v>
      </c>
      <c r="E116" s="129" t="s">
        <v>231</v>
      </c>
      <c r="F116" s="141" t="s">
        <v>54</v>
      </c>
      <c r="G116" s="132">
        <v>5.61</v>
      </c>
      <c r="H116" s="132">
        <v>11.88</v>
      </c>
      <c r="I116" s="29">
        <v>0.30630000000000002</v>
      </c>
      <c r="J116" s="30">
        <f t="shared" si="0"/>
        <v>11.88</v>
      </c>
      <c r="K116" s="30">
        <f t="shared" si="4"/>
        <v>15.52</v>
      </c>
      <c r="L116" s="30">
        <f t="shared" si="5"/>
        <v>87.07</v>
      </c>
      <c r="M116" s="39"/>
    </row>
    <row r="117" spans="1:13" ht="32.25" customHeight="1" x14ac:dyDescent="0.25">
      <c r="A117" s="1"/>
      <c r="B117" s="121" t="s">
        <v>256</v>
      </c>
      <c r="C117" s="117" t="s">
        <v>236</v>
      </c>
      <c r="D117" s="121" t="s">
        <v>46</v>
      </c>
      <c r="E117" s="134" t="s">
        <v>237</v>
      </c>
      <c r="F117" s="141" t="s">
        <v>218</v>
      </c>
      <c r="G117" s="132">
        <v>0.32</v>
      </c>
      <c r="H117" s="120">
        <v>734.51</v>
      </c>
      <c r="I117" s="29">
        <v>0.30630000000000002</v>
      </c>
      <c r="J117" s="30">
        <f t="shared" si="0"/>
        <v>734.51</v>
      </c>
      <c r="K117" s="30">
        <f t="shared" si="4"/>
        <v>959.49</v>
      </c>
      <c r="L117" s="30">
        <f t="shared" si="5"/>
        <v>307.04000000000002</v>
      </c>
      <c r="M117" s="39"/>
    </row>
    <row r="118" spans="1:13" ht="36" customHeight="1" x14ac:dyDescent="0.25">
      <c r="A118" s="1"/>
      <c r="B118" s="121"/>
      <c r="C118" s="117"/>
      <c r="D118" s="121"/>
      <c r="E118" s="125" t="s">
        <v>257</v>
      </c>
      <c r="F118" s="141"/>
      <c r="G118" s="132"/>
      <c r="H118" s="120"/>
      <c r="I118" s="29">
        <v>0.30630000000000002</v>
      </c>
      <c r="J118" s="30">
        <f t="shared" si="0"/>
        <v>0</v>
      </c>
      <c r="K118" s="30">
        <f t="shared" si="4"/>
        <v>0</v>
      </c>
      <c r="L118" s="30">
        <f t="shared" si="5"/>
        <v>0</v>
      </c>
      <c r="M118" s="39"/>
    </row>
    <row r="119" spans="1:13" ht="60" x14ac:dyDescent="0.25">
      <c r="A119" s="1"/>
      <c r="B119" s="121" t="s">
        <v>258</v>
      </c>
      <c r="C119" s="117" t="s">
        <v>259</v>
      </c>
      <c r="D119" s="121" t="s">
        <v>46</v>
      </c>
      <c r="E119" s="134" t="s">
        <v>260</v>
      </c>
      <c r="F119" s="141" t="s">
        <v>59</v>
      </c>
      <c r="G119" s="132">
        <v>5.8</v>
      </c>
      <c r="H119" s="120">
        <v>208.83</v>
      </c>
      <c r="I119" s="29">
        <v>0.30630000000000002</v>
      </c>
      <c r="J119" s="30">
        <f t="shared" si="0"/>
        <v>208.83</v>
      </c>
      <c r="K119" s="30">
        <f t="shared" si="4"/>
        <v>272.79000000000002</v>
      </c>
      <c r="L119" s="30">
        <f t="shared" si="5"/>
        <v>1582.18</v>
      </c>
      <c r="M119" s="39"/>
    </row>
    <row r="120" spans="1:13" x14ac:dyDescent="0.25">
      <c r="A120" s="1"/>
      <c r="B120" s="116">
        <v>17</v>
      </c>
      <c r="C120" s="124"/>
      <c r="D120" s="125"/>
      <c r="E120" s="126" t="s">
        <v>57</v>
      </c>
      <c r="F120" s="119"/>
      <c r="G120" s="120"/>
      <c r="H120" s="142"/>
      <c r="I120" s="29">
        <v>0.30630000000000002</v>
      </c>
      <c r="J120" s="30">
        <f t="shared" si="0"/>
        <v>0</v>
      </c>
      <c r="K120" s="30">
        <f t="shared" si="4"/>
        <v>0</v>
      </c>
      <c r="L120" s="30">
        <f t="shared" si="5"/>
        <v>0</v>
      </c>
      <c r="M120" s="39"/>
    </row>
    <row r="121" spans="1:13" ht="60" x14ac:dyDescent="0.25">
      <c r="A121" s="1"/>
      <c r="B121" s="121" t="s">
        <v>261</v>
      </c>
      <c r="C121" s="130" t="s">
        <v>262</v>
      </c>
      <c r="D121" s="122" t="s">
        <v>46</v>
      </c>
      <c r="E121" s="129" t="s">
        <v>263</v>
      </c>
      <c r="F121" s="124" t="s">
        <v>59</v>
      </c>
      <c r="G121" s="132">
        <v>3.78</v>
      </c>
      <c r="H121" s="132">
        <v>72.13</v>
      </c>
      <c r="I121" s="29">
        <v>0.30630000000000002</v>
      </c>
      <c r="J121" s="30">
        <f t="shared" si="0"/>
        <v>72.13</v>
      </c>
      <c r="K121" s="30">
        <f t="shared" si="4"/>
        <v>94.22</v>
      </c>
      <c r="L121" s="30">
        <f t="shared" si="5"/>
        <v>356.15</v>
      </c>
      <c r="M121" s="39"/>
    </row>
    <row r="122" spans="1:13" x14ac:dyDescent="0.25">
      <c r="A122" s="1"/>
      <c r="B122" s="116">
        <v>18</v>
      </c>
      <c r="C122" s="124"/>
      <c r="D122" s="125"/>
      <c r="E122" s="126" t="s">
        <v>264</v>
      </c>
      <c r="F122" s="119"/>
      <c r="G122" s="120"/>
      <c r="H122" s="142"/>
      <c r="I122" s="29">
        <v>0.30630000000000002</v>
      </c>
      <c r="J122" s="30">
        <f t="shared" si="0"/>
        <v>0</v>
      </c>
      <c r="K122" s="30">
        <f t="shared" si="4"/>
        <v>0</v>
      </c>
      <c r="L122" s="30">
        <f t="shared" si="5"/>
        <v>0</v>
      </c>
      <c r="M122" s="39"/>
    </row>
    <row r="123" spans="1:13" ht="45" x14ac:dyDescent="0.25">
      <c r="A123" s="1"/>
      <c r="B123" s="121" t="s">
        <v>265</v>
      </c>
      <c r="C123" s="124" t="s">
        <v>105</v>
      </c>
      <c r="D123" s="122" t="s">
        <v>46</v>
      </c>
      <c r="E123" s="143" t="s">
        <v>266</v>
      </c>
      <c r="F123" s="144" t="s">
        <v>59</v>
      </c>
      <c r="G123" s="144">
        <v>18.71</v>
      </c>
      <c r="H123" s="145">
        <v>61.27</v>
      </c>
      <c r="I123" s="29">
        <v>0.30630000000000002</v>
      </c>
      <c r="J123" s="30">
        <f t="shared" si="0"/>
        <v>61.27</v>
      </c>
      <c r="K123" s="30">
        <f t="shared" si="4"/>
        <v>80.040000000000006</v>
      </c>
      <c r="L123" s="30">
        <f t="shared" si="5"/>
        <v>1497.55</v>
      </c>
      <c r="M123" s="39"/>
    </row>
    <row r="124" spans="1:13" ht="30" x14ac:dyDescent="0.25">
      <c r="A124" s="1"/>
      <c r="B124" s="121" t="s">
        <v>267</v>
      </c>
      <c r="C124" s="124">
        <v>93187</v>
      </c>
      <c r="D124" s="124" t="s">
        <v>268</v>
      </c>
      <c r="E124" s="146" t="s">
        <v>269</v>
      </c>
      <c r="F124" s="124" t="s">
        <v>60</v>
      </c>
      <c r="G124" s="147">
        <v>1</v>
      </c>
      <c r="H124" s="147">
        <v>77.52</v>
      </c>
      <c r="I124" s="29">
        <v>0.30630000000000002</v>
      </c>
      <c r="J124" s="30">
        <f t="shared" si="0"/>
        <v>77.52</v>
      </c>
      <c r="K124" s="30">
        <f t="shared" si="4"/>
        <v>101.26</v>
      </c>
      <c r="L124" s="30">
        <f t="shared" si="5"/>
        <v>101.26</v>
      </c>
      <c r="M124" s="39"/>
    </row>
    <row r="125" spans="1:13" ht="30" x14ac:dyDescent="0.25">
      <c r="A125" s="1"/>
      <c r="B125" s="121" t="s">
        <v>270</v>
      </c>
      <c r="C125" s="124">
        <v>93197</v>
      </c>
      <c r="D125" s="124" t="s">
        <v>268</v>
      </c>
      <c r="E125" s="146" t="s">
        <v>271</v>
      </c>
      <c r="F125" s="124" t="s">
        <v>60</v>
      </c>
      <c r="G125" s="147">
        <v>1</v>
      </c>
      <c r="H125" s="147">
        <v>58.33</v>
      </c>
      <c r="I125" s="29">
        <v>0.30630000000000002</v>
      </c>
      <c r="J125" s="30">
        <f t="shared" si="0"/>
        <v>58.33</v>
      </c>
      <c r="K125" s="30">
        <f t="shared" si="4"/>
        <v>76.2</v>
      </c>
      <c r="L125" s="30">
        <f t="shared" si="5"/>
        <v>76.2</v>
      </c>
      <c r="M125" s="39"/>
    </row>
    <row r="126" spans="1:13" ht="30" x14ac:dyDescent="0.25">
      <c r="A126" s="1"/>
      <c r="B126" s="121" t="s">
        <v>272</v>
      </c>
      <c r="C126" s="124" t="s">
        <v>163</v>
      </c>
      <c r="D126" s="122" t="s">
        <v>46</v>
      </c>
      <c r="E126" s="146" t="s">
        <v>164</v>
      </c>
      <c r="F126" s="124" t="s">
        <v>68</v>
      </c>
      <c r="G126" s="147">
        <v>3</v>
      </c>
      <c r="H126" s="147">
        <v>41.46</v>
      </c>
      <c r="I126" s="29">
        <v>0.30630000000000002</v>
      </c>
      <c r="J126" s="30">
        <f t="shared" si="0"/>
        <v>41.46</v>
      </c>
      <c r="K126" s="30">
        <f t="shared" si="4"/>
        <v>54.16</v>
      </c>
      <c r="L126" s="30">
        <f t="shared" si="5"/>
        <v>162.47999999999999</v>
      </c>
      <c r="M126" s="39"/>
    </row>
    <row r="127" spans="1:13" ht="75" x14ac:dyDescent="0.25">
      <c r="A127" s="1"/>
      <c r="B127" s="121" t="s">
        <v>273</v>
      </c>
      <c r="C127" s="144" t="s">
        <v>274</v>
      </c>
      <c r="D127" s="122" t="s">
        <v>46</v>
      </c>
      <c r="E127" s="146" t="s">
        <v>275</v>
      </c>
      <c r="F127" s="124" t="s">
        <v>59</v>
      </c>
      <c r="G127" s="147">
        <v>14.16</v>
      </c>
      <c r="H127" s="147">
        <v>65.09</v>
      </c>
      <c r="I127" s="29">
        <v>0.30630000000000002</v>
      </c>
      <c r="J127" s="30">
        <f t="shared" si="0"/>
        <v>65.09</v>
      </c>
      <c r="K127" s="30">
        <f t="shared" si="4"/>
        <v>85.03</v>
      </c>
      <c r="L127" s="30">
        <f t="shared" si="5"/>
        <v>1204.02</v>
      </c>
      <c r="M127" s="39"/>
    </row>
    <row r="128" spans="1:13" ht="75" x14ac:dyDescent="0.25">
      <c r="A128" s="1"/>
      <c r="B128" s="121" t="s">
        <v>276</v>
      </c>
      <c r="C128" s="144" t="s">
        <v>182</v>
      </c>
      <c r="D128" s="122" t="s">
        <v>46</v>
      </c>
      <c r="E128" s="146" t="s">
        <v>183</v>
      </c>
      <c r="F128" s="124" t="s">
        <v>59</v>
      </c>
      <c r="G128" s="147">
        <v>3</v>
      </c>
      <c r="H128" s="147">
        <v>113.83</v>
      </c>
      <c r="I128" s="29">
        <v>0.30630000000000002</v>
      </c>
      <c r="J128" s="30">
        <f t="shared" si="0"/>
        <v>113.83</v>
      </c>
      <c r="K128" s="30">
        <f t="shared" si="4"/>
        <v>148.69999999999999</v>
      </c>
      <c r="L128" s="30">
        <f t="shared" si="5"/>
        <v>446.1</v>
      </c>
      <c r="M128" s="39"/>
    </row>
    <row r="129" spans="1:13" ht="45" x14ac:dyDescent="0.25">
      <c r="A129" s="1"/>
      <c r="B129" s="121" t="s">
        <v>277</v>
      </c>
      <c r="C129" s="144" t="s">
        <v>278</v>
      </c>
      <c r="D129" s="122" t="s">
        <v>46</v>
      </c>
      <c r="E129" s="134" t="s">
        <v>279</v>
      </c>
      <c r="F129" s="124" t="s">
        <v>47</v>
      </c>
      <c r="G129" s="147">
        <v>7.2</v>
      </c>
      <c r="H129" s="147">
        <v>16.809999999999999</v>
      </c>
      <c r="I129" s="29">
        <v>0.30630000000000002</v>
      </c>
      <c r="J129" s="30">
        <f t="shared" si="0"/>
        <v>16.809999999999999</v>
      </c>
      <c r="K129" s="30">
        <f t="shared" si="4"/>
        <v>21.96</v>
      </c>
      <c r="L129" s="30">
        <f t="shared" si="5"/>
        <v>158.11000000000001</v>
      </c>
      <c r="M129" s="39"/>
    </row>
    <row r="130" spans="1:13" ht="45" x14ac:dyDescent="0.25">
      <c r="A130" s="1"/>
      <c r="B130" s="121" t="s">
        <v>280</v>
      </c>
      <c r="C130" s="144" t="s">
        <v>281</v>
      </c>
      <c r="D130" s="122" t="s">
        <v>46</v>
      </c>
      <c r="E130" s="134" t="s">
        <v>282</v>
      </c>
      <c r="F130" s="124" t="s">
        <v>59</v>
      </c>
      <c r="G130" s="147">
        <v>0.12</v>
      </c>
      <c r="H130" s="147">
        <v>329.25</v>
      </c>
      <c r="I130" s="29">
        <v>0.30630000000000002</v>
      </c>
      <c r="J130" s="30">
        <f t="shared" si="0"/>
        <v>329.25</v>
      </c>
      <c r="K130" s="30">
        <f t="shared" si="4"/>
        <v>430.1</v>
      </c>
      <c r="L130" s="30">
        <f t="shared" si="5"/>
        <v>51.61</v>
      </c>
      <c r="M130" s="39"/>
    </row>
    <row r="131" spans="1:13" x14ac:dyDescent="0.25">
      <c r="A131" s="1"/>
      <c r="B131" s="116">
        <v>19</v>
      </c>
      <c r="C131" s="124"/>
      <c r="D131" s="125"/>
      <c r="E131" s="126" t="s">
        <v>58</v>
      </c>
      <c r="F131" s="119"/>
      <c r="G131" s="120"/>
      <c r="H131" s="142"/>
      <c r="I131" s="29">
        <v>0.30630000000000002</v>
      </c>
      <c r="J131" s="30">
        <f t="shared" si="0"/>
        <v>0</v>
      </c>
      <c r="K131" s="30">
        <f t="shared" si="4"/>
        <v>0</v>
      </c>
      <c r="L131" s="30">
        <f t="shared" si="5"/>
        <v>0</v>
      </c>
      <c r="M131" s="39"/>
    </row>
    <row r="132" spans="1:13" ht="30" x14ac:dyDescent="0.25">
      <c r="A132" s="1"/>
      <c r="B132" s="121" t="s">
        <v>283</v>
      </c>
      <c r="C132" s="124" t="s">
        <v>284</v>
      </c>
      <c r="D132" s="122" t="s">
        <v>46</v>
      </c>
      <c r="E132" s="146" t="s">
        <v>285</v>
      </c>
      <c r="F132" s="124" t="s">
        <v>68</v>
      </c>
      <c r="G132" s="147">
        <v>0.54</v>
      </c>
      <c r="H132" s="147">
        <v>482.91</v>
      </c>
      <c r="I132" s="29">
        <v>0.30630000000000002</v>
      </c>
      <c r="J132" s="30">
        <f t="shared" si="0"/>
        <v>482.91</v>
      </c>
      <c r="K132" s="30">
        <f t="shared" si="4"/>
        <v>630.83000000000004</v>
      </c>
      <c r="L132" s="30">
        <f t="shared" si="5"/>
        <v>340.65</v>
      </c>
      <c r="M132" s="39"/>
    </row>
    <row r="133" spans="1:13" ht="60" x14ac:dyDescent="0.25">
      <c r="A133" s="1"/>
      <c r="B133" s="121" t="s">
        <v>286</v>
      </c>
      <c r="C133" s="124" t="s">
        <v>287</v>
      </c>
      <c r="D133" s="122" t="s">
        <v>46</v>
      </c>
      <c r="E133" s="146" t="s">
        <v>288</v>
      </c>
      <c r="F133" s="124" t="s">
        <v>68</v>
      </c>
      <c r="G133" s="147">
        <v>0.54</v>
      </c>
      <c r="H133" s="147">
        <v>164.17</v>
      </c>
      <c r="I133" s="29">
        <v>0.30630000000000002</v>
      </c>
      <c r="J133" s="30">
        <f t="shared" si="0"/>
        <v>164.17</v>
      </c>
      <c r="K133" s="30">
        <f t="shared" si="4"/>
        <v>214.46</v>
      </c>
      <c r="L133" s="30">
        <f t="shared" si="5"/>
        <v>115.81</v>
      </c>
      <c r="M133" s="39"/>
    </row>
    <row r="134" spans="1:13" x14ac:dyDescent="0.25">
      <c r="A134" s="1"/>
      <c r="B134" s="116">
        <v>20</v>
      </c>
      <c r="C134" s="124"/>
      <c r="D134" s="125"/>
      <c r="E134" s="126" t="s">
        <v>50</v>
      </c>
      <c r="F134" s="119"/>
      <c r="G134" s="120"/>
      <c r="H134" s="142"/>
      <c r="I134" s="29">
        <v>0.30630000000000002</v>
      </c>
      <c r="J134" s="30">
        <f t="shared" si="0"/>
        <v>0</v>
      </c>
      <c r="K134" s="30">
        <f t="shared" si="4"/>
        <v>0</v>
      </c>
      <c r="L134" s="30">
        <f t="shared" si="5"/>
        <v>0</v>
      </c>
      <c r="M134" s="39"/>
    </row>
    <row r="135" spans="1:13" ht="45" x14ac:dyDescent="0.25">
      <c r="A135" s="1"/>
      <c r="B135" s="121" t="s">
        <v>289</v>
      </c>
      <c r="C135" s="128" t="s">
        <v>108</v>
      </c>
      <c r="D135" s="122" t="s">
        <v>46</v>
      </c>
      <c r="E135" s="146" t="s">
        <v>118</v>
      </c>
      <c r="F135" s="124" t="s">
        <v>59</v>
      </c>
      <c r="G135" s="148">
        <v>19.25</v>
      </c>
      <c r="H135" s="147">
        <v>8.8800000000000008</v>
      </c>
      <c r="I135" s="29">
        <v>0.30630000000000002</v>
      </c>
      <c r="J135" s="30">
        <f t="shared" si="0"/>
        <v>8.8800000000000008</v>
      </c>
      <c r="K135" s="30">
        <f t="shared" si="4"/>
        <v>11.6</v>
      </c>
      <c r="L135" s="30">
        <f t="shared" si="5"/>
        <v>223.3</v>
      </c>
      <c r="M135" s="39"/>
    </row>
    <row r="136" spans="1:13" ht="45" x14ac:dyDescent="0.25">
      <c r="A136" s="1"/>
      <c r="B136" s="121" t="s">
        <v>290</v>
      </c>
      <c r="C136" s="124" t="s">
        <v>120</v>
      </c>
      <c r="D136" s="122" t="s">
        <v>46</v>
      </c>
      <c r="E136" s="149" t="s">
        <v>121</v>
      </c>
      <c r="F136" s="124" t="s">
        <v>59</v>
      </c>
      <c r="G136" s="148">
        <v>19.25</v>
      </c>
      <c r="H136" s="147">
        <v>31.84</v>
      </c>
      <c r="I136" s="29">
        <v>0.30630000000000002</v>
      </c>
      <c r="J136" s="30">
        <f t="shared" si="0"/>
        <v>31.84</v>
      </c>
      <c r="K136" s="30">
        <f t="shared" si="4"/>
        <v>41.59</v>
      </c>
      <c r="L136" s="30">
        <f t="shared" si="5"/>
        <v>800.61</v>
      </c>
      <c r="M136" s="39"/>
    </row>
    <row r="137" spans="1:13" ht="30" x14ac:dyDescent="0.25">
      <c r="A137" s="1"/>
      <c r="B137" s="121" t="s">
        <v>291</v>
      </c>
      <c r="C137" s="117">
        <v>88415</v>
      </c>
      <c r="D137" s="122" t="s">
        <v>45</v>
      </c>
      <c r="E137" s="123" t="s">
        <v>123</v>
      </c>
      <c r="F137" s="119" t="s">
        <v>59</v>
      </c>
      <c r="G137" s="148">
        <v>19.25</v>
      </c>
      <c r="H137" s="142">
        <v>5.1100000000000003</v>
      </c>
      <c r="I137" s="29">
        <v>0.30630000000000002</v>
      </c>
      <c r="J137" s="30">
        <f t="shared" si="0"/>
        <v>5.1100000000000003</v>
      </c>
      <c r="K137" s="30">
        <f t="shared" si="4"/>
        <v>6.68</v>
      </c>
      <c r="L137" s="30">
        <f t="shared" si="5"/>
        <v>128.59</v>
      </c>
      <c r="M137" s="39"/>
    </row>
    <row r="138" spans="1:13" ht="30" x14ac:dyDescent="0.25">
      <c r="A138" s="1"/>
      <c r="B138" s="121" t="s">
        <v>292</v>
      </c>
      <c r="C138" s="124">
        <v>88489</v>
      </c>
      <c r="D138" s="122" t="s">
        <v>45</v>
      </c>
      <c r="E138" s="134" t="s">
        <v>125</v>
      </c>
      <c r="F138" s="119" t="s">
        <v>59</v>
      </c>
      <c r="G138" s="148">
        <v>19.25</v>
      </c>
      <c r="H138" s="147">
        <v>12.54</v>
      </c>
      <c r="I138" s="29">
        <v>0.30630000000000002</v>
      </c>
      <c r="J138" s="30">
        <f t="shared" si="0"/>
        <v>12.54</v>
      </c>
      <c r="K138" s="30">
        <f t="shared" si="4"/>
        <v>16.38</v>
      </c>
      <c r="L138" s="30">
        <f t="shared" si="5"/>
        <v>315.32</v>
      </c>
      <c r="M138" s="39"/>
    </row>
    <row r="139" spans="1:13" x14ac:dyDescent="0.25">
      <c r="A139" s="1"/>
      <c r="B139" s="116">
        <v>21</v>
      </c>
      <c r="C139" s="124"/>
      <c r="D139" s="125"/>
      <c r="E139" s="126" t="s">
        <v>293</v>
      </c>
      <c r="F139" s="119"/>
      <c r="G139" s="120"/>
      <c r="H139" s="142"/>
      <c r="I139" s="29">
        <v>0.30630000000000002</v>
      </c>
      <c r="J139" s="30">
        <f t="shared" si="0"/>
        <v>0</v>
      </c>
      <c r="K139" s="30">
        <f t="shared" si="4"/>
        <v>0</v>
      </c>
      <c r="L139" s="30">
        <f t="shared" si="5"/>
        <v>0</v>
      </c>
      <c r="M139" s="39"/>
    </row>
    <row r="140" spans="1:13" ht="30" x14ac:dyDescent="0.25">
      <c r="A140" s="1"/>
      <c r="B140" s="121" t="s">
        <v>294</v>
      </c>
      <c r="C140" s="121" t="s">
        <v>295</v>
      </c>
      <c r="D140" s="122" t="s">
        <v>46</v>
      </c>
      <c r="E140" s="134" t="s">
        <v>296</v>
      </c>
      <c r="F140" s="150" t="s">
        <v>47</v>
      </c>
      <c r="G140" s="120">
        <v>15</v>
      </c>
      <c r="H140" s="142">
        <v>20.51</v>
      </c>
      <c r="I140" s="29">
        <v>0.30630000000000002</v>
      </c>
      <c r="J140" s="30">
        <f t="shared" si="0"/>
        <v>20.51</v>
      </c>
      <c r="K140" s="30">
        <f t="shared" si="4"/>
        <v>26.79</v>
      </c>
      <c r="L140" s="30">
        <f t="shared" si="5"/>
        <v>401.85</v>
      </c>
      <c r="M140" s="39"/>
    </row>
    <row r="141" spans="1:13" ht="45" x14ac:dyDescent="0.25">
      <c r="A141" s="1"/>
      <c r="B141" s="121" t="s">
        <v>297</v>
      </c>
      <c r="C141" s="121" t="s">
        <v>298</v>
      </c>
      <c r="D141" s="122" t="s">
        <v>46</v>
      </c>
      <c r="E141" s="123" t="s">
        <v>299</v>
      </c>
      <c r="F141" s="150" t="s">
        <v>47</v>
      </c>
      <c r="G141" s="120">
        <v>25</v>
      </c>
      <c r="H141" s="142">
        <v>3.62</v>
      </c>
      <c r="I141" s="29">
        <v>0.30630000000000002</v>
      </c>
      <c r="J141" s="30">
        <f t="shared" si="0"/>
        <v>3.62</v>
      </c>
      <c r="K141" s="30">
        <f t="shared" si="4"/>
        <v>4.7300000000000004</v>
      </c>
      <c r="L141" s="30">
        <f t="shared" si="5"/>
        <v>118.25</v>
      </c>
      <c r="M141" s="39"/>
    </row>
    <row r="142" spans="1:13" ht="45" x14ac:dyDescent="0.25">
      <c r="A142" s="1"/>
      <c r="B142" s="121" t="s">
        <v>300</v>
      </c>
      <c r="C142" s="121" t="s">
        <v>301</v>
      </c>
      <c r="D142" s="122" t="s">
        <v>46</v>
      </c>
      <c r="E142" s="123" t="s">
        <v>302</v>
      </c>
      <c r="F142" s="150" t="s">
        <v>47</v>
      </c>
      <c r="G142" s="120">
        <v>10</v>
      </c>
      <c r="H142" s="142">
        <v>7.27</v>
      </c>
      <c r="I142" s="29">
        <v>0.30630000000000002</v>
      </c>
      <c r="J142" s="30">
        <f t="shared" si="0"/>
        <v>7.27</v>
      </c>
      <c r="K142" s="30">
        <f t="shared" si="4"/>
        <v>9.5</v>
      </c>
      <c r="L142" s="30">
        <f t="shared" si="5"/>
        <v>95</v>
      </c>
      <c r="M142" s="39"/>
    </row>
    <row r="143" spans="1:13" ht="37.5" customHeight="1" x14ac:dyDescent="0.25">
      <c r="A143" s="1"/>
      <c r="B143" s="121" t="s">
        <v>303</v>
      </c>
      <c r="C143" s="121" t="s">
        <v>304</v>
      </c>
      <c r="D143" s="122" t="s">
        <v>46</v>
      </c>
      <c r="E143" s="123" t="s">
        <v>305</v>
      </c>
      <c r="F143" s="150" t="s">
        <v>82</v>
      </c>
      <c r="G143" s="120">
        <v>1</v>
      </c>
      <c r="H143" s="142">
        <v>62.68</v>
      </c>
      <c r="I143" s="29">
        <v>0.30630000000000002</v>
      </c>
      <c r="J143" s="30">
        <f t="shared" si="0"/>
        <v>62.68</v>
      </c>
      <c r="K143" s="30">
        <f t="shared" si="4"/>
        <v>81.88</v>
      </c>
      <c r="L143" s="30">
        <f t="shared" si="5"/>
        <v>81.88</v>
      </c>
      <c r="M143" s="39"/>
    </row>
    <row r="144" spans="1:13" ht="60" x14ac:dyDescent="0.25">
      <c r="A144" s="1"/>
      <c r="B144" s="121" t="s">
        <v>306</v>
      </c>
      <c r="C144" s="121" t="s">
        <v>307</v>
      </c>
      <c r="D144" s="122" t="s">
        <v>46</v>
      </c>
      <c r="E144" s="146" t="s">
        <v>308</v>
      </c>
      <c r="F144" s="150" t="s">
        <v>82</v>
      </c>
      <c r="G144" s="120">
        <v>1</v>
      </c>
      <c r="H144" s="142">
        <v>26.01</v>
      </c>
      <c r="I144" s="29">
        <v>0.30630000000000002</v>
      </c>
      <c r="J144" s="30">
        <f t="shared" si="0"/>
        <v>26.01</v>
      </c>
      <c r="K144" s="30">
        <f t="shared" si="4"/>
        <v>33.979999999999997</v>
      </c>
      <c r="L144" s="30">
        <f t="shared" si="5"/>
        <v>33.979999999999997</v>
      </c>
      <c r="M144" s="39"/>
    </row>
    <row r="145" spans="1:13" ht="60" x14ac:dyDescent="0.25">
      <c r="A145" s="1"/>
      <c r="B145" s="121" t="s">
        <v>309</v>
      </c>
      <c r="C145" s="121" t="s">
        <v>310</v>
      </c>
      <c r="D145" s="122" t="s">
        <v>46</v>
      </c>
      <c r="E145" s="146" t="s">
        <v>311</v>
      </c>
      <c r="F145" s="150" t="s">
        <v>82</v>
      </c>
      <c r="G145" s="120">
        <v>1</v>
      </c>
      <c r="H145" s="142">
        <v>27.34</v>
      </c>
      <c r="I145" s="29">
        <v>0.30630000000000002</v>
      </c>
      <c r="J145" s="30">
        <f t="shared" si="0"/>
        <v>27.34</v>
      </c>
      <c r="K145" s="30">
        <f t="shared" si="4"/>
        <v>35.71</v>
      </c>
      <c r="L145" s="30">
        <f t="shared" si="5"/>
        <v>35.71</v>
      </c>
      <c r="M145" s="39"/>
    </row>
    <row r="146" spans="1:13" ht="45" x14ac:dyDescent="0.25">
      <c r="A146" s="1"/>
      <c r="B146" s="121" t="s">
        <v>312</v>
      </c>
      <c r="C146" s="122" t="s">
        <v>136</v>
      </c>
      <c r="D146" s="122" t="s">
        <v>46</v>
      </c>
      <c r="E146" s="123" t="s">
        <v>137</v>
      </c>
      <c r="F146" s="119" t="s">
        <v>82</v>
      </c>
      <c r="G146" s="120">
        <v>1</v>
      </c>
      <c r="H146" s="120">
        <v>277.02</v>
      </c>
      <c r="I146" s="29">
        <v>0.30630000000000002</v>
      </c>
      <c r="J146" s="30">
        <f t="shared" si="0"/>
        <v>277.02</v>
      </c>
      <c r="K146" s="30">
        <f t="shared" ref="K146:K356" si="6">ROUND(J146*1.3063,2)</f>
        <v>361.87</v>
      </c>
      <c r="L146" s="30">
        <f t="shared" si="5"/>
        <v>361.87</v>
      </c>
      <c r="M146" s="39"/>
    </row>
    <row r="147" spans="1:13" x14ac:dyDescent="0.25">
      <c r="A147" s="1"/>
      <c r="B147" s="121">
        <v>22</v>
      </c>
      <c r="C147" s="122"/>
      <c r="D147" s="125"/>
      <c r="E147" s="126" t="s">
        <v>313</v>
      </c>
      <c r="F147" s="119"/>
      <c r="G147" s="120"/>
      <c r="H147" s="142"/>
      <c r="I147" s="29">
        <v>0.30630000000000002</v>
      </c>
      <c r="J147" s="30">
        <f t="shared" si="0"/>
        <v>0</v>
      </c>
      <c r="K147" s="30">
        <f t="shared" si="6"/>
        <v>0</v>
      </c>
      <c r="L147" s="30">
        <f t="shared" si="5"/>
        <v>0</v>
      </c>
      <c r="M147" s="39"/>
    </row>
    <row r="148" spans="1:13" ht="75" x14ac:dyDescent="0.25">
      <c r="A148" s="1"/>
      <c r="B148" s="121" t="s">
        <v>314</v>
      </c>
      <c r="C148" s="122" t="s">
        <v>131</v>
      </c>
      <c r="D148" s="122" t="s">
        <v>46</v>
      </c>
      <c r="E148" s="123" t="s">
        <v>132</v>
      </c>
      <c r="F148" s="119" t="s">
        <v>82</v>
      </c>
      <c r="G148" s="120">
        <v>1</v>
      </c>
      <c r="H148" s="120">
        <v>535.62</v>
      </c>
      <c r="I148" s="29">
        <v>0.30630000000000002</v>
      </c>
      <c r="J148" s="30">
        <f t="shared" si="0"/>
        <v>535.62</v>
      </c>
      <c r="K148" s="30">
        <f t="shared" si="6"/>
        <v>699.68</v>
      </c>
      <c r="L148" s="30">
        <f t="shared" si="5"/>
        <v>699.68</v>
      </c>
      <c r="M148" s="39"/>
    </row>
    <row r="149" spans="1:13" ht="30" x14ac:dyDescent="0.25">
      <c r="A149" s="1"/>
      <c r="B149" s="121" t="s">
        <v>315</v>
      </c>
      <c r="C149" s="124">
        <v>100849</v>
      </c>
      <c r="D149" s="121" t="s">
        <v>45</v>
      </c>
      <c r="E149" s="151" t="s">
        <v>134</v>
      </c>
      <c r="F149" s="119" t="s">
        <v>82</v>
      </c>
      <c r="G149" s="120">
        <v>2</v>
      </c>
      <c r="H149" s="120">
        <v>43.56</v>
      </c>
      <c r="I149" s="29">
        <v>0.30630000000000002</v>
      </c>
      <c r="J149" s="30">
        <f t="shared" si="0"/>
        <v>43.56</v>
      </c>
      <c r="K149" s="30">
        <f t="shared" si="6"/>
        <v>56.9</v>
      </c>
      <c r="L149" s="30">
        <f t="shared" si="5"/>
        <v>113.8</v>
      </c>
      <c r="M149" s="39"/>
    </row>
    <row r="150" spans="1:13" ht="90" x14ac:dyDescent="0.25">
      <c r="A150" s="1"/>
      <c r="B150" s="121" t="s">
        <v>316</v>
      </c>
      <c r="C150" s="124" t="s">
        <v>317</v>
      </c>
      <c r="D150" s="124" t="s">
        <v>46</v>
      </c>
      <c r="E150" s="134" t="s">
        <v>318</v>
      </c>
      <c r="F150" s="124" t="s">
        <v>82</v>
      </c>
      <c r="G150" s="132">
        <v>1</v>
      </c>
      <c r="H150" s="147">
        <v>557.97</v>
      </c>
      <c r="I150" s="29">
        <v>0.30630000000000002</v>
      </c>
      <c r="J150" s="30">
        <f t="shared" si="0"/>
        <v>557.97</v>
      </c>
      <c r="K150" s="30">
        <f t="shared" si="6"/>
        <v>728.88</v>
      </c>
      <c r="L150" s="30">
        <f t="shared" si="5"/>
        <v>728.88</v>
      </c>
      <c r="M150" s="39"/>
    </row>
    <row r="151" spans="1:13" ht="26.25" customHeight="1" x14ac:dyDescent="0.25">
      <c r="A151" s="1"/>
      <c r="B151" s="121" t="s">
        <v>319</v>
      </c>
      <c r="C151" s="124">
        <v>86915</v>
      </c>
      <c r="D151" s="124" t="s">
        <v>268</v>
      </c>
      <c r="E151" s="134" t="s">
        <v>320</v>
      </c>
      <c r="F151" s="124" t="s">
        <v>82</v>
      </c>
      <c r="G151" s="132">
        <v>2</v>
      </c>
      <c r="H151" s="147">
        <v>148.24</v>
      </c>
      <c r="I151" s="29">
        <v>0.30630000000000002</v>
      </c>
      <c r="J151" s="30">
        <f t="shared" si="0"/>
        <v>148.24</v>
      </c>
      <c r="K151" s="30">
        <f t="shared" si="6"/>
        <v>193.65</v>
      </c>
      <c r="L151" s="30">
        <f t="shared" si="5"/>
        <v>387.3</v>
      </c>
      <c r="M151" s="39"/>
    </row>
    <row r="152" spans="1:13" ht="26.25" customHeight="1" x14ac:dyDescent="0.25">
      <c r="A152" s="1"/>
      <c r="B152" s="121" t="s">
        <v>321</v>
      </c>
      <c r="C152" s="124">
        <v>89355</v>
      </c>
      <c r="D152" s="124" t="s">
        <v>268</v>
      </c>
      <c r="E152" s="134" t="s">
        <v>322</v>
      </c>
      <c r="F152" s="124" t="s">
        <v>47</v>
      </c>
      <c r="G152" s="132">
        <v>12</v>
      </c>
      <c r="H152" s="147">
        <v>18.600000000000001</v>
      </c>
      <c r="I152" s="29">
        <v>0.30630000000000002</v>
      </c>
      <c r="J152" s="30">
        <f t="shared" si="0"/>
        <v>18.600000000000001</v>
      </c>
      <c r="K152" s="30">
        <f t="shared" si="6"/>
        <v>24.3</v>
      </c>
      <c r="L152" s="30">
        <f t="shared" si="5"/>
        <v>291.60000000000002</v>
      </c>
      <c r="M152" s="39"/>
    </row>
    <row r="153" spans="1:13" ht="26.25" customHeight="1" x14ac:dyDescent="0.25">
      <c r="A153" s="1"/>
      <c r="B153" s="121" t="s">
        <v>323</v>
      </c>
      <c r="C153" s="124">
        <v>89356</v>
      </c>
      <c r="D153" s="124" t="s">
        <v>268</v>
      </c>
      <c r="E153" s="134" t="s">
        <v>324</v>
      </c>
      <c r="F153" s="124" t="s">
        <v>47</v>
      </c>
      <c r="G153" s="132">
        <v>12</v>
      </c>
      <c r="H153" s="147">
        <v>21.46</v>
      </c>
      <c r="I153" s="29">
        <v>0.30630000000000002</v>
      </c>
      <c r="J153" s="30">
        <f t="shared" si="0"/>
        <v>21.46</v>
      </c>
      <c r="K153" s="30">
        <f t="shared" si="6"/>
        <v>28.03</v>
      </c>
      <c r="L153" s="30">
        <f t="shared" si="5"/>
        <v>336.36</v>
      </c>
      <c r="M153" s="39"/>
    </row>
    <row r="154" spans="1:13" ht="45" x14ac:dyDescent="0.25">
      <c r="A154" s="1"/>
      <c r="B154" s="121" t="s">
        <v>325</v>
      </c>
      <c r="C154" s="124">
        <v>89358</v>
      </c>
      <c r="D154" s="124" t="s">
        <v>268</v>
      </c>
      <c r="E154" s="134" t="s">
        <v>326</v>
      </c>
      <c r="F154" s="124" t="s">
        <v>82</v>
      </c>
      <c r="G154" s="132">
        <v>8</v>
      </c>
      <c r="H154" s="147">
        <v>7.19</v>
      </c>
      <c r="I154" s="29">
        <v>0.30630000000000002</v>
      </c>
      <c r="J154" s="30">
        <f t="shared" si="0"/>
        <v>7.19</v>
      </c>
      <c r="K154" s="30">
        <f t="shared" si="6"/>
        <v>9.39</v>
      </c>
      <c r="L154" s="30">
        <f t="shared" si="5"/>
        <v>75.12</v>
      </c>
      <c r="M154" s="39"/>
    </row>
    <row r="155" spans="1:13" ht="45" x14ac:dyDescent="0.25">
      <c r="A155" s="1"/>
      <c r="B155" s="121" t="s">
        <v>327</v>
      </c>
      <c r="C155" s="124">
        <v>89362</v>
      </c>
      <c r="D155" s="124" t="s">
        <v>268</v>
      </c>
      <c r="E155" s="134" t="s">
        <v>328</v>
      </c>
      <c r="F155" s="124" t="s">
        <v>82</v>
      </c>
      <c r="G155" s="132">
        <v>10</v>
      </c>
      <c r="H155" s="147">
        <v>8.5500000000000007</v>
      </c>
      <c r="I155" s="29">
        <v>0.30630000000000002</v>
      </c>
      <c r="J155" s="30">
        <f t="shared" si="0"/>
        <v>8.5500000000000007</v>
      </c>
      <c r="K155" s="30">
        <f t="shared" si="6"/>
        <v>11.17</v>
      </c>
      <c r="L155" s="30">
        <f t="shared" si="5"/>
        <v>111.7</v>
      </c>
      <c r="M155" s="39"/>
    </row>
    <row r="156" spans="1:13" ht="45" x14ac:dyDescent="0.25">
      <c r="A156" s="1"/>
      <c r="B156" s="121" t="s">
        <v>329</v>
      </c>
      <c r="C156" s="124">
        <v>89366</v>
      </c>
      <c r="D156" s="124" t="s">
        <v>268</v>
      </c>
      <c r="E156" s="134" t="s">
        <v>330</v>
      </c>
      <c r="F156" s="124" t="s">
        <v>82</v>
      </c>
      <c r="G156" s="132">
        <v>2</v>
      </c>
      <c r="H156" s="147">
        <v>15.16</v>
      </c>
      <c r="I156" s="29">
        <v>0.30630000000000002</v>
      </c>
      <c r="J156" s="30">
        <f t="shared" si="0"/>
        <v>15.16</v>
      </c>
      <c r="K156" s="30">
        <f t="shared" si="6"/>
        <v>19.8</v>
      </c>
      <c r="L156" s="30">
        <f t="shared" si="5"/>
        <v>39.6</v>
      </c>
      <c r="M156" s="39"/>
    </row>
    <row r="157" spans="1:13" ht="45" x14ac:dyDescent="0.25">
      <c r="A157" s="1"/>
      <c r="B157" s="121" t="s">
        <v>331</v>
      </c>
      <c r="C157" s="124">
        <v>89393</v>
      </c>
      <c r="D157" s="124" t="s">
        <v>268</v>
      </c>
      <c r="E157" s="134" t="s">
        <v>332</v>
      </c>
      <c r="F157" s="124" t="s">
        <v>82</v>
      </c>
      <c r="G157" s="132">
        <v>2</v>
      </c>
      <c r="H157" s="147">
        <v>9.99</v>
      </c>
      <c r="I157" s="29">
        <v>0.30630000000000002</v>
      </c>
      <c r="J157" s="30">
        <f t="shared" si="0"/>
        <v>9.99</v>
      </c>
      <c r="K157" s="30">
        <f t="shared" si="6"/>
        <v>13.05</v>
      </c>
      <c r="L157" s="30">
        <f t="shared" si="5"/>
        <v>26.1</v>
      </c>
      <c r="M157" s="39"/>
    </row>
    <row r="158" spans="1:13" ht="37.5" customHeight="1" x14ac:dyDescent="0.25">
      <c r="A158" s="1"/>
      <c r="B158" s="121" t="s">
        <v>333</v>
      </c>
      <c r="C158" s="124">
        <v>89395</v>
      </c>
      <c r="D158" s="124" t="s">
        <v>268</v>
      </c>
      <c r="E158" s="134" t="s">
        <v>334</v>
      </c>
      <c r="F158" s="124" t="s">
        <v>82</v>
      </c>
      <c r="G158" s="132">
        <v>4</v>
      </c>
      <c r="H158" s="147">
        <v>11.82</v>
      </c>
      <c r="I158" s="29">
        <v>0.30630000000000002</v>
      </c>
      <c r="J158" s="30">
        <f t="shared" si="0"/>
        <v>11.82</v>
      </c>
      <c r="K158" s="30">
        <f t="shared" si="6"/>
        <v>15.44</v>
      </c>
      <c r="L158" s="30">
        <f t="shared" si="5"/>
        <v>61.76</v>
      </c>
      <c r="M158" s="39"/>
    </row>
    <row r="159" spans="1:13" ht="45" x14ac:dyDescent="0.25">
      <c r="A159" s="1"/>
      <c r="B159" s="121" t="s">
        <v>335</v>
      </c>
      <c r="C159" s="124">
        <v>89427</v>
      </c>
      <c r="D159" s="124" t="s">
        <v>268</v>
      </c>
      <c r="E159" s="134" t="s">
        <v>336</v>
      </c>
      <c r="F159" s="124" t="s">
        <v>82</v>
      </c>
      <c r="G159" s="132">
        <v>2</v>
      </c>
      <c r="H159" s="147">
        <v>11.11</v>
      </c>
      <c r="I159" s="29">
        <v>0.30630000000000002</v>
      </c>
      <c r="J159" s="30">
        <f t="shared" si="0"/>
        <v>11.11</v>
      </c>
      <c r="K159" s="30">
        <f t="shared" si="6"/>
        <v>14.51</v>
      </c>
      <c r="L159" s="30">
        <f t="shared" si="5"/>
        <v>29.02</v>
      </c>
      <c r="M159" s="39"/>
    </row>
    <row r="160" spans="1:13" ht="30" x14ac:dyDescent="0.25">
      <c r="A160" s="1"/>
      <c r="B160" s="121" t="s">
        <v>337</v>
      </c>
      <c r="C160" s="124">
        <v>89349</v>
      </c>
      <c r="D160" s="124" t="s">
        <v>268</v>
      </c>
      <c r="E160" s="134" t="s">
        <v>338</v>
      </c>
      <c r="F160" s="124" t="s">
        <v>82</v>
      </c>
      <c r="G160" s="132">
        <v>2</v>
      </c>
      <c r="H160" s="147">
        <v>36.25</v>
      </c>
      <c r="I160" s="29">
        <v>0.30630000000000002</v>
      </c>
      <c r="J160" s="30">
        <f t="shared" si="0"/>
        <v>36.25</v>
      </c>
      <c r="K160" s="30">
        <f t="shared" si="6"/>
        <v>47.35</v>
      </c>
      <c r="L160" s="30">
        <f t="shared" si="5"/>
        <v>94.7</v>
      </c>
      <c r="M160" s="39"/>
    </row>
    <row r="161" spans="1:13" ht="30" x14ac:dyDescent="0.25">
      <c r="A161" s="1"/>
      <c r="B161" s="121" t="s">
        <v>339</v>
      </c>
      <c r="C161" s="124">
        <v>89352</v>
      </c>
      <c r="D161" s="124" t="s">
        <v>268</v>
      </c>
      <c r="E161" s="146" t="s">
        <v>340</v>
      </c>
      <c r="F161" s="124" t="s">
        <v>82</v>
      </c>
      <c r="G161" s="132">
        <v>2</v>
      </c>
      <c r="H161" s="147">
        <v>49.78</v>
      </c>
      <c r="I161" s="29">
        <v>0.30630000000000002</v>
      </c>
      <c r="J161" s="30">
        <f t="shared" si="0"/>
        <v>49.78</v>
      </c>
      <c r="K161" s="30">
        <f t="shared" si="6"/>
        <v>65.03</v>
      </c>
      <c r="L161" s="30">
        <f t="shared" si="5"/>
        <v>130.06</v>
      </c>
      <c r="M161" s="39"/>
    </row>
    <row r="162" spans="1:13" ht="45" x14ac:dyDescent="0.25">
      <c r="A162" s="1"/>
      <c r="B162" s="121" t="s">
        <v>341</v>
      </c>
      <c r="C162" s="124">
        <v>89784</v>
      </c>
      <c r="D162" s="124" t="s">
        <v>268</v>
      </c>
      <c r="E162" s="134" t="s">
        <v>342</v>
      </c>
      <c r="F162" s="124" t="s">
        <v>82</v>
      </c>
      <c r="G162" s="132">
        <v>2</v>
      </c>
      <c r="H162" s="147">
        <v>22.56</v>
      </c>
      <c r="I162" s="29">
        <v>0.30630000000000002</v>
      </c>
      <c r="J162" s="30">
        <f t="shared" si="0"/>
        <v>22.56</v>
      </c>
      <c r="K162" s="30">
        <f t="shared" si="6"/>
        <v>29.47</v>
      </c>
      <c r="L162" s="30">
        <f t="shared" si="5"/>
        <v>58.94</v>
      </c>
      <c r="M162" s="39"/>
    </row>
    <row r="163" spans="1:13" ht="45" x14ac:dyDescent="0.25">
      <c r="A163" s="1"/>
      <c r="B163" s="121" t="s">
        <v>343</v>
      </c>
      <c r="C163" s="124">
        <v>89712</v>
      </c>
      <c r="D163" s="124" t="s">
        <v>268</v>
      </c>
      <c r="E163" s="134" t="s">
        <v>344</v>
      </c>
      <c r="F163" s="124" t="s">
        <v>47</v>
      </c>
      <c r="G163" s="132">
        <v>10</v>
      </c>
      <c r="H163" s="147">
        <v>25.56</v>
      </c>
      <c r="I163" s="29">
        <v>0.30630000000000002</v>
      </c>
      <c r="J163" s="30">
        <f t="shared" si="0"/>
        <v>25.56</v>
      </c>
      <c r="K163" s="30">
        <f t="shared" si="6"/>
        <v>33.39</v>
      </c>
      <c r="L163" s="30">
        <f t="shared" si="5"/>
        <v>333.9</v>
      </c>
      <c r="M163" s="39"/>
    </row>
    <row r="164" spans="1:13" ht="60" x14ac:dyDescent="0.25">
      <c r="A164" s="1"/>
      <c r="B164" s="121" t="s">
        <v>345</v>
      </c>
      <c r="C164" s="124">
        <v>89731</v>
      </c>
      <c r="D164" s="124" t="s">
        <v>268</v>
      </c>
      <c r="E164" s="146" t="s">
        <v>346</v>
      </c>
      <c r="F164" s="124" t="s">
        <v>82</v>
      </c>
      <c r="G164" s="132">
        <v>2</v>
      </c>
      <c r="H164" s="147">
        <v>13.76</v>
      </c>
      <c r="I164" s="29">
        <v>0.30630000000000002</v>
      </c>
      <c r="J164" s="30">
        <f t="shared" si="0"/>
        <v>13.76</v>
      </c>
      <c r="K164" s="30">
        <f t="shared" si="6"/>
        <v>17.97</v>
      </c>
      <c r="L164" s="30">
        <f t="shared" ref="L164:L227" si="7">ROUND(K164*G164,2)</f>
        <v>35.94</v>
      </c>
      <c r="M164" s="39"/>
    </row>
    <row r="165" spans="1:13" ht="45" x14ac:dyDescent="0.25">
      <c r="A165" s="1"/>
      <c r="B165" s="121" t="s">
        <v>347</v>
      </c>
      <c r="C165" s="124">
        <v>89707</v>
      </c>
      <c r="D165" s="124" t="s">
        <v>268</v>
      </c>
      <c r="E165" s="134" t="s">
        <v>348</v>
      </c>
      <c r="F165" s="124" t="s">
        <v>82</v>
      </c>
      <c r="G165" s="132">
        <v>2</v>
      </c>
      <c r="H165" s="147">
        <v>43.07</v>
      </c>
      <c r="I165" s="29">
        <v>0.30630000000000002</v>
      </c>
      <c r="J165" s="30">
        <f t="shared" si="0"/>
        <v>43.07</v>
      </c>
      <c r="K165" s="30">
        <f t="shared" si="6"/>
        <v>56.26</v>
      </c>
      <c r="L165" s="30">
        <f t="shared" si="7"/>
        <v>112.52</v>
      </c>
      <c r="M165" s="39"/>
    </row>
    <row r="166" spans="1:13" x14ac:dyDescent="0.25">
      <c r="A166" s="1"/>
      <c r="B166" s="116">
        <v>23</v>
      </c>
      <c r="C166" s="124"/>
      <c r="D166" s="125"/>
      <c r="E166" s="126" t="s">
        <v>56</v>
      </c>
      <c r="F166" s="119"/>
      <c r="G166" s="120"/>
      <c r="H166" s="142"/>
      <c r="I166" s="29">
        <v>0.30630000000000002</v>
      </c>
      <c r="J166" s="30">
        <f t="shared" si="0"/>
        <v>0</v>
      </c>
      <c r="K166" s="30">
        <f t="shared" si="6"/>
        <v>0</v>
      </c>
      <c r="L166" s="30">
        <f t="shared" si="7"/>
        <v>0</v>
      </c>
      <c r="M166" s="39"/>
    </row>
    <row r="167" spans="1:13" ht="45" x14ac:dyDescent="0.25">
      <c r="A167" s="1"/>
      <c r="B167" s="121" t="s">
        <v>349</v>
      </c>
      <c r="C167" s="124" t="s">
        <v>350</v>
      </c>
      <c r="D167" s="121" t="s">
        <v>46</v>
      </c>
      <c r="E167" s="123" t="s">
        <v>351</v>
      </c>
      <c r="F167" s="150" t="s">
        <v>59</v>
      </c>
      <c r="G167" s="120">
        <v>3</v>
      </c>
      <c r="H167" s="142">
        <v>56.03</v>
      </c>
      <c r="I167" s="29">
        <v>0.30630000000000002</v>
      </c>
      <c r="J167" s="30">
        <f t="shared" si="0"/>
        <v>56.03</v>
      </c>
      <c r="K167" s="30">
        <f t="shared" si="6"/>
        <v>73.19</v>
      </c>
      <c r="L167" s="30">
        <f t="shared" si="7"/>
        <v>219.57</v>
      </c>
      <c r="M167" s="39"/>
    </row>
    <row r="168" spans="1:13" ht="60" x14ac:dyDescent="0.25">
      <c r="A168" s="1"/>
      <c r="B168" s="121" t="s">
        <v>352</v>
      </c>
      <c r="C168" s="121">
        <v>92541</v>
      </c>
      <c r="D168" s="122" t="s">
        <v>45</v>
      </c>
      <c r="E168" s="146" t="s">
        <v>353</v>
      </c>
      <c r="F168" s="150" t="s">
        <v>59</v>
      </c>
      <c r="G168" s="120">
        <v>7</v>
      </c>
      <c r="H168" s="142">
        <v>102.2</v>
      </c>
      <c r="I168" s="29">
        <v>0.30630000000000002</v>
      </c>
      <c r="J168" s="30">
        <f t="shared" si="0"/>
        <v>102.2</v>
      </c>
      <c r="K168" s="30">
        <f t="shared" si="6"/>
        <v>133.5</v>
      </c>
      <c r="L168" s="30">
        <f t="shared" si="7"/>
        <v>934.5</v>
      </c>
      <c r="M168" s="39"/>
    </row>
    <row r="169" spans="1:13" ht="30" x14ac:dyDescent="0.25">
      <c r="A169" s="1"/>
      <c r="B169" s="121" t="s">
        <v>354</v>
      </c>
      <c r="C169" s="121" t="s">
        <v>355</v>
      </c>
      <c r="D169" s="122" t="s">
        <v>46</v>
      </c>
      <c r="E169" s="146" t="s">
        <v>356</v>
      </c>
      <c r="F169" s="150" t="s">
        <v>59</v>
      </c>
      <c r="G169" s="120">
        <v>7</v>
      </c>
      <c r="H169" s="142">
        <v>129.62</v>
      </c>
      <c r="I169" s="29">
        <v>0.30630000000000002</v>
      </c>
      <c r="J169" s="30">
        <f t="shared" si="0"/>
        <v>129.62</v>
      </c>
      <c r="K169" s="30">
        <f t="shared" si="6"/>
        <v>169.32</v>
      </c>
      <c r="L169" s="30">
        <f t="shared" si="7"/>
        <v>1185.24</v>
      </c>
      <c r="M169" s="39"/>
    </row>
    <row r="170" spans="1:13" ht="48" customHeight="1" x14ac:dyDescent="0.25">
      <c r="A170" s="1"/>
      <c r="B170" s="115" t="s">
        <v>357</v>
      </c>
      <c r="C170" s="115"/>
      <c r="D170" s="115"/>
      <c r="E170" s="115"/>
      <c r="F170" s="115"/>
      <c r="G170" s="115"/>
      <c r="H170" s="115"/>
      <c r="I170" s="115"/>
      <c r="J170" s="30">
        <f t="shared" si="0"/>
        <v>0</v>
      </c>
      <c r="K170" s="30">
        <f t="shared" si="6"/>
        <v>0</v>
      </c>
      <c r="L170" s="30">
        <f t="shared" si="7"/>
        <v>0</v>
      </c>
      <c r="M170" s="39"/>
    </row>
    <row r="171" spans="1:13" x14ac:dyDescent="0.25">
      <c r="A171" s="1"/>
      <c r="B171" s="116">
        <v>24</v>
      </c>
      <c r="C171" s="124"/>
      <c r="D171" s="125"/>
      <c r="E171" s="126" t="s">
        <v>214</v>
      </c>
      <c r="F171" s="127"/>
      <c r="G171" s="120"/>
      <c r="H171" s="120"/>
      <c r="I171" s="29">
        <v>0.30630000000000002</v>
      </c>
      <c r="J171" s="30">
        <f t="shared" si="0"/>
        <v>0</v>
      </c>
      <c r="K171" s="30">
        <f t="shared" si="6"/>
        <v>0</v>
      </c>
      <c r="L171" s="30">
        <f t="shared" si="7"/>
        <v>0</v>
      </c>
      <c r="M171" s="39"/>
    </row>
    <row r="172" spans="1:13" x14ac:dyDescent="0.25">
      <c r="A172" s="1"/>
      <c r="B172" s="121" t="s">
        <v>358</v>
      </c>
      <c r="C172" s="128" t="s">
        <v>216</v>
      </c>
      <c r="D172" s="122" t="s">
        <v>46</v>
      </c>
      <c r="E172" s="129" t="s">
        <v>217</v>
      </c>
      <c r="F172" s="130" t="s">
        <v>218</v>
      </c>
      <c r="G172" s="131">
        <v>1.28</v>
      </c>
      <c r="H172" s="132">
        <v>63.2</v>
      </c>
      <c r="I172" s="29">
        <v>0.30630000000000002</v>
      </c>
      <c r="J172" s="30">
        <f t="shared" si="0"/>
        <v>63.2</v>
      </c>
      <c r="K172" s="30">
        <f t="shared" si="6"/>
        <v>82.56</v>
      </c>
      <c r="L172" s="30">
        <f t="shared" si="7"/>
        <v>105.68</v>
      </c>
      <c r="M172" s="39"/>
    </row>
    <row r="173" spans="1:13" ht="30" x14ac:dyDescent="0.25">
      <c r="A173" s="1"/>
      <c r="B173" s="121" t="s">
        <v>359</v>
      </c>
      <c r="C173" s="133" t="s">
        <v>220</v>
      </c>
      <c r="D173" s="122" t="s">
        <v>46</v>
      </c>
      <c r="E173" s="134" t="s">
        <v>221</v>
      </c>
      <c r="F173" s="130" t="s">
        <v>59</v>
      </c>
      <c r="G173" s="131">
        <v>3.46</v>
      </c>
      <c r="H173" s="132">
        <v>21.31</v>
      </c>
      <c r="I173" s="29">
        <v>0.30630000000000002</v>
      </c>
      <c r="J173" s="30">
        <f t="shared" si="0"/>
        <v>21.31</v>
      </c>
      <c r="K173" s="30">
        <f t="shared" si="6"/>
        <v>27.84</v>
      </c>
      <c r="L173" s="30">
        <f t="shared" si="7"/>
        <v>96.33</v>
      </c>
      <c r="M173" s="39"/>
    </row>
    <row r="174" spans="1:13" x14ac:dyDescent="0.25">
      <c r="A174" s="1"/>
      <c r="B174" s="116">
        <v>25</v>
      </c>
      <c r="C174" s="124"/>
      <c r="D174" s="125"/>
      <c r="E174" s="126" t="s">
        <v>49</v>
      </c>
      <c r="F174" s="127"/>
      <c r="G174" s="120"/>
      <c r="H174" s="120"/>
      <c r="I174" s="29">
        <v>0.30630000000000002</v>
      </c>
      <c r="J174" s="30">
        <f t="shared" si="0"/>
        <v>0</v>
      </c>
      <c r="K174" s="30">
        <f t="shared" si="6"/>
        <v>0</v>
      </c>
      <c r="L174" s="30">
        <f t="shared" si="7"/>
        <v>0</v>
      </c>
      <c r="M174" s="39"/>
    </row>
    <row r="175" spans="1:13" x14ac:dyDescent="0.25">
      <c r="A175" s="1"/>
      <c r="B175" s="121"/>
      <c r="C175" s="135"/>
      <c r="D175" s="122"/>
      <c r="E175" s="136" t="s">
        <v>222</v>
      </c>
      <c r="F175" s="137"/>
      <c r="G175" s="138"/>
      <c r="H175" s="139"/>
      <c r="I175" s="29">
        <v>0.30630000000000002</v>
      </c>
      <c r="J175" s="30">
        <f t="shared" si="0"/>
        <v>0</v>
      </c>
      <c r="K175" s="30">
        <f t="shared" si="6"/>
        <v>0</v>
      </c>
      <c r="L175" s="30">
        <f t="shared" si="7"/>
        <v>0</v>
      </c>
      <c r="M175" s="39"/>
    </row>
    <row r="176" spans="1:13" ht="30" x14ac:dyDescent="0.25">
      <c r="A176" s="1"/>
      <c r="B176" s="121" t="s">
        <v>360</v>
      </c>
      <c r="C176" s="140" t="s">
        <v>224</v>
      </c>
      <c r="D176" s="122" t="s">
        <v>46</v>
      </c>
      <c r="E176" s="129" t="s">
        <v>225</v>
      </c>
      <c r="F176" s="141" t="s">
        <v>218</v>
      </c>
      <c r="G176" s="131">
        <v>0.06</v>
      </c>
      <c r="H176" s="132">
        <v>553.57000000000005</v>
      </c>
      <c r="I176" s="29">
        <v>0.30630000000000002</v>
      </c>
      <c r="J176" s="30">
        <f t="shared" si="0"/>
        <v>553.57000000000005</v>
      </c>
      <c r="K176" s="30">
        <f t="shared" si="6"/>
        <v>723.13</v>
      </c>
      <c r="L176" s="30">
        <f t="shared" si="7"/>
        <v>43.39</v>
      </c>
      <c r="M176" s="39"/>
    </row>
    <row r="177" spans="1:13" ht="30" x14ac:dyDescent="0.25">
      <c r="A177" s="1"/>
      <c r="B177" s="121" t="s">
        <v>361</v>
      </c>
      <c r="C177" s="141" t="s">
        <v>227</v>
      </c>
      <c r="D177" s="122" t="s">
        <v>46</v>
      </c>
      <c r="E177" s="129" t="s">
        <v>228</v>
      </c>
      <c r="F177" s="141" t="s">
        <v>54</v>
      </c>
      <c r="G177" s="131">
        <v>38.56</v>
      </c>
      <c r="H177" s="132">
        <v>11.25</v>
      </c>
      <c r="I177" s="29">
        <v>0.30630000000000002</v>
      </c>
      <c r="J177" s="30">
        <f t="shared" si="0"/>
        <v>11.25</v>
      </c>
      <c r="K177" s="30">
        <f t="shared" si="6"/>
        <v>14.7</v>
      </c>
      <c r="L177" s="30">
        <f t="shared" si="7"/>
        <v>566.83000000000004</v>
      </c>
      <c r="M177" s="39"/>
    </row>
    <row r="178" spans="1:13" ht="30" x14ac:dyDescent="0.25">
      <c r="A178" s="1"/>
      <c r="B178" s="121" t="s">
        <v>362</v>
      </c>
      <c r="C178" s="141" t="s">
        <v>230</v>
      </c>
      <c r="D178" s="122" t="s">
        <v>46</v>
      </c>
      <c r="E178" s="129" t="s">
        <v>231</v>
      </c>
      <c r="F178" s="141" t="s">
        <v>54</v>
      </c>
      <c r="G178" s="131">
        <v>6.16</v>
      </c>
      <c r="H178" s="132">
        <v>11.88</v>
      </c>
      <c r="I178" s="29">
        <v>0.30630000000000002</v>
      </c>
      <c r="J178" s="30">
        <f t="shared" si="0"/>
        <v>11.88</v>
      </c>
      <c r="K178" s="30">
        <f t="shared" si="6"/>
        <v>15.52</v>
      </c>
      <c r="L178" s="30">
        <f t="shared" si="7"/>
        <v>95.6</v>
      </c>
      <c r="M178" s="39"/>
    </row>
    <row r="179" spans="1:13" ht="30" x14ac:dyDescent="0.25">
      <c r="A179" s="1"/>
      <c r="B179" s="121" t="s">
        <v>363</v>
      </c>
      <c r="C179" s="141" t="s">
        <v>233</v>
      </c>
      <c r="D179" s="122" t="s">
        <v>46</v>
      </c>
      <c r="E179" s="129" t="s">
        <v>234</v>
      </c>
      <c r="F179" s="141" t="s">
        <v>59</v>
      </c>
      <c r="G179" s="132">
        <v>30</v>
      </c>
      <c r="H179" s="132">
        <v>62.1</v>
      </c>
      <c r="I179" s="29">
        <v>0.30630000000000002</v>
      </c>
      <c r="J179" s="30">
        <f t="shared" si="0"/>
        <v>62.1</v>
      </c>
      <c r="K179" s="30">
        <f t="shared" si="6"/>
        <v>81.12</v>
      </c>
      <c r="L179" s="30">
        <f t="shared" si="7"/>
        <v>2433.6</v>
      </c>
      <c r="M179" s="39"/>
    </row>
    <row r="180" spans="1:13" ht="45" x14ac:dyDescent="0.25">
      <c r="A180" s="1"/>
      <c r="B180" s="121" t="s">
        <v>364</v>
      </c>
      <c r="C180" s="117" t="s">
        <v>236</v>
      </c>
      <c r="D180" s="121" t="s">
        <v>46</v>
      </c>
      <c r="E180" s="134" t="s">
        <v>237</v>
      </c>
      <c r="F180" s="141" t="s">
        <v>218</v>
      </c>
      <c r="G180" s="131">
        <v>0.61</v>
      </c>
      <c r="H180" s="120">
        <v>734.51</v>
      </c>
      <c r="I180" s="29">
        <v>0.30630000000000002</v>
      </c>
      <c r="J180" s="30">
        <f t="shared" si="0"/>
        <v>734.51</v>
      </c>
      <c r="K180" s="30">
        <f t="shared" si="6"/>
        <v>959.49</v>
      </c>
      <c r="L180" s="30">
        <f t="shared" si="7"/>
        <v>585.29</v>
      </c>
      <c r="M180" s="39"/>
    </row>
    <row r="181" spans="1:13" ht="39" customHeight="1" x14ac:dyDescent="0.25">
      <c r="A181" s="1"/>
      <c r="B181" s="121"/>
      <c r="C181" s="124"/>
      <c r="D181" s="122"/>
      <c r="E181" s="136" t="s">
        <v>238</v>
      </c>
      <c r="F181" s="137"/>
      <c r="G181" s="132"/>
      <c r="H181" s="120"/>
      <c r="I181" s="29">
        <v>0.30630000000000002</v>
      </c>
      <c r="J181" s="30">
        <f t="shared" si="0"/>
        <v>0</v>
      </c>
      <c r="K181" s="30">
        <f t="shared" si="6"/>
        <v>0</v>
      </c>
      <c r="L181" s="30">
        <f t="shared" si="7"/>
        <v>0</v>
      </c>
      <c r="M181" s="39"/>
    </row>
    <row r="182" spans="1:13" ht="30" x14ac:dyDescent="0.25">
      <c r="A182" s="1"/>
      <c r="B182" s="121" t="s">
        <v>365</v>
      </c>
      <c r="C182" s="140" t="s">
        <v>224</v>
      </c>
      <c r="D182" s="122" t="s">
        <v>46</v>
      </c>
      <c r="E182" s="129" t="s">
        <v>225</v>
      </c>
      <c r="F182" s="141" t="s">
        <v>218</v>
      </c>
      <c r="G182" s="132">
        <v>0.14000000000000001</v>
      </c>
      <c r="H182" s="132">
        <v>553.57000000000005</v>
      </c>
      <c r="I182" s="29">
        <v>0.30630000000000002</v>
      </c>
      <c r="J182" s="30">
        <f t="shared" si="0"/>
        <v>553.57000000000005</v>
      </c>
      <c r="K182" s="30">
        <f t="shared" si="6"/>
        <v>723.13</v>
      </c>
      <c r="L182" s="30">
        <f t="shared" si="7"/>
        <v>101.24</v>
      </c>
      <c r="M182" s="39"/>
    </row>
    <row r="183" spans="1:13" ht="30" x14ac:dyDescent="0.25">
      <c r="A183" s="1"/>
      <c r="B183" s="121" t="s">
        <v>366</v>
      </c>
      <c r="C183" s="141" t="s">
        <v>241</v>
      </c>
      <c r="D183" s="122" t="s">
        <v>46</v>
      </c>
      <c r="E183" s="129" t="s">
        <v>242</v>
      </c>
      <c r="F183" s="141" t="s">
        <v>54</v>
      </c>
      <c r="G183" s="132">
        <v>28.44</v>
      </c>
      <c r="H183" s="132">
        <v>11.59</v>
      </c>
      <c r="I183" s="29">
        <v>0.30630000000000002</v>
      </c>
      <c r="J183" s="30">
        <f t="shared" si="0"/>
        <v>11.59</v>
      </c>
      <c r="K183" s="30">
        <f t="shared" si="6"/>
        <v>15.14</v>
      </c>
      <c r="L183" s="30">
        <f t="shared" si="7"/>
        <v>430.58</v>
      </c>
      <c r="M183" s="39"/>
    </row>
    <row r="184" spans="1:13" ht="30" x14ac:dyDescent="0.25">
      <c r="A184" s="1"/>
      <c r="B184" s="121" t="s">
        <v>367</v>
      </c>
      <c r="C184" s="141" t="s">
        <v>230</v>
      </c>
      <c r="D184" s="122" t="s">
        <v>46</v>
      </c>
      <c r="E184" s="129" t="s">
        <v>231</v>
      </c>
      <c r="F184" s="141" t="s">
        <v>54</v>
      </c>
      <c r="G184" s="132">
        <v>12.02</v>
      </c>
      <c r="H184" s="132">
        <v>11.88</v>
      </c>
      <c r="I184" s="29">
        <v>0.30630000000000002</v>
      </c>
      <c r="J184" s="30">
        <f t="shared" si="0"/>
        <v>11.88</v>
      </c>
      <c r="K184" s="30">
        <f t="shared" si="6"/>
        <v>15.52</v>
      </c>
      <c r="L184" s="30">
        <f t="shared" si="7"/>
        <v>186.55</v>
      </c>
      <c r="M184" s="39"/>
    </row>
    <row r="185" spans="1:13" ht="45" x14ac:dyDescent="0.25">
      <c r="A185" s="1"/>
      <c r="B185" s="121" t="s">
        <v>368</v>
      </c>
      <c r="C185" s="117" t="s">
        <v>236</v>
      </c>
      <c r="D185" s="121" t="s">
        <v>46</v>
      </c>
      <c r="E185" s="134" t="s">
        <v>237</v>
      </c>
      <c r="F185" s="141" t="s">
        <v>218</v>
      </c>
      <c r="G185" s="132">
        <v>0.68</v>
      </c>
      <c r="H185" s="120">
        <v>734.51</v>
      </c>
      <c r="I185" s="29">
        <v>0.30630000000000002</v>
      </c>
      <c r="J185" s="30">
        <f t="shared" si="0"/>
        <v>734.51</v>
      </c>
      <c r="K185" s="30">
        <f t="shared" si="6"/>
        <v>959.49</v>
      </c>
      <c r="L185" s="30">
        <f t="shared" si="7"/>
        <v>652.45000000000005</v>
      </c>
      <c r="M185" s="39"/>
    </row>
    <row r="186" spans="1:13" x14ac:dyDescent="0.25">
      <c r="A186" s="1"/>
      <c r="B186" s="116">
        <v>26</v>
      </c>
      <c r="C186" s="124"/>
      <c r="D186" s="125"/>
      <c r="E186" s="126" t="s">
        <v>249</v>
      </c>
      <c r="F186" s="127"/>
      <c r="G186" s="120"/>
      <c r="H186" s="142"/>
      <c r="I186" s="29">
        <v>0.30630000000000002</v>
      </c>
      <c r="J186" s="30">
        <f t="shared" si="0"/>
        <v>0</v>
      </c>
      <c r="K186" s="30">
        <f t="shared" si="6"/>
        <v>0</v>
      </c>
      <c r="L186" s="30">
        <f t="shared" si="7"/>
        <v>0</v>
      </c>
      <c r="M186" s="39"/>
    </row>
    <row r="187" spans="1:13" x14ac:dyDescent="0.25">
      <c r="A187" s="1"/>
      <c r="B187" s="121"/>
      <c r="C187" s="124"/>
      <c r="D187" s="122"/>
      <c r="E187" s="136" t="s">
        <v>250</v>
      </c>
      <c r="F187" s="137"/>
      <c r="G187" s="132"/>
      <c r="H187" s="132"/>
      <c r="I187" s="29">
        <v>0.30630000000000002</v>
      </c>
      <c r="J187" s="30">
        <f t="shared" si="0"/>
        <v>0</v>
      </c>
      <c r="K187" s="30">
        <f t="shared" si="6"/>
        <v>0</v>
      </c>
      <c r="L187" s="30">
        <f t="shared" si="7"/>
        <v>0</v>
      </c>
      <c r="M187" s="39"/>
    </row>
    <row r="188" spans="1:13" ht="30" x14ac:dyDescent="0.25">
      <c r="A188" s="1"/>
      <c r="B188" s="121" t="s">
        <v>369</v>
      </c>
      <c r="C188" s="141" t="s">
        <v>227</v>
      </c>
      <c r="D188" s="122" t="s">
        <v>46</v>
      </c>
      <c r="E188" s="129" t="s">
        <v>228</v>
      </c>
      <c r="F188" s="141" t="s">
        <v>54</v>
      </c>
      <c r="G188" s="131">
        <v>19.71</v>
      </c>
      <c r="H188" s="132">
        <v>11.25</v>
      </c>
      <c r="I188" s="29">
        <v>0.30630000000000002</v>
      </c>
      <c r="J188" s="30">
        <f t="shared" si="0"/>
        <v>11.25</v>
      </c>
      <c r="K188" s="30">
        <f t="shared" si="6"/>
        <v>14.7</v>
      </c>
      <c r="L188" s="30">
        <f t="shared" si="7"/>
        <v>289.74</v>
      </c>
      <c r="M188" s="39"/>
    </row>
    <row r="189" spans="1:13" ht="30" x14ac:dyDescent="0.25">
      <c r="A189" s="1"/>
      <c r="B189" s="121" t="s">
        <v>370</v>
      </c>
      <c r="C189" s="141" t="s">
        <v>230</v>
      </c>
      <c r="D189" s="122" t="s">
        <v>46</v>
      </c>
      <c r="E189" s="129" t="s">
        <v>231</v>
      </c>
      <c r="F189" s="141" t="s">
        <v>54</v>
      </c>
      <c r="G189" s="131">
        <v>24.64</v>
      </c>
      <c r="H189" s="132">
        <v>11.88</v>
      </c>
      <c r="I189" s="29">
        <v>0.30630000000000002</v>
      </c>
      <c r="J189" s="30">
        <f t="shared" si="0"/>
        <v>11.88</v>
      </c>
      <c r="K189" s="30">
        <f t="shared" si="6"/>
        <v>15.52</v>
      </c>
      <c r="L189" s="30">
        <f t="shared" si="7"/>
        <v>382.41</v>
      </c>
      <c r="M189" s="39"/>
    </row>
    <row r="190" spans="1:13" ht="45" x14ac:dyDescent="0.25">
      <c r="A190" s="1"/>
      <c r="B190" s="121" t="s">
        <v>371</v>
      </c>
      <c r="C190" s="117" t="s">
        <v>236</v>
      </c>
      <c r="D190" s="121" t="s">
        <v>46</v>
      </c>
      <c r="E190" s="134" t="s">
        <v>237</v>
      </c>
      <c r="F190" s="141" t="s">
        <v>218</v>
      </c>
      <c r="G190" s="131">
        <v>3.84</v>
      </c>
      <c r="H190" s="120">
        <v>734.51</v>
      </c>
      <c r="I190" s="29">
        <v>0.30630000000000002</v>
      </c>
      <c r="J190" s="30">
        <f t="shared" si="0"/>
        <v>734.51</v>
      </c>
      <c r="K190" s="30">
        <f t="shared" si="6"/>
        <v>959.49</v>
      </c>
      <c r="L190" s="30">
        <f t="shared" si="7"/>
        <v>3684.44</v>
      </c>
      <c r="M190" s="39"/>
    </row>
    <row r="191" spans="1:13" x14ac:dyDescent="0.25">
      <c r="A191" s="1"/>
      <c r="B191" s="121"/>
      <c r="C191" s="124"/>
      <c r="D191" s="122"/>
      <c r="E191" s="136" t="s">
        <v>254</v>
      </c>
      <c r="F191" s="137"/>
      <c r="G191" s="132"/>
      <c r="H191" s="132"/>
      <c r="I191" s="29">
        <v>0.30630000000000002</v>
      </c>
      <c r="J191" s="30">
        <f t="shared" si="0"/>
        <v>0</v>
      </c>
      <c r="K191" s="30">
        <f t="shared" si="6"/>
        <v>0</v>
      </c>
      <c r="L191" s="30">
        <f t="shared" si="7"/>
        <v>0</v>
      </c>
      <c r="M191" s="39"/>
    </row>
    <row r="192" spans="1:13" ht="30" x14ac:dyDescent="0.25">
      <c r="A192" s="1"/>
      <c r="B192" s="121" t="s">
        <v>372</v>
      </c>
      <c r="C192" s="141" t="s">
        <v>241</v>
      </c>
      <c r="D192" s="122" t="s">
        <v>46</v>
      </c>
      <c r="E192" s="129" t="s">
        <v>242</v>
      </c>
      <c r="F192" s="141" t="s">
        <v>54</v>
      </c>
      <c r="G192" s="132">
        <v>28.44</v>
      </c>
      <c r="H192" s="132">
        <v>11.59</v>
      </c>
      <c r="I192" s="29">
        <v>0.30630000000000002</v>
      </c>
      <c r="J192" s="30">
        <f t="shared" si="0"/>
        <v>11.59</v>
      </c>
      <c r="K192" s="30">
        <f t="shared" si="6"/>
        <v>15.14</v>
      </c>
      <c r="L192" s="30">
        <f t="shared" si="7"/>
        <v>430.58</v>
      </c>
      <c r="M192" s="39"/>
    </row>
    <row r="193" spans="1:13" ht="30" x14ac:dyDescent="0.25">
      <c r="A193" s="1"/>
      <c r="B193" s="121" t="s">
        <v>373</v>
      </c>
      <c r="C193" s="141" t="s">
        <v>230</v>
      </c>
      <c r="D193" s="122" t="s">
        <v>46</v>
      </c>
      <c r="E193" s="129" t="s">
        <v>231</v>
      </c>
      <c r="F193" s="141" t="s">
        <v>54</v>
      </c>
      <c r="G193" s="132">
        <v>12.02</v>
      </c>
      <c r="H193" s="132">
        <v>11.88</v>
      </c>
      <c r="I193" s="29">
        <v>0.30630000000000002</v>
      </c>
      <c r="J193" s="30">
        <f t="shared" si="0"/>
        <v>11.88</v>
      </c>
      <c r="K193" s="30">
        <f t="shared" si="6"/>
        <v>15.52</v>
      </c>
      <c r="L193" s="30">
        <f t="shared" si="7"/>
        <v>186.55</v>
      </c>
      <c r="M193" s="39"/>
    </row>
    <row r="194" spans="1:13" ht="45" x14ac:dyDescent="0.25">
      <c r="A194" s="1"/>
      <c r="B194" s="121" t="s">
        <v>374</v>
      </c>
      <c r="C194" s="117" t="s">
        <v>236</v>
      </c>
      <c r="D194" s="121" t="s">
        <v>46</v>
      </c>
      <c r="E194" s="134" t="s">
        <v>237</v>
      </c>
      <c r="F194" s="141" t="s">
        <v>218</v>
      </c>
      <c r="G194" s="132">
        <v>0.68</v>
      </c>
      <c r="H194" s="120">
        <v>734.51</v>
      </c>
      <c r="I194" s="29">
        <v>0.30630000000000002</v>
      </c>
      <c r="J194" s="30">
        <f t="shared" si="0"/>
        <v>734.51</v>
      </c>
      <c r="K194" s="30">
        <f t="shared" si="6"/>
        <v>959.49</v>
      </c>
      <c r="L194" s="30">
        <f t="shared" si="7"/>
        <v>652.45000000000005</v>
      </c>
      <c r="M194" s="39"/>
    </row>
    <row r="195" spans="1:13" x14ac:dyDescent="0.25">
      <c r="A195" s="1"/>
      <c r="B195" s="116">
        <v>27</v>
      </c>
      <c r="C195" s="124"/>
      <c r="D195" s="125"/>
      <c r="E195" s="126" t="s">
        <v>57</v>
      </c>
      <c r="F195" s="119"/>
      <c r="G195" s="120"/>
      <c r="H195" s="142"/>
      <c r="I195" s="29">
        <v>0.30630000000000002</v>
      </c>
      <c r="J195" s="30">
        <f t="shared" si="0"/>
        <v>0</v>
      </c>
      <c r="K195" s="30">
        <f t="shared" si="6"/>
        <v>0</v>
      </c>
      <c r="L195" s="30">
        <f t="shared" si="7"/>
        <v>0</v>
      </c>
      <c r="M195" s="39"/>
    </row>
    <row r="196" spans="1:13" ht="60" x14ac:dyDescent="0.25">
      <c r="A196" s="1"/>
      <c r="B196" s="121" t="s">
        <v>375</v>
      </c>
      <c r="C196" s="130" t="s">
        <v>262</v>
      </c>
      <c r="D196" s="122" t="s">
        <v>46</v>
      </c>
      <c r="E196" s="129" t="s">
        <v>263</v>
      </c>
      <c r="F196" s="124" t="s">
        <v>59</v>
      </c>
      <c r="G196" s="132">
        <v>8.1</v>
      </c>
      <c r="H196" s="132">
        <v>72.13</v>
      </c>
      <c r="I196" s="29">
        <v>0.30630000000000002</v>
      </c>
      <c r="J196" s="30">
        <f t="shared" si="0"/>
        <v>72.13</v>
      </c>
      <c r="K196" s="30">
        <f t="shared" si="6"/>
        <v>94.22</v>
      </c>
      <c r="L196" s="30">
        <f t="shared" si="7"/>
        <v>763.18</v>
      </c>
      <c r="M196" s="39"/>
    </row>
    <row r="197" spans="1:13" x14ac:dyDescent="0.25">
      <c r="A197" s="1"/>
      <c r="B197" s="116">
        <v>28</v>
      </c>
      <c r="C197" s="124"/>
      <c r="D197" s="125"/>
      <c r="E197" s="126" t="s">
        <v>264</v>
      </c>
      <c r="F197" s="119"/>
      <c r="G197" s="120"/>
      <c r="H197" s="142"/>
      <c r="I197" s="29">
        <v>0.30630000000000002</v>
      </c>
      <c r="J197" s="30">
        <f t="shared" ref="J197:J260" si="8">IF(LEFT($H$13,5)="CUSTO",H197,H197/(1+I197))</f>
        <v>0</v>
      </c>
      <c r="K197" s="30">
        <f t="shared" si="6"/>
        <v>0</v>
      </c>
      <c r="L197" s="30">
        <f t="shared" si="7"/>
        <v>0</v>
      </c>
      <c r="M197" s="39"/>
    </row>
    <row r="198" spans="1:13" ht="45" x14ac:dyDescent="0.25">
      <c r="A198" s="1"/>
      <c r="B198" s="121" t="s">
        <v>376</v>
      </c>
      <c r="C198" s="124" t="s">
        <v>105</v>
      </c>
      <c r="D198" s="122" t="s">
        <v>46</v>
      </c>
      <c r="E198" s="143" t="s">
        <v>266</v>
      </c>
      <c r="F198" s="144" t="s">
        <v>59</v>
      </c>
      <c r="G198" s="144">
        <v>46.94</v>
      </c>
      <c r="H198" s="145">
        <v>61.27</v>
      </c>
      <c r="I198" s="29">
        <v>0.30630000000000002</v>
      </c>
      <c r="J198" s="30">
        <f t="shared" si="8"/>
        <v>61.27</v>
      </c>
      <c r="K198" s="30">
        <f t="shared" si="6"/>
        <v>80.040000000000006</v>
      </c>
      <c r="L198" s="30">
        <f t="shared" si="7"/>
        <v>3757.08</v>
      </c>
      <c r="M198" s="39"/>
    </row>
    <row r="199" spans="1:13" ht="30" x14ac:dyDescent="0.25">
      <c r="A199" s="1"/>
      <c r="B199" s="121" t="s">
        <v>377</v>
      </c>
      <c r="C199" s="124">
        <v>93187</v>
      </c>
      <c r="D199" s="124" t="s">
        <v>268</v>
      </c>
      <c r="E199" s="146" t="s">
        <v>269</v>
      </c>
      <c r="F199" s="124" t="s">
        <v>60</v>
      </c>
      <c r="G199" s="147">
        <v>1.4</v>
      </c>
      <c r="H199" s="147">
        <v>77.52</v>
      </c>
      <c r="I199" s="29">
        <v>0.30630000000000002</v>
      </c>
      <c r="J199" s="30">
        <f t="shared" si="8"/>
        <v>77.52</v>
      </c>
      <c r="K199" s="30">
        <f t="shared" si="6"/>
        <v>101.26</v>
      </c>
      <c r="L199" s="30">
        <f t="shared" si="7"/>
        <v>141.76</v>
      </c>
      <c r="M199" s="39"/>
    </row>
    <row r="200" spans="1:13" ht="30" x14ac:dyDescent="0.25">
      <c r="A200" s="1"/>
      <c r="B200" s="121" t="s">
        <v>378</v>
      </c>
      <c r="C200" s="124">
        <v>93197</v>
      </c>
      <c r="D200" s="124" t="s">
        <v>268</v>
      </c>
      <c r="E200" s="146" t="s">
        <v>271</v>
      </c>
      <c r="F200" s="124" t="s">
        <v>60</v>
      </c>
      <c r="G200" s="147">
        <v>1.4</v>
      </c>
      <c r="H200" s="147">
        <v>58.33</v>
      </c>
      <c r="I200" s="29">
        <v>0.30630000000000002</v>
      </c>
      <c r="J200" s="30">
        <f t="shared" si="8"/>
        <v>58.33</v>
      </c>
      <c r="K200" s="30">
        <f t="shared" si="6"/>
        <v>76.2</v>
      </c>
      <c r="L200" s="30">
        <f t="shared" si="7"/>
        <v>106.68</v>
      </c>
      <c r="M200" s="39"/>
    </row>
    <row r="201" spans="1:13" ht="30" x14ac:dyDescent="0.25">
      <c r="A201" s="1"/>
      <c r="B201" s="121" t="s">
        <v>379</v>
      </c>
      <c r="C201" s="124" t="s">
        <v>163</v>
      </c>
      <c r="D201" s="122" t="s">
        <v>46</v>
      </c>
      <c r="E201" s="146" t="s">
        <v>164</v>
      </c>
      <c r="F201" s="124" t="s">
        <v>68</v>
      </c>
      <c r="G201" s="147">
        <v>12.54</v>
      </c>
      <c r="H201" s="147">
        <v>41.46</v>
      </c>
      <c r="I201" s="29">
        <v>0.30630000000000002</v>
      </c>
      <c r="J201" s="30">
        <f t="shared" si="8"/>
        <v>41.46</v>
      </c>
      <c r="K201" s="30">
        <f t="shared" si="6"/>
        <v>54.16</v>
      </c>
      <c r="L201" s="30">
        <f t="shared" si="7"/>
        <v>679.17</v>
      </c>
      <c r="M201" s="39"/>
    </row>
    <row r="202" spans="1:13" ht="60" x14ac:dyDescent="0.25">
      <c r="A202" s="1"/>
      <c r="B202" s="121" t="s">
        <v>380</v>
      </c>
      <c r="C202" s="144" t="s">
        <v>381</v>
      </c>
      <c r="D202" s="122" t="s">
        <v>46</v>
      </c>
      <c r="E202" s="146" t="s">
        <v>382</v>
      </c>
      <c r="F202" s="124" t="s">
        <v>59</v>
      </c>
      <c r="G202" s="147">
        <v>12.54</v>
      </c>
      <c r="H202" s="147">
        <v>66.08</v>
      </c>
      <c r="I202" s="29">
        <v>0.30630000000000002</v>
      </c>
      <c r="J202" s="30">
        <f t="shared" si="8"/>
        <v>66.08</v>
      </c>
      <c r="K202" s="30">
        <f t="shared" si="6"/>
        <v>86.32</v>
      </c>
      <c r="L202" s="30">
        <f t="shared" si="7"/>
        <v>1082.45</v>
      </c>
      <c r="M202" s="39"/>
    </row>
    <row r="203" spans="1:13" ht="45" x14ac:dyDescent="0.25">
      <c r="A203" s="1"/>
      <c r="B203" s="121" t="s">
        <v>383</v>
      </c>
      <c r="C203" s="144" t="s">
        <v>278</v>
      </c>
      <c r="D203" s="122" t="s">
        <v>46</v>
      </c>
      <c r="E203" s="134" t="s">
        <v>279</v>
      </c>
      <c r="F203" s="124" t="s">
        <v>47</v>
      </c>
      <c r="G203" s="147">
        <v>15.8</v>
      </c>
      <c r="H203" s="147">
        <v>16.809999999999999</v>
      </c>
      <c r="I203" s="29">
        <v>0.30630000000000002</v>
      </c>
      <c r="J203" s="30">
        <f t="shared" si="8"/>
        <v>16.809999999999999</v>
      </c>
      <c r="K203" s="30">
        <f t="shared" si="6"/>
        <v>21.96</v>
      </c>
      <c r="L203" s="30">
        <f t="shared" si="7"/>
        <v>346.97</v>
      </c>
      <c r="M203" s="39"/>
    </row>
    <row r="204" spans="1:13" ht="45" x14ac:dyDescent="0.25">
      <c r="A204" s="1"/>
      <c r="B204" s="121" t="s">
        <v>384</v>
      </c>
      <c r="C204" s="144" t="s">
        <v>281</v>
      </c>
      <c r="D204" s="122" t="s">
        <v>46</v>
      </c>
      <c r="E204" s="134" t="s">
        <v>282</v>
      </c>
      <c r="F204" s="124" t="s">
        <v>59</v>
      </c>
      <c r="G204" s="147">
        <v>0.24</v>
      </c>
      <c r="H204" s="147">
        <v>329.25</v>
      </c>
      <c r="I204" s="29">
        <v>0.30630000000000002</v>
      </c>
      <c r="J204" s="30">
        <f t="shared" si="8"/>
        <v>329.25</v>
      </c>
      <c r="K204" s="30">
        <f t="shared" si="6"/>
        <v>430.1</v>
      </c>
      <c r="L204" s="30">
        <f t="shared" si="7"/>
        <v>103.22</v>
      </c>
      <c r="M204" s="39"/>
    </row>
    <row r="205" spans="1:13" x14ac:dyDescent="0.25">
      <c r="A205" s="1"/>
      <c r="B205" s="116">
        <v>29</v>
      </c>
      <c r="C205" s="124"/>
      <c r="D205" s="125"/>
      <c r="E205" s="126" t="s">
        <v>58</v>
      </c>
      <c r="F205" s="119"/>
      <c r="G205" s="120"/>
      <c r="H205" s="142"/>
      <c r="I205" s="29">
        <v>0.30630000000000002</v>
      </c>
      <c r="J205" s="30">
        <f t="shared" si="8"/>
        <v>0</v>
      </c>
      <c r="K205" s="30">
        <f t="shared" si="6"/>
        <v>0</v>
      </c>
      <c r="L205" s="30">
        <f t="shared" si="7"/>
        <v>0</v>
      </c>
      <c r="M205" s="39"/>
    </row>
    <row r="206" spans="1:13" ht="30" x14ac:dyDescent="0.25">
      <c r="A206" s="1"/>
      <c r="B206" s="121" t="s">
        <v>385</v>
      </c>
      <c r="C206" s="124" t="s">
        <v>386</v>
      </c>
      <c r="D206" s="122" t="s">
        <v>46</v>
      </c>
      <c r="E206" s="146" t="s">
        <v>387</v>
      </c>
      <c r="F206" s="124" t="s">
        <v>61</v>
      </c>
      <c r="G206" s="147">
        <v>2</v>
      </c>
      <c r="H206" s="147">
        <v>699.33</v>
      </c>
      <c r="I206" s="29">
        <v>0.30630000000000002</v>
      </c>
      <c r="J206" s="30">
        <f t="shared" si="8"/>
        <v>699.33</v>
      </c>
      <c r="K206" s="30">
        <f t="shared" si="6"/>
        <v>913.53</v>
      </c>
      <c r="L206" s="30">
        <f t="shared" si="7"/>
        <v>1827.06</v>
      </c>
      <c r="M206" s="39"/>
    </row>
    <row r="207" spans="1:13" ht="30" x14ac:dyDescent="0.25">
      <c r="A207" s="1"/>
      <c r="B207" s="121" t="s">
        <v>388</v>
      </c>
      <c r="C207" s="124" t="s">
        <v>389</v>
      </c>
      <c r="D207" s="122" t="s">
        <v>46</v>
      </c>
      <c r="E207" s="146" t="s">
        <v>390</v>
      </c>
      <c r="F207" s="124" t="s">
        <v>61</v>
      </c>
      <c r="G207" s="147">
        <v>1</v>
      </c>
      <c r="H207" s="147">
        <v>874.17</v>
      </c>
      <c r="I207" s="29">
        <v>0.30630000000000002</v>
      </c>
      <c r="J207" s="30">
        <f t="shared" si="8"/>
        <v>874.17</v>
      </c>
      <c r="K207" s="30">
        <f t="shared" si="6"/>
        <v>1141.93</v>
      </c>
      <c r="L207" s="30">
        <f t="shared" si="7"/>
        <v>1141.93</v>
      </c>
      <c r="M207" s="39"/>
    </row>
    <row r="208" spans="1:13" ht="30" x14ac:dyDescent="0.25">
      <c r="A208" s="1"/>
      <c r="B208" s="121" t="s">
        <v>391</v>
      </c>
      <c r="C208" s="124" t="s">
        <v>284</v>
      </c>
      <c r="D208" s="122" t="s">
        <v>46</v>
      </c>
      <c r="E208" s="146" t="s">
        <v>285</v>
      </c>
      <c r="F208" s="124" t="s">
        <v>68</v>
      </c>
      <c r="G208" s="147">
        <v>0.7</v>
      </c>
      <c r="H208" s="147">
        <v>482.91</v>
      </c>
      <c r="I208" s="29">
        <v>0.30630000000000002</v>
      </c>
      <c r="J208" s="30">
        <f t="shared" si="8"/>
        <v>482.91</v>
      </c>
      <c r="K208" s="30">
        <f t="shared" si="6"/>
        <v>630.83000000000004</v>
      </c>
      <c r="L208" s="30">
        <f t="shared" si="7"/>
        <v>441.58</v>
      </c>
      <c r="M208" s="39"/>
    </row>
    <row r="209" spans="1:13" ht="60" x14ac:dyDescent="0.25">
      <c r="A209" s="1"/>
      <c r="B209" s="121" t="s">
        <v>392</v>
      </c>
      <c r="C209" s="124" t="s">
        <v>287</v>
      </c>
      <c r="D209" s="122" t="s">
        <v>46</v>
      </c>
      <c r="E209" s="146" t="s">
        <v>288</v>
      </c>
      <c r="F209" s="124" t="s">
        <v>68</v>
      </c>
      <c r="G209" s="147">
        <v>0.7</v>
      </c>
      <c r="H209" s="147">
        <v>164.17</v>
      </c>
      <c r="I209" s="29">
        <v>0.30630000000000002</v>
      </c>
      <c r="J209" s="30">
        <f t="shared" si="8"/>
        <v>164.17</v>
      </c>
      <c r="K209" s="30">
        <f t="shared" si="6"/>
        <v>214.46</v>
      </c>
      <c r="L209" s="30">
        <f t="shared" si="7"/>
        <v>150.12</v>
      </c>
      <c r="M209" s="39"/>
    </row>
    <row r="210" spans="1:13" x14ac:dyDescent="0.25">
      <c r="A210" s="1"/>
      <c r="B210" s="116">
        <v>30</v>
      </c>
      <c r="C210" s="124"/>
      <c r="D210" s="125"/>
      <c r="E210" s="126" t="s">
        <v>50</v>
      </c>
      <c r="F210" s="119"/>
      <c r="G210" s="120"/>
      <c r="H210" s="142"/>
      <c r="I210" s="29">
        <v>0.30630000000000002</v>
      </c>
      <c r="J210" s="30">
        <f t="shared" si="8"/>
        <v>0</v>
      </c>
      <c r="K210" s="30">
        <f t="shared" si="6"/>
        <v>0</v>
      </c>
      <c r="L210" s="30">
        <f t="shared" si="7"/>
        <v>0</v>
      </c>
      <c r="M210" s="39"/>
    </row>
    <row r="211" spans="1:13" ht="45" x14ac:dyDescent="0.25">
      <c r="A211" s="1"/>
      <c r="B211" s="121" t="s">
        <v>393</v>
      </c>
      <c r="C211" s="128" t="s">
        <v>108</v>
      </c>
      <c r="D211" s="122" t="s">
        <v>46</v>
      </c>
      <c r="E211" s="146" t="s">
        <v>118</v>
      </c>
      <c r="F211" s="124" t="s">
        <v>59</v>
      </c>
      <c r="G211" s="148">
        <v>93.88</v>
      </c>
      <c r="H211" s="147">
        <v>8.8800000000000008</v>
      </c>
      <c r="I211" s="29">
        <v>0.30630000000000002</v>
      </c>
      <c r="J211" s="30">
        <f t="shared" si="8"/>
        <v>8.8800000000000008</v>
      </c>
      <c r="K211" s="30">
        <f t="shared" si="6"/>
        <v>11.6</v>
      </c>
      <c r="L211" s="30">
        <f t="shared" si="7"/>
        <v>1089.01</v>
      </c>
      <c r="M211" s="39"/>
    </row>
    <row r="212" spans="1:13" ht="45" x14ac:dyDescent="0.25">
      <c r="A212" s="1"/>
      <c r="B212" s="121" t="s">
        <v>394</v>
      </c>
      <c r="C212" s="124" t="s">
        <v>120</v>
      </c>
      <c r="D212" s="122" t="s">
        <v>46</v>
      </c>
      <c r="E212" s="149" t="s">
        <v>121</v>
      </c>
      <c r="F212" s="124" t="s">
        <v>59</v>
      </c>
      <c r="G212" s="148">
        <v>93.88</v>
      </c>
      <c r="H212" s="147">
        <v>31.84</v>
      </c>
      <c r="I212" s="29">
        <v>0.30630000000000002</v>
      </c>
      <c r="J212" s="30">
        <f t="shared" si="8"/>
        <v>31.84</v>
      </c>
      <c r="K212" s="30">
        <f t="shared" si="6"/>
        <v>41.59</v>
      </c>
      <c r="L212" s="30">
        <f t="shared" si="7"/>
        <v>3904.47</v>
      </c>
      <c r="M212" s="39"/>
    </row>
    <row r="213" spans="1:13" ht="30" x14ac:dyDescent="0.25">
      <c r="A213" s="1"/>
      <c r="B213" s="121" t="s">
        <v>395</v>
      </c>
      <c r="C213" s="117">
        <v>88415</v>
      </c>
      <c r="D213" s="122" t="s">
        <v>45</v>
      </c>
      <c r="E213" s="123" t="s">
        <v>123</v>
      </c>
      <c r="F213" s="119" t="s">
        <v>59</v>
      </c>
      <c r="G213" s="148">
        <v>93.88</v>
      </c>
      <c r="H213" s="142">
        <v>5.1100000000000003</v>
      </c>
      <c r="I213" s="29">
        <v>0.30630000000000002</v>
      </c>
      <c r="J213" s="30">
        <f t="shared" si="8"/>
        <v>5.1100000000000003</v>
      </c>
      <c r="K213" s="30">
        <f t="shared" si="6"/>
        <v>6.68</v>
      </c>
      <c r="L213" s="30">
        <f t="shared" si="7"/>
        <v>627.12</v>
      </c>
      <c r="M213" s="39"/>
    </row>
    <row r="214" spans="1:13" ht="30" x14ac:dyDescent="0.25">
      <c r="A214" s="1"/>
      <c r="B214" s="121" t="s">
        <v>396</v>
      </c>
      <c r="C214" s="124">
        <v>88489</v>
      </c>
      <c r="D214" s="122" t="s">
        <v>45</v>
      </c>
      <c r="E214" s="134" t="s">
        <v>125</v>
      </c>
      <c r="F214" s="119" t="s">
        <v>59</v>
      </c>
      <c r="G214" s="148">
        <v>93.88</v>
      </c>
      <c r="H214" s="147">
        <v>12.54</v>
      </c>
      <c r="I214" s="29">
        <v>0.30630000000000002</v>
      </c>
      <c r="J214" s="30">
        <f t="shared" si="8"/>
        <v>12.54</v>
      </c>
      <c r="K214" s="30">
        <f t="shared" si="6"/>
        <v>16.38</v>
      </c>
      <c r="L214" s="30">
        <f t="shared" si="7"/>
        <v>1537.75</v>
      </c>
      <c r="M214" s="39"/>
    </row>
    <row r="215" spans="1:13" x14ac:dyDescent="0.25">
      <c r="A215" s="1"/>
      <c r="B215" s="116">
        <v>31</v>
      </c>
      <c r="C215" s="124"/>
      <c r="D215" s="125"/>
      <c r="E215" s="126" t="s">
        <v>293</v>
      </c>
      <c r="F215" s="119"/>
      <c r="G215" s="120"/>
      <c r="H215" s="142"/>
      <c r="I215" s="29">
        <v>0.30630000000000002</v>
      </c>
      <c r="J215" s="30">
        <f t="shared" si="8"/>
        <v>0</v>
      </c>
      <c r="K215" s="30">
        <f t="shared" si="6"/>
        <v>0</v>
      </c>
      <c r="L215" s="30">
        <f t="shared" si="7"/>
        <v>0</v>
      </c>
      <c r="M215" s="39"/>
    </row>
    <row r="216" spans="1:13" ht="30" x14ac:dyDescent="0.25">
      <c r="A216" s="1"/>
      <c r="B216" s="121" t="s">
        <v>397</v>
      </c>
      <c r="C216" s="121" t="s">
        <v>295</v>
      </c>
      <c r="D216" s="122" t="s">
        <v>46</v>
      </c>
      <c r="E216" s="134" t="s">
        <v>296</v>
      </c>
      <c r="F216" s="150" t="s">
        <v>47</v>
      </c>
      <c r="G216" s="120">
        <v>20</v>
      </c>
      <c r="H216" s="142">
        <v>20.51</v>
      </c>
      <c r="I216" s="29">
        <v>0.30630000000000002</v>
      </c>
      <c r="J216" s="30">
        <f t="shared" si="8"/>
        <v>20.51</v>
      </c>
      <c r="K216" s="30">
        <f t="shared" si="6"/>
        <v>26.79</v>
      </c>
      <c r="L216" s="30">
        <f t="shared" si="7"/>
        <v>535.79999999999995</v>
      </c>
      <c r="M216" s="39"/>
    </row>
    <row r="217" spans="1:13" ht="45" x14ac:dyDescent="0.25">
      <c r="A217" s="1"/>
      <c r="B217" s="121" t="s">
        <v>398</v>
      </c>
      <c r="C217" s="121" t="s">
        <v>298</v>
      </c>
      <c r="D217" s="122" t="s">
        <v>46</v>
      </c>
      <c r="E217" s="123" t="s">
        <v>299</v>
      </c>
      <c r="F217" s="150" t="s">
        <v>47</v>
      </c>
      <c r="G217" s="120">
        <v>30</v>
      </c>
      <c r="H217" s="142">
        <v>3.62</v>
      </c>
      <c r="I217" s="29">
        <v>0.30630000000000002</v>
      </c>
      <c r="J217" s="30">
        <f t="shared" si="8"/>
        <v>3.62</v>
      </c>
      <c r="K217" s="30">
        <f t="shared" si="6"/>
        <v>4.7300000000000004</v>
      </c>
      <c r="L217" s="30">
        <f t="shared" si="7"/>
        <v>141.9</v>
      </c>
      <c r="M217" s="39"/>
    </row>
    <row r="218" spans="1:13" ht="45" x14ac:dyDescent="0.25">
      <c r="A218" s="1"/>
      <c r="B218" s="121" t="s">
        <v>399</v>
      </c>
      <c r="C218" s="121" t="s">
        <v>301</v>
      </c>
      <c r="D218" s="122" t="s">
        <v>46</v>
      </c>
      <c r="E218" s="123" t="s">
        <v>302</v>
      </c>
      <c r="F218" s="150" t="s">
        <v>47</v>
      </c>
      <c r="G218" s="120">
        <v>25</v>
      </c>
      <c r="H218" s="142">
        <v>7.27</v>
      </c>
      <c r="I218" s="29">
        <v>0.30630000000000002</v>
      </c>
      <c r="J218" s="30">
        <f t="shared" si="8"/>
        <v>7.27</v>
      </c>
      <c r="K218" s="30">
        <f t="shared" si="6"/>
        <v>9.5</v>
      </c>
      <c r="L218" s="30">
        <f t="shared" si="7"/>
        <v>237.5</v>
      </c>
      <c r="M218" s="39"/>
    </row>
    <row r="219" spans="1:13" ht="60" x14ac:dyDescent="0.25">
      <c r="A219" s="1"/>
      <c r="B219" s="121" t="s">
        <v>400</v>
      </c>
      <c r="C219" s="121" t="s">
        <v>304</v>
      </c>
      <c r="D219" s="122" t="s">
        <v>46</v>
      </c>
      <c r="E219" s="123" t="s">
        <v>305</v>
      </c>
      <c r="F219" s="150" t="s">
        <v>82</v>
      </c>
      <c r="G219" s="120">
        <v>1</v>
      </c>
      <c r="H219" s="142">
        <v>62.68</v>
      </c>
      <c r="I219" s="29">
        <v>0.30630000000000002</v>
      </c>
      <c r="J219" s="30">
        <f t="shared" si="8"/>
        <v>62.68</v>
      </c>
      <c r="K219" s="30">
        <f t="shared" si="6"/>
        <v>81.88</v>
      </c>
      <c r="L219" s="30">
        <f t="shared" si="7"/>
        <v>81.88</v>
      </c>
      <c r="M219" s="39"/>
    </row>
    <row r="220" spans="1:13" ht="60" x14ac:dyDescent="0.25">
      <c r="A220" s="1"/>
      <c r="B220" s="121" t="s">
        <v>401</v>
      </c>
      <c r="C220" s="121" t="s">
        <v>307</v>
      </c>
      <c r="D220" s="122" t="s">
        <v>46</v>
      </c>
      <c r="E220" s="146" t="s">
        <v>308</v>
      </c>
      <c r="F220" s="150" t="s">
        <v>82</v>
      </c>
      <c r="G220" s="120">
        <v>1</v>
      </c>
      <c r="H220" s="142">
        <v>26.01</v>
      </c>
      <c r="I220" s="29">
        <v>0.30630000000000002</v>
      </c>
      <c r="J220" s="30">
        <f t="shared" si="8"/>
        <v>26.01</v>
      </c>
      <c r="K220" s="30">
        <f t="shared" si="6"/>
        <v>33.979999999999997</v>
      </c>
      <c r="L220" s="30">
        <f t="shared" si="7"/>
        <v>33.979999999999997</v>
      </c>
      <c r="M220" s="39"/>
    </row>
    <row r="221" spans="1:13" ht="60" x14ac:dyDescent="0.25">
      <c r="A221" s="1"/>
      <c r="B221" s="121" t="s">
        <v>402</v>
      </c>
      <c r="C221" s="121" t="s">
        <v>310</v>
      </c>
      <c r="D221" s="122" t="s">
        <v>46</v>
      </c>
      <c r="E221" s="146" t="s">
        <v>311</v>
      </c>
      <c r="F221" s="150" t="s">
        <v>82</v>
      </c>
      <c r="G221" s="120">
        <v>1</v>
      </c>
      <c r="H221" s="142">
        <v>27.34</v>
      </c>
      <c r="I221" s="29">
        <v>0.30630000000000002</v>
      </c>
      <c r="J221" s="30">
        <f t="shared" si="8"/>
        <v>27.34</v>
      </c>
      <c r="K221" s="30">
        <f t="shared" si="6"/>
        <v>35.71</v>
      </c>
      <c r="L221" s="30">
        <f t="shared" si="7"/>
        <v>35.71</v>
      </c>
      <c r="M221" s="39"/>
    </row>
    <row r="222" spans="1:13" x14ac:dyDescent="0.25">
      <c r="A222" s="1"/>
      <c r="B222" s="116">
        <v>32</v>
      </c>
      <c r="C222" s="124"/>
      <c r="D222" s="125"/>
      <c r="E222" s="126" t="s">
        <v>56</v>
      </c>
      <c r="F222" s="119"/>
      <c r="G222" s="120"/>
      <c r="H222" s="142"/>
      <c r="I222" s="29">
        <v>0.30630000000000002</v>
      </c>
      <c r="J222" s="30">
        <f t="shared" si="8"/>
        <v>0</v>
      </c>
      <c r="K222" s="30">
        <f t="shared" si="6"/>
        <v>0</v>
      </c>
      <c r="L222" s="30">
        <f t="shared" si="7"/>
        <v>0</v>
      </c>
      <c r="M222" s="39"/>
    </row>
    <row r="223" spans="1:13" ht="45" x14ac:dyDescent="0.25">
      <c r="A223" s="1"/>
      <c r="B223" s="121" t="s">
        <v>403</v>
      </c>
      <c r="C223" s="124" t="s">
        <v>350</v>
      </c>
      <c r="D223" s="121" t="s">
        <v>46</v>
      </c>
      <c r="E223" s="123" t="s">
        <v>351</v>
      </c>
      <c r="F223" s="150" t="s">
        <v>59</v>
      </c>
      <c r="G223" s="147">
        <v>17.75</v>
      </c>
      <c r="H223" s="142">
        <v>56.03</v>
      </c>
      <c r="I223" s="29">
        <v>0.30630000000000002</v>
      </c>
      <c r="J223" s="30">
        <f t="shared" si="8"/>
        <v>56.03</v>
      </c>
      <c r="K223" s="30">
        <f t="shared" si="6"/>
        <v>73.19</v>
      </c>
      <c r="L223" s="30">
        <f t="shared" si="7"/>
        <v>1299.1199999999999</v>
      </c>
      <c r="M223" s="39"/>
    </row>
    <row r="224" spans="1:13" ht="60" x14ac:dyDescent="0.25">
      <c r="A224" s="1"/>
      <c r="B224" s="121" t="s">
        <v>404</v>
      </c>
      <c r="C224" s="121">
        <v>92541</v>
      </c>
      <c r="D224" s="122" t="s">
        <v>45</v>
      </c>
      <c r="E224" s="146" t="s">
        <v>353</v>
      </c>
      <c r="F224" s="150" t="s">
        <v>59</v>
      </c>
      <c r="G224" s="120">
        <v>28.6</v>
      </c>
      <c r="H224" s="142">
        <v>102.2</v>
      </c>
      <c r="I224" s="29">
        <v>0.30630000000000002</v>
      </c>
      <c r="J224" s="30">
        <f t="shared" si="8"/>
        <v>102.2</v>
      </c>
      <c r="K224" s="30">
        <f t="shared" si="6"/>
        <v>133.5</v>
      </c>
      <c r="L224" s="30">
        <f t="shared" si="7"/>
        <v>3818.1</v>
      </c>
      <c r="M224" s="39"/>
    </row>
    <row r="225" spans="1:13" ht="30" x14ac:dyDescent="0.25">
      <c r="A225" s="1"/>
      <c r="B225" s="121" t="s">
        <v>405</v>
      </c>
      <c r="C225" s="121" t="s">
        <v>355</v>
      </c>
      <c r="D225" s="122" t="s">
        <v>46</v>
      </c>
      <c r="E225" s="146" t="s">
        <v>356</v>
      </c>
      <c r="F225" s="150" t="s">
        <v>59</v>
      </c>
      <c r="G225" s="120">
        <v>28.6</v>
      </c>
      <c r="H225" s="142">
        <v>129.62</v>
      </c>
      <c r="I225" s="29">
        <v>0.30630000000000002</v>
      </c>
      <c r="J225" s="30">
        <f t="shared" si="8"/>
        <v>129.62</v>
      </c>
      <c r="K225" s="30">
        <f t="shared" si="6"/>
        <v>169.32</v>
      </c>
      <c r="L225" s="30">
        <f t="shared" si="7"/>
        <v>4842.55</v>
      </c>
      <c r="M225" s="39"/>
    </row>
    <row r="226" spans="1:13" ht="45" x14ac:dyDescent="0.25">
      <c r="A226" s="1"/>
      <c r="B226" s="121" t="s">
        <v>208</v>
      </c>
      <c r="C226" s="144" t="s">
        <v>191</v>
      </c>
      <c r="D226" s="122" t="s">
        <v>46</v>
      </c>
      <c r="E226" s="146" t="s">
        <v>192</v>
      </c>
      <c r="F226" s="124" t="s">
        <v>59</v>
      </c>
      <c r="G226" s="147">
        <v>7.2</v>
      </c>
      <c r="H226" s="147">
        <v>40.340000000000003</v>
      </c>
      <c r="I226" s="29">
        <v>0.30630000000000002</v>
      </c>
      <c r="J226" s="30">
        <f t="shared" si="8"/>
        <v>40.340000000000003</v>
      </c>
      <c r="K226" s="30">
        <f t="shared" si="6"/>
        <v>52.7</v>
      </c>
      <c r="L226" s="30">
        <f t="shared" si="7"/>
        <v>379.44</v>
      </c>
      <c r="M226" s="39"/>
    </row>
    <row r="227" spans="1:13" ht="30" x14ac:dyDescent="0.25">
      <c r="A227" s="1"/>
      <c r="B227" s="121" t="s">
        <v>209</v>
      </c>
      <c r="C227" s="144" t="s">
        <v>194</v>
      </c>
      <c r="D227" s="122" t="s">
        <v>46</v>
      </c>
      <c r="E227" s="146" t="s">
        <v>195</v>
      </c>
      <c r="F227" s="124" t="s">
        <v>59</v>
      </c>
      <c r="G227" s="147">
        <v>6</v>
      </c>
      <c r="H227" s="147">
        <v>33.03</v>
      </c>
      <c r="I227" s="29">
        <v>0.30630000000000002</v>
      </c>
      <c r="J227" s="30">
        <f t="shared" si="8"/>
        <v>33.03</v>
      </c>
      <c r="K227" s="30">
        <f t="shared" si="6"/>
        <v>43.15</v>
      </c>
      <c r="L227" s="30">
        <f t="shared" si="7"/>
        <v>258.89999999999998</v>
      </c>
      <c r="M227" s="39"/>
    </row>
    <row r="228" spans="1:13" ht="47.25" customHeight="1" x14ac:dyDescent="0.25">
      <c r="A228" s="1"/>
      <c r="B228" s="115" t="s">
        <v>406</v>
      </c>
      <c r="C228" s="115"/>
      <c r="D228" s="115"/>
      <c r="E228" s="115"/>
      <c r="F228" s="115"/>
      <c r="G228" s="115"/>
      <c r="H228" s="115"/>
      <c r="I228" s="115"/>
      <c r="J228" s="30">
        <f t="shared" si="8"/>
        <v>0</v>
      </c>
      <c r="K228" s="30">
        <f t="shared" si="6"/>
        <v>0</v>
      </c>
      <c r="L228" s="30">
        <f t="shared" ref="L228:L291" si="9">ROUND(K228*G228,2)</f>
        <v>0</v>
      </c>
      <c r="M228" s="39"/>
    </row>
    <row r="229" spans="1:13" x14ac:dyDescent="0.25">
      <c r="A229" s="1"/>
      <c r="B229" s="116">
        <v>33</v>
      </c>
      <c r="C229" s="117"/>
      <c r="D229" s="118"/>
      <c r="E229" s="118" t="s">
        <v>211</v>
      </c>
      <c r="F229" s="119"/>
      <c r="G229" s="120"/>
      <c r="H229" s="120"/>
      <c r="I229" s="29">
        <v>0.30630000000000002</v>
      </c>
      <c r="J229" s="30">
        <f t="shared" si="8"/>
        <v>0</v>
      </c>
      <c r="K229" s="30">
        <f t="shared" si="6"/>
        <v>0</v>
      </c>
      <c r="L229" s="30">
        <f t="shared" si="9"/>
        <v>0</v>
      </c>
      <c r="M229" s="39"/>
    </row>
    <row r="230" spans="1:13" ht="75" x14ac:dyDescent="0.25">
      <c r="A230" s="1"/>
      <c r="B230" s="121" t="s">
        <v>407</v>
      </c>
      <c r="C230" s="122" t="s">
        <v>70</v>
      </c>
      <c r="D230" s="122" t="s">
        <v>46</v>
      </c>
      <c r="E230" s="123" t="s">
        <v>213</v>
      </c>
      <c r="F230" s="119" t="s">
        <v>59</v>
      </c>
      <c r="G230" s="120">
        <v>12.93</v>
      </c>
      <c r="H230" s="120">
        <v>15.33</v>
      </c>
      <c r="I230" s="29">
        <v>0.30630000000000002</v>
      </c>
      <c r="J230" s="30">
        <f t="shared" si="8"/>
        <v>15.33</v>
      </c>
      <c r="K230" s="30">
        <f t="shared" si="6"/>
        <v>20.03</v>
      </c>
      <c r="L230" s="30">
        <f t="shared" si="9"/>
        <v>258.99</v>
      </c>
      <c r="M230" s="39"/>
    </row>
    <row r="231" spans="1:13" x14ac:dyDescent="0.25">
      <c r="A231" s="1"/>
      <c r="B231" s="116">
        <v>34</v>
      </c>
      <c r="C231" s="117"/>
      <c r="D231" s="118"/>
      <c r="E231" s="118" t="s">
        <v>408</v>
      </c>
      <c r="F231" s="119"/>
      <c r="G231" s="120"/>
      <c r="H231" s="120"/>
      <c r="I231" s="29">
        <v>0.30630000000000002</v>
      </c>
      <c r="J231" s="30">
        <f t="shared" si="8"/>
        <v>0</v>
      </c>
      <c r="K231" s="30">
        <f t="shared" si="6"/>
        <v>0</v>
      </c>
      <c r="L231" s="30">
        <f t="shared" si="9"/>
        <v>0</v>
      </c>
      <c r="M231" s="39"/>
    </row>
    <row r="232" spans="1:13" ht="75" x14ac:dyDescent="0.25">
      <c r="A232" s="1"/>
      <c r="B232" s="121" t="s">
        <v>409</v>
      </c>
      <c r="C232" s="122" t="s">
        <v>410</v>
      </c>
      <c r="D232" s="122" t="s">
        <v>46</v>
      </c>
      <c r="E232" s="123" t="s">
        <v>411</v>
      </c>
      <c r="F232" s="119" t="s">
        <v>59</v>
      </c>
      <c r="G232" s="120">
        <v>1.68</v>
      </c>
      <c r="H232" s="120">
        <v>12.35</v>
      </c>
      <c r="I232" s="29">
        <v>0.30630000000000002</v>
      </c>
      <c r="J232" s="30">
        <f t="shared" si="8"/>
        <v>12.35</v>
      </c>
      <c r="K232" s="30">
        <f t="shared" si="6"/>
        <v>16.13</v>
      </c>
      <c r="L232" s="30">
        <f t="shared" si="9"/>
        <v>27.1</v>
      </c>
      <c r="M232" s="39"/>
    </row>
    <row r="233" spans="1:13" ht="60" x14ac:dyDescent="0.25">
      <c r="A233" s="1"/>
      <c r="B233" s="121" t="s">
        <v>412</v>
      </c>
      <c r="C233" s="122" t="s">
        <v>413</v>
      </c>
      <c r="D233" s="122" t="s">
        <v>46</v>
      </c>
      <c r="E233" s="123" t="s">
        <v>414</v>
      </c>
      <c r="F233" s="119" t="s">
        <v>59</v>
      </c>
      <c r="G233" s="120">
        <v>1.2</v>
      </c>
      <c r="H233" s="120">
        <v>17.16</v>
      </c>
      <c r="I233" s="29">
        <v>0.30630000000000002</v>
      </c>
      <c r="J233" s="30">
        <f t="shared" si="8"/>
        <v>17.16</v>
      </c>
      <c r="K233" s="30">
        <f t="shared" si="6"/>
        <v>22.42</v>
      </c>
      <c r="L233" s="30">
        <f t="shared" si="9"/>
        <v>26.9</v>
      </c>
      <c r="M233" s="39"/>
    </row>
    <row r="234" spans="1:13" ht="30" x14ac:dyDescent="0.25">
      <c r="A234" s="1"/>
      <c r="B234" s="121" t="s">
        <v>415</v>
      </c>
      <c r="C234" s="122" t="s">
        <v>416</v>
      </c>
      <c r="D234" s="122" t="s">
        <v>46</v>
      </c>
      <c r="E234" s="123" t="s">
        <v>417</v>
      </c>
      <c r="F234" s="119" t="s">
        <v>59</v>
      </c>
      <c r="G234" s="120">
        <v>1.2</v>
      </c>
      <c r="H234" s="120">
        <v>113.09</v>
      </c>
      <c r="I234" s="29">
        <v>0.30630000000000002</v>
      </c>
      <c r="J234" s="30">
        <f t="shared" si="8"/>
        <v>113.09</v>
      </c>
      <c r="K234" s="30">
        <f t="shared" si="6"/>
        <v>147.72999999999999</v>
      </c>
      <c r="L234" s="30">
        <f t="shared" si="9"/>
        <v>177.28</v>
      </c>
      <c r="M234" s="39"/>
    </row>
    <row r="235" spans="1:13" ht="30" x14ac:dyDescent="0.25">
      <c r="A235" s="1"/>
      <c r="B235" s="121" t="s">
        <v>418</v>
      </c>
      <c r="C235" s="122" t="s">
        <v>419</v>
      </c>
      <c r="D235" s="122" t="s">
        <v>46</v>
      </c>
      <c r="E235" s="123" t="s">
        <v>420</v>
      </c>
      <c r="F235" s="119" t="s">
        <v>59</v>
      </c>
      <c r="G235" s="120">
        <v>3.36</v>
      </c>
      <c r="H235" s="120">
        <v>71.14</v>
      </c>
      <c r="I235" s="29">
        <v>0.30630000000000002</v>
      </c>
      <c r="J235" s="30">
        <f t="shared" si="8"/>
        <v>71.14</v>
      </c>
      <c r="K235" s="30">
        <f t="shared" si="6"/>
        <v>92.93</v>
      </c>
      <c r="L235" s="30">
        <f t="shared" si="9"/>
        <v>312.24</v>
      </c>
      <c r="M235" s="39"/>
    </row>
    <row r="236" spans="1:13" x14ac:dyDescent="0.25">
      <c r="A236" s="1"/>
      <c r="B236" s="116">
        <v>35</v>
      </c>
      <c r="C236" s="117"/>
      <c r="D236" s="118"/>
      <c r="E236" s="118" t="s">
        <v>421</v>
      </c>
      <c r="F236" s="119"/>
      <c r="G236" s="120"/>
      <c r="H236" s="120"/>
      <c r="I236" s="29">
        <v>0.30630000000000002</v>
      </c>
      <c r="J236" s="30">
        <f t="shared" si="8"/>
        <v>0</v>
      </c>
      <c r="K236" s="30">
        <f t="shared" si="6"/>
        <v>0</v>
      </c>
      <c r="L236" s="30">
        <f t="shared" si="9"/>
        <v>0</v>
      </c>
      <c r="M236" s="39"/>
    </row>
    <row r="237" spans="1:13" ht="45" x14ac:dyDescent="0.25">
      <c r="A237" s="1"/>
      <c r="B237" s="121" t="s">
        <v>422</v>
      </c>
      <c r="C237" s="124" t="s">
        <v>105</v>
      </c>
      <c r="D237" s="122" t="s">
        <v>46</v>
      </c>
      <c r="E237" s="143" t="s">
        <v>266</v>
      </c>
      <c r="F237" s="144" t="s">
        <v>59</v>
      </c>
      <c r="G237" s="144">
        <v>33.71</v>
      </c>
      <c r="H237" s="145">
        <v>61.27</v>
      </c>
      <c r="I237" s="29">
        <v>0.30630000000000002</v>
      </c>
      <c r="J237" s="30">
        <f t="shared" si="8"/>
        <v>61.27</v>
      </c>
      <c r="K237" s="30">
        <f t="shared" si="6"/>
        <v>80.040000000000006</v>
      </c>
      <c r="L237" s="30">
        <f t="shared" si="9"/>
        <v>2698.15</v>
      </c>
      <c r="M237" s="39"/>
    </row>
    <row r="238" spans="1:13" ht="75" x14ac:dyDescent="0.25">
      <c r="A238" s="1"/>
      <c r="B238" s="121" t="s">
        <v>423</v>
      </c>
      <c r="C238" s="144" t="s">
        <v>182</v>
      </c>
      <c r="D238" s="122" t="s">
        <v>46</v>
      </c>
      <c r="E238" s="146" t="s">
        <v>183</v>
      </c>
      <c r="F238" s="124" t="s">
        <v>59</v>
      </c>
      <c r="G238" s="147">
        <v>22.62</v>
      </c>
      <c r="H238" s="147">
        <v>113.83</v>
      </c>
      <c r="I238" s="29">
        <v>0.30630000000000002</v>
      </c>
      <c r="J238" s="30">
        <f t="shared" si="8"/>
        <v>113.83</v>
      </c>
      <c r="K238" s="30">
        <f t="shared" si="6"/>
        <v>148.69999999999999</v>
      </c>
      <c r="L238" s="30">
        <f t="shared" si="9"/>
        <v>3363.59</v>
      </c>
      <c r="M238" s="39"/>
    </row>
    <row r="239" spans="1:13" ht="45" x14ac:dyDescent="0.25">
      <c r="A239" s="1"/>
      <c r="B239" s="121" t="s">
        <v>424</v>
      </c>
      <c r="C239" s="128" t="s">
        <v>108</v>
      </c>
      <c r="D239" s="122" t="s">
        <v>46</v>
      </c>
      <c r="E239" s="146" t="s">
        <v>118</v>
      </c>
      <c r="F239" s="124" t="s">
        <v>59</v>
      </c>
      <c r="G239" s="148">
        <v>7.9</v>
      </c>
      <c r="H239" s="147">
        <v>8.8800000000000008</v>
      </c>
      <c r="I239" s="29">
        <v>0.30630000000000002</v>
      </c>
      <c r="J239" s="30">
        <f t="shared" si="8"/>
        <v>8.8800000000000008</v>
      </c>
      <c r="K239" s="30">
        <f t="shared" si="6"/>
        <v>11.6</v>
      </c>
      <c r="L239" s="30">
        <f t="shared" si="9"/>
        <v>91.64</v>
      </c>
      <c r="M239" s="39"/>
    </row>
    <row r="240" spans="1:13" ht="45" x14ac:dyDescent="0.25">
      <c r="A240" s="1"/>
      <c r="B240" s="121" t="s">
        <v>425</v>
      </c>
      <c r="C240" s="124" t="s">
        <v>120</v>
      </c>
      <c r="D240" s="122" t="s">
        <v>46</v>
      </c>
      <c r="E240" s="149" t="s">
        <v>121</v>
      </c>
      <c r="F240" s="124" t="s">
        <v>59</v>
      </c>
      <c r="G240" s="148">
        <v>7.9</v>
      </c>
      <c r="H240" s="147">
        <v>31.84</v>
      </c>
      <c r="I240" s="29">
        <v>0.30630000000000002</v>
      </c>
      <c r="J240" s="30">
        <f t="shared" si="8"/>
        <v>31.84</v>
      </c>
      <c r="K240" s="30">
        <f t="shared" si="6"/>
        <v>41.59</v>
      </c>
      <c r="L240" s="30">
        <f t="shared" si="9"/>
        <v>328.56</v>
      </c>
      <c r="M240" s="39"/>
    </row>
    <row r="241" spans="1:13" ht="30" x14ac:dyDescent="0.25">
      <c r="A241" s="1"/>
      <c r="B241" s="121" t="s">
        <v>426</v>
      </c>
      <c r="C241" s="117">
        <v>88415</v>
      </c>
      <c r="D241" s="122" t="s">
        <v>45</v>
      </c>
      <c r="E241" s="123" t="s">
        <v>123</v>
      </c>
      <c r="F241" s="119" t="s">
        <v>59</v>
      </c>
      <c r="G241" s="148">
        <v>7.9</v>
      </c>
      <c r="H241" s="142">
        <v>5.1100000000000003</v>
      </c>
      <c r="I241" s="29">
        <v>0.30630000000000002</v>
      </c>
      <c r="J241" s="30">
        <f t="shared" si="8"/>
        <v>5.1100000000000003</v>
      </c>
      <c r="K241" s="30">
        <f t="shared" si="6"/>
        <v>6.68</v>
      </c>
      <c r="L241" s="30">
        <f t="shared" si="9"/>
        <v>52.77</v>
      </c>
      <c r="M241" s="39"/>
    </row>
    <row r="242" spans="1:13" ht="30" x14ac:dyDescent="0.25">
      <c r="A242" s="1"/>
      <c r="B242" s="121" t="s">
        <v>427</v>
      </c>
      <c r="C242" s="124">
        <v>88489</v>
      </c>
      <c r="D242" s="122" t="s">
        <v>45</v>
      </c>
      <c r="E242" s="134" t="s">
        <v>125</v>
      </c>
      <c r="F242" s="119" t="s">
        <v>59</v>
      </c>
      <c r="G242" s="148">
        <v>7.9</v>
      </c>
      <c r="H242" s="147">
        <v>12.54</v>
      </c>
      <c r="I242" s="29">
        <v>0.30630000000000002</v>
      </c>
      <c r="J242" s="30">
        <f t="shared" si="8"/>
        <v>12.54</v>
      </c>
      <c r="K242" s="30">
        <f t="shared" si="6"/>
        <v>16.38</v>
      </c>
      <c r="L242" s="30">
        <f t="shared" si="9"/>
        <v>129.4</v>
      </c>
      <c r="M242" s="39"/>
    </row>
    <row r="243" spans="1:13" x14ac:dyDescent="0.25">
      <c r="A243" s="1"/>
      <c r="B243" s="116">
        <v>36</v>
      </c>
      <c r="C243" s="117"/>
      <c r="D243" s="118"/>
      <c r="E243" s="118" t="s">
        <v>428</v>
      </c>
      <c r="F243" s="119"/>
      <c r="G243" s="120"/>
      <c r="H243" s="120"/>
      <c r="I243" s="29">
        <v>0.30630000000000002</v>
      </c>
      <c r="J243" s="30">
        <f t="shared" si="8"/>
        <v>0</v>
      </c>
      <c r="K243" s="30">
        <f t="shared" si="6"/>
        <v>0</v>
      </c>
      <c r="L243" s="30">
        <f t="shared" si="9"/>
        <v>0</v>
      </c>
      <c r="M243" s="39"/>
    </row>
    <row r="244" spans="1:13" x14ac:dyDescent="0.25">
      <c r="A244" s="1"/>
      <c r="B244" s="121" t="s">
        <v>429</v>
      </c>
      <c r="C244" s="124">
        <v>11186</v>
      </c>
      <c r="D244" s="122" t="s">
        <v>45</v>
      </c>
      <c r="E244" s="134" t="s">
        <v>430</v>
      </c>
      <c r="F244" s="119" t="s">
        <v>59</v>
      </c>
      <c r="G244" s="148">
        <v>1</v>
      </c>
      <c r="H244" s="147">
        <v>285.23</v>
      </c>
      <c r="I244" s="29">
        <v>0.30630000000000002</v>
      </c>
      <c r="J244" s="30">
        <f t="shared" si="8"/>
        <v>285.23</v>
      </c>
      <c r="K244" s="30">
        <f t="shared" si="6"/>
        <v>372.6</v>
      </c>
      <c r="L244" s="30">
        <f t="shared" si="9"/>
        <v>372.6</v>
      </c>
      <c r="M244" s="39"/>
    </row>
    <row r="245" spans="1:13" ht="45.75" customHeight="1" x14ac:dyDescent="0.25">
      <c r="A245" s="1"/>
      <c r="B245" s="115" t="s">
        <v>431</v>
      </c>
      <c r="C245" s="115"/>
      <c r="D245" s="115"/>
      <c r="E245" s="115"/>
      <c r="F245" s="115"/>
      <c r="G245" s="115"/>
      <c r="H245" s="115"/>
      <c r="I245" s="115"/>
      <c r="J245" s="30">
        <f t="shared" si="8"/>
        <v>0</v>
      </c>
      <c r="K245" s="30">
        <f t="shared" si="6"/>
        <v>0</v>
      </c>
      <c r="L245" s="30">
        <f t="shared" si="9"/>
        <v>0</v>
      </c>
      <c r="M245" s="39"/>
    </row>
    <row r="246" spans="1:13" x14ac:dyDescent="0.25">
      <c r="A246" s="1"/>
      <c r="B246" s="116">
        <v>37</v>
      </c>
      <c r="C246" s="124"/>
      <c r="D246" s="125"/>
      <c r="E246" s="125" t="s">
        <v>214</v>
      </c>
      <c r="F246" s="127"/>
      <c r="G246" s="120"/>
      <c r="H246" s="120"/>
      <c r="I246" s="29">
        <v>0.30630000000000002</v>
      </c>
      <c r="J246" s="30">
        <f t="shared" si="8"/>
        <v>0</v>
      </c>
      <c r="K246" s="30">
        <f t="shared" si="6"/>
        <v>0</v>
      </c>
      <c r="L246" s="30">
        <f t="shared" si="9"/>
        <v>0</v>
      </c>
      <c r="M246" s="39"/>
    </row>
    <row r="247" spans="1:13" x14ac:dyDescent="0.25">
      <c r="A247" s="1"/>
      <c r="B247" s="121" t="s">
        <v>432</v>
      </c>
      <c r="C247" s="128" t="s">
        <v>216</v>
      </c>
      <c r="D247" s="122" t="s">
        <v>46</v>
      </c>
      <c r="E247" s="129" t="s">
        <v>217</v>
      </c>
      <c r="F247" s="130" t="s">
        <v>218</v>
      </c>
      <c r="G247" s="131">
        <v>0.48</v>
      </c>
      <c r="H247" s="132">
        <v>63.2</v>
      </c>
      <c r="I247" s="29">
        <v>0.30630000000000002</v>
      </c>
      <c r="J247" s="30">
        <f t="shared" si="8"/>
        <v>63.2</v>
      </c>
      <c r="K247" s="30">
        <f t="shared" si="6"/>
        <v>82.56</v>
      </c>
      <c r="L247" s="30">
        <f t="shared" si="9"/>
        <v>39.630000000000003</v>
      </c>
      <c r="M247" s="39"/>
    </row>
    <row r="248" spans="1:13" ht="30" x14ac:dyDescent="0.25">
      <c r="A248" s="1"/>
      <c r="B248" s="121" t="s">
        <v>433</v>
      </c>
      <c r="C248" s="133" t="s">
        <v>220</v>
      </c>
      <c r="D248" s="122" t="s">
        <v>46</v>
      </c>
      <c r="E248" s="134" t="s">
        <v>221</v>
      </c>
      <c r="F248" s="130" t="s">
        <v>59</v>
      </c>
      <c r="G248" s="131">
        <v>0.96</v>
      </c>
      <c r="H248" s="132">
        <v>21.31</v>
      </c>
      <c r="I248" s="29">
        <v>0.30630000000000002</v>
      </c>
      <c r="J248" s="30">
        <f t="shared" si="8"/>
        <v>21.31</v>
      </c>
      <c r="K248" s="30">
        <f t="shared" si="6"/>
        <v>27.84</v>
      </c>
      <c r="L248" s="30">
        <f t="shared" si="9"/>
        <v>26.73</v>
      </c>
      <c r="M248" s="39"/>
    </row>
    <row r="249" spans="1:13" x14ac:dyDescent="0.25">
      <c r="A249" s="1"/>
      <c r="B249" s="116">
        <v>38</v>
      </c>
      <c r="C249" s="124"/>
      <c r="D249" s="125"/>
      <c r="E249" s="125" t="s">
        <v>49</v>
      </c>
      <c r="F249" s="127"/>
      <c r="G249" s="120"/>
      <c r="H249" s="120"/>
      <c r="I249" s="29">
        <v>0.30630000000000002</v>
      </c>
      <c r="J249" s="30">
        <f t="shared" si="8"/>
        <v>0</v>
      </c>
      <c r="K249" s="30">
        <f t="shared" si="6"/>
        <v>0</v>
      </c>
      <c r="L249" s="30">
        <f t="shared" si="9"/>
        <v>0</v>
      </c>
      <c r="M249" s="39"/>
    </row>
    <row r="250" spans="1:13" x14ac:dyDescent="0.25">
      <c r="A250" s="1"/>
      <c r="B250" s="121"/>
      <c r="C250" s="135"/>
      <c r="D250" s="122"/>
      <c r="E250" s="136" t="s">
        <v>222</v>
      </c>
      <c r="F250" s="137"/>
      <c r="G250" s="138"/>
      <c r="H250" s="139"/>
      <c r="I250" s="29">
        <v>0.30630000000000002</v>
      </c>
      <c r="J250" s="30">
        <f t="shared" si="8"/>
        <v>0</v>
      </c>
      <c r="K250" s="30">
        <f t="shared" si="6"/>
        <v>0</v>
      </c>
      <c r="L250" s="30">
        <f t="shared" si="9"/>
        <v>0</v>
      </c>
      <c r="M250" s="39"/>
    </row>
    <row r="251" spans="1:13" ht="30" x14ac:dyDescent="0.25">
      <c r="A251" s="1"/>
      <c r="B251" s="121" t="s">
        <v>434</v>
      </c>
      <c r="C251" s="140" t="s">
        <v>224</v>
      </c>
      <c r="D251" s="122" t="s">
        <v>46</v>
      </c>
      <c r="E251" s="129" t="s">
        <v>225</v>
      </c>
      <c r="F251" s="141" t="s">
        <v>218</v>
      </c>
      <c r="G251" s="131">
        <v>0.05</v>
      </c>
      <c r="H251" s="132">
        <v>553.57000000000005</v>
      </c>
      <c r="I251" s="29">
        <v>0.30630000000000002</v>
      </c>
      <c r="J251" s="30">
        <f t="shared" si="8"/>
        <v>553.57000000000005</v>
      </c>
      <c r="K251" s="30">
        <f t="shared" si="6"/>
        <v>723.13</v>
      </c>
      <c r="L251" s="30">
        <f t="shared" si="9"/>
        <v>36.159999999999997</v>
      </c>
      <c r="M251" s="39"/>
    </row>
    <row r="252" spans="1:13" ht="30" x14ac:dyDescent="0.25">
      <c r="A252" s="1"/>
      <c r="B252" s="121" t="s">
        <v>435</v>
      </c>
      <c r="C252" s="141" t="s">
        <v>227</v>
      </c>
      <c r="D252" s="122" t="s">
        <v>46</v>
      </c>
      <c r="E252" s="129" t="s">
        <v>228</v>
      </c>
      <c r="F252" s="141" t="s">
        <v>54</v>
      </c>
      <c r="G252" s="131">
        <v>28.92</v>
      </c>
      <c r="H252" s="132">
        <v>11.25</v>
      </c>
      <c r="I252" s="29">
        <v>0.30630000000000002</v>
      </c>
      <c r="J252" s="30">
        <f t="shared" si="8"/>
        <v>11.25</v>
      </c>
      <c r="K252" s="30">
        <f t="shared" si="6"/>
        <v>14.7</v>
      </c>
      <c r="L252" s="30">
        <f t="shared" si="9"/>
        <v>425.12</v>
      </c>
      <c r="M252" s="39"/>
    </row>
    <row r="253" spans="1:13" ht="30" x14ac:dyDescent="0.25">
      <c r="A253" s="1"/>
      <c r="B253" s="121" t="s">
        <v>436</v>
      </c>
      <c r="C253" s="141" t="s">
        <v>230</v>
      </c>
      <c r="D253" s="122" t="s">
        <v>46</v>
      </c>
      <c r="E253" s="129" t="s">
        <v>231</v>
      </c>
      <c r="F253" s="141" t="s">
        <v>54</v>
      </c>
      <c r="G253" s="131">
        <v>4.62</v>
      </c>
      <c r="H253" s="132">
        <v>11.88</v>
      </c>
      <c r="I253" s="29">
        <v>0.30630000000000002</v>
      </c>
      <c r="J253" s="30">
        <f t="shared" si="8"/>
        <v>11.88</v>
      </c>
      <c r="K253" s="30">
        <f t="shared" si="6"/>
        <v>15.52</v>
      </c>
      <c r="L253" s="30">
        <f t="shared" si="9"/>
        <v>71.7</v>
      </c>
      <c r="M253" s="39"/>
    </row>
    <row r="254" spans="1:13" ht="30" x14ac:dyDescent="0.25">
      <c r="A254" s="1"/>
      <c r="B254" s="121" t="s">
        <v>437</v>
      </c>
      <c r="C254" s="141" t="s">
        <v>233</v>
      </c>
      <c r="D254" s="122" t="s">
        <v>46</v>
      </c>
      <c r="E254" s="129" t="s">
        <v>234</v>
      </c>
      <c r="F254" s="141" t="s">
        <v>59</v>
      </c>
      <c r="G254" s="132">
        <v>20</v>
      </c>
      <c r="H254" s="132">
        <v>62.1</v>
      </c>
      <c r="I254" s="29">
        <v>0.30630000000000002</v>
      </c>
      <c r="J254" s="30">
        <f t="shared" si="8"/>
        <v>62.1</v>
      </c>
      <c r="K254" s="30">
        <f t="shared" si="6"/>
        <v>81.12</v>
      </c>
      <c r="L254" s="30">
        <f t="shared" si="9"/>
        <v>1622.4</v>
      </c>
      <c r="M254" s="39"/>
    </row>
    <row r="255" spans="1:13" ht="45" x14ac:dyDescent="0.25">
      <c r="A255" s="1"/>
      <c r="B255" s="121" t="s">
        <v>438</v>
      </c>
      <c r="C255" s="117" t="s">
        <v>236</v>
      </c>
      <c r="D255" s="121" t="s">
        <v>46</v>
      </c>
      <c r="E255" s="134" t="s">
        <v>237</v>
      </c>
      <c r="F255" s="141" t="s">
        <v>218</v>
      </c>
      <c r="G255" s="131">
        <v>0.45</v>
      </c>
      <c r="H255" s="120">
        <v>734.51</v>
      </c>
      <c r="I255" s="29">
        <v>0.30630000000000002</v>
      </c>
      <c r="J255" s="30">
        <f t="shared" si="8"/>
        <v>734.51</v>
      </c>
      <c r="K255" s="30">
        <f t="shared" si="6"/>
        <v>959.49</v>
      </c>
      <c r="L255" s="30">
        <f t="shared" si="9"/>
        <v>431.77</v>
      </c>
      <c r="M255" s="39"/>
    </row>
    <row r="256" spans="1:13" x14ac:dyDescent="0.25">
      <c r="A256" s="1"/>
      <c r="B256" s="116">
        <v>39</v>
      </c>
      <c r="C256" s="124"/>
      <c r="D256" s="125"/>
      <c r="E256" s="125" t="s">
        <v>249</v>
      </c>
      <c r="F256" s="127"/>
      <c r="G256" s="120"/>
      <c r="H256" s="142"/>
      <c r="I256" s="29">
        <v>0.30630000000000002</v>
      </c>
      <c r="J256" s="30">
        <f t="shared" si="8"/>
        <v>0</v>
      </c>
      <c r="K256" s="30">
        <f t="shared" si="6"/>
        <v>0</v>
      </c>
      <c r="L256" s="30">
        <f t="shared" si="9"/>
        <v>0</v>
      </c>
      <c r="M256" s="39"/>
    </row>
    <row r="257" spans="1:13" x14ac:dyDescent="0.25">
      <c r="A257" s="1"/>
      <c r="B257" s="121"/>
      <c r="C257" s="124"/>
      <c r="D257" s="122"/>
      <c r="E257" s="136" t="s">
        <v>250</v>
      </c>
      <c r="F257" s="137"/>
      <c r="G257" s="132"/>
      <c r="H257" s="132"/>
      <c r="I257" s="29">
        <v>0.30630000000000002</v>
      </c>
      <c r="J257" s="30">
        <f t="shared" si="8"/>
        <v>0</v>
      </c>
      <c r="K257" s="30">
        <f t="shared" si="6"/>
        <v>0</v>
      </c>
      <c r="L257" s="30">
        <f t="shared" si="9"/>
        <v>0</v>
      </c>
      <c r="M257" s="39"/>
    </row>
    <row r="258" spans="1:13" ht="30" x14ac:dyDescent="0.25">
      <c r="A258" s="1"/>
      <c r="B258" s="121" t="s">
        <v>439</v>
      </c>
      <c r="C258" s="141" t="s">
        <v>227</v>
      </c>
      <c r="D258" s="122" t="s">
        <v>46</v>
      </c>
      <c r="E258" s="129" t="s">
        <v>228</v>
      </c>
      <c r="F258" s="141" t="s">
        <v>54</v>
      </c>
      <c r="G258" s="131">
        <v>12.32</v>
      </c>
      <c r="H258" s="132">
        <v>11.25</v>
      </c>
      <c r="I258" s="29">
        <v>0.30630000000000002</v>
      </c>
      <c r="J258" s="30">
        <f t="shared" si="8"/>
        <v>11.25</v>
      </c>
      <c r="K258" s="30">
        <f t="shared" si="6"/>
        <v>14.7</v>
      </c>
      <c r="L258" s="30">
        <f t="shared" si="9"/>
        <v>181.1</v>
      </c>
      <c r="M258" s="39"/>
    </row>
    <row r="259" spans="1:13" ht="30" x14ac:dyDescent="0.25">
      <c r="A259" s="1"/>
      <c r="B259" s="121" t="s">
        <v>440</v>
      </c>
      <c r="C259" s="141" t="s">
        <v>230</v>
      </c>
      <c r="D259" s="122" t="s">
        <v>46</v>
      </c>
      <c r="E259" s="129" t="s">
        <v>231</v>
      </c>
      <c r="F259" s="141" t="s">
        <v>54</v>
      </c>
      <c r="G259" s="131">
        <v>15.4</v>
      </c>
      <c r="H259" s="132">
        <v>11.88</v>
      </c>
      <c r="I259" s="29">
        <v>0.30630000000000002</v>
      </c>
      <c r="J259" s="30">
        <f t="shared" si="8"/>
        <v>11.88</v>
      </c>
      <c r="K259" s="30">
        <f t="shared" si="6"/>
        <v>15.52</v>
      </c>
      <c r="L259" s="30">
        <f t="shared" si="9"/>
        <v>239.01</v>
      </c>
      <c r="M259" s="39"/>
    </row>
    <row r="260" spans="1:13" ht="45" x14ac:dyDescent="0.25">
      <c r="A260" s="1"/>
      <c r="B260" s="121" t="s">
        <v>441</v>
      </c>
      <c r="C260" s="117" t="s">
        <v>236</v>
      </c>
      <c r="D260" s="121" t="s">
        <v>46</v>
      </c>
      <c r="E260" s="134" t="s">
        <v>237</v>
      </c>
      <c r="F260" s="141" t="s">
        <v>218</v>
      </c>
      <c r="G260" s="131">
        <v>2.8</v>
      </c>
      <c r="H260" s="120">
        <v>734.51</v>
      </c>
      <c r="I260" s="29">
        <v>0.30630000000000002</v>
      </c>
      <c r="J260" s="30">
        <f t="shared" si="8"/>
        <v>734.51</v>
      </c>
      <c r="K260" s="30">
        <f t="shared" si="6"/>
        <v>959.49</v>
      </c>
      <c r="L260" s="30">
        <f t="shared" si="9"/>
        <v>2686.57</v>
      </c>
      <c r="M260" s="39"/>
    </row>
    <row r="261" spans="1:13" x14ac:dyDescent="0.25">
      <c r="A261" s="1"/>
      <c r="B261" s="121"/>
      <c r="C261" s="124"/>
      <c r="D261" s="122"/>
      <c r="E261" s="136" t="s">
        <v>254</v>
      </c>
      <c r="F261" s="137"/>
      <c r="G261" s="132"/>
      <c r="H261" s="132"/>
      <c r="I261" s="29">
        <v>0.30630000000000002</v>
      </c>
      <c r="J261" s="30">
        <f t="shared" ref="J261:J316" si="10">IF(LEFT($H$13,5)="CUSTO",H261,H261/(1+I261))</f>
        <v>0</v>
      </c>
      <c r="K261" s="30">
        <f t="shared" si="6"/>
        <v>0</v>
      </c>
      <c r="L261" s="30">
        <f t="shared" si="9"/>
        <v>0</v>
      </c>
      <c r="M261" s="39"/>
    </row>
    <row r="262" spans="1:13" ht="30" x14ac:dyDescent="0.25">
      <c r="A262" s="1"/>
      <c r="B262" s="121" t="s">
        <v>441</v>
      </c>
      <c r="C262" s="141" t="s">
        <v>241</v>
      </c>
      <c r="D262" s="122" t="s">
        <v>46</v>
      </c>
      <c r="E262" s="129" t="s">
        <v>242</v>
      </c>
      <c r="F262" s="141" t="s">
        <v>54</v>
      </c>
      <c r="G262" s="132">
        <v>20.87</v>
      </c>
      <c r="H262" s="132">
        <v>11.59</v>
      </c>
      <c r="I262" s="29">
        <v>0.30630000000000002</v>
      </c>
      <c r="J262" s="30">
        <f t="shared" si="10"/>
        <v>11.59</v>
      </c>
      <c r="K262" s="30">
        <f t="shared" si="6"/>
        <v>15.14</v>
      </c>
      <c r="L262" s="30">
        <f t="shared" si="9"/>
        <v>315.97000000000003</v>
      </c>
      <c r="M262" s="39"/>
    </row>
    <row r="263" spans="1:13" ht="30" x14ac:dyDescent="0.25">
      <c r="A263" s="1"/>
      <c r="B263" s="121" t="s">
        <v>442</v>
      </c>
      <c r="C263" s="141" t="s">
        <v>230</v>
      </c>
      <c r="D263" s="122" t="s">
        <v>46</v>
      </c>
      <c r="E263" s="129" t="s">
        <v>231</v>
      </c>
      <c r="F263" s="141" t="s">
        <v>54</v>
      </c>
      <c r="G263" s="132">
        <v>8.82</v>
      </c>
      <c r="H263" s="132">
        <v>11.88</v>
      </c>
      <c r="I263" s="29">
        <v>0.30630000000000002</v>
      </c>
      <c r="J263" s="30">
        <f t="shared" si="10"/>
        <v>11.88</v>
      </c>
      <c r="K263" s="30">
        <f t="shared" si="6"/>
        <v>15.52</v>
      </c>
      <c r="L263" s="30">
        <f t="shared" si="9"/>
        <v>136.88999999999999</v>
      </c>
      <c r="M263" s="39"/>
    </row>
    <row r="264" spans="1:13" ht="45" x14ac:dyDescent="0.25">
      <c r="A264" s="1"/>
      <c r="B264" s="121" t="s">
        <v>443</v>
      </c>
      <c r="C264" s="117" t="s">
        <v>236</v>
      </c>
      <c r="D264" s="121" t="s">
        <v>46</v>
      </c>
      <c r="E264" s="134" t="s">
        <v>237</v>
      </c>
      <c r="F264" s="141" t="s">
        <v>218</v>
      </c>
      <c r="G264" s="132">
        <v>0.27</v>
      </c>
      <c r="H264" s="120">
        <v>734.51</v>
      </c>
      <c r="I264" s="29">
        <v>0.30630000000000002</v>
      </c>
      <c r="J264" s="30">
        <f t="shared" si="10"/>
        <v>734.51</v>
      </c>
      <c r="K264" s="30">
        <f t="shared" si="6"/>
        <v>959.49</v>
      </c>
      <c r="L264" s="30">
        <f t="shared" si="9"/>
        <v>259.06</v>
      </c>
      <c r="M264" s="39"/>
    </row>
    <row r="265" spans="1:13" x14ac:dyDescent="0.25">
      <c r="A265" s="1"/>
      <c r="B265" s="116">
        <v>40</v>
      </c>
      <c r="C265" s="117"/>
      <c r="D265" s="118"/>
      <c r="E265" s="118" t="s">
        <v>421</v>
      </c>
      <c r="F265" s="119"/>
      <c r="G265" s="120"/>
      <c r="H265" s="120"/>
      <c r="I265" s="29">
        <v>0.30630000000000002</v>
      </c>
      <c r="J265" s="30">
        <f t="shared" si="10"/>
        <v>0</v>
      </c>
      <c r="K265" s="30">
        <f t="shared" si="6"/>
        <v>0</v>
      </c>
      <c r="L265" s="30">
        <f t="shared" si="9"/>
        <v>0</v>
      </c>
      <c r="M265" s="39"/>
    </row>
    <row r="266" spans="1:13" ht="45" x14ac:dyDescent="0.25">
      <c r="A266" s="1"/>
      <c r="B266" s="121" t="s">
        <v>444</v>
      </c>
      <c r="C266" s="124" t="s">
        <v>105</v>
      </c>
      <c r="D266" s="122" t="s">
        <v>46</v>
      </c>
      <c r="E266" s="143" t="s">
        <v>266</v>
      </c>
      <c r="F266" s="144" t="s">
        <v>59</v>
      </c>
      <c r="G266" s="144">
        <v>8.27</v>
      </c>
      <c r="H266" s="145">
        <v>61.27</v>
      </c>
      <c r="I266" s="29">
        <v>0.30630000000000002</v>
      </c>
      <c r="J266" s="30">
        <f t="shared" si="10"/>
        <v>61.27</v>
      </c>
      <c r="K266" s="30">
        <f t="shared" si="6"/>
        <v>80.040000000000006</v>
      </c>
      <c r="L266" s="30">
        <f t="shared" si="9"/>
        <v>661.93</v>
      </c>
      <c r="M266" s="39"/>
    </row>
    <row r="267" spans="1:13" ht="30" x14ac:dyDescent="0.25">
      <c r="A267" s="1"/>
      <c r="B267" s="121" t="s">
        <v>445</v>
      </c>
      <c r="C267" s="124" t="s">
        <v>163</v>
      </c>
      <c r="D267" s="122" t="s">
        <v>46</v>
      </c>
      <c r="E267" s="146" t="s">
        <v>164</v>
      </c>
      <c r="F267" s="124" t="s">
        <v>68</v>
      </c>
      <c r="G267" s="147">
        <v>1.5</v>
      </c>
      <c r="H267" s="147">
        <v>41.46</v>
      </c>
      <c r="I267" s="29">
        <v>0.30630000000000002</v>
      </c>
      <c r="J267" s="30">
        <f t="shared" si="10"/>
        <v>41.46</v>
      </c>
      <c r="K267" s="30">
        <f t="shared" si="6"/>
        <v>54.16</v>
      </c>
      <c r="L267" s="30">
        <f t="shared" si="9"/>
        <v>81.239999999999995</v>
      </c>
      <c r="M267" s="39"/>
    </row>
    <row r="268" spans="1:13" ht="60" x14ac:dyDescent="0.25">
      <c r="A268" s="1"/>
      <c r="B268" s="121" t="s">
        <v>446</v>
      </c>
      <c r="C268" s="144" t="s">
        <v>381</v>
      </c>
      <c r="D268" s="122" t="s">
        <v>46</v>
      </c>
      <c r="E268" s="146" t="s">
        <v>382</v>
      </c>
      <c r="F268" s="124" t="s">
        <v>59</v>
      </c>
      <c r="G268" s="147">
        <v>3</v>
      </c>
      <c r="H268" s="147">
        <v>66.08</v>
      </c>
      <c r="I268" s="29">
        <v>0.30630000000000002</v>
      </c>
      <c r="J268" s="30">
        <f t="shared" si="10"/>
        <v>66.08</v>
      </c>
      <c r="K268" s="30">
        <f t="shared" si="6"/>
        <v>86.32</v>
      </c>
      <c r="L268" s="30">
        <f t="shared" si="9"/>
        <v>258.95999999999998</v>
      </c>
      <c r="M268" s="39"/>
    </row>
    <row r="269" spans="1:13" ht="45" x14ac:dyDescent="0.25">
      <c r="A269" s="1"/>
      <c r="B269" s="121" t="s">
        <v>447</v>
      </c>
      <c r="C269" s="128" t="s">
        <v>108</v>
      </c>
      <c r="D269" s="122" t="s">
        <v>46</v>
      </c>
      <c r="E269" s="146" t="s">
        <v>118</v>
      </c>
      <c r="F269" s="124" t="s">
        <v>59</v>
      </c>
      <c r="G269" s="148">
        <v>16.54</v>
      </c>
      <c r="H269" s="147">
        <v>8.8800000000000008</v>
      </c>
      <c r="I269" s="29">
        <v>0.30630000000000002</v>
      </c>
      <c r="J269" s="30">
        <f t="shared" si="10"/>
        <v>8.8800000000000008</v>
      </c>
      <c r="K269" s="30">
        <f t="shared" si="6"/>
        <v>11.6</v>
      </c>
      <c r="L269" s="30">
        <f t="shared" si="9"/>
        <v>191.86</v>
      </c>
      <c r="M269" s="39"/>
    </row>
    <row r="270" spans="1:13" ht="45" x14ac:dyDescent="0.25">
      <c r="A270" s="1"/>
      <c r="B270" s="121" t="s">
        <v>448</v>
      </c>
      <c r="C270" s="124" t="s">
        <v>120</v>
      </c>
      <c r="D270" s="122" t="s">
        <v>46</v>
      </c>
      <c r="E270" s="149" t="s">
        <v>121</v>
      </c>
      <c r="F270" s="124" t="s">
        <v>59</v>
      </c>
      <c r="G270" s="148">
        <v>16.54</v>
      </c>
      <c r="H270" s="147">
        <v>31.84</v>
      </c>
      <c r="I270" s="29">
        <v>0.30630000000000002</v>
      </c>
      <c r="J270" s="30">
        <f t="shared" si="10"/>
        <v>31.84</v>
      </c>
      <c r="K270" s="30">
        <f t="shared" si="6"/>
        <v>41.59</v>
      </c>
      <c r="L270" s="30">
        <f t="shared" si="9"/>
        <v>687.9</v>
      </c>
      <c r="M270" s="39"/>
    </row>
    <row r="271" spans="1:13" ht="30" x14ac:dyDescent="0.25">
      <c r="A271" s="1"/>
      <c r="B271" s="121" t="s">
        <v>449</v>
      </c>
      <c r="C271" s="117">
        <v>88415</v>
      </c>
      <c r="D271" s="122" t="s">
        <v>45</v>
      </c>
      <c r="E271" s="123" t="s">
        <v>123</v>
      </c>
      <c r="F271" s="119" t="s">
        <v>59</v>
      </c>
      <c r="G271" s="148">
        <v>16.54</v>
      </c>
      <c r="H271" s="142">
        <v>5.1100000000000003</v>
      </c>
      <c r="I271" s="29">
        <v>0.30630000000000002</v>
      </c>
      <c r="J271" s="30">
        <f t="shared" si="10"/>
        <v>5.1100000000000003</v>
      </c>
      <c r="K271" s="30">
        <f t="shared" si="6"/>
        <v>6.68</v>
      </c>
      <c r="L271" s="30">
        <f t="shared" si="9"/>
        <v>110.49</v>
      </c>
      <c r="M271" s="39"/>
    </row>
    <row r="272" spans="1:13" ht="30" x14ac:dyDescent="0.25">
      <c r="A272" s="1"/>
      <c r="B272" s="121" t="s">
        <v>450</v>
      </c>
      <c r="C272" s="124">
        <v>88489</v>
      </c>
      <c r="D272" s="122" t="s">
        <v>45</v>
      </c>
      <c r="E272" s="134" t="s">
        <v>125</v>
      </c>
      <c r="F272" s="119" t="s">
        <v>59</v>
      </c>
      <c r="G272" s="148">
        <v>16.54</v>
      </c>
      <c r="H272" s="147">
        <v>12.54</v>
      </c>
      <c r="I272" s="29">
        <v>0.30630000000000002</v>
      </c>
      <c r="J272" s="30">
        <f t="shared" si="10"/>
        <v>12.54</v>
      </c>
      <c r="K272" s="30">
        <f t="shared" si="6"/>
        <v>16.38</v>
      </c>
      <c r="L272" s="30">
        <f t="shared" si="9"/>
        <v>270.93</v>
      </c>
      <c r="M272" s="39"/>
    </row>
    <row r="273" spans="1:13" x14ac:dyDescent="0.25">
      <c r="A273" s="1"/>
      <c r="B273" s="116">
        <v>41</v>
      </c>
      <c r="C273" s="124"/>
      <c r="D273" s="125"/>
      <c r="E273" s="126" t="s">
        <v>58</v>
      </c>
      <c r="F273" s="119"/>
      <c r="G273" s="120"/>
      <c r="H273" s="142"/>
      <c r="I273" s="29">
        <v>0.30630000000000002</v>
      </c>
      <c r="J273" s="30">
        <f t="shared" si="10"/>
        <v>0</v>
      </c>
      <c r="K273" s="30">
        <f t="shared" si="6"/>
        <v>0</v>
      </c>
      <c r="L273" s="30">
        <f t="shared" si="9"/>
        <v>0</v>
      </c>
      <c r="M273" s="39"/>
    </row>
    <row r="274" spans="1:13" ht="75" x14ac:dyDescent="0.25">
      <c r="A274" s="1"/>
      <c r="B274" s="121" t="s">
        <v>451</v>
      </c>
      <c r="C274" s="124" t="s">
        <v>177</v>
      </c>
      <c r="D274" s="122" t="s">
        <v>97</v>
      </c>
      <c r="E274" s="123" t="s">
        <v>452</v>
      </c>
      <c r="F274" s="119" t="s">
        <v>82</v>
      </c>
      <c r="G274" s="148">
        <v>2</v>
      </c>
      <c r="H274" s="147">
        <v>1360</v>
      </c>
      <c r="I274" s="29">
        <v>0.30630000000000002</v>
      </c>
      <c r="J274" s="30">
        <f t="shared" si="10"/>
        <v>1360</v>
      </c>
      <c r="K274" s="30">
        <f t="shared" si="6"/>
        <v>1776.57</v>
      </c>
      <c r="L274" s="30">
        <f t="shared" si="9"/>
        <v>3553.14</v>
      </c>
      <c r="M274" s="39"/>
    </row>
    <row r="275" spans="1:13" ht="60" x14ac:dyDescent="0.25">
      <c r="A275" s="1"/>
      <c r="B275" s="121" t="s">
        <v>453</v>
      </c>
      <c r="C275" s="124" t="s">
        <v>177</v>
      </c>
      <c r="D275" s="122" t="s">
        <v>97</v>
      </c>
      <c r="E275" s="123" t="s">
        <v>454</v>
      </c>
      <c r="F275" s="119" t="s">
        <v>82</v>
      </c>
      <c r="G275" s="148">
        <v>1.1000000000000001</v>
      </c>
      <c r="H275" s="147">
        <v>1430</v>
      </c>
      <c r="I275" s="29">
        <v>0.30630000000000002</v>
      </c>
      <c r="J275" s="30">
        <f t="shared" si="10"/>
        <v>1430</v>
      </c>
      <c r="K275" s="30">
        <f t="shared" si="6"/>
        <v>1868.01</v>
      </c>
      <c r="L275" s="30">
        <f t="shared" si="9"/>
        <v>2054.81</v>
      </c>
      <c r="M275" s="39"/>
    </row>
    <row r="276" spans="1:13" ht="45" x14ac:dyDescent="0.25">
      <c r="A276" s="1"/>
      <c r="B276" s="121" t="s">
        <v>455</v>
      </c>
      <c r="C276" s="144" t="s">
        <v>281</v>
      </c>
      <c r="D276" s="122" t="s">
        <v>46</v>
      </c>
      <c r="E276" s="123" t="s">
        <v>282</v>
      </c>
      <c r="F276" s="124" t="s">
        <v>59</v>
      </c>
      <c r="G276" s="147">
        <v>0.5</v>
      </c>
      <c r="H276" s="147">
        <v>329.25</v>
      </c>
      <c r="I276" s="29">
        <v>0.30630000000000002</v>
      </c>
      <c r="J276" s="30">
        <f t="shared" si="10"/>
        <v>329.25</v>
      </c>
      <c r="K276" s="30">
        <f t="shared" si="6"/>
        <v>430.1</v>
      </c>
      <c r="L276" s="30">
        <f t="shared" si="9"/>
        <v>215.05</v>
      </c>
      <c r="M276" s="39"/>
    </row>
    <row r="277" spans="1:13" ht="51" customHeight="1" x14ac:dyDescent="0.25">
      <c r="A277" s="1"/>
      <c r="B277" s="115" t="s">
        <v>456</v>
      </c>
      <c r="C277" s="115"/>
      <c r="D277" s="115"/>
      <c r="E277" s="115"/>
      <c r="F277" s="115"/>
      <c r="G277" s="115"/>
      <c r="H277" s="115"/>
      <c r="I277" s="115"/>
      <c r="J277" s="30">
        <f t="shared" si="10"/>
        <v>0</v>
      </c>
      <c r="K277" s="30">
        <f t="shared" si="6"/>
        <v>0</v>
      </c>
      <c r="L277" s="30">
        <f t="shared" si="9"/>
        <v>0</v>
      </c>
      <c r="M277" s="39"/>
    </row>
    <row r="278" spans="1:13" x14ac:dyDescent="0.25">
      <c r="A278" s="1"/>
      <c r="B278" s="116">
        <v>42</v>
      </c>
      <c r="C278" s="124"/>
      <c r="D278" s="125"/>
      <c r="E278" s="126" t="s">
        <v>457</v>
      </c>
      <c r="F278" s="119"/>
      <c r="G278" s="120"/>
      <c r="H278" s="142"/>
      <c r="I278" s="29">
        <v>0.30630000000000002</v>
      </c>
      <c r="J278" s="30">
        <f t="shared" si="10"/>
        <v>0</v>
      </c>
      <c r="K278" s="30">
        <f t="shared" si="6"/>
        <v>0</v>
      </c>
      <c r="L278" s="30">
        <f t="shared" si="9"/>
        <v>0</v>
      </c>
      <c r="M278" s="39"/>
    </row>
    <row r="279" spans="1:13" ht="60" x14ac:dyDescent="0.25">
      <c r="A279" s="1"/>
      <c r="B279" s="121" t="s">
        <v>458</v>
      </c>
      <c r="C279" s="122" t="s">
        <v>459</v>
      </c>
      <c r="D279" s="124" t="s">
        <v>460</v>
      </c>
      <c r="E279" s="146" t="s">
        <v>461</v>
      </c>
      <c r="F279" s="127" t="s">
        <v>68</v>
      </c>
      <c r="G279" s="120">
        <v>31.6</v>
      </c>
      <c r="H279" s="120">
        <v>11.79</v>
      </c>
      <c r="I279" s="29">
        <v>0.30630000000000002</v>
      </c>
      <c r="J279" s="30">
        <f t="shared" si="10"/>
        <v>11.79</v>
      </c>
      <c r="K279" s="30">
        <f t="shared" si="6"/>
        <v>15.4</v>
      </c>
      <c r="L279" s="30">
        <f t="shared" si="9"/>
        <v>486.64</v>
      </c>
      <c r="M279" s="39"/>
    </row>
    <row r="280" spans="1:13" ht="90" x14ac:dyDescent="0.25">
      <c r="A280" s="1"/>
      <c r="B280" s="121" t="s">
        <v>462</v>
      </c>
      <c r="C280" s="122" t="s">
        <v>463</v>
      </c>
      <c r="D280" s="122" t="s">
        <v>46</v>
      </c>
      <c r="E280" s="123" t="s">
        <v>464</v>
      </c>
      <c r="F280" s="127" t="s">
        <v>68</v>
      </c>
      <c r="G280" s="120">
        <v>28.3</v>
      </c>
      <c r="H280" s="120">
        <v>5.79</v>
      </c>
      <c r="I280" s="29">
        <v>0.30630000000000002</v>
      </c>
      <c r="J280" s="30">
        <f t="shared" si="10"/>
        <v>5.79</v>
      </c>
      <c r="K280" s="30">
        <f t="shared" si="6"/>
        <v>7.56</v>
      </c>
      <c r="L280" s="30">
        <f t="shared" si="9"/>
        <v>213.95</v>
      </c>
      <c r="M280" s="39"/>
    </row>
    <row r="281" spans="1:13" ht="30" x14ac:dyDescent="0.25">
      <c r="A281" s="1"/>
      <c r="B281" s="121" t="s">
        <v>465</v>
      </c>
      <c r="C281" s="124">
        <v>94213</v>
      </c>
      <c r="D281" s="122" t="s">
        <v>45</v>
      </c>
      <c r="E281" s="146" t="s">
        <v>186</v>
      </c>
      <c r="F281" s="124" t="s">
        <v>68</v>
      </c>
      <c r="G281" s="147">
        <v>31.6</v>
      </c>
      <c r="H281" s="147">
        <v>58.29</v>
      </c>
      <c r="I281" s="29">
        <v>0.30630000000000002</v>
      </c>
      <c r="J281" s="30">
        <f t="shared" si="10"/>
        <v>58.29</v>
      </c>
      <c r="K281" s="30">
        <f t="shared" si="6"/>
        <v>76.14</v>
      </c>
      <c r="L281" s="30">
        <f t="shared" si="9"/>
        <v>2406.02</v>
      </c>
      <c r="M281" s="39"/>
    </row>
    <row r="282" spans="1:13" ht="45" x14ac:dyDescent="0.25">
      <c r="A282" s="1"/>
      <c r="B282" s="121" t="s">
        <v>466</v>
      </c>
      <c r="C282" s="124" t="s">
        <v>350</v>
      </c>
      <c r="D282" s="121" t="s">
        <v>46</v>
      </c>
      <c r="E282" s="123" t="s">
        <v>351</v>
      </c>
      <c r="F282" s="150" t="s">
        <v>59</v>
      </c>
      <c r="G282" s="120">
        <v>28.3</v>
      </c>
      <c r="H282" s="142">
        <v>56.03</v>
      </c>
      <c r="I282" s="29">
        <v>0.30630000000000002</v>
      </c>
      <c r="J282" s="30">
        <f t="shared" si="10"/>
        <v>56.03</v>
      </c>
      <c r="K282" s="30">
        <f t="shared" si="6"/>
        <v>73.19</v>
      </c>
      <c r="L282" s="30">
        <f t="shared" si="9"/>
        <v>2071.2800000000002</v>
      </c>
      <c r="M282" s="39"/>
    </row>
    <row r="283" spans="1:13" ht="30" x14ac:dyDescent="0.25">
      <c r="A283" s="1"/>
      <c r="B283" s="121" t="s">
        <v>467</v>
      </c>
      <c r="C283" s="124" t="s">
        <v>163</v>
      </c>
      <c r="D283" s="122" t="s">
        <v>46</v>
      </c>
      <c r="E283" s="146" t="s">
        <v>164</v>
      </c>
      <c r="F283" s="124" t="s">
        <v>68</v>
      </c>
      <c r="G283" s="147">
        <v>10.7</v>
      </c>
      <c r="H283" s="147">
        <v>41.46</v>
      </c>
      <c r="I283" s="29">
        <v>0.30630000000000002</v>
      </c>
      <c r="J283" s="30">
        <f t="shared" si="10"/>
        <v>41.46</v>
      </c>
      <c r="K283" s="30">
        <f t="shared" si="6"/>
        <v>54.16</v>
      </c>
      <c r="L283" s="30">
        <f t="shared" si="9"/>
        <v>579.51</v>
      </c>
      <c r="M283" s="39"/>
    </row>
    <row r="284" spans="1:13" ht="45" x14ac:dyDescent="0.25">
      <c r="A284" s="1"/>
      <c r="B284" s="121" t="s">
        <v>468</v>
      </c>
      <c r="C284" s="124" t="s">
        <v>166</v>
      </c>
      <c r="D284" s="122" t="s">
        <v>46</v>
      </c>
      <c r="E284" s="134" t="s">
        <v>167</v>
      </c>
      <c r="F284" s="119" t="s">
        <v>59</v>
      </c>
      <c r="G284" s="148">
        <v>10.7</v>
      </c>
      <c r="H284" s="147">
        <v>49.41</v>
      </c>
      <c r="I284" s="29">
        <v>0.30630000000000002</v>
      </c>
      <c r="J284" s="30">
        <f t="shared" si="10"/>
        <v>49.41</v>
      </c>
      <c r="K284" s="30">
        <f t="shared" si="6"/>
        <v>64.540000000000006</v>
      </c>
      <c r="L284" s="30">
        <f t="shared" si="9"/>
        <v>690.58</v>
      </c>
      <c r="M284" s="39"/>
    </row>
    <row r="285" spans="1:13" x14ac:dyDescent="0.25">
      <c r="A285" s="1"/>
      <c r="B285" s="116">
        <v>43</v>
      </c>
      <c r="C285" s="124"/>
      <c r="D285" s="125"/>
      <c r="E285" s="126" t="s">
        <v>58</v>
      </c>
      <c r="F285" s="119"/>
      <c r="G285" s="120"/>
      <c r="H285" s="142"/>
      <c r="I285" s="29">
        <v>0.30630000000000002</v>
      </c>
      <c r="J285" s="30">
        <f t="shared" si="10"/>
        <v>0</v>
      </c>
      <c r="K285" s="30">
        <f t="shared" si="6"/>
        <v>0</v>
      </c>
      <c r="L285" s="30">
        <f t="shared" si="9"/>
        <v>0</v>
      </c>
      <c r="M285" s="39"/>
    </row>
    <row r="286" spans="1:13" ht="60" x14ac:dyDescent="0.25">
      <c r="A286" s="1"/>
      <c r="B286" s="121" t="s">
        <v>469</v>
      </c>
      <c r="C286" s="122" t="s">
        <v>413</v>
      </c>
      <c r="D286" s="122" t="s">
        <v>46</v>
      </c>
      <c r="E286" s="123" t="s">
        <v>414</v>
      </c>
      <c r="F286" s="119" t="s">
        <v>59</v>
      </c>
      <c r="G286" s="120">
        <v>1.6</v>
      </c>
      <c r="H286" s="120">
        <v>17.16</v>
      </c>
      <c r="I286" s="29">
        <v>0.30630000000000002</v>
      </c>
      <c r="J286" s="30">
        <f t="shared" si="10"/>
        <v>17.16</v>
      </c>
      <c r="K286" s="30">
        <f t="shared" si="6"/>
        <v>22.42</v>
      </c>
      <c r="L286" s="30">
        <f t="shared" si="9"/>
        <v>35.869999999999997</v>
      </c>
      <c r="M286" s="39"/>
    </row>
    <row r="287" spans="1:13" ht="60" x14ac:dyDescent="0.25">
      <c r="A287" s="1"/>
      <c r="B287" s="121" t="s">
        <v>470</v>
      </c>
      <c r="C287" s="122" t="s">
        <v>471</v>
      </c>
      <c r="D287" s="122" t="s">
        <v>46</v>
      </c>
      <c r="E287" s="123" t="s">
        <v>472</v>
      </c>
      <c r="F287" s="119" t="s">
        <v>59</v>
      </c>
      <c r="G287" s="120">
        <v>1</v>
      </c>
      <c r="H287" s="120">
        <v>836.71</v>
      </c>
      <c r="I287" s="29">
        <v>0.30630000000000002</v>
      </c>
      <c r="J287" s="30">
        <f t="shared" si="10"/>
        <v>836.71</v>
      </c>
      <c r="K287" s="30">
        <f t="shared" si="6"/>
        <v>1092.99</v>
      </c>
      <c r="L287" s="30">
        <f t="shared" si="9"/>
        <v>1092.99</v>
      </c>
      <c r="M287" s="39"/>
    </row>
    <row r="288" spans="1:13" ht="60" x14ac:dyDescent="0.25">
      <c r="A288" s="1"/>
      <c r="B288" s="121" t="s">
        <v>473</v>
      </c>
      <c r="C288" s="124" t="s">
        <v>177</v>
      </c>
      <c r="D288" s="122" t="s">
        <v>97</v>
      </c>
      <c r="E288" s="123" t="s">
        <v>474</v>
      </c>
      <c r="F288" s="119" t="s">
        <v>82</v>
      </c>
      <c r="G288" s="148">
        <v>1</v>
      </c>
      <c r="H288" s="147">
        <v>1360</v>
      </c>
      <c r="I288" s="29">
        <v>0.30630000000000002</v>
      </c>
      <c r="J288" s="30">
        <f t="shared" si="10"/>
        <v>1360</v>
      </c>
      <c r="K288" s="30">
        <f t="shared" si="6"/>
        <v>1776.57</v>
      </c>
      <c r="L288" s="30">
        <f t="shared" si="9"/>
        <v>1776.57</v>
      </c>
      <c r="M288" s="39"/>
    </row>
    <row r="289" spans="1:13" ht="60" x14ac:dyDescent="0.25">
      <c r="A289" s="1"/>
      <c r="B289" s="121" t="s">
        <v>475</v>
      </c>
      <c r="C289" s="124" t="s">
        <v>287</v>
      </c>
      <c r="D289" s="122" t="s">
        <v>46</v>
      </c>
      <c r="E289" s="146" t="s">
        <v>288</v>
      </c>
      <c r="F289" s="124" t="s">
        <v>68</v>
      </c>
      <c r="G289" s="147">
        <v>0.6</v>
      </c>
      <c r="H289" s="147">
        <v>164.17</v>
      </c>
      <c r="I289" s="29">
        <v>0.30630000000000002</v>
      </c>
      <c r="J289" s="30">
        <f t="shared" si="10"/>
        <v>164.17</v>
      </c>
      <c r="K289" s="30">
        <f t="shared" si="6"/>
        <v>214.46</v>
      </c>
      <c r="L289" s="30">
        <f t="shared" si="9"/>
        <v>128.68</v>
      </c>
      <c r="M289" s="39"/>
    </row>
    <row r="290" spans="1:13" x14ac:dyDescent="0.25">
      <c r="A290" s="1"/>
      <c r="B290" s="116">
        <v>44</v>
      </c>
      <c r="C290" s="124"/>
      <c r="D290" s="125"/>
      <c r="E290" s="126" t="s">
        <v>476</v>
      </c>
      <c r="F290" s="119"/>
      <c r="G290" s="120"/>
      <c r="H290" s="142"/>
      <c r="I290" s="29">
        <v>0.30630000000000002</v>
      </c>
      <c r="J290" s="30">
        <f t="shared" si="10"/>
        <v>0</v>
      </c>
      <c r="K290" s="30">
        <f t="shared" si="6"/>
        <v>0</v>
      </c>
      <c r="L290" s="30">
        <f t="shared" si="9"/>
        <v>0</v>
      </c>
      <c r="M290" s="39"/>
    </row>
    <row r="291" spans="1:13" ht="75" x14ac:dyDescent="0.25">
      <c r="A291" s="1"/>
      <c r="B291" s="121" t="s">
        <v>477</v>
      </c>
      <c r="C291" s="122" t="s">
        <v>478</v>
      </c>
      <c r="D291" s="122" t="s">
        <v>46</v>
      </c>
      <c r="E291" s="123" t="s">
        <v>479</v>
      </c>
      <c r="F291" s="119" t="s">
        <v>59</v>
      </c>
      <c r="G291" s="120">
        <v>1.5</v>
      </c>
      <c r="H291" s="120">
        <v>49.23</v>
      </c>
      <c r="I291" s="29">
        <v>0.30630000000000002</v>
      </c>
      <c r="J291" s="30">
        <f t="shared" si="10"/>
        <v>49.23</v>
      </c>
      <c r="K291" s="30">
        <f t="shared" si="6"/>
        <v>64.31</v>
      </c>
      <c r="L291" s="30">
        <f t="shared" si="9"/>
        <v>96.47</v>
      </c>
      <c r="M291" s="39"/>
    </row>
    <row r="292" spans="1:13" ht="45" x14ac:dyDescent="0.25">
      <c r="A292" s="1"/>
      <c r="B292" s="121" t="s">
        <v>480</v>
      </c>
      <c r="C292" s="122" t="s">
        <v>115</v>
      </c>
      <c r="D292" s="122" t="s">
        <v>46</v>
      </c>
      <c r="E292" s="123" t="s">
        <v>116</v>
      </c>
      <c r="F292" s="119" t="s">
        <v>59</v>
      </c>
      <c r="G292" s="120">
        <v>2.2000000000000002</v>
      </c>
      <c r="H292" s="120">
        <v>61.27</v>
      </c>
      <c r="I292" s="29">
        <v>0.30630000000000002</v>
      </c>
      <c r="J292" s="30">
        <f t="shared" si="10"/>
        <v>61.27</v>
      </c>
      <c r="K292" s="30">
        <f t="shared" si="6"/>
        <v>80.040000000000006</v>
      </c>
      <c r="L292" s="30">
        <f t="shared" ref="L292:L316" si="11">ROUND(K292*G292,2)</f>
        <v>176.09</v>
      </c>
      <c r="M292" s="39"/>
    </row>
    <row r="293" spans="1:13" ht="45" x14ac:dyDescent="0.25">
      <c r="A293" s="1"/>
      <c r="B293" s="121" t="s">
        <v>481</v>
      </c>
      <c r="C293" s="128" t="s">
        <v>108</v>
      </c>
      <c r="D293" s="122" t="s">
        <v>46</v>
      </c>
      <c r="E293" s="146" t="s">
        <v>118</v>
      </c>
      <c r="F293" s="124" t="s">
        <v>59</v>
      </c>
      <c r="G293" s="148">
        <v>4.4000000000000004</v>
      </c>
      <c r="H293" s="147">
        <v>8.8800000000000008</v>
      </c>
      <c r="I293" s="29">
        <v>0.30630000000000002</v>
      </c>
      <c r="J293" s="30">
        <f t="shared" si="10"/>
        <v>8.8800000000000008</v>
      </c>
      <c r="K293" s="30">
        <f t="shared" si="6"/>
        <v>11.6</v>
      </c>
      <c r="L293" s="30">
        <f t="shared" si="11"/>
        <v>51.04</v>
      </c>
      <c r="M293" s="39"/>
    </row>
    <row r="294" spans="1:13" ht="45" x14ac:dyDescent="0.25">
      <c r="A294" s="1"/>
      <c r="B294" s="121" t="s">
        <v>482</v>
      </c>
      <c r="C294" s="124" t="s">
        <v>120</v>
      </c>
      <c r="D294" s="122" t="s">
        <v>46</v>
      </c>
      <c r="E294" s="149" t="s">
        <v>121</v>
      </c>
      <c r="F294" s="124" t="s">
        <v>59</v>
      </c>
      <c r="G294" s="148">
        <v>8.8000000000000007</v>
      </c>
      <c r="H294" s="147">
        <v>31.84</v>
      </c>
      <c r="I294" s="29">
        <v>0.30630000000000002</v>
      </c>
      <c r="J294" s="30">
        <f t="shared" si="10"/>
        <v>31.84</v>
      </c>
      <c r="K294" s="30">
        <f t="shared" si="6"/>
        <v>41.59</v>
      </c>
      <c r="L294" s="30">
        <f t="shared" si="11"/>
        <v>365.99</v>
      </c>
      <c r="M294" s="39"/>
    </row>
    <row r="295" spans="1:13" ht="30" x14ac:dyDescent="0.25">
      <c r="A295" s="1"/>
      <c r="B295" s="121" t="s">
        <v>483</v>
      </c>
      <c r="C295" s="117">
        <v>88415</v>
      </c>
      <c r="D295" s="122" t="s">
        <v>45</v>
      </c>
      <c r="E295" s="123" t="s">
        <v>123</v>
      </c>
      <c r="F295" s="119" t="s">
        <v>59</v>
      </c>
      <c r="G295" s="148">
        <v>8.8000000000000007</v>
      </c>
      <c r="H295" s="142">
        <v>4.97</v>
      </c>
      <c r="I295" s="29">
        <v>0.30630000000000002</v>
      </c>
      <c r="J295" s="30">
        <f t="shared" si="10"/>
        <v>4.97</v>
      </c>
      <c r="K295" s="30">
        <f t="shared" si="6"/>
        <v>6.49</v>
      </c>
      <c r="L295" s="30">
        <f t="shared" si="11"/>
        <v>57.11</v>
      </c>
      <c r="M295" s="39"/>
    </row>
    <row r="296" spans="1:13" ht="30" x14ac:dyDescent="0.25">
      <c r="A296" s="1"/>
      <c r="B296" s="121" t="s">
        <v>484</v>
      </c>
      <c r="C296" s="124">
        <v>88489</v>
      </c>
      <c r="D296" s="122" t="s">
        <v>45</v>
      </c>
      <c r="E296" s="123" t="s">
        <v>125</v>
      </c>
      <c r="F296" s="119" t="s">
        <v>59</v>
      </c>
      <c r="G296" s="148">
        <v>8.8000000000000007</v>
      </c>
      <c r="H296" s="147">
        <v>12.54</v>
      </c>
      <c r="I296" s="29">
        <v>0.30630000000000002</v>
      </c>
      <c r="J296" s="30">
        <f t="shared" si="10"/>
        <v>12.54</v>
      </c>
      <c r="K296" s="30">
        <f t="shared" si="6"/>
        <v>16.38</v>
      </c>
      <c r="L296" s="30">
        <f t="shared" si="11"/>
        <v>144.13999999999999</v>
      </c>
      <c r="M296" s="39"/>
    </row>
    <row r="297" spans="1:13" ht="30" x14ac:dyDescent="0.25">
      <c r="A297" s="1"/>
      <c r="B297" s="121" t="s">
        <v>485</v>
      </c>
      <c r="C297" s="124" t="s">
        <v>127</v>
      </c>
      <c r="D297" s="122" t="s">
        <v>46</v>
      </c>
      <c r="E297" s="123" t="s">
        <v>128</v>
      </c>
      <c r="F297" s="119" t="s">
        <v>59</v>
      </c>
      <c r="G297" s="148">
        <v>3</v>
      </c>
      <c r="H297" s="147">
        <v>348.71</v>
      </c>
      <c r="I297" s="29">
        <v>0.30630000000000002</v>
      </c>
      <c r="J297" s="30">
        <f t="shared" si="10"/>
        <v>348.71</v>
      </c>
      <c r="K297" s="30">
        <f t="shared" si="6"/>
        <v>455.52</v>
      </c>
      <c r="L297" s="30">
        <f t="shared" si="11"/>
        <v>1366.56</v>
      </c>
      <c r="M297" s="39"/>
    </row>
    <row r="298" spans="1:13" x14ac:dyDescent="0.25">
      <c r="A298" s="1"/>
      <c r="B298" s="116">
        <v>45</v>
      </c>
      <c r="C298" s="124"/>
      <c r="D298" s="125"/>
      <c r="E298" s="126" t="s">
        <v>486</v>
      </c>
      <c r="F298" s="119"/>
      <c r="G298" s="120"/>
      <c r="H298" s="142"/>
      <c r="I298" s="29">
        <v>0.30630000000000002</v>
      </c>
      <c r="J298" s="30">
        <f t="shared" si="10"/>
        <v>0</v>
      </c>
      <c r="K298" s="30">
        <f t="shared" si="6"/>
        <v>0</v>
      </c>
      <c r="L298" s="30">
        <f t="shared" si="11"/>
        <v>0</v>
      </c>
      <c r="M298" s="39"/>
    </row>
    <row r="299" spans="1:13" ht="60" x14ac:dyDescent="0.25">
      <c r="A299" s="1"/>
      <c r="B299" s="121" t="s">
        <v>487</v>
      </c>
      <c r="C299" s="122" t="s">
        <v>488</v>
      </c>
      <c r="D299" s="122" t="s">
        <v>46</v>
      </c>
      <c r="E299" s="123" t="s">
        <v>489</v>
      </c>
      <c r="F299" s="119" t="s">
        <v>82</v>
      </c>
      <c r="G299" s="120">
        <v>1</v>
      </c>
      <c r="H299" s="120">
        <v>469.98</v>
      </c>
      <c r="I299" s="29">
        <v>0.30630000000000002</v>
      </c>
      <c r="J299" s="30">
        <f t="shared" si="10"/>
        <v>469.98</v>
      </c>
      <c r="K299" s="30">
        <f t="shared" si="6"/>
        <v>613.92999999999995</v>
      </c>
      <c r="L299" s="30">
        <f t="shared" si="11"/>
        <v>613.92999999999995</v>
      </c>
      <c r="M299" s="39"/>
    </row>
    <row r="300" spans="1:13" ht="60" x14ac:dyDescent="0.25">
      <c r="A300" s="1"/>
      <c r="B300" s="121" t="s">
        <v>490</v>
      </c>
      <c r="C300" s="122" t="s">
        <v>491</v>
      </c>
      <c r="D300" s="122" t="s">
        <v>46</v>
      </c>
      <c r="E300" s="123" t="s">
        <v>492</v>
      </c>
      <c r="F300" s="119" t="s">
        <v>82</v>
      </c>
      <c r="G300" s="120">
        <v>1</v>
      </c>
      <c r="H300" s="120">
        <v>181.02</v>
      </c>
      <c r="I300" s="29">
        <v>0.30630000000000002</v>
      </c>
      <c r="J300" s="30">
        <f t="shared" si="10"/>
        <v>181.02</v>
      </c>
      <c r="K300" s="30">
        <f t="shared" si="6"/>
        <v>236.47</v>
      </c>
      <c r="L300" s="30">
        <f t="shared" si="11"/>
        <v>236.47</v>
      </c>
      <c r="M300" s="39"/>
    </row>
    <row r="301" spans="1:13" ht="75" x14ac:dyDescent="0.25">
      <c r="A301" s="1"/>
      <c r="B301" s="121" t="s">
        <v>493</v>
      </c>
      <c r="C301" s="122" t="s">
        <v>131</v>
      </c>
      <c r="D301" s="122" t="s">
        <v>46</v>
      </c>
      <c r="E301" s="123" t="s">
        <v>132</v>
      </c>
      <c r="F301" s="119" t="s">
        <v>82</v>
      </c>
      <c r="G301" s="120">
        <v>1</v>
      </c>
      <c r="H301" s="120">
        <v>535.62</v>
      </c>
      <c r="I301" s="29">
        <v>0.30630000000000002</v>
      </c>
      <c r="J301" s="30">
        <f t="shared" si="10"/>
        <v>535.62</v>
      </c>
      <c r="K301" s="30">
        <f t="shared" si="6"/>
        <v>699.68</v>
      </c>
      <c r="L301" s="30">
        <f t="shared" si="11"/>
        <v>699.68</v>
      </c>
      <c r="M301" s="39"/>
    </row>
    <row r="302" spans="1:13" ht="30" x14ac:dyDescent="0.25">
      <c r="A302" s="1"/>
      <c r="B302" s="121" t="s">
        <v>494</v>
      </c>
      <c r="C302" s="124">
        <v>100849</v>
      </c>
      <c r="D302" s="121" t="s">
        <v>45</v>
      </c>
      <c r="E302" s="151" t="s">
        <v>134</v>
      </c>
      <c r="F302" s="119" t="s">
        <v>82</v>
      </c>
      <c r="G302" s="120">
        <v>1</v>
      </c>
      <c r="H302" s="120">
        <v>43.56</v>
      </c>
      <c r="I302" s="29">
        <v>0.30630000000000002</v>
      </c>
      <c r="J302" s="30">
        <f t="shared" si="10"/>
        <v>43.56</v>
      </c>
      <c r="K302" s="30">
        <f t="shared" si="6"/>
        <v>56.9</v>
      </c>
      <c r="L302" s="30">
        <f t="shared" si="11"/>
        <v>56.9</v>
      </c>
      <c r="M302" s="39"/>
    </row>
    <row r="303" spans="1:13" ht="90" x14ac:dyDescent="0.25">
      <c r="A303" s="1"/>
      <c r="B303" s="121" t="s">
        <v>495</v>
      </c>
      <c r="C303" s="124" t="s">
        <v>317</v>
      </c>
      <c r="D303" s="124" t="s">
        <v>46</v>
      </c>
      <c r="E303" s="134" t="s">
        <v>318</v>
      </c>
      <c r="F303" s="124" t="s">
        <v>82</v>
      </c>
      <c r="G303" s="132">
        <v>1</v>
      </c>
      <c r="H303" s="147">
        <v>557.97</v>
      </c>
      <c r="I303" s="29">
        <v>0.30630000000000002</v>
      </c>
      <c r="J303" s="30">
        <f t="shared" si="10"/>
        <v>557.97</v>
      </c>
      <c r="K303" s="30">
        <f t="shared" si="6"/>
        <v>728.88</v>
      </c>
      <c r="L303" s="30">
        <f t="shared" si="11"/>
        <v>728.88</v>
      </c>
      <c r="M303" s="39"/>
    </row>
    <row r="304" spans="1:13" x14ac:dyDescent="0.25">
      <c r="A304" s="1"/>
      <c r="B304" s="116">
        <v>46</v>
      </c>
      <c r="C304" s="124"/>
      <c r="D304" s="125"/>
      <c r="E304" s="126" t="s">
        <v>62</v>
      </c>
      <c r="F304" s="119"/>
      <c r="G304" s="120"/>
      <c r="H304" s="142"/>
      <c r="I304" s="29">
        <v>0.30630000000000002</v>
      </c>
      <c r="J304" s="30">
        <f t="shared" si="10"/>
        <v>0</v>
      </c>
      <c r="K304" s="30">
        <f t="shared" si="6"/>
        <v>0</v>
      </c>
      <c r="L304" s="30">
        <f t="shared" si="11"/>
        <v>0</v>
      </c>
      <c r="M304" s="39"/>
    </row>
    <row r="305" spans="1:13" ht="60" x14ac:dyDescent="0.25">
      <c r="A305" s="1"/>
      <c r="B305" s="121" t="s">
        <v>496</v>
      </c>
      <c r="C305" s="121" t="s">
        <v>304</v>
      </c>
      <c r="D305" s="122" t="s">
        <v>46</v>
      </c>
      <c r="E305" s="123" t="s">
        <v>497</v>
      </c>
      <c r="F305" s="150" t="s">
        <v>82</v>
      </c>
      <c r="G305" s="120">
        <v>4</v>
      </c>
      <c r="H305" s="142">
        <v>62.68</v>
      </c>
      <c r="I305" s="29">
        <v>0.30630000000000002</v>
      </c>
      <c r="J305" s="30">
        <f t="shared" si="10"/>
        <v>62.68</v>
      </c>
      <c r="K305" s="30">
        <f t="shared" si="6"/>
        <v>81.88</v>
      </c>
      <c r="L305" s="30">
        <f t="shared" si="11"/>
        <v>327.52</v>
      </c>
      <c r="M305" s="39"/>
    </row>
    <row r="306" spans="1:13" x14ac:dyDescent="0.25">
      <c r="A306" s="1"/>
      <c r="B306" s="116">
        <v>47</v>
      </c>
      <c r="C306" s="124"/>
      <c r="D306" s="125"/>
      <c r="E306" s="126" t="s">
        <v>421</v>
      </c>
      <c r="F306" s="119"/>
      <c r="G306" s="120"/>
      <c r="H306" s="142"/>
      <c r="I306" s="29">
        <v>0.30630000000000002</v>
      </c>
      <c r="J306" s="30">
        <f t="shared" si="10"/>
        <v>0</v>
      </c>
      <c r="K306" s="30">
        <f t="shared" si="6"/>
        <v>0</v>
      </c>
      <c r="L306" s="30">
        <f t="shared" si="11"/>
        <v>0</v>
      </c>
      <c r="M306" s="39"/>
    </row>
    <row r="307" spans="1:13" ht="45" x14ac:dyDescent="0.25">
      <c r="A307" s="1"/>
      <c r="B307" s="121" t="s">
        <v>498</v>
      </c>
      <c r="C307" s="124" t="s">
        <v>105</v>
      </c>
      <c r="D307" s="122" t="s">
        <v>46</v>
      </c>
      <c r="E307" s="143" t="s">
        <v>266</v>
      </c>
      <c r="F307" s="144" t="s">
        <v>59</v>
      </c>
      <c r="G307" s="144">
        <v>0.36</v>
      </c>
      <c r="H307" s="145">
        <v>61.27</v>
      </c>
      <c r="I307" s="29">
        <v>0.30630000000000002</v>
      </c>
      <c r="J307" s="30">
        <f t="shared" si="10"/>
        <v>61.27</v>
      </c>
      <c r="K307" s="30">
        <f t="shared" si="6"/>
        <v>80.040000000000006</v>
      </c>
      <c r="L307" s="30">
        <f t="shared" si="11"/>
        <v>28.81</v>
      </c>
      <c r="M307" s="39"/>
    </row>
    <row r="308" spans="1:13" ht="45" x14ac:dyDescent="0.25">
      <c r="A308" s="1"/>
      <c r="B308" s="121" t="s">
        <v>499</v>
      </c>
      <c r="C308" s="128" t="s">
        <v>108</v>
      </c>
      <c r="D308" s="122" t="s">
        <v>46</v>
      </c>
      <c r="E308" s="146" t="s">
        <v>118</v>
      </c>
      <c r="F308" s="124" t="s">
        <v>59</v>
      </c>
      <c r="G308" s="148">
        <v>0.72</v>
      </c>
      <c r="H308" s="147">
        <v>8.8800000000000008</v>
      </c>
      <c r="I308" s="29">
        <v>0.30630000000000002</v>
      </c>
      <c r="J308" s="30">
        <f t="shared" si="10"/>
        <v>8.8800000000000008</v>
      </c>
      <c r="K308" s="30">
        <f t="shared" si="6"/>
        <v>11.6</v>
      </c>
      <c r="L308" s="30">
        <f t="shared" si="11"/>
        <v>8.35</v>
      </c>
      <c r="M308" s="39"/>
    </row>
    <row r="309" spans="1:13" ht="45" x14ac:dyDescent="0.25">
      <c r="A309" s="1"/>
      <c r="B309" s="121" t="s">
        <v>500</v>
      </c>
      <c r="C309" s="124" t="s">
        <v>120</v>
      </c>
      <c r="D309" s="122" t="s">
        <v>46</v>
      </c>
      <c r="E309" s="149" t="s">
        <v>121</v>
      </c>
      <c r="F309" s="124" t="s">
        <v>59</v>
      </c>
      <c r="G309" s="148">
        <v>0.72</v>
      </c>
      <c r="H309" s="147">
        <v>31.84</v>
      </c>
      <c r="I309" s="29">
        <v>0.30630000000000002</v>
      </c>
      <c r="J309" s="30">
        <f t="shared" si="10"/>
        <v>31.84</v>
      </c>
      <c r="K309" s="30">
        <f t="shared" si="6"/>
        <v>41.59</v>
      </c>
      <c r="L309" s="30">
        <f t="shared" si="11"/>
        <v>29.94</v>
      </c>
      <c r="M309" s="39"/>
    </row>
    <row r="310" spans="1:13" ht="30" x14ac:dyDescent="0.25">
      <c r="A310" s="1"/>
      <c r="B310" s="121" t="s">
        <v>501</v>
      </c>
      <c r="C310" s="117">
        <v>88415</v>
      </c>
      <c r="D310" s="122" t="s">
        <v>45</v>
      </c>
      <c r="E310" s="123" t="s">
        <v>123</v>
      </c>
      <c r="F310" s="119" t="s">
        <v>59</v>
      </c>
      <c r="G310" s="148">
        <v>0.72</v>
      </c>
      <c r="H310" s="142">
        <v>5.1100000000000003</v>
      </c>
      <c r="I310" s="29">
        <v>0.30630000000000002</v>
      </c>
      <c r="J310" s="30">
        <f t="shared" si="10"/>
        <v>5.1100000000000003</v>
      </c>
      <c r="K310" s="30">
        <f t="shared" si="6"/>
        <v>6.68</v>
      </c>
      <c r="L310" s="30">
        <f t="shared" si="11"/>
        <v>4.8099999999999996</v>
      </c>
      <c r="M310" s="39"/>
    </row>
    <row r="311" spans="1:13" ht="30" x14ac:dyDescent="0.25">
      <c r="A311" s="1"/>
      <c r="B311" s="121" t="s">
        <v>502</v>
      </c>
      <c r="C311" s="124">
        <v>88489</v>
      </c>
      <c r="D311" s="122" t="s">
        <v>45</v>
      </c>
      <c r="E311" s="134" t="s">
        <v>125</v>
      </c>
      <c r="F311" s="119" t="s">
        <v>59</v>
      </c>
      <c r="G311" s="148">
        <v>93.66</v>
      </c>
      <c r="H311" s="147">
        <v>12.54</v>
      </c>
      <c r="I311" s="29">
        <v>0.30630000000000002</v>
      </c>
      <c r="J311" s="30">
        <f t="shared" si="10"/>
        <v>12.54</v>
      </c>
      <c r="K311" s="30">
        <f t="shared" si="6"/>
        <v>16.38</v>
      </c>
      <c r="L311" s="30">
        <f t="shared" si="11"/>
        <v>1534.15</v>
      </c>
      <c r="M311" s="39"/>
    </row>
    <row r="312" spans="1:13" ht="75" x14ac:dyDescent="0.25">
      <c r="A312" s="1"/>
      <c r="B312" s="121" t="s">
        <v>503</v>
      </c>
      <c r="C312" s="144" t="s">
        <v>182</v>
      </c>
      <c r="D312" s="122" t="s">
        <v>46</v>
      </c>
      <c r="E312" s="146" t="s">
        <v>183</v>
      </c>
      <c r="F312" s="124" t="s">
        <v>59</v>
      </c>
      <c r="G312" s="147">
        <v>28.3</v>
      </c>
      <c r="H312" s="147">
        <v>113.83</v>
      </c>
      <c r="I312" s="29">
        <v>0.30630000000000002</v>
      </c>
      <c r="J312" s="30">
        <f t="shared" si="10"/>
        <v>113.83</v>
      </c>
      <c r="K312" s="30">
        <f t="shared" si="6"/>
        <v>148.69999999999999</v>
      </c>
      <c r="L312" s="30">
        <f t="shared" si="11"/>
        <v>4208.21</v>
      </c>
      <c r="M312" s="39"/>
    </row>
    <row r="313" spans="1:13" ht="75" x14ac:dyDescent="0.25">
      <c r="A313" s="1"/>
      <c r="B313" s="121" t="s">
        <v>504</v>
      </c>
      <c r="C313" s="144" t="s">
        <v>274</v>
      </c>
      <c r="D313" s="122" t="s">
        <v>46</v>
      </c>
      <c r="E313" s="146" t="s">
        <v>275</v>
      </c>
      <c r="F313" s="124" t="s">
        <v>59</v>
      </c>
      <c r="G313" s="147">
        <v>25.05</v>
      </c>
      <c r="H313" s="147">
        <v>65.09</v>
      </c>
      <c r="I313" s="29">
        <v>0.30630000000000002</v>
      </c>
      <c r="J313" s="30">
        <f t="shared" si="10"/>
        <v>65.09</v>
      </c>
      <c r="K313" s="30">
        <f t="shared" si="6"/>
        <v>85.03</v>
      </c>
      <c r="L313" s="30">
        <f t="shared" si="11"/>
        <v>2130</v>
      </c>
      <c r="M313" s="39"/>
    </row>
    <row r="314" spans="1:13" ht="34.5" customHeight="1" x14ac:dyDescent="0.25">
      <c r="A314" s="1"/>
      <c r="B314" s="115" t="s">
        <v>505</v>
      </c>
      <c r="C314" s="115"/>
      <c r="D314" s="115"/>
      <c r="E314" s="115"/>
      <c r="F314" s="115"/>
      <c r="G314" s="115"/>
      <c r="H314" s="115"/>
      <c r="I314" s="115"/>
      <c r="J314" s="30">
        <f t="shared" si="10"/>
        <v>0</v>
      </c>
      <c r="K314" s="30">
        <f t="shared" si="6"/>
        <v>0</v>
      </c>
      <c r="L314" s="30">
        <f t="shared" si="11"/>
        <v>0</v>
      </c>
      <c r="M314" s="39"/>
    </row>
    <row r="315" spans="1:13" x14ac:dyDescent="0.25">
      <c r="A315" s="1"/>
      <c r="B315" s="116">
        <v>48</v>
      </c>
      <c r="C315" s="124"/>
      <c r="D315" s="125"/>
      <c r="E315" s="126" t="s">
        <v>505</v>
      </c>
      <c r="F315" s="119"/>
      <c r="G315" s="120"/>
      <c r="H315" s="142"/>
      <c r="I315" s="29">
        <v>0.30630000000000002</v>
      </c>
      <c r="J315" s="30">
        <f t="shared" si="10"/>
        <v>0</v>
      </c>
      <c r="K315" s="30">
        <f t="shared" si="6"/>
        <v>0</v>
      </c>
      <c r="L315" s="30">
        <f t="shared" si="11"/>
        <v>0</v>
      </c>
      <c r="M315" s="39"/>
    </row>
    <row r="316" spans="1:13" ht="36" customHeight="1" x14ac:dyDescent="0.25">
      <c r="A316" s="1"/>
      <c r="B316" s="121">
        <v>48</v>
      </c>
      <c r="C316" s="144" t="s">
        <v>506</v>
      </c>
      <c r="D316" s="122" t="s">
        <v>46</v>
      </c>
      <c r="E316" s="146" t="s">
        <v>507</v>
      </c>
      <c r="F316" s="124" t="s">
        <v>59</v>
      </c>
      <c r="G316" s="147">
        <v>200</v>
      </c>
      <c r="H316" s="147">
        <v>6.99</v>
      </c>
      <c r="I316" s="29">
        <v>0.30630000000000002</v>
      </c>
      <c r="J316" s="30">
        <f t="shared" si="10"/>
        <v>6.99</v>
      </c>
      <c r="K316" s="30">
        <f t="shared" si="6"/>
        <v>9.1300000000000008</v>
      </c>
      <c r="L316" s="30">
        <f t="shared" si="11"/>
        <v>1826</v>
      </c>
      <c r="M316" s="39"/>
    </row>
    <row r="317" spans="1:13" x14ac:dyDescent="0.25">
      <c r="A317" s="1"/>
      <c r="B317" s="28"/>
      <c r="C317" s="28"/>
      <c r="D317" s="28"/>
      <c r="E317" s="31"/>
      <c r="F317" s="28"/>
      <c r="G317" s="32"/>
      <c r="H317" s="33"/>
      <c r="I317" s="29">
        <v>0.30630000000000002</v>
      </c>
      <c r="J317" s="30">
        <f t="shared" ref="J317:J370" si="12">IF(LEFT($H$13,5)="CUSTO",H317,H317/(1+I317))</f>
        <v>0</v>
      </c>
      <c r="K317" s="30">
        <f t="shared" si="6"/>
        <v>0</v>
      </c>
      <c r="L317" s="30">
        <f t="shared" ref="L317:L346" si="13">ROUND(K317*G317,2)</f>
        <v>0</v>
      </c>
    </row>
    <row r="318" spans="1:13" x14ac:dyDescent="0.25">
      <c r="A318" s="1"/>
      <c r="B318" s="28"/>
      <c r="C318" s="28"/>
      <c r="D318" s="28"/>
      <c r="E318" s="31"/>
      <c r="F318" s="28"/>
      <c r="G318" s="32"/>
      <c r="H318" s="33"/>
      <c r="I318" s="29">
        <v>0.30630000000000002</v>
      </c>
      <c r="J318" s="30">
        <f t="shared" si="12"/>
        <v>0</v>
      </c>
      <c r="K318" s="30">
        <f t="shared" si="6"/>
        <v>0</v>
      </c>
      <c r="L318" s="30">
        <f t="shared" si="13"/>
        <v>0</v>
      </c>
    </row>
    <row r="319" spans="1:13" x14ac:dyDescent="0.25">
      <c r="A319" s="1"/>
      <c r="B319" s="28"/>
      <c r="C319" s="28"/>
      <c r="D319" s="28"/>
      <c r="E319" s="31"/>
      <c r="F319" s="28"/>
      <c r="G319" s="32"/>
      <c r="H319" s="33"/>
      <c r="I319" s="29">
        <v>0.30630000000000002</v>
      </c>
      <c r="J319" s="30">
        <f t="shared" si="12"/>
        <v>0</v>
      </c>
      <c r="K319" s="30">
        <f t="shared" si="6"/>
        <v>0</v>
      </c>
      <c r="L319" s="30">
        <f t="shared" si="13"/>
        <v>0</v>
      </c>
    </row>
    <row r="320" spans="1:13" x14ac:dyDescent="0.25">
      <c r="A320" s="1"/>
      <c r="B320" s="28"/>
      <c r="C320" s="28"/>
      <c r="D320" s="28"/>
      <c r="E320" s="31"/>
      <c r="F320" s="28"/>
      <c r="G320" s="32"/>
      <c r="H320" s="33"/>
      <c r="I320" s="29">
        <v>0.30630000000000002</v>
      </c>
      <c r="J320" s="30">
        <f t="shared" si="12"/>
        <v>0</v>
      </c>
      <c r="K320" s="30">
        <f t="shared" si="6"/>
        <v>0</v>
      </c>
      <c r="L320" s="30">
        <f t="shared" si="13"/>
        <v>0</v>
      </c>
    </row>
    <row r="321" spans="1:12" x14ac:dyDescent="0.25">
      <c r="A321" s="1"/>
      <c r="B321" s="28"/>
      <c r="C321" s="28"/>
      <c r="D321" s="28"/>
      <c r="E321" s="31"/>
      <c r="F321" s="28"/>
      <c r="G321" s="32"/>
      <c r="H321" s="33"/>
      <c r="I321" s="29">
        <v>0.30630000000000002</v>
      </c>
      <c r="J321" s="30">
        <f t="shared" si="12"/>
        <v>0</v>
      </c>
      <c r="K321" s="30">
        <f t="shared" si="6"/>
        <v>0</v>
      </c>
      <c r="L321" s="30">
        <f t="shared" si="13"/>
        <v>0</v>
      </c>
    </row>
    <row r="322" spans="1:12" x14ac:dyDescent="0.25">
      <c r="A322" s="1"/>
      <c r="B322" s="28"/>
      <c r="C322" s="28"/>
      <c r="D322" s="28"/>
      <c r="E322" s="31"/>
      <c r="F322" s="28"/>
      <c r="G322" s="32"/>
      <c r="H322" s="33"/>
      <c r="I322" s="29">
        <v>0.30630000000000002</v>
      </c>
      <c r="J322" s="30">
        <f t="shared" si="12"/>
        <v>0</v>
      </c>
      <c r="K322" s="30">
        <f t="shared" si="6"/>
        <v>0</v>
      </c>
      <c r="L322" s="30">
        <f t="shared" si="13"/>
        <v>0</v>
      </c>
    </row>
    <row r="323" spans="1:12" x14ac:dyDescent="0.25">
      <c r="A323" s="1"/>
      <c r="B323" s="28"/>
      <c r="C323" s="28"/>
      <c r="D323" s="28"/>
      <c r="E323" s="31"/>
      <c r="F323" s="28"/>
      <c r="G323" s="32"/>
      <c r="H323" s="33"/>
      <c r="I323" s="29">
        <v>0.30630000000000002</v>
      </c>
      <c r="J323" s="30">
        <f t="shared" si="12"/>
        <v>0</v>
      </c>
      <c r="K323" s="30">
        <f t="shared" si="6"/>
        <v>0</v>
      </c>
      <c r="L323" s="30">
        <f t="shared" si="13"/>
        <v>0</v>
      </c>
    </row>
    <row r="324" spans="1:12" x14ac:dyDescent="0.25">
      <c r="A324" s="1"/>
      <c r="B324" s="28"/>
      <c r="C324" s="28"/>
      <c r="D324" s="28"/>
      <c r="E324" s="31"/>
      <c r="F324" s="28"/>
      <c r="G324" s="32"/>
      <c r="H324" s="33"/>
      <c r="I324" s="29">
        <v>0.30630000000000002</v>
      </c>
      <c r="J324" s="30">
        <f t="shared" si="12"/>
        <v>0</v>
      </c>
      <c r="K324" s="30">
        <f t="shared" si="6"/>
        <v>0</v>
      </c>
      <c r="L324" s="30">
        <f t="shared" si="13"/>
        <v>0</v>
      </c>
    </row>
    <row r="325" spans="1:12" x14ac:dyDescent="0.25">
      <c r="A325" s="1"/>
      <c r="B325" s="28"/>
      <c r="C325" s="28"/>
      <c r="D325" s="28"/>
      <c r="E325" s="31"/>
      <c r="F325" s="28"/>
      <c r="G325" s="32"/>
      <c r="H325" s="33"/>
      <c r="I325" s="29">
        <v>0.30630000000000002</v>
      </c>
      <c r="J325" s="30">
        <f t="shared" si="12"/>
        <v>0</v>
      </c>
      <c r="K325" s="30">
        <f t="shared" si="6"/>
        <v>0</v>
      </c>
      <c r="L325" s="30">
        <f t="shared" si="13"/>
        <v>0</v>
      </c>
    </row>
    <row r="326" spans="1:12" x14ac:dyDescent="0.25">
      <c r="A326" s="1"/>
      <c r="B326" s="28"/>
      <c r="C326" s="28"/>
      <c r="D326" s="28"/>
      <c r="E326" s="31"/>
      <c r="F326" s="28"/>
      <c r="G326" s="32"/>
      <c r="H326" s="33"/>
      <c r="I326" s="29">
        <v>0.30630000000000002</v>
      </c>
      <c r="J326" s="30">
        <f t="shared" si="12"/>
        <v>0</v>
      </c>
      <c r="K326" s="30">
        <f t="shared" si="6"/>
        <v>0</v>
      </c>
      <c r="L326" s="30">
        <f t="shared" si="13"/>
        <v>0</v>
      </c>
    </row>
    <row r="327" spans="1:12" x14ac:dyDescent="0.25">
      <c r="A327" s="1"/>
      <c r="B327" s="28"/>
      <c r="C327" s="28"/>
      <c r="D327" s="28"/>
      <c r="E327" s="31"/>
      <c r="F327" s="28"/>
      <c r="G327" s="32"/>
      <c r="H327" s="33"/>
      <c r="I327" s="29">
        <v>0.30630000000000002</v>
      </c>
      <c r="J327" s="30">
        <f t="shared" si="12"/>
        <v>0</v>
      </c>
      <c r="K327" s="30">
        <f t="shared" si="6"/>
        <v>0</v>
      </c>
      <c r="L327" s="30">
        <f t="shared" si="13"/>
        <v>0</v>
      </c>
    </row>
    <row r="328" spans="1:12" x14ac:dyDescent="0.25">
      <c r="A328" s="1"/>
      <c r="B328" s="28"/>
      <c r="C328" s="28"/>
      <c r="D328" s="28"/>
      <c r="E328" s="31"/>
      <c r="F328" s="28"/>
      <c r="G328" s="32"/>
      <c r="H328" s="33"/>
      <c r="I328" s="29">
        <v>0.30630000000000002</v>
      </c>
      <c r="J328" s="30">
        <f t="shared" si="12"/>
        <v>0</v>
      </c>
      <c r="K328" s="30">
        <f t="shared" si="6"/>
        <v>0</v>
      </c>
      <c r="L328" s="30">
        <f t="shared" si="13"/>
        <v>0</v>
      </c>
    </row>
    <row r="329" spans="1:12" x14ac:dyDescent="0.25">
      <c r="A329" s="1"/>
      <c r="B329" s="28"/>
      <c r="C329" s="28"/>
      <c r="D329" s="28"/>
      <c r="E329" s="31"/>
      <c r="F329" s="28"/>
      <c r="G329" s="32"/>
      <c r="H329" s="33"/>
      <c r="I329" s="29">
        <v>0.30630000000000002</v>
      </c>
      <c r="J329" s="30">
        <f t="shared" si="12"/>
        <v>0</v>
      </c>
      <c r="K329" s="30">
        <f t="shared" si="6"/>
        <v>0</v>
      </c>
      <c r="L329" s="30">
        <f t="shared" si="13"/>
        <v>0</v>
      </c>
    </row>
    <row r="330" spans="1:12" x14ac:dyDescent="0.25">
      <c r="A330" s="1"/>
      <c r="B330" s="28"/>
      <c r="C330" s="28"/>
      <c r="D330" s="28"/>
      <c r="E330" s="31"/>
      <c r="F330" s="28"/>
      <c r="G330" s="32"/>
      <c r="H330" s="33"/>
      <c r="I330" s="29">
        <v>0.30630000000000002</v>
      </c>
      <c r="J330" s="30">
        <f t="shared" si="12"/>
        <v>0</v>
      </c>
      <c r="K330" s="30">
        <f t="shared" si="6"/>
        <v>0</v>
      </c>
      <c r="L330" s="30">
        <f t="shared" si="13"/>
        <v>0</v>
      </c>
    </row>
    <row r="331" spans="1:12" x14ac:dyDescent="0.25">
      <c r="A331" s="1"/>
      <c r="B331" s="28"/>
      <c r="C331" s="28"/>
      <c r="D331" s="28"/>
      <c r="E331" s="31"/>
      <c r="F331" s="28"/>
      <c r="G331" s="32"/>
      <c r="H331" s="33"/>
      <c r="I331" s="29">
        <v>0.30630000000000002</v>
      </c>
      <c r="J331" s="30">
        <f t="shared" si="12"/>
        <v>0</v>
      </c>
      <c r="K331" s="30">
        <f t="shared" si="6"/>
        <v>0</v>
      </c>
      <c r="L331" s="30">
        <f t="shared" si="13"/>
        <v>0</v>
      </c>
    </row>
    <row r="332" spans="1:12" x14ac:dyDescent="0.25">
      <c r="A332" s="1"/>
      <c r="B332" s="28"/>
      <c r="C332" s="28"/>
      <c r="D332" s="28"/>
      <c r="E332" s="31"/>
      <c r="F332" s="28"/>
      <c r="G332" s="32"/>
      <c r="H332" s="33"/>
      <c r="I332" s="29">
        <v>0.30630000000000002</v>
      </c>
      <c r="J332" s="30">
        <f t="shared" si="12"/>
        <v>0</v>
      </c>
      <c r="K332" s="30">
        <f t="shared" si="6"/>
        <v>0</v>
      </c>
      <c r="L332" s="30">
        <f t="shared" si="13"/>
        <v>0</v>
      </c>
    </row>
    <row r="333" spans="1:12" x14ac:dyDescent="0.25">
      <c r="A333" s="1"/>
      <c r="B333" s="28"/>
      <c r="C333" s="28"/>
      <c r="D333" s="28"/>
      <c r="E333" s="31"/>
      <c r="F333" s="28"/>
      <c r="G333" s="32"/>
      <c r="H333" s="33"/>
      <c r="I333" s="29">
        <v>0.30630000000000002</v>
      </c>
      <c r="J333" s="30">
        <f t="shared" si="12"/>
        <v>0</v>
      </c>
      <c r="K333" s="30">
        <f t="shared" si="6"/>
        <v>0</v>
      </c>
      <c r="L333" s="30">
        <f t="shared" si="13"/>
        <v>0</v>
      </c>
    </row>
    <row r="334" spans="1:12" x14ac:dyDescent="0.25">
      <c r="A334" s="1"/>
      <c r="B334" s="28"/>
      <c r="C334" s="28"/>
      <c r="D334" s="28"/>
      <c r="E334" s="31"/>
      <c r="F334" s="28"/>
      <c r="G334" s="32"/>
      <c r="H334" s="33"/>
      <c r="I334" s="29">
        <v>0.30630000000000002</v>
      </c>
      <c r="J334" s="30">
        <f t="shared" si="12"/>
        <v>0</v>
      </c>
      <c r="K334" s="30">
        <f t="shared" si="6"/>
        <v>0</v>
      </c>
      <c r="L334" s="30">
        <f t="shared" si="13"/>
        <v>0</v>
      </c>
    </row>
    <row r="335" spans="1:12" x14ac:dyDescent="0.25">
      <c r="A335" s="1"/>
      <c r="B335" s="28"/>
      <c r="C335" s="28"/>
      <c r="D335" s="28"/>
      <c r="E335" s="31"/>
      <c r="F335" s="28"/>
      <c r="G335" s="32"/>
      <c r="H335" s="33"/>
      <c r="I335" s="29">
        <v>0.30630000000000002</v>
      </c>
      <c r="J335" s="30">
        <f t="shared" si="12"/>
        <v>0</v>
      </c>
      <c r="K335" s="30">
        <f t="shared" si="6"/>
        <v>0</v>
      </c>
      <c r="L335" s="30">
        <f t="shared" si="13"/>
        <v>0</v>
      </c>
    </row>
    <row r="336" spans="1:12" x14ac:dyDescent="0.25">
      <c r="A336" s="1"/>
      <c r="B336" s="28"/>
      <c r="C336" s="28"/>
      <c r="D336" s="28"/>
      <c r="E336" s="31"/>
      <c r="F336" s="28"/>
      <c r="G336" s="32"/>
      <c r="H336" s="33"/>
      <c r="I336" s="29">
        <v>0.30630000000000002</v>
      </c>
      <c r="J336" s="30">
        <f t="shared" si="12"/>
        <v>0</v>
      </c>
      <c r="K336" s="30">
        <f t="shared" si="6"/>
        <v>0</v>
      </c>
      <c r="L336" s="30">
        <f t="shared" si="13"/>
        <v>0</v>
      </c>
    </row>
    <row r="337" spans="1:12" x14ac:dyDescent="0.25">
      <c r="A337" s="1"/>
      <c r="B337" s="28"/>
      <c r="C337" s="28"/>
      <c r="D337" s="28"/>
      <c r="E337" s="31"/>
      <c r="F337" s="28"/>
      <c r="G337" s="32"/>
      <c r="H337" s="33"/>
      <c r="I337" s="29">
        <v>0.30630000000000002</v>
      </c>
      <c r="J337" s="30">
        <f t="shared" si="12"/>
        <v>0</v>
      </c>
      <c r="K337" s="30">
        <f t="shared" si="6"/>
        <v>0</v>
      </c>
      <c r="L337" s="30">
        <f t="shared" si="13"/>
        <v>0</v>
      </c>
    </row>
    <row r="338" spans="1:12" x14ac:dyDescent="0.25">
      <c r="A338" s="1"/>
      <c r="B338" s="28"/>
      <c r="C338" s="28"/>
      <c r="D338" s="28"/>
      <c r="E338" s="31"/>
      <c r="F338" s="28"/>
      <c r="G338" s="32"/>
      <c r="H338" s="33"/>
      <c r="I338" s="29">
        <v>0.30630000000000002</v>
      </c>
      <c r="J338" s="30">
        <f t="shared" si="12"/>
        <v>0</v>
      </c>
      <c r="K338" s="30">
        <f t="shared" si="6"/>
        <v>0</v>
      </c>
      <c r="L338" s="30">
        <f t="shared" si="13"/>
        <v>0</v>
      </c>
    </row>
    <row r="339" spans="1:12" x14ac:dyDescent="0.25">
      <c r="A339" s="1"/>
      <c r="B339" s="28"/>
      <c r="C339" s="28"/>
      <c r="D339" s="28"/>
      <c r="E339" s="31"/>
      <c r="F339" s="28"/>
      <c r="G339" s="32"/>
      <c r="H339" s="33"/>
      <c r="I339" s="29">
        <v>0.30630000000000002</v>
      </c>
      <c r="J339" s="30">
        <f t="shared" si="12"/>
        <v>0</v>
      </c>
      <c r="K339" s="30">
        <f t="shared" si="6"/>
        <v>0</v>
      </c>
      <c r="L339" s="30">
        <f t="shared" si="13"/>
        <v>0</v>
      </c>
    </row>
    <row r="340" spans="1:12" x14ac:dyDescent="0.25">
      <c r="A340" s="1"/>
      <c r="B340" s="28"/>
      <c r="C340" s="28"/>
      <c r="D340" s="28"/>
      <c r="E340" s="31"/>
      <c r="F340" s="28"/>
      <c r="G340" s="32"/>
      <c r="H340" s="33"/>
      <c r="I340" s="29">
        <v>0.30630000000000002</v>
      </c>
      <c r="J340" s="30">
        <f t="shared" si="12"/>
        <v>0</v>
      </c>
      <c r="K340" s="30">
        <f t="shared" si="6"/>
        <v>0</v>
      </c>
      <c r="L340" s="30">
        <f t="shared" si="13"/>
        <v>0</v>
      </c>
    </row>
    <row r="341" spans="1:12" x14ac:dyDescent="0.25">
      <c r="A341" s="1"/>
      <c r="B341" s="28"/>
      <c r="C341" s="28"/>
      <c r="D341" s="28"/>
      <c r="E341" s="31"/>
      <c r="F341" s="28"/>
      <c r="G341" s="32"/>
      <c r="H341" s="33"/>
      <c r="I341" s="29">
        <v>0.30630000000000002</v>
      </c>
      <c r="J341" s="30">
        <f t="shared" si="12"/>
        <v>0</v>
      </c>
      <c r="K341" s="30">
        <f t="shared" si="6"/>
        <v>0</v>
      </c>
      <c r="L341" s="30">
        <f t="shared" si="13"/>
        <v>0</v>
      </c>
    </row>
    <row r="342" spans="1:12" x14ac:dyDescent="0.25">
      <c r="A342" s="1"/>
      <c r="B342" s="28"/>
      <c r="C342" s="28"/>
      <c r="D342" s="28"/>
      <c r="E342" s="31"/>
      <c r="F342" s="28"/>
      <c r="G342" s="32"/>
      <c r="H342" s="33"/>
      <c r="I342" s="29">
        <v>0.30630000000000002</v>
      </c>
      <c r="J342" s="30">
        <f t="shared" si="12"/>
        <v>0</v>
      </c>
      <c r="K342" s="30">
        <f t="shared" si="6"/>
        <v>0</v>
      </c>
      <c r="L342" s="30">
        <f t="shared" si="13"/>
        <v>0</v>
      </c>
    </row>
    <row r="343" spans="1:12" x14ac:dyDescent="0.25">
      <c r="A343" s="1"/>
      <c r="B343" s="28"/>
      <c r="C343" s="28"/>
      <c r="D343" s="28"/>
      <c r="E343" s="31"/>
      <c r="F343" s="28"/>
      <c r="G343" s="32"/>
      <c r="H343" s="33"/>
      <c r="I343" s="29">
        <v>0.30630000000000002</v>
      </c>
      <c r="J343" s="30">
        <f t="shared" si="12"/>
        <v>0</v>
      </c>
      <c r="K343" s="30">
        <f t="shared" si="6"/>
        <v>0</v>
      </c>
      <c r="L343" s="30">
        <f t="shared" si="13"/>
        <v>0</v>
      </c>
    </row>
    <row r="344" spans="1:12" x14ac:dyDescent="0.25">
      <c r="A344" s="1"/>
      <c r="B344" s="28"/>
      <c r="C344" s="28"/>
      <c r="D344" s="28"/>
      <c r="E344" s="31"/>
      <c r="F344" s="28"/>
      <c r="G344" s="32"/>
      <c r="H344" s="33"/>
      <c r="I344" s="29">
        <v>0.30630000000000002</v>
      </c>
      <c r="J344" s="30">
        <f t="shared" si="12"/>
        <v>0</v>
      </c>
      <c r="K344" s="30">
        <f t="shared" si="6"/>
        <v>0</v>
      </c>
      <c r="L344" s="30">
        <f t="shared" si="13"/>
        <v>0</v>
      </c>
    </row>
    <row r="345" spans="1:12" x14ac:dyDescent="0.25">
      <c r="A345" s="1"/>
      <c r="B345" s="28"/>
      <c r="C345" s="28"/>
      <c r="D345" s="28"/>
      <c r="E345" s="31"/>
      <c r="F345" s="28"/>
      <c r="G345" s="32"/>
      <c r="H345" s="33"/>
      <c r="I345" s="29">
        <v>0.30630000000000002</v>
      </c>
      <c r="J345" s="30">
        <f t="shared" si="12"/>
        <v>0</v>
      </c>
      <c r="K345" s="30">
        <f t="shared" si="6"/>
        <v>0</v>
      </c>
      <c r="L345" s="30">
        <f t="shared" si="13"/>
        <v>0</v>
      </c>
    </row>
    <row r="346" spans="1:12" x14ac:dyDescent="0.25">
      <c r="A346" s="1"/>
      <c r="B346" s="28"/>
      <c r="C346" s="28"/>
      <c r="D346" s="28"/>
      <c r="E346" s="31"/>
      <c r="F346" s="28"/>
      <c r="G346" s="32"/>
      <c r="H346" s="33"/>
      <c r="I346" s="29">
        <v>0.30630000000000002</v>
      </c>
      <c r="J346" s="30">
        <f t="shared" si="12"/>
        <v>0</v>
      </c>
      <c r="K346" s="30">
        <f t="shared" si="6"/>
        <v>0</v>
      </c>
      <c r="L346" s="30">
        <f t="shared" si="13"/>
        <v>0</v>
      </c>
    </row>
    <row r="347" spans="1:12" x14ac:dyDescent="0.25">
      <c r="A347" s="1"/>
      <c r="B347" s="28"/>
      <c r="C347" s="28"/>
      <c r="D347" s="28"/>
      <c r="E347" s="31"/>
      <c r="F347" s="28"/>
      <c r="G347" s="32"/>
      <c r="H347" s="33"/>
      <c r="I347" s="29">
        <v>0.30630000000000002</v>
      </c>
      <c r="J347" s="30">
        <f t="shared" si="12"/>
        <v>0</v>
      </c>
      <c r="K347" s="30">
        <f t="shared" si="6"/>
        <v>0</v>
      </c>
      <c r="L347" s="30">
        <f t="shared" ref="L347:L374" si="14">ROUND(K347*G347,2)</f>
        <v>0</v>
      </c>
    </row>
    <row r="348" spans="1:12" x14ac:dyDescent="0.25">
      <c r="A348" s="1"/>
      <c r="B348" s="28"/>
      <c r="C348" s="28"/>
      <c r="D348" s="28"/>
      <c r="E348" s="31"/>
      <c r="F348" s="28"/>
      <c r="G348" s="32"/>
      <c r="H348" s="33"/>
      <c r="I348" s="29">
        <v>0.30630000000000002</v>
      </c>
      <c r="J348" s="30">
        <f t="shared" si="12"/>
        <v>0</v>
      </c>
      <c r="K348" s="30">
        <f t="shared" si="6"/>
        <v>0</v>
      </c>
      <c r="L348" s="30">
        <f t="shared" si="14"/>
        <v>0</v>
      </c>
    </row>
    <row r="349" spans="1:12" x14ac:dyDescent="0.25">
      <c r="A349" s="1"/>
      <c r="B349" s="28"/>
      <c r="C349" s="28"/>
      <c r="D349" s="28"/>
      <c r="E349" s="31"/>
      <c r="F349" s="28"/>
      <c r="G349" s="32"/>
      <c r="H349" s="33"/>
      <c r="I349" s="29">
        <v>0.30630000000000002</v>
      </c>
      <c r="J349" s="30">
        <f t="shared" si="12"/>
        <v>0</v>
      </c>
      <c r="K349" s="30">
        <f t="shared" si="6"/>
        <v>0</v>
      </c>
      <c r="L349" s="30">
        <f t="shared" si="14"/>
        <v>0</v>
      </c>
    </row>
    <row r="350" spans="1:12" x14ac:dyDescent="0.25">
      <c r="A350" s="1"/>
      <c r="B350" s="28"/>
      <c r="C350" s="28"/>
      <c r="D350" s="28"/>
      <c r="E350" s="31"/>
      <c r="F350" s="28"/>
      <c r="G350" s="32"/>
      <c r="H350" s="33"/>
      <c r="I350" s="29">
        <v>0.30630000000000002</v>
      </c>
      <c r="J350" s="30">
        <f t="shared" si="12"/>
        <v>0</v>
      </c>
      <c r="K350" s="30">
        <f t="shared" si="6"/>
        <v>0</v>
      </c>
      <c r="L350" s="30">
        <f t="shared" si="14"/>
        <v>0</v>
      </c>
    </row>
    <row r="351" spans="1:12" x14ac:dyDescent="0.25">
      <c r="A351" s="1"/>
      <c r="B351" s="28"/>
      <c r="C351" s="28"/>
      <c r="D351" s="28"/>
      <c r="E351" s="31"/>
      <c r="F351" s="28"/>
      <c r="G351" s="32"/>
      <c r="H351" s="33"/>
      <c r="I351" s="29">
        <v>0.30630000000000002</v>
      </c>
      <c r="J351" s="30">
        <f t="shared" si="12"/>
        <v>0</v>
      </c>
      <c r="K351" s="30">
        <f t="shared" si="6"/>
        <v>0</v>
      </c>
      <c r="L351" s="30">
        <f t="shared" si="14"/>
        <v>0</v>
      </c>
    </row>
    <row r="352" spans="1:12" x14ac:dyDescent="0.25">
      <c r="A352" s="1"/>
      <c r="B352" s="28"/>
      <c r="C352" s="28"/>
      <c r="D352" s="28"/>
      <c r="E352" s="31"/>
      <c r="F352" s="28"/>
      <c r="G352" s="32"/>
      <c r="H352" s="33"/>
      <c r="I352" s="29">
        <v>0.30630000000000002</v>
      </c>
      <c r="J352" s="30">
        <f t="shared" si="12"/>
        <v>0</v>
      </c>
      <c r="K352" s="30">
        <f t="shared" si="6"/>
        <v>0</v>
      </c>
      <c r="L352" s="30">
        <f t="shared" si="14"/>
        <v>0</v>
      </c>
    </row>
    <row r="353" spans="1:12" x14ac:dyDescent="0.25">
      <c r="A353" s="1"/>
      <c r="B353" s="28"/>
      <c r="C353" s="28"/>
      <c r="D353" s="28"/>
      <c r="E353" s="31"/>
      <c r="F353" s="28"/>
      <c r="G353" s="32"/>
      <c r="H353" s="33"/>
      <c r="I353" s="29">
        <v>0.30630000000000002</v>
      </c>
      <c r="J353" s="30">
        <f t="shared" si="12"/>
        <v>0</v>
      </c>
      <c r="K353" s="30">
        <f t="shared" si="6"/>
        <v>0</v>
      </c>
      <c r="L353" s="30">
        <f t="shared" si="14"/>
        <v>0</v>
      </c>
    </row>
    <row r="354" spans="1:12" x14ac:dyDescent="0.25">
      <c r="A354" s="1"/>
      <c r="B354" s="28"/>
      <c r="C354" s="28"/>
      <c r="D354" s="28"/>
      <c r="E354" s="31"/>
      <c r="F354" s="28"/>
      <c r="G354" s="32"/>
      <c r="H354" s="33"/>
      <c r="I354" s="29">
        <v>0.30630000000000002</v>
      </c>
      <c r="J354" s="30">
        <f t="shared" si="12"/>
        <v>0</v>
      </c>
      <c r="K354" s="30">
        <f t="shared" si="6"/>
        <v>0</v>
      </c>
      <c r="L354" s="30">
        <f t="shared" si="14"/>
        <v>0</v>
      </c>
    </row>
    <row r="355" spans="1:12" x14ac:dyDescent="0.25">
      <c r="A355" s="1"/>
      <c r="B355" s="28"/>
      <c r="C355" s="28"/>
      <c r="D355" s="28"/>
      <c r="E355" s="31"/>
      <c r="F355" s="28"/>
      <c r="G355" s="32"/>
      <c r="H355" s="33"/>
      <c r="I355" s="29">
        <v>0.30630000000000002</v>
      </c>
      <c r="J355" s="30">
        <f t="shared" si="12"/>
        <v>0</v>
      </c>
      <c r="K355" s="30">
        <f t="shared" si="6"/>
        <v>0</v>
      </c>
      <c r="L355" s="30">
        <f t="shared" si="14"/>
        <v>0</v>
      </c>
    </row>
    <row r="356" spans="1:12" x14ac:dyDescent="0.25">
      <c r="A356" s="1"/>
      <c r="B356" s="28"/>
      <c r="C356" s="28"/>
      <c r="D356" s="28"/>
      <c r="E356" s="31"/>
      <c r="F356" s="28"/>
      <c r="G356" s="32"/>
      <c r="H356" s="33"/>
      <c r="I356" s="29">
        <v>0.30630000000000002</v>
      </c>
      <c r="J356" s="30">
        <f t="shared" si="12"/>
        <v>0</v>
      </c>
      <c r="K356" s="30">
        <f t="shared" si="6"/>
        <v>0</v>
      </c>
      <c r="L356" s="30">
        <f t="shared" si="14"/>
        <v>0</v>
      </c>
    </row>
    <row r="357" spans="1:12" x14ac:dyDescent="0.25">
      <c r="A357" s="1"/>
      <c r="B357" s="28"/>
      <c r="C357" s="28"/>
      <c r="D357" s="28"/>
      <c r="E357" s="31"/>
      <c r="F357" s="28"/>
      <c r="G357" s="32"/>
      <c r="H357" s="33"/>
      <c r="I357" s="29">
        <v>0.30630000000000002</v>
      </c>
      <c r="J357" s="30">
        <f t="shared" si="12"/>
        <v>0</v>
      </c>
      <c r="K357" s="30">
        <f t="shared" ref="K357:K402" si="15">ROUND(J357*1.3063,2)</f>
        <v>0</v>
      </c>
      <c r="L357" s="30">
        <f t="shared" si="14"/>
        <v>0</v>
      </c>
    </row>
    <row r="358" spans="1:12" x14ac:dyDescent="0.25">
      <c r="A358" s="1"/>
      <c r="B358" s="28"/>
      <c r="C358" s="28"/>
      <c r="D358" s="28"/>
      <c r="E358" s="31"/>
      <c r="F358" s="28"/>
      <c r="G358" s="32"/>
      <c r="H358" s="33"/>
      <c r="I358" s="29">
        <v>0.30630000000000002</v>
      </c>
      <c r="J358" s="30">
        <f t="shared" si="12"/>
        <v>0</v>
      </c>
      <c r="K358" s="30">
        <f t="shared" si="15"/>
        <v>0</v>
      </c>
      <c r="L358" s="30">
        <f t="shared" si="14"/>
        <v>0</v>
      </c>
    </row>
    <row r="359" spans="1:12" x14ac:dyDescent="0.25">
      <c r="A359" s="1"/>
      <c r="B359" s="28"/>
      <c r="C359" s="28"/>
      <c r="D359" s="28"/>
      <c r="E359" s="31"/>
      <c r="F359" s="28"/>
      <c r="G359" s="32"/>
      <c r="H359" s="33"/>
      <c r="I359" s="29">
        <v>0.30630000000000002</v>
      </c>
      <c r="J359" s="30">
        <f t="shared" si="12"/>
        <v>0</v>
      </c>
      <c r="K359" s="30">
        <f t="shared" si="15"/>
        <v>0</v>
      </c>
      <c r="L359" s="30">
        <f t="shared" si="14"/>
        <v>0</v>
      </c>
    </row>
    <row r="360" spans="1:12" x14ac:dyDescent="0.25">
      <c r="A360" s="1"/>
      <c r="B360" s="28"/>
      <c r="C360" s="28"/>
      <c r="D360" s="28"/>
      <c r="E360" s="31"/>
      <c r="F360" s="28"/>
      <c r="G360" s="32"/>
      <c r="H360" s="33"/>
      <c r="I360" s="29">
        <v>0.30630000000000002</v>
      </c>
      <c r="J360" s="30">
        <f t="shared" si="12"/>
        <v>0</v>
      </c>
      <c r="K360" s="30">
        <f t="shared" si="15"/>
        <v>0</v>
      </c>
      <c r="L360" s="30">
        <f t="shared" si="14"/>
        <v>0</v>
      </c>
    </row>
    <row r="361" spans="1:12" x14ac:dyDescent="0.25">
      <c r="A361" s="1"/>
      <c r="B361" s="28"/>
      <c r="C361" s="28"/>
      <c r="D361" s="28"/>
      <c r="E361" s="31"/>
      <c r="F361" s="28"/>
      <c r="G361" s="32"/>
      <c r="H361" s="33"/>
      <c r="I361" s="29">
        <v>0.30630000000000002</v>
      </c>
      <c r="J361" s="30">
        <f t="shared" si="12"/>
        <v>0</v>
      </c>
      <c r="K361" s="30">
        <f t="shared" si="15"/>
        <v>0</v>
      </c>
      <c r="L361" s="30">
        <f t="shared" si="14"/>
        <v>0</v>
      </c>
    </row>
    <row r="362" spans="1:12" x14ac:dyDescent="0.25">
      <c r="A362" s="1"/>
      <c r="B362" s="28"/>
      <c r="C362" s="28"/>
      <c r="D362" s="28"/>
      <c r="E362" s="31"/>
      <c r="F362" s="28"/>
      <c r="G362" s="32"/>
      <c r="H362" s="33"/>
      <c r="I362" s="29">
        <v>0.30630000000000002</v>
      </c>
      <c r="J362" s="30">
        <f t="shared" si="12"/>
        <v>0</v>
      </c>
      <c r="K362" s="30">
        <f t="shared" si="15"/>
        <v>0</v>
      </c>
      <c r="L362" s="30">
        <f t="shared" si="14"/>
        <v>0</v>
      </c>
    </row>
    <row r="363" spans="1:12" x14ac:dyDescent="0.25">
      <c r="A363" s="1"/>
      <c r="B363" s="28"/>
      <c r="C363" s="28"/>
      <c r="D363" s="28"/>
      <c r="E363" s="31"/>
      <c r="F363" s="28"/>
      <c r="G363" s="32"/>
      <c r="H363" s="33"/>
      <c r="I363" s="29">
        <v>0.30630000000000002</v>
      </c>
      <c r="J363" s="30">
        <f t="shared" si="12"/>
        <v>0</v>
      </c>
      <c r="K363" s="30">
        <f t="shared" si="15"/>
        <v>0</v>
      </c>
      <c r="L363" s="30">
        <f t="shared" si="14"/>
        <v>0</v>
      </c>
    </row>
    <row r="364" spans="1:12" x14ac:dyDescent="0.25">
      <c r="A364" s="1"/>
      <c r="B364" s="28"/>
      <c r="C364" s="28"/>
      <c r="D364" s="28"/>
      <c r="E364" s="31"/>
      <c r="F364" s="28"/>
      <c r="G364" s="32"/>
      <c r="H364" s="33"/>
      <c r="I364" s="29">
        <v>0.30630000000000002</v>
      </c>
      <c r="J364" s="30">
        <f t="shared" si="12"/>
        <v>0</v>
      </c>
      <c r="K364" s="30">
        <f t="shared" si="15"/>
        <v>0</v>
      </c>
      <c r="L364" s="30">
        <f t="shared" si="14"/>
        <v>0</v>
      </c>
    </row>
    <row r="365" spans="1:12" x14ac:dyDescent="0.25">
      <c r="A365" s="1"/>
      <c r="B365" s="28"/>
      <c r="C365" s="28"/>
      <c r="D365" s="28"/>
      <c r="E365" s="31"/>
      <c r="F365" s="28"/>
      <c r="G365" s="32"/>
      <c r="H365" s="33"/>
      <c r="I365" s="29">
        <v>0.30630000000000002</v>
      </c>
      <c r="J365" s="30">
        <f t="shared" si="12"/>
        <v>0</v>
      </c>
      <c r="K365" s="30">
        <f t="shared" si="15"/>
        <v>0</v>
      </c>
      <c r="L365" s="30">
        <f t="shared" si="14"/>
        <v>0</v>
      </c>
    </row>
    <row r="366" spans="1:12" x14ac:dyDescent="0.25">
      <c r="A366" s="1"/>
      <c r="B366" s="28"/>
      <c r="C366" s="28"/>
      <c r="D366" s="28"/>
      <c r="E366" s="31"/>
      <c r="F366" s="28"/>
      <c r="G366" s="32"/>
      <c r="H366" s="33"/>
      <c r="I366" s="29">
        <v>0.30630000000000002</v>
      </c>
      <c r="J366" s="30">
        <f t="shared" si="12"/>
        <v>0</v>
      </c>
      <c r="K366" s="30">
        <f t="shared" si="15"/>
        <v>0</v>
      </c>
      <c r="L366" s="30">
        <f t="shared" si="14"/>
        <v>0</v>
      </c>
    </row>
    <row r="367" spans="1:12" x14ac:dyDescent="0.25">
      <c r="A367" s="1"/>
      <c r="B367" s="28"/>
      <c r="C367" s="28"/>
      <c r="D367" s="28"/>
      <c r="E367" s="31"/>
      <c r="F367" s="28"/>
      <c r="G367" s="32"/>
      <c r="H367" s="33"/>
      <c r="I367" s="29">
        <v>0.30630000000000002</v>
      </c>
      <c r="J367" s="30">
        <f t="shared" si="12"/>
        <v>0</v>
      </c>
      <c r="K367" s="30">
        <f t="shared" si="15"/>
        <v>0</v>
      </c>
      <c r="L367" s="30">
        <f t="shared" si="14"/>
        <v>0</v>
      </c>
    </row>
    <row r="368" spans="1:12" x14ac:dyDescent="0.25">
      <c r="A368" s="1"/>
      <c r="B368" s="28"/>
      <c r="C368" s="28"/>
      <c r="D368" s="28"/>
      <c r="E368" s="31"/>
      <c r="F368" s="28"/>
      <c r="G368" s="32"/>
      <c r="H368" s="33"/>
      <c r="I368" s="29">
        <v>0.30630000000000002</v>
      </c>
      <c r="J368" s="30">
        <f t="shared" si="12"/>
        <v>0</v>
      </c>
      <c r="K368" s="30">
        <f t="shared" si="15"/>
        <v>0</v>
      </c>
      <c r="L368" s="30">
        <f t="shared" si="14"/>
        <v>0</v>
      </c>
    </row>
    <row r="369" spans="1:12" x14ac:dyDescent="0.25">
      <c r="A369" s="1"/>
      <c r="B369" s="28"/>
      <c r="C369" s="28"/>
      <c r="D369" s="28"/>
      <c r="E369" s="31"/>
      <c r="F369" s="28"/>
      <c r="G369" s="32"/>
      <c r="H369" s="33"/>
      <c r="I369" s="29">
        <v>0.30630000000000002</v>
      </c>
      <c r="J369" s="30">
        <f t="shared" si="12"/>
        <v>0</v>
      </c>
      <c r="K369" s="30">
        <f t="shared" si="15"/>
        <v>0</v>
      </c>
      <c r="L369" s="30">
        <f t="shared" si="14"/>
        <v>0</v>
      </c>
    </row>
    <row r="370" spans="1:12" x14ac:dyDescent="0.25">
      <c r="A370" s="1"/>
      <c r="B370" s="28"/>
      <c r="C370" s="28"/>
      <c r="D370" s="28"/>
      <c r="E370" s="31"/>
      <c r="F370" s="28"/>
      <c r="G370" s="32"/>
      <c r="H370" s="33"/>
      <c r="I370" s="29">
        <v>0.30630000000000002</v>
      </c>
      <c r="J370" s="30">
        <f t="shared" si="12"/>
        <v>0</v>
      </c>
      <c r="K370" s="30">
        <f t="shared" si="15"/>
        <v>0</v>
      </c>
      <c r="L370" s="30">
        <f t="shared" si="14"/>
        <v>0</v>
      </c>
    </row>
    <row r="371" spans="1:12" x14ac:dyDescent="0.25">
      <c r="A371" s="1"/>
      <c r="B371" s="28"/>
      <c r="C371" s="28"/>
      <c r="D371" s="28"/>
      <c r="E371" s="31"/>
      <c r="F371" s="28"/>
      <c r="G371" s="32"/>
      <c r="H371" s="33"/>
      <c r="I371" s="29">
        <v>0.30630000000000002</v>
      </c>
      <c r="J371" s="30">
        <f t="shared" si="0"/>
        <v>0</v>
      </c>
      <c r="K371" s="30">
        <f t="shared" si="15"/>
        <v>0</v>
      </c>
      <c r="L371" s="30">
        <f t="shared" si="14"/>
        <v>0</v>
      </c>
    </row>
    <row r="372" spans="1:12" x14ac:dyDescent="0.25">
      <c r="A372" s="1"/>
      <c r="B372" s="28"/>
      <c r="C372" s="28"/>
      <c r="D372" s="28"/>
      <c r="E372" s="31"/>
      <c r="F372" s="28"/>
      <c r="G372" s="32"/>
      <c r="H372" s="33"/>
      <c r="I372" s="29">
        <v>0.30630000000000002</v>
      </c>
      <c r="J372" s="30">
        <f t="shared" si="0"/>
        <v>0</v>
      </c>
      <c r="K372" s="30">
        <f t="shared" si="15"/>
        <v>0</v>
      </c>
      <c r="L372" s="30">
        <f t="shared" si="14"/>
        <v>0</v>
      </c>
    </row>
    <row r="373" spans="1:12" x14ac:dyDescent="0.25">
      <c r="A373" s="1"/>
      <c r="B373" s="28"/>
      <c r="C373" s="28"/>
      <c r="D373" s="28"/>
      <c r="E373" s="31"/>
      <c r="F373" s="28"/>
      <c r="G373" s="32"/>
      <c r="H373" s="33"/>
      <c r="I373" s="29">
        <v>0.30630000000000002</v>
      </c>
      <c r="J373" s="30">
        <f t="shared" si="0"/>
        <v>0</v>
      </c>
      <c r="K373" s="30">
        <f t="shared" si="15"/>
        <v>0</v>
      </c>
      <c r="L373" s="30">
        <f t="shared" si="14"/>
        <v>0</v>
      </c>
    </row>
    <row r="374" spans="1:12" x14ac:dyDescent="0.25">
      <c r="A374" s="1"/>
      <c r="B374" s="28"/>
      <c r="C374" s="28"/>
      <c r="D374" s="28"/>
      <c r="E374" s="31"/>
      <c r="F374" s="28"/>
      <c r="G374" s="32"/>
      <c r="H374" s="33"/>
      <c r="I374" s="29">
        <v>0.30630000000000002</v>
      </c>
      <c r="J374" s="30">
        <f t="shared" si="0"/>
        <v>0</v>
      </c>
      <c r="K374" s="30">
        <f t="shared" si="15"/>
        <v>0</v>
      </c>
      <c r="L374" s="30">
        <f t="shared" si="14"/>
        <v>0</v>
      </c>
    </row>
    <row r="375" spans="1:12" x14ac:dyDescent="0.25">
      <c r="A375" s="1"/>
      <c r="B375" s="28"/>
      <c r="C375" s="28"/>
      <c r="D375" s="28"/>
      <c r="E375" s="31"/>
      <c r="F375" s="28"/>
      <c r="G375" s="32"/>
      <c r="H375" s="33"/>
      <c r="I375" s="29">
        <v>0.30630000000000002</v>
      </c>
      <c r="J375" s="30">
        <f t="shared" si="0"/>
        <v>0</v>
      </c>
      <c r="K375" s="30">
        <f t="shared" si="15"/>
        <v>0</v>
      </c>
      <c r="L375" s="30">
        <f t="shared" ref="L375:L401" si="16">K375*G375</f>
        <v>0</v>
      </c>
    </row>
    <row r="376" spans="1:12" x14ac:dyDescent="0.25">
      <c r="A376" s="1"/>
      <c r="B376" s="28"/>
      <c r="C376" s="28"/>
      <c r="D376" s="28"/>
      <c r="E376" s="31"/>
      <c r="F376" s="28"/>
      <c r="G376" s="32"/>
      <c r="H376" s="33"/>
      <c r="I376" s="29">
        <v>0.30630000000000002</v>
      </c>
      <c r="J376" s="30">
        <f t="shared" ref="J376:J388" si="17">IF(LEFT($H$13,5)="CUSTO",H376,H376/(1+I376))</f>
        <v>0</v>
      </c>
      <c r="K376" s="30">
        <f t="shared" si="15"/>
        <v>0</v>
      </c>
      <c r="L376" s="30">
        <f t="shared" si="16"/>
        <v>0</v>
      </c>
    </row>
    <row r="377" spans="1:12" x14ac:dyDescent="0.25">
      <c r="A377" s="1"/>
      <c r="B377" s="28"/>
      <c r="C377" s="28"/>
      <c r="D377" s="28"/>
      <c r="E377" s="31"/>
      <c r="F377" s="28"/>
      <c r="G377" s="32"/>
      <c r="H377" s="33"/>
      <c r="I377" s="29">
        <v>0.30630000000000002</v>
      </c>
      <c r="J377" s="30">
        <f t="shared" si="17"/>
        <v>0</v>
      </c>
      <c r="K377" s="30">
        <f t="shared" si="15"/>
        <v>0</v>
      </c>
      <c r="L377" s="30">
        <f t="shared" si="16"/>
        <v>0</v>
      </c>
    </row>
    <row r="378" spans="1:12" x14ac:dyDescent="0.25">
      <c r="A378" s="1"/>
      <c r="B378" s="28"/>
      <c r="C378" s="28"/>
      <c r="D378" s="28"/>
      <c r="E378" s="31"/>
      <c r="F378" s="28"/>
      <c r="G378" s="32"/>
      <c r="H378" s="33"/>
      <c r="I378" s="29">
        <v>0.30630000000000002</v>
      </c>
      <c r="J378" s="30">
        <f t="shared" si="17"/>
        <v>0</v>
      </c>
      <c r="K378" s="30">
        <f t="shared" si="15"/>
        <v>0</v>
      </c>
      <c r="L378" s="30">
        <f t="shared" si="16"/>
        <v>0</v>
      </c>
    </row>
    <row r="379" spans="1:12" x14ac:dyDescent="0.25">
      <c r="A379" s="1"/>
      <c r="B379" s="28"/>
      <c r="C379" s="28"/>
      <c r="D379" s="28"/>
      <c r="E379" s="31"/>
      <c r="F379" s="28"/>
      <c r="G379" s="32"/>
      <c r="H379" s="33"/>
      <c r="I379" s="29">
        <v>0.30630000000000002</v>
      </c>
      <c r="J379" s="30">
        <f t="shared" si="17"/>
        <v>0</v>
      </c>
      <c r="K379" s="30">
        <f t="shared" si="15"/>
        <v>0</v>
      </c>
      <c r="L379" s="30">
        <f t="shared" si="16"/>
        <v>0</v>
      </c>
    </row>
    <row r="380" spans="1:12" x14ac:dyDescent="0.25">
      <c r="A380" s="1"/>
      <c r="B380" s="28"/>
      <c r="C380" s="28"/>
      <c r="D380" s="28"/>
      <c r="E380" s="31"/>
      <c r="F380" s="28"/>
      <c r="G380" s="32"/>
      <c r="H380" s="33"/>
      <c r="I380" s="29">
        <v>0.30630000000000002</v>
      </c>
      <c r="J380" s="30">
        <f t="shared" si="17"/>
        <v>0</v>
      </c>
      <c r="K380" s="30">
        <f t="shared" si="15"/>
        <v>0</v>
      </c>
      <c r="L380" s="30">
        <f t="shared" si="16"/>
        <v>0</v>
      </c>
    </row>
    <row r="381" spans="1:12" x14ac:dyDescent="0.25">
      <c r="A381" s="1"/>
      <c r="B381" s="28"/>
      <c r="C381" s="28"/>
      <c r="D381" s="28"/>
      <c r="E381" s="31"/>
      <c r="F381" s="28"/>
      <c r="G381" s="32"/>
      <c r="H381" s="33"/>
      <c r="I381" s="29">
        <v>0.30630000000000002</v>
      </c>
      <c r="J381" s="30">
        <f t="shared" si="17"/>
        <v>0</v>
      </c>
      <c r="K381" s="30">
        <f t="shared" si="15"/>
        <v>0</v>
      </c>
      <c r="L381" s="30">
        <f t="shared" si="16"/>
        <v>0</v>
      </c>
    </row>
    <row r="382" spans="1:12" x14ac:dyDescent="0.25">
      <c r="A382" s="1"/>
      <c r="B382" s="28"/>
      <c r="C382" s="28"/>
      <c r="D382" s="28"/>
      <c r="E382" s="31"/>
      <c r="F382" s="28"/>
      <c r="G382" s="32"/>
      <c r="H382" s="33"/>
      <c r="I382" s="29">
        <v>0.30630000000000002</v>
      </c>
      <c r="J382" s="30">
        <f t="shared" si="17"/>
        <v>0</v>
      </c>
      <c r="K382" s="30">
        <f t="shared" si="15"/>
        <v>0</v>
      </c>
      <c r="L382" s="30">
        <f t="shared" si="16"/>
        <v>0</v>
      </c>
    </row>
    <row r="383" spans="1:12" x14ac:dyDescent="0.25">
      <c r="A383" s="1"/>
      <c r="B383" s="28"/>
      <c r="C383" s="28"/>
      <c r="D383" s="28"/>
      <c r="E383" s="31"/>
      <c r="F383" s="28"/>
      <c r="G383" s="32"/>
      <c r="H383" s="33"/>
      <c r="I383" s="29">
        <v>0.30630000000000002</v>
      </c>
      <c r="J383" s="30">
        <f t="shared" si="17"/>
        <v>0</v>
      </c>
      <c r="K383" s="30">
        <f t="shared" si="15"/>
        <v>0</v>
      </c>
      <c r="L383" s="30">
        <f t="shared" si="16"/>
        <v>0</v>
      </c>
    </row>
    <row r="384" spans="1:12" x14ac:dyDescent="0.25">
      <c r="A384" s="1"/>
      <c r="B384" s="28"/>
      <c r="C384" s="28"/>
      <c r="D384" s="28"/>
      <c r="E384" s="31"/>
      <c r="F384" s="28"/>
      <c r="G384" s="32"/>
      <c r="H384" s="33"/>
      <c r="I384" s="29">
        <v>0.30630000000000002</v>
      </c>
      <c r="J384" s="30">
        <f t="shared" si="17"/>
        <v>0</v>
      </c>
      <c r="K384" s="30">
        <f t="shared" si="15"/>
        <v>0</v>
      </c>
      <c r="L384" s="30">
        <f t="shared" si="16"/>
        <v>0</v>
      </c>
    </row>
    <row r="385" spans="1:12" x14ac:dyDescent="0.25">
      <c r="A385" s="1"/>
      <c r="B385" s="28"/>
      <c r="C385" s="28"/>
      <c r="D385" s="28"/>
      <c r="E385" s="31"/>
      <c r="F385" s="28"/>
      <c r="G385" s="32"/>
      <c r="H385" s="33"/>
      <c r="I385" s="29">
        <v>0.30630000000000002</v>
      </c>
      <c r="J385" s="30">
        <f t="shared" si="17"/>
        <v>0</v>
      </c>
      <c r="K385" s="30">
        <f t="shared" si="15"/>
        <v>0</v>
      </c>
      <c r="L385" s="30">
        <f t="shared" si="16"/>
        <v>0</v>
      </c>
    </row>
    <row r="386" spans="1:12" x14ac:dyDescent="0.25">
      <c r="A386" s="1"/>
      <c r="B386" s="28"/>
      <c r="C386" s="28"/>
      <c r="D386" s="28"/>
      <c r="E386" s="31"/>
      <c r="F386" s="28"/>
      <c r="G386" s="32"/>
      <c r="H386" s="33"/>
      <c r="I386" s="29">
        <v>0.30630000000000002</v>
      </c>
      <c r="J386" s="30">
        <f t="shared" si="17"/>
        <v>0</v>
      </c>
      <c r="K386" s="30">
        <f t="shared" si="15"/>
        <v>0</v>
      </c>
      <c r="L386" s="30">
        <f t="shared" si="16"/>
        <v>0</v>
      </c>
    </row>
    <row r="387" spans="1:12" x14ac:dyDescent="0.25">
      <c r="A387" s="1"/>
      <c r="B387" s="28"/>
      <c r="C387" s="28"/>
      <c r="D387" s="28"/>
      <c r="E387" s="31"/>
      <c r="F387" s="28"/>
      <c r="G387" s="32"/>
      <c r="H387" s="33"/>
      <c r="I387" s="29">
        <v>0.30630000000000002</v>
      </c>
      <c r="J387" s="30">
        <f t="shared" si="17"/>
        <v>0</v>
      </c>
      <c r="K387" s="30">
        <f t="shared" si="15"/>
        <v>0</v>
      </c>
      <c r="L387" s="30">
        <f t="shared" si="16"/>
        <v>0</v>
      </c>
    </row>
    <row r="388" spans="1:12" x14ac:dyDescent="0.25">
      <c r="A388" s="1"/>
      <c r="B388" s="28"/>
      <c r="C388" s="28"/>
      <c r="D388" s="28"/>
      <c r="E388" s="31"/>
      <c r="F388" s="28"/>
      <c r="G388" s="32"/>
      <c r="H388" s="33"/>
      <c r="I388" s="29">
        <v>0.30630000000000002</v>
      </c>
      <c r="J388" s="30">
        <f t="shared" si="17"/>
        <v>0</v>
      </c>
      <c r="K388" s="30">
        <f t="shared" si="15"/>
        <v>0</v>
      </c>
      <c r="L388" s="30">
        <f t="shared" si="16"/>
        <v>0</v>
      </c>
    </row>
    <row r="389" spans="1:12" x14ac:dyDescent="0.25">
      <c r="A389" s="1"/>
      <c r="B389" s="28"/>
      <c r="C389" s="28"/>
      <c r="D389" s="28"/>
      <c r="E389" s="31"/>
      <c r="F389" s="28"/>
      <c r="G389" s="32"/>
      <c r="H389" s="33"/>
      <c r="I389" s="29">
        <v>0.30630000000000002</v>
      </c>
      <c r="J389" s="30">
        <f t="shared" si="0"/>
        <v>0</v>
      </c>
      <c r="K389" s="30">
        <f t="shared" si="15"/>
        <v>0</v>
      </c>
      <c r="L389" s="30">
        <f t="shared" si="16"/>
        <v>0</v>
      </c>
    </row>
    <row r="390" spans="1:12" x14ac:dyDescent="0.25">
      <c r="A390" s="1"/>
      <c r="B390" s="28"/>
      <c r="C390" s="28"/>
      <c r="D390" s="28"/>
      <c r="E390" s="31"/>
      <c r="F390" s="28"/>
      <c r="G390" s="32"/>
      <c r="H390" s="33"/>
      <c r="I390" s="29">
        <v>0.30630000000000002</v>
      </c>
      <c r="J390" s="30">
        <f t="shared" si="0"/>
        <v>0</v>
      </c>
      <c r="K390" s="30">
        <f t="shared" si="15"/>
        <v>0</v>
      </c>
      <c r="L390" s="30">
        <f t="shared" si="16"/>
        <v>0</v>
      </c>
    </row>
    <row r="391" spans="1:12" x14ac:dyDescent="0.25">
      <c r="A391" s="1"/>
      <c r="B391" s="28"/>
      <c r="C391" s="28"/>
      <c r="D391" s="28"/>
      <c r="E391" s="31"/>
      <c r="F391" s="28"/>
      <c r="G391" s="32"/>
      <c r="H391" s="33"/>
      <c r="I391" s="29">
        <v>0.30630000000000002</v>
      </c>
      <c r="J391" s="30">
        <f t="shared" si="0"/>
        <v>0</v>
      </c>
      <c r="K391" s="30">
        <f t="shared" si="15"/>
        <v>0</v>
      </c>
      <c r="L391" s="30">
        <f t="shared" si="16"/>
        <v>0</v>
      </c>
    </row>
    <row r="392" spans="1:12" x14ac:dyDescent="0.25">
      <c r="A392" s="1"/>
      <c r="B392" s="28"/>
      <c r="C392" s="28"/>
      <c r="D392" s="28"/>
      <c r="E392" s="31"/>
      <c r="F392" s="28"/>
      <c r="G392" s="32"/>
      <c r="H392" s="33"/>
      <c r="I392" s="29">
        <v>0.30630000000000002</v>
      </c>
      <c r="J392" s="30">
        <f t="shared" si="0"/>
        <v>0</v>
      </c>
      <c r="K392" s="30">
        <f t="shared" si="15"/>
        <v>0</v>
      </c>
      <c r="L392" s="30">
        <f t="shared" si="16"/>
        <v>0</v>
      </c>
    </row>
    <row r="393" spans="1:12" x14ac:dyDescent="0.25">
      <c r="A393" s="1"/>
      <c r="B393" s="28"/>
      <c r="C393" s="28"/>
      <c r="D393" s="28"/>
      <c r="E393" s="31"/>
      <c r="F393" s="28"/>
      <c r="G393" s="32"/>
      <c r="H393" s="33"/>
      <c r="I393" s="29">
        <v>0.30630000000000002</v>
      </c>
      <c r="J393" s="30">
        <f t="shared" si="0"/>
        <v>0</v>
      </c>
      <c r="K393" s="30">
        <f t="shared" si="15"/>
        <v>0</v>
      </c>
      <c r="L393" s="30">
        <f t="shared" si="16"/>
        <v>0</v>
      </c>
    </row>
    <row r="394" spans="1:12" x14ac:dyDescent="0.25">
      <c r="A394" s="1"/>
      <c r="B394" s="28"/>
      <c r="C394" s="28"/>
      <c r="D394" s="28"/>
      <c r="E394" s="31"/>
      <c r="F394" s="28"/>
      <c r="G394" s="32"/>
      <c r="H394" s="33"/>
      <c r="I394" s="29">
        <v>0.30630000000000002</v>
      </c>
      <c r="J394" s="30">
        <f t="shared" si="0"/>
        <v>0</v>
      </c>
      <c r="K394" s="30">
        <f t="shared" si="15"/>
        <v>0</v>
      </c>
      <c r="L394" s="30">
        <f t="shared" si="16"/>
        <v>0</v>
      </c>
    </row>
    <row r="395" spans="1:12" x14ac:dyDescent="0.25">
      <c r="A395" s="1"/>
      <c r="B395" s="28"/>
      <c r="C395" s="28"/>
      <c r="D395" s="28"/>
      <c r="E395" s="31"/>
      <c r="F395" s="28"/>
      <c r="G395" s="32"/>
      <c r="H395" s="33"/>
      <c r="I395" s="29">
        <v>0.30630000000000002</v>
      </c>
      <c r="J395" s="30">
        <f t="shared" si="0"/>
        <v>0</v>
      </c>
      <c r="K395" s="30">
        <f t="shared" si="15"/>
        <v>0</v>
      </c>
      <c r="L395" s="30">
        <f t="shared" si="16"/>
        <v>0</v>
      </c>
    </row>
    <row r="396" spans="1:12" x14ac:dyDescent="0.25">
      <c r="A396" s="1"/>
      <c r="B396" s="28"/>
      <c r="C396" s="28"/>
      <c r="D396" s="28"/>
      <c r="E396" s="31"/>
      <c r="F396" s="28"/>
      <c r="G396" s="32"/>
      <c r="H396" s="33"/>
      <c r="I396" s="29">
        <v>0.30630000000000002</v>
      </c>
      <c r="J396" s="30">
        <f t="shared" si="0"/>
        <v>0</v>
      </c>
      <c r="K396" s="30">
        <f t="shared" si="15"/>
        <v>0</v>
      </c>
      <c r="L396" s="30">
        <f t="shared" si="16"/>
        <v>0</v>
      </c>
    </row>
    <row r="397" spans="1:12" x14ac:dyDescent="0.25">
      <c r="A397" s="1"/>
      <c r="B397" s="28"/>
      <c r="C397" s="28"/>
      <c r="D397" s="28"/>
      <c r="E397" s="31"/>
      <c r="F397" s="28"/>
      <c r="G397" s="32"/>
      <c r="H397" s="33"/>
      <c r="I397" s="29">
        <v>0.30630000000000002</v>
      </c>
      <c r="J397" s="30">
        <f t="shared" si="0"/>
        <v>0</v>
      </c>
      <c r="K397" s="30">
        <f t="shared" si="15"/>
        <v>0</v>
      </c>
      <c r="L397" s="30">
        <f t="shared" ref="L397:L398" si="18">K397*G397</f>
        <v>0</v>
      </c>
    </row>
    <row r="398" spans="1:12" x14ac:dyDescent="0.25">
      <c r="A398" s="1"/>
      <c r="B398" s="28"/>
      <c r="C398" s="28"/>
      <c r="D398" s="28"/>
      <c r="E398" s="31"/>
      <c r="F398" s="28"/>
      <c r="G398" s="32"/>
      <c r="H398" s="33"/>
      <c r="I398" s="29">
        <v>0.30630000000000002</v>
      </c>
      <c r="J398" s="30">
        <f t="shared" si="0"/>
        <v>0</v>
      </c>
      <c r="K398" s="30">
        <f t="shared" si="15"/>
        <v>0</v>
      </c>
      <c r="L398" s="30">
        <f t="shared" si="18"/>
        <v>0</v>
      </c>
    </row>
    <row r="399" spans="1:12" x14ac:dyDescent="0.25">
      <c r="A399" s="1"/>
      <c r="B399" s="28"/>
      <c r="C399" s="28"/>
      <c r="D399" s="28"/>
      <c r="E399" s="31"/>
      <c r="F399" s="28"/>
      <c r="G399" s="32"/>
      <c r="H399" s="33"/>
      <c r="I399" s="29">
        <v>0.30630000000000002</v>
      </c>
      <c r="J399" s="30">
        <f t="shared" si="0"/>
        <v>0</v>
      </c>
      <c r="K399" s="30">
        <f t="shared" si="15"/>
        <v>0</v>
      </c>
      <c r="L399" s="30">
        <f t="shared" si="16"/>
        <v>0</v>
      </c>
    </row>
    <row r="400" spans="1:12" x14ac:dyDescent="0.25">
      <c r="A400" s="1"/>
      <c r="B400" s="28"/>
      <c r="C400" s="28"/>
      <c r="D400" s="28"/>
      <c r="E400" s="31"/>
      <c r="F400" s="28"/>
      <c r="G400" s="32"/>
      <c r="H400" s="33"/>
      <c r="I400" s="29">
        <v>0.30630000000000002</v>
      </c>
      <c r="J400" s="30">
        <f t="shared" si="0"/>
        <v>0</v>
      </c>
      <c r="K400" s="30">
        <f t="shared" si="15"/>
        <v>0</v>
      </c>
      <c r="L400" s="30">
        <f t="shared" si="16"/>
        <v>0</v>
      </c>
    </row>
    <row r="401" spans="1:32" x14ac:dyDescent="0.25">
      <c r="A401" s="1"/>
      <c r="B401" s="28"/>
      <c r="C401" s="28"/>
      <c r="D401" s="28"/>
      <c r="E401" s="31"/>
      <c r="F401" s="28"/>
      <c r="G401" s="32"/>
      <c r="H401" s="33"/>
      <c r="I401" s="29">
        <v>0.30630000000000002</v>
      </c>
      <c r="J401" s="30">
        <f t="shared" si="0"/>
        <v>0</v>
      </c>
      <c r="K401" s="30">
        <f t="shared" si="15"/>
        <v>0</v>
      </c>
      <c r="L401" s="30">
        <f t="shared" si="16"/>
        <v>0</v>
      </c>
    </row>
    <row r="402" spans="1:32" x14ac:dyDescent="0.25">
      <c r="A402" s="1"/>
      <c r="B402" s="28"/>
      <c r="C402" s="28"/>
      <c r="D402" s="28"/>
      <c r="E402" s="31"/>
      <c r="F402" s="28"/>
      <c r="G402" s="32"/>
      <c r="H402" s="33"/>
      <c r="I402" s="29">
        <v>0.30630000000000002</v>
      </c>
      <c r="J402" s="30">
        <f t="shared" ref="J402" si="19">IF(LEFT($H$13,5)="CUSTO",H402,H402/(1+I402))</f>
        <v>0</v>
      </c>
      <c r="K402" s="30">
        <f t="shared" si="15"/>
        <v>0</v>
      </c>
      <c r="L402" s="30">
        <f t="shared" ref="L402" si="20">K402*G402</f>
        <v>0</v>
      </c>
    </row>
    <row r="403" spans="1:32" s="1" customFormat="1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1:32" s="1" customFormat="1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</sheetData>
  <mergeCells count="20">
    <mergeCell ref="B228:I228"/>
    <mergeCell ref="B245:I245"/>
    <mergeCell ref="B277:I277"/>
    <mergeCell ref="B314:I314"/>
    <mergeCell ref="I6:I7"/>
    <mergeCell ref="H6:H7"/>
    <mergeCell ref="J6:J7"/>
    <mergeCell ref="B87:I87"/>
    <mergeCell ref="B170:I170"/>
    <mergeCell ref="C9:D9"/>
    <mergeCell ref="C11:D11"/>
    <mergeCell ref="G6:G7"/>
    <mergeCell ref="C10:D10"/>
    <mergeCell ref="B9:B11"/>
    <mergeCell ref="B2:F2"/>
    <mergeCell ref="C4:H4"/>
    <mergeCell ref="E5:F5"/>
    <mergeCell ref="B6:B7"/>
    <mergeCell ref="C6:C7"/>
    <mergeCell ref="C3:H3"/>
  </mergeCells>
  <phoneticPr fontId="14" type="noConversion"/>
  <dataValidations disablePrompts="1" count="4">
    <dataValidation type="list" allowBlank="1" showInputMessage="1" showErrorMessage="1" sqref="H13" xr:uid="{00000000-0002-0000-0000-000000000000}">
      <formula1>"CUSTO (SEM BDI),PREÇO (COM BDI)"</formula1>
    </dataValidation>
    <dataValidation type="list" allowBlank="1" showInputMessage="1" showErrorMessage="1" sqref="D7" xr:uid="{00000000-0002-0000-0000-000001000000}">
      <formula1>"Sim,Não"</formula1>
    </dataValidation>
    <dataValidation type="list" allowBlank="1" showInputMessage="1" showErrorMessage="1" sqref="E5" xr:uid="{00000000-0002-0000-0000-000002000000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date" allowBlank="1" showInputMessage="1" showErrorMessage="1" sqref="C6:C7" xr:uid="{00000000-0002-0000-0000-000003000000}">
      <formula1>40179</formula1>
      <formula2>54789</formula2>
    </dataValidation>
  </dataValidations>
  <pageMargins left="0.25" right="0.25" top="0.75" bottom="0.75" header="0.3" footer="0.3"/>
  <pageSetup paperSize="9" scale="38" fitToHeight="0" orientation="portrait" r:id="rId1"/>
  <colBreaks count="1" manualBreakCount="1">
    <brk id="12" max="150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6"/>
  <sheetViews>
    <sheetView showGridLines="0" workbookViewId="0"/>
  </sheetViews>
  <sheetFormatPr defaultRowHeight="15" x14ac:dyDescent="0.25"/>
  <cols>
    <col min="1" max="1" width="2.85546875" customWidth="1"/>
    <col min="3" max="3" width="21.28515625" customWidth="1"/>
    <col min="6" max="6" width="9.7109375" bestFit="1" customWidth="1"/>
  </cols>
  <sheetData>
    <row r="1" spans="2:12" ht="15.75" thickBot="1" x14ac:dyDescent="0.3"/>
    <row r="2" spans="2:12" ht="20.25" thickTop="1" thickBot="1" x14ac:dyDescent="0.35">
      <c r="B2" s="70" t="s">
        <v>31</v>
      </c>
      <c r="C2" s="71"/>
      <c r="D2" s="71"/>
      <c r="E2" s="71"/>
      <c r="F2" s="25"/>
      <c r="G2" s="1"/>
    </row>
    <row r="3" spans="2:12" ht="16.5" thickTop="1" thickBot="1" x14ac:dyDescent="0.3">
      <c r="B3" s="1"/>
      <c r="C3" s="1"/>
      <c r="D3" s="1"/>
      <c r="E3" s="1"/>
      <c r="F3" s="1"/>
      <c r="G3" s="1"/>
      <c r="H3" s="1"/>
    </row>
    <row r="4" spans="2:12" ht="16.5" thickTop="1" thickBot="1" x14ac:dyDescent="0.3">
      <c r="B4" s="88" t="s">
        <v>5</v>
      </c>
      <c r="C4" s="89"/>
      <c r="D4" s="89"/>
      <c r="E4" s="89"/>
      <c r="F4" s="90"/>
      <c r="G4" s="1"/>
      <c r="H4" s="76" t="s">
        <v>28</v>
      </c>
      <c r="I4" s="77"/>
      <c r="J4" s="77"/>
      <c r="K4" s="77"/>
      <c r="L4" s="78"/>
    </row>
    <row r="5" spans="2:12" ht="15.75" customHeight="1" thickBot="1" x14ac:dyDescent="0.3">
      <c r="B5" s="72" t="s">
        <v>6</v>
      </c>
      <c r="C5" s="73"/>
      <c r="D5" s="73"/>
      <c r="E5" s="73"/>
      <c r="F5" s="26"/>
      <c r="G5" s="1"/>
      <c r="H5" s="79" t="s">
        <v>42</v>
      </c>
      <c r="I5" s="80"/>
      <c r="J5" s="80"/>
      <c r="K5" s="80"/>
      <c r="L5" s="81"/>
    </row>
    <row r="6" spans="2:12" ht="15.75" thickBot="1" x14ac:dyDescent="0.3">
      <c r="B6" s="72" t="s">
        <v>8</v>
      </c>
      <c r="C6" s="73"/>
      <c r="D6" s="73"/>
      <c r="E6" s="73"/>
      <c r="F6" s="26"/>
      <c r="G6" s="1"/>
      <c r="H6" s="82"/>
      <c r="I6" s="83"/>
      <c r="J6" s="83"/>
      <c r="K6" s="83"/>
      <c r="L6" s="84"/>
    </row>
    <row r="7" spans="2:12" ht="15.75" thickBot="1" x14ac:dyDescent="0.3">
      <c r="B7" s="72" t="s">
        <v>13</v>
      </c>
      <c r="C7" s="73"/>
      <c r="D7" s="73"/>
      <c r="E7" s="73"/>
      <c r="F7" s="26"/>
      <c r="G7" s="1"/>
      <c r="H7" s="82"/>
      <c r="I7" s="83"/>
      <c r="J7" s="83"/>
      <c r="K7" s="83"/>
      <c r="L7" s="84"/>
    </row>
    <row r="8" spans="2:12" ht="15.75" thickBot="1" x14ac:dyDescent="0.3">
      <c r="B8" s="72" t="s">
        <v>17</v>
      </c>
      <c r="C8" s="73"/>
      <c r="D8" s="73"/>
      <c r="E8" s="73"/>
      <c r="F8" s="26"/>
      <c r="G8" s="1"/>
      <c r="H8" s="82"/>
      <c r="I8" s="83"/>
      <c r="J8" s="83"/>
      <c r="K8" s="83"/>
      <c r="L8" s="84"/>
    </row>
    <row r="9" spans="2:12" ht="15.75" thickBot="1" x14ac:dyDescent="0.3">
      <c r="B9" s="72" t="s">
        <v>18</v>
      </c>
      <c r="C9" s="73"/>
      <c r="D9" s="73"/>
      <c r="E9" s="73"/>
      <c r="F9" s="26"/>
      <c r="G9" s="1"/>
      <c r="H9" s="82"/>
      <c r="I9" s="83"/>
      <c r="J9" s="83"/>
      <c r="K9" s="83"/>
      <c r="L9" s="84"/>
    </row>
    <row r="10" spans="2:12" ht="15.75" thickBot="1" x14ac:dyDescent="0.3">
      <c r="B10" s="74" t="s">
        <v>19</v>
      </c>
      <c r="C10" s="75"/>
      <c r="D10" s="75"/>
      <c r="E10" s="75"/>
      <c r="F10" s="27"/>
      <c r="G10" s="1"/>
      <c r="H10" s="85"/>
      <c r="I10" s="86"/>
      <c r="J10" s="86"/>
      <c r="K10" s="86"/>
      <c r="L10" s="87"/>
    </row>
    <row r="11" spans="2:12" ht="15.75" thickTop="1" x14ac:dyDescent="0.25"/>
    <row r="12" spans="2:12" ht="15.75" thickBot="1" x14ac:dyDescent="0.3"/>
    <row r="13" spans="2:12" ht="16.5" thickTop="1" thickBot="1" x14ac:dyDescent="0.3">
      <c r="B13" s="63" t="s">
        <v>0</v>
      </c>
      <c r="C13" s="55" t="s">
        <v>38</v>
      </c>
      <c r="D13" s="56"/>
    </row>
    <row r="14" spans="2:12" ht="16.5" thickTop="1" thickBot="1" x14ac:dyDescent="0.3">
      <c r="B14" s="64"/>
      <c r="C14" s="61" t="s">
        <v>39</v>
      </c>
      <c r="D14" s="62"/>
    </row>
    <row r="15" spans="2:12" ht="16.5" thickTop="1" thickBot="1" x14ac:dyDescent="0.3">
      <c r="B15" s="65"/>
      <c r="C15" s="57" t="s">
        <v>1</v>
      </c>
      <c r="D15" s="58"/>
    </row>
    <row r="16" spans="2:12" ht="15.75" thickTop="1" x14ac:dyDescent="0.25"/>
    <row r="26" spans="7:7" x14ac:dyDescent="0.25">
      <c r="G26" s="17"/>
    </row>
  </sheetData>
  <mergeCells count="14">
    <mergeCell ref="H4:L4"/>
    <mergeCell ref="H5:L10"/>
    <mergeCell ref="B4:F4"/>
    <mergeCell ref="B5:E5"/>
    <mergeCell ref="B6:E6"/>
    <mergeCell ref="B7:E7"/>
    <mergeCell ref="B8:E8"/>
    <mergeCell ref="B13:B15"/>
    <mergeCell ref="C13:D13"/>
    <mergeCell ref="C14:D14"/>
    <mergeCell ref="C15:D15"/>
    <mergeCell ref="B2:E2"/>
    <mergeCell ref="B9:E9"/>
    <mergeCell ref="B10:E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 Orçamentária</vt:lpstr>
      <vt:lpstr>Detalhamento do BDI</vt:lpstr>
      <vt:lpstr>'Planilha Orçamentária'!Area_de_impressao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 LICITAÇAO</dc:creator>
  <cp:lastModifiedBy>Felipe Augusto Correia Cardoso</cp:lastModifiedBy>
  <cp:lastPrinted>2024-02-20T14:07:26Z</cp:lastPrinted>
  <dcterms:created xsi:type="dcterms:W3CDTF">2022-07-05T20:48:01Z</dcterms:created>
  <dcterms:modified xsi:type="dcterms:W3CDTF">2025-03-20T14:08:04Z</dcterms:modified>
</cp:coreProperties>
</file>