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835"/>
  </bookViews>
  <sheets>
    <sheet name="CRONOGRAMA FISICO FINANCEIRO" sheetId="1" r:id="rId1"/>
    <sheet name="MODELO CRONOGRAMA FIS FINANC" sheetId="4" r:id="rId2"/>
  </sheets>
  <definedNames>
    <definedName name="_xlnm.Print_Area" localSheetId="0">'CRONOGRAMA FISICO FINANCEIRO'!$A$1:$K$32</definedName>
    <definedName name="_xlnm.Print_Area" localSheetId="1">'MODELO CRONOGRAMA FIS FINANC'!$A$1:$K$41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<sst xmlns="http://schemas.openxmlformats.org/spreadsheetml/2006/main" count="107" uniqueCount="51">
  <si>
    <t>CRONOGRAMA FÍSICO-FINANCEIRO</t>
  </si>
  <si>
    <t xml:space="preserve">PREFEITURA MUNICIPAL DE CAMPO FLORIDO
OBRA: MANUTENÇÃO DA PONTE SÃO JOSÉ
LOCAL: RUA SÃO JOSÉ S/N CÓRREGO CACHOEIRINHA
DATA: 25/02/2026                                                            
</t>
  </si>
  <si>
    <t>PREFEITURA: PREFEITURA MUNICIPAL DE CAMPO FLORIDO</t>
  </si>
  <si>
    <t>VALOR DA OBRA: R$90.040,61</t>
  </si>
  <si>
    <t>DATA: 25/02/2026</t>
  </si>
  <si>
    <t>OBRA: PONTE RUA SÃO JOSÉ</t>
  </si>
  <si>
    <t>LOCAL: RUA SÃO JOSÉ</t>
  </si>
  <si>
    <t>PRAZO DA OBRA: 06 MESES</t>
  </si>
  <si>
    <t>ITEM</t>
  </si>
  <si>
    <t>CÓDIGO</t>
  </si>
  <si>
    <t>ETAPAS/DESCRIÇÃO</t>
  </si>
  <si>
    <t>FÍSICO/ FINANCEIRO</t>
  </si>
  <si>
    <t>TOTAL  ETAPAS</t>
  </si>
  <si>
    <t>MÊS 1</t>
  </si>
  <si>
    <t>MÊS 2</t>
  </si>
  <si>
    <t>MÊS 3</t>
  </si>
  <si>
    <t>MÊS 4</t>
  </si>
  <si>
    <t>MÊS 5</t>
  </si>
  <si>
    <t>MÊS 6</t>
  </si>
  <si>
    <t>SERVIÇOS PRELIMINARES</t>
  </si>
  <si>
    <t>Físico %</t>
  </si>
  <si>
    <t>Financeiro</t>
  </si>
  <si>
    <t>FUNDAÇÃO</t>
  </si>
  <si>
    <t>SUPRAESTRUTURA</t>
  </si>
  <si>
    <t>DRENAGEM</t>
  </si>
  <si>
    <t>MURETA</t>
  </si>
  <si>
    <t>PAVIMENTAÇÃO/CALÇADA</t>
  </si>
  <si>
    <t>LIMPEZA DE OBRA</t>
  </si>
  <si>
    <t>TOTAL</t>
  </si>
  <si>
    <t xml:space="preserve"> </t>
  </si>
  <si>
    <t>153672MG</t>
  </si>
  <si>
    <t>Observações:</t>
  </si>
  <si>
    <t>Assinatura do engenheiro responsável pelo cronograma</t>
  </si>
  <si>
    <t>CREA ou CAU</t>
  </si>
  <si>
    <t>PREFEITURA MUNICIPAL DE CAMPO FLORIDO</t>
  </si>
  <si>
    <r>
      <rPr>
        <b/>
        <sz val="10"/>
        <rFont val="Arial"/>
        <charset val="134"/>
      </rPr>
      <t xml:space="preserve">PREFEITURA: </t>
    </r>
    <r>
      <rPr>
        <b/>
        <sz val="10"/>
        <color indexed="10"/>
        <rFont val="Arial"/>
        <charset val="134"/>
      </rPr>
      <t>Nome da Prefeitura</t>
    </r>
    <r>
      <rPr>
        <b/>
        <sz val="10"/>
        <rFont val="Arial"/>
        <charset val="134"/>
      </rPr>
      <t xml:space="preserve"> </t>
    </r>
  </si>
  <si>
    <t xml:space="preserve">VALOR DO CONVÊNIO: </t>
  </si>
  <si>
    <r>
      <rPr>
        <b/>
        <sz val="10"/>
        <rFont val="Arial"/>
        <charset val="134"/>
      </rPr>
      <t xml:space="preserve">DATA: </t>
    </r>
    <r>
      <rPr>
        <b/>
        <sz val="10"/>
        <color indexed="10"/>
        <rFont val="Arial"/>
        <charset val="134"/>
      </rPr>
      <t>dd/mm/aa</t>
    </r>
  </si>
  <si>
    <r>
      <rPr>
        <b/>
        <sz val="10"/>
        <rFont val="Arial"/>
        <charset val="134"/>
      </rPr>
      <t xml:space="preserve">OBRA: </t>
    </r>
    <r>
      <rPr>
        <b/>
        <sz val="10"/>
        <color indexed="10"/>
        <rFont val="Arial"/>
        <charset val="134"/>
      </rPr>
      <t>Pavimentação asfáltica em C.B.U.Q</t>
    </r>
  </si>
  <si>
    <r>
      <rPr>
        <b/>
        <sz val="10"/>
        <rFont val="Arial"/>
        <charset val="134"/>
      </rPr>
      <t xml:space="preserve">LOCAL: </t>
    </r>
    <r>
      <rPr>
        <b/>
        <sz val="10"/>
        <color indexed="10"/>
        <rFont val="Arial"/>
        <charset val="134"/>
      </rPr>
      <t>Rua X, Bairro Y</t>
    </r>
  </si>
  <si>
    <r>
      <rPr>
        <b/>
        <sz val="10"/>
        <rFont val="Arial"/>
        <charset val="134"/>
      </rPr>
      <t xml:space="preserve">PRAZO DA OBRA: </t>
    </r>
    <r>
      <rPr>
        <b/>
        <sz val="10"/>
        <color indexed="10"/>
        <rFont val="Arial"/>
        <charset val="134"/>
      </rPr>
      <t>06 meses</t>
    </r>
  </si>
  <si>
    <t>IIO-001</t>
  </si>
  <si>
    <t>INSTALAÇÕES INICIAIS DA OBRA</t>
  </si>
  <si>
    <t>OBR-001</t>
  </si>
  <si>
    <t>OBRAS VIÁRIAS</t>
  </si>
  <si>
    <t>DRE-001</t>
  </si>
  <si>
    <t xml:space="preserve">DRENAGEM  </t>
  </si>
  <si>
    <t>URB-001</t>
  </si>
  <si>
    <t xml:space="preserve">URBANIZAÇÃO E OBRAS COMPLEMENTARES                          </t>
  </si>
  <si>
    <t xml:space="preserve">Assinatura do engenheiro/arquiteto/técnico em edificaçõe/técnico em estradas responsável </t>
  </si>
  <si>
    <t>Assinatura do Prefeito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</si>
</sst>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(* #,##0.00_);_(* \(#,##0.00\);_(* &quot;-&quot;??_);_(@_)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&quot;R$ &quot;#,##0.00"/>
    <numFmt numFmtId="181" formatCode="&quot;R$&quot;\ #,##0.00_);[Red]\(&quot;R$&quot;\ #,###.00\)"/>
  </numFmts>
  <fonts count="33">
    <font>
      <sz val="10"/>
      <name val="Arial"/>
      <charset val="134"/>
    </font>
    <font>
      <b/>
      <sz val="12"/>
      <name val="Arial"/>
      <charset val="134"/>
    </font>
    <font>
      <b/>
      <sz val="10"/>
      <name val="Arial"/>
      <charset val="134"/>
    </font>
    <font>
      <b/>
      <sz val="10"/>
      <color indexed="10"/>
      <name val="Arial"/>
      <charset val="134"/>
    </font>
    <font>
      <b/>
      <sz val="9"/>
      <color indexed="12"/>
      <name val="Arial"/>
      <charset val="134"/>
    </font>
    <font>
      <sz val="9"/>
      <color indexed="8"/>
      <name val="Arial"/>
      <charset val="134"/>
    </font>
    <font>
      <sz val="9"/>
      <color indexed="12"/>
      <name val="Arial"/>
      <charset val="134"/>
    </font>
    <font>
      <b/>
      <sz val="9"/>
      <color indexed="8"/>
      <name val="Arial"/>
      <charset val="134"/>
    </font>
    <font>
      <sz val="8"/>
      <name val="Arial"/>
      <charset val="134"/>
    </font>
    <font>
      <b/>
      <sz val="9"/>
      <name val="Arial"/>
      <charset val="134"/>
    </font>
    <font>
      <sz val="9"/>
      <name val="Arial"/>
      <charset val="134"/>
    </font>
    <font>
      <sz val="10"/>
      <color theme="1"/>
      <name val="Arial"/>
      <charset val="134"/>
    </font>
    <font>
      <sz val="9"/>
      <color theme="1"/>
      <name val="Arial"/>
      <charset val="134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6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178" fontId="13" fillId="0" borderId="0" applyFont="0" applyFill="0" applyBorder="0" applyAlignment="0" applyProtection="0">
      <alignment vertical="center"/>
    </xf>
    <xf numFmtId="179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6" borderId="5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20" fillId="0" borderId="55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57" applyNumberFormat="0" applyAlignment="0" applyProtection="0">
      <alignment vertical="center"/>
    </xf>
    <xf numFmtId="0" fontId="23" fillId="8" borderId="58" applyNumberFormat="0" applyAlignment="0" applyProtection="0">
      <alignment vertical="center"/>
    </xf>
    <xf numFmtId="0" fontId="24" fillId="8" borderId="57" applyNumberFormat="0" applyAlignment="0" applyProtection="0">
      <alignment vertical="center"/>
    </xf>
    <xf numFmtId="0" fontId="25" fillId="9" borderId="59" applyNumberFormat="0" applyAlignment="0" applyProtection="0">
      <alignment vertical="center"/>
    </xf>
    <xf numFmtId="0" fontId="26" fillId="0" borderId="60" applyNumberFormat="0" applyFill="0" applyAlignment="0" applyProtection="0">
      <alignment vertical="center"/>
    </xf>
    <xf numFmtId="0" fontId="27" fillId="0" borderId="61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</cellStyleXfs>
  <cellXfs count="208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  <xf numFmtId="0" fontId="0" fillId="2" borderId="1" xfId="0" applyFill="1" applyBorder="1"/>
    <xf numFmtId="0" fontId="0" fillId="2" borderId="2" xfId="0" applyFill="1" applyBorder="1"/>
    <xf numFmtId="0" fontId="0" fillId="2" borderId="2" xfId="0" applyFill="1" applyBorder="1" applyAlignment="1">
      <alignment wrapText="1"/>
    </xf>
    <xf numFmtId="0" fontId="1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180" fontId="3" fillId="2" borderId="9" xfId="0" applyNumberFormat="1" applyFont="1" applyFill="1" applyBorder="1" applyAlignment="1">
      <alignment horizontal="left" vertical="center"/>
    </xf>
    <xf numFmtId="0" fontId="2" fillId="2" borderId="10" xfId="0" applyFont="1" applyFill="1" applyBorder="1" applyAlignment="1">
      <alignment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left" vertical="center" wrapText="1"/>
    </xf>
    <xf numFmtId="49" fontId="5" fillId="2" borderId="19" xfId="0" applyNumberFormat="1" applyFont="1" applyFill="1" applyBorder="1" applyAlignment="1">
      <alignment horizontal="center" vertical="top" wrapText="1"/>
    </xf>
    <xf numFmtId="10" fontId="4" fillId="2" borderId="19" xfId="0" applyNumberFormat="1" applyFont="1" applyFill="1" applyBorder="1" applyAlignment="1">
      <alignment vertical="top" wrapText="1"/>
    </xf>
    <xf numFmtId="10" fontId="6" fillId="2" borderId="19" xfId="0" applyNumberFormat="1" applyFont="1" applyFill="1" applyBorder="1" applyAlignment="1">
      <alignment vertical="top" wrapText="1"/>
    </xf>
    <xf numFmtId="0" fontId="4" fillId="0" borderId="20" xfId="0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 wrapText="1"/>
    </xf>
    <xf numFmtId="49" fontId="5" fillId="2" borderId="21" xfId="0" applyNumberFormat="1" applyFont="1" applyFill="1" applyBorder="1" applyAlignment="1">
      <alignment horizontal="center" vertical="top" wrapText="1"/>
    </xf>
    <xf numFmtId="180" fontId="6" fillId="2" borderId="21" xfId="0" applyNumberFormat="1" applyFont="1" applyFill="1" applyBorder="1" applyAlignment="1">
      <alignment vertical="top" wrapText="1"/>
    </xf>
    <xf numFmtId="0" fontId="0" fillId="2" borderId="20" xfId="0" applyFill="1" applyBorder="1" applyAlignment="1">
      <alignment vertical="top" wrapText="1"/>
    </xf>
    <xf numFmtId="0" fontId="0" fillId="2" borderId="21" xfId="0" applyFill="1" applyBorder="1" applyAlignment="1">
      <alignment vertical="top" wrapText="1"/>
    </xf>
    <xf numFmtId="0" fontId="0" fillId="2" borderId="22" xfId="0" applyFill="1" applyBorder="1" applyAlignment="1">
      <alignment vertical="top" wrapText="1"/>
    </xf>
    <xf numFmtId="10" fontId="5" fillId="2" borderId="19" xfId="0" applyNumberFormat="1" applyFont="1" applyFill="1" applyBorder="1" applyAlignment="1">
      <alignment vertical="top" wrapText="1"/>
    </xf>
    <xf numFmtId="180" fontId="5" fillId="2" borderId="21" xfId="0" applyNumberFormat="1" applyFont="1" applyFill="1" applyBorder="1" applyAlignment="1">
      <alignment vertical="top" wrapText="1"/>
    </xf>
    <xf numFmtId="49" fontId="5" fillId="2" borderId="20" xfId="0" applyNumberFormat="1" applyFont="1" applyFill="1" applyBorder="1" applyAlignment="1">
      <alignment vertical="top" wrapText="1"/>
    </xf>
    <xf numFmtId="49" fontId="5" fillId="2" borderId="21" xfId="0" applyNumberFormat="1" applyFont="1" applyFill="1" applyBorder="1" applyAlignment="1">
      <alignment vertical="top" wrapText="1"/>
    </xf>
    <xf numFmtId="0" fontId="0" fillId="2" borderId="23" xfId="0" applyFill="1" applyBorder="1" applyAlignment="1">
      <alignment vertical="top" wrapText="1"/>
    </xf>
    <xf numFmtId="0" fontId="0" fillId="2" borderId="24" xfId="0" applyFill="1" applyBorder="1" applyAlignment="1">
      <alignment vertical="top" wrapText="1"/>
    </xf>
    <xf numFmtId="49" fontId="5" fillId="2" borderId="24" xfId="0" applyNumberFormat="1" applyFont="1" applyFill="1" applyBorder="1" applyAlignment="1">
      <alignment horizontal="center" vertical="top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49" fontId="7" fillId="2" borderId="28" xfId="0" applyNumberFormat="1" applyFont="1" applyFill="1" applyBorder="1" applyAlignment="1">
      <alignment horizontal="center" vertical="top" wrapText="1"/>
    </xf>
    <xf numFmtId="10" fontId="4" fillId="2" borderId="28" xfId="0" applyNumberFormat="1" applyFont="1" applyFill="1" applyBorder="1" applyAlignment="1">
      <alignment vertical="top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49" fontId="7" fillId="2" borderId="32" xfId="0" applyNumberFormat="1" applyFont="1" applyFill="1" applyBorder="1" applyAlignment="1">
      <alignment horizontal="center" vertical="top" wrapText="1"/>
    </xf>
    <xf numFmtId="180" fontId="4" fillId="2" borderId="32" xfId="0" applyNumberFormat="1" applyFont="1" applyFill="1" applyBorder="1" applyAlignment="1">
      <alignment vertical="top" wrapText="1"/>
    </xf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0" fontId="2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2" borderId="33" xfId="0" applyFont="1" applyFill="1" applyBorder="1" applyAlignment="1">
      <alignment wrapText="1"/>
    </xf>
    <xf numFmtId="0" fontId="0" fillId="2" borderId="34" xfId="0" applyFill="1" applyBorder="1"/>
    <xf numFmtId="0" fontId="2" fillId="2" borderId="35" xfId="0" applyFont="1" applyFill="1" applyBorder="1" applyAlignment="1">
      <alignment wrapText="1"/>
    </xf>
    <xf numFmtId="0" fontId="0" fillId="0" borderId="6" xfId="0" applyBorder="1" applyAlignment="1">
      <alignment vertical="center"/>
    </xf>
    <xf numFmtId="0" fontId="2" fillId="2" borderId="0" xfId="0" applyFont="1" applyFill="1" applyAlignment="1">
      <alignment wrapText="1"/>
    </xf>
    <xf numFmtId="0" fontId="2" fillId="2" borderId="6" xfId="0" applyFont="1" applyFill="1" applyBorder="1" applyAlignment="1">
      <alignment wrapText="1"/>
    </xf>
    <xf numFmtId="0" fontId="0" fillId="0" borderId="36" xfId="0" applyBorder="1" applyAlignment="1">
      <alignment vertical="center"/>
    </xf>
    <xf numFmtId="0" fontId="2" fillId="2" borderId="37" xfId="0" applyFont="1" applyFill="1" applyBorder="1"/>
    <xf numFmtId="0" fontId="2" fillId="2" borderId="35" xfId="0" applyFont="1" applyFill="1" applyBorder="1"/>
    <xf numFmtId="0" fontId="8" fillId="0" borderId="2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36" xfId="0" applyFont="1" applyBorder="1" applyAlignment="1">
      <alignment vertical="center"/>
    </xf>
    <xf numFmtId="0" fontId="0" fillId="2" borderId="37" xfId="0" applyFill="1" applyBorder="1"/>
    <xf numFmtId="0" fontId="0" fillId="2" borderId="35" xfId="0" applyFont="1" applyFill="1" applyBorder="1"/>
    <xf numFmtId="0" fontId="0" fillId="2" borderId="0" xfId="0" applyFont="1" applyFill="1"/>
    <xf numFmtId="0" fontId="0" fillId="2" borderId="36" xfId="0" applyFill="1" applyBorder="1"/>
    <xf numFmtId="0" fontId="9" fillId="2" borderId="35" xfId="0" applyFont="1" applyFill="1" applyBorder="1"/>
    <xf numFmtId="0" fontId="0" fillId="0" borderId="6" xfId="0" applyBorder="1" applyAlignment="1">
      <alignment horizontal="center" vertical="center"/>
    </xf>
    <xf numFmtId="0" fontId="9" fillId="2" borderId="0" xfId="0" applyFont="1" applyFill="1" applyAlignment="1">
      <alignment wrapText="1"/>
    </xf>
    <xf numFmtId="0" fontId="2" fillId="2" borderId="0" xfId="0" applyFont="1" applyFill="1" applyAlignment="1">
      <alignment horizontal="right"/>
    </xf>
    <xf numFmtId="0" fontId="10" fillId="2" borderId="29" xfId="0" applyFont="1" applyFill="1" applyBorder="1"/>
    <xf numFmtId="0" fontId="10" fillId="2" borderId="30" xfId="0" applyFont="1" applyFill="1" applyBorder="1" applyAlignment="1">
      <alignment wrapText="1"/>
    </xf>
    <xf numFmtId="0" fontId="0" fillId="2" borderId="30" xfId="0" applyFill="1" applyBorder="1"/>
    <xf numFmtId="0" fontId="0" fillId="2" borderId="31" xfId="0" applyFill="1" applyBorder="1"/>
    <xf numFmtId="0" fontId="0" fillId="2" borderId="38" xfId="0" applyFill="1" applyBorder="1"/>
    <xf numFmtId="0" fontId="0" fillId="2" borderId="39" xfId="0" applyFill="1" applyBorder="1"/>
    <xf numFmtId="0" fontId="2" fillId="2" borderId="40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left" vertical="center"/>
    </xf>
    <xf numFmtId="0" fontId="2" fillId="2" borderId="42" xfId="0" applyFont="1" applyFill="1" applyBorder="1" applyAlignment="1">
      <alignment horizontal="left" vertical="center"/>
    </xf>
    <xf numFmtId="0" fontId="2" fillId="2" borderId="43" xfId="0" applyFont="1" applyFill="1" applyBorder="1" applyAlignment="1">
      <alignment horizontal="left" vertical="center"/>
    </xf>
    <xf numFmtId="0" fontId="2" fillId="2" borderId="44" xfId="0" applyFont="1" applyFill="1" applyBorder="1" applyAlignment="1">
      <alignment horizontal="left" vertical="center"/>
    </xf>
    <xf numFmtId="0" fontId="2" fillId="2" borderId="45" xfId="0" applyFont="1" applyFill="1" applyBorder="1" applyAlignment="1">
      <alignment horizontal="center" vertical="center"/>
    </xf>
    <xf numFmtId="10" fontId="6" fillId="2" borderId="19" xfId="1" applyNumberFormat="1" applyFont="1" applyFill="1" applyBorder="1" applyAlignment="1">
      <alignment vertical="top" wrapText="1"/>
    </xf>
    <xf numFmtId="10" fontId="6" fillId="2" borderId="46" xfId="0" applyNumberFormat="1" applyFont="1" applyFill="1" applyBorder="1" applyAlignment="1">
      <alignment vertical="top" wrapText="1"/>
    </xf>
    <xf numFmtId="10" fontId="4" fillId="2" borderId="19" xfId="1" applyNumberFormat="1" applyFont="1" applyFill="1" applyBorder="1" applyAlignment="1">
      <alignment vertical="top" wrapText="1"/>
    </xf>
    <xf numFmtId="10" fontId="4" fillId="2" borderId="46" xfId="0" applyNumberFormat="1" applyFont="1" applyFill="1" applyBorder="1" applyAlignment="1">
      <alignment vertical="top" wrapText="1"/>
    </xf>
    <xf numFmtId="180" fontId="6" fillId="2" borderId="47" xfId="0" applyNumberFormat="1" applyFont="1" applyFill="1" applyBorder="1" applyAlignment="1">
      <alignment vertical="top" wrapText="1"/>
    </xf>
    <xf numFmtId="10" fontId="10" fillId="2" borderId="19" xfId="1" applyNumberFormat="1" applyFont="1" applyFill="1" applyBorder="1" applyAlignment="1">
      <alignment vertical="top" wrapText="1"/>
    </xf>
    <xf numFmtId="10" fontId="10" fillId="2" borderId="19" xfId="0" applyNumberFormat="1" applyFont="1" applyFill="1" applyBorder="1" applyAlignment="1">
      <alignment vertical="top" wrapText="1"/>
    </xf>
    <xf numFmtId="10" fontId="10" fillId="2" borderId="46" xfId="0" applyNumberFormat="1" applyFont="1" applyFill="1" applyBorder="1" applyAlignment="1">
      <alignment vertical="top" wrapText="1"/>
    </xf>
    <xf numFmtId="180" fontId="5" fillId="2" borderId="47" xfId="0" applyNumberFormat="1" applyFont="1" applyFill="1" applyBorder="1" applyAlignment="1">
      <alignment vertical="top" wrapText="1"/>
    </xf>
    <xf numFmtId="10" fontId="0" fillId="2" borderId="0" xfId="0" applyNumberFormat="1" applyFill="1"/>
    <xf numFmtId="180" fontId="4" fillId="2" borderId="48" xfId="0" applyNumberFormat="1" applyFont="1" applyFill="1" applyBorder="1" applyAlignment="1">
      <alignment vertical="top" wrapText="1"/>
    </xf>
    <xf numFmtId="4" fontId="0" fillId="2" borderId="0" xfId="0" applyNumberFormat="1" applyFill="1"/>
    <xf numFmtId="0" fontId="10" fillId="2" borderId="49" xfId="0" applyFont="1" applyFill="1" applyBorder="1"/>
    <xf numFmtId="0" fontId="0" fillId="2" borderId="49" xfId="0" applyFill="1" applyBorder="1"/>
    <xf numFmtId="0" fontId="0" fillId="2" borderId="50" xfId="0" applyFill="1" applyBorder="1"/>
    <xf numFmtId="0" fontId="11" fillId="3" borderId="0" xfId="0" applyFont="1" applyFill="1"/>
    <xf numFmtId="0" fontId="0" fillId="3" borderId="0" xfId="0" applyFill="1"/>
    <xf numFmtId="0" fontId="0" fillId="3" borderId="0" xfId="0" applyFill="1" applyAlignment="1">
      <alignment wrapText="1"/>
    </xf>
    <xf numFmtId="0" fontId="0" fillId="3" borderId="1" xfId="0" applyFill="1" applyBorder="1"/>
    <xf numFmtId="0" fontId="0" fillId="3" borderId="2" xfId="0" applyFill="1" applyBorder="1"/>
    <xf numFmtId="0" fontId="1" fillId="3" borderId="2" xfId="0" applyFont="1" applyFill="1" applyBorder="1" applyAlignment="1">
      <alignment horizontal="center" vertical="center"/>
    </xf>
    <xf numFmtId="0" fontId="0" fillId="3" borderId="35" xfId="0" applyFill="1" applyBorder="1"/>
    <xf numFmtId="0" fontId="1" fillId="3" borderId="0" xfId="0" applyFont="1" applyFill="1" applyAlignment="1">
      <alignment horizontal="center" vertical="center"/>
    </xf>
    <xf numFmtId="0" fontId="1" fillId="3" borderId="35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/>
    </xf>
    <xf numFmtId="0" fontId="2" fillId="3" borderId="51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181" fontId="2" fillId="3" borderId="9" xfId="0" applyNumberFormat="1" applyFont="1" applyFill="1" applyBorder="1" applyAlignment="1">
      <alignment horizontal="left" vertical="center"/>
    </xf>
    <xf numFmtId="181" fontId="2" fillId="3" borderId="10" xfId="0" applyNumberFormat="1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2" xfId="0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left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 wrapText="1"/>
    </xf>
    <xf numFmtId="0" fontId="0" fillId="4" borderId="52" xfId="0" applyFill="1" applyBorder="1" applyAlignment="1">
      <alignment horizontal="center" vertical="center" wrapText="1"/>
    </xf>
    <xf numFmtId="0" fontId="0" fillId="4" borderId="19" xfId="0" applyFill="1" applyBorder="1" applyAlignment="1">
      <alignment vertical="top" wrapText="1"/>
    </xf>
    <xf numFmtId="49" fontId="5" fillId="4" borderId="19" xfId="0" applyNumberFormat="1" applyFont="1" applyFill="1" applyBorder="1" applyAlignment="1">
      <alignment horizontal="center" vertical="top" wrapText="1"/>
    </xf>
    <xf numFmtId="10" fontId="5" fillId="4" borderId="19" xfId="0" applyNumberFormat="1" applyFont="1" applyFill="1" applyBorder="1" applyAlignment="1">
      <alignment vertical="top" wrapText="1"/>
    </xf>
    <xf numFmtId="0" fontId="0" fillId="4" borderId="20" xfId="0" applyFill="1" applyBorder="1" applyAlignment="1">
      <alignment horizontal="center" vertical="center" wrapText="1"/>
    </xf>
    <xf numFmtId="0" fontId="0" fillId="4" borderId="21" xfId="0" applyFill="1" applyBorder="1" applyAlignment="1">
      <alignment vertical="top" wrapText="1"/>
    </xf>
    <xf numFmtId="49" fontId="5" fillId="4" borderId="21" xfId="0" applyNumberFormat="1" applyFont="1" applyFill="1" applyBorder="1" applyAlignment="1">
      <alignment horizontal="center" vertical="top" wrapText="1"/>
    </xf>
    <xf numFmtId="181" fontId="5" fillId="4" borderId="21" xfId="0" applyNumberFormat="1" applyFont="1" applyFill="1" applyBorder="1" applyAlignment="1">
      <alignment vertical="top" wrapText="1"/>
    </xf>
    <xf numFmtId="4" fontId="5" fillId="4" borderId="21" xfId="0" applyNumberFormat="1" applyFont="1" applyFill="1" applyBorder="1" applyAlignment="1">
      <alignment vertical="top" wrapText="1"/>
    </xf>
    <xf numFmtId="0" fontId="0" fillId="3" borderId="21" xfId="0" applyFill="1" applyBorder="1" applyAlignment="1">
      <alignment vertical="top" wrapText="1"/>
    </xf>
    <xf numFmtId="49" fontId="5" fillId="3" borderId="21" xfId="0" applyNumberFormat="1" applyFont="1" applyFill="1" applyBorder="1" applyAlignment="1">
      <alignment horizontal="center" vertical="top" wrapText="1"/>
    </xf>
    <xf numFmtId="10" fontId="5" fillId="3" borderId="19" xfId="0" applyNumberFormat="1" applyFont="1" applyFill="1" applyBorder="1" applyAlignment="1">
      <alignment vertical="top" wrapText="1"/>
    </xf>
    <xf numFmtId="181" fontId="5" fillId="3" borderId="21" xfId="0" applyNumberFormat="1" applyFont="1" applyFill="1" applyBorder="1" applyAlignment="1">
      <alignment vertical="top" wrapText="1"/>
    </xf>
    <xf numFmtId="4" fontId="5" fillId="3" borderId="21" xfId="0" applyNumberFormat="1" applyFont="1" applyFill="1" applyBorder="1" applyAlignment="1">
      <alignment vertical="top" wrapText="1"/>
    </xf>
    <xf numFmtId="49" fontId="12" fillId="3" borderId="21" xfId="0" applyNumberFormat="1" applyFont="1" applyFill="1" applyBorder="1" applyAlignment="1">
      <alignment horizontal="center" vertical="top" wrapText="1"/>
    </xf>
    <xf numFmtId="181" fontId="12" fillId="3" borderId="21" xfId="0" applyNumberFormat="1" applyFont="1" applyFill="1" applyBorder="1" applyAlignment="1">
      <alignment vertical="top" wrapText="1"/>
    </xf>
    <xf numFmtId="0" fontId="2" fillId="5" borderId="25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 wrapText="1"/>
    </xf>
    <xf numFmtId="0" fontId="2" fillId="5" borderId="27" xfId="0" applyFont="1" applyFill="1" applyBorder="1" applyAlignment="1">
      <alignment horizontal="center" vertical="center" wrapText="1"/>
    </xf>
    <xf numFmtId="49" fontId="7" fillId="5" borderId="28" xfId="0" applyNumberFormat="1" applyFont="1" applyFill="1" applyBorder="1" applyAlignment="1">
      <alignment horizontal="center" vertical="top" wrapText="1"/>
    </xf>
    <xf numFmtId="10" fontId="7" fillId="5" borderId="28" xfId="0" applyNumberFormat="1" applyFont="1" applyFill="1" applyBorder="1" applyAlignment="1">
      <alignment vertical="top" wrapText="1"/>
    </xf>
    <xf numFmtId="0" fontId="2" fillId="5" borderId="29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2" fillId="5" borderId="31" xfId="0" applyFont="1" applyFill="1" applyBorder="1" applyAlignment="1">
      <alignment horizontal="center" vertical="center" wrapText="1"/>
    </xf>
    <xf numFmtId="49" fontId="7" fillId="5" borderId="32" xfId="0" applyNumberFormat="1" applyFont="1" applyFill="1" applyBorder="1" applyAlignment="1">
      <alignment horizontal="center" vertical="top" wrapText="1"/>
    </xf>
    <xf numFmtId="180" fontId="7" fillId="5" borderId="32" xfId="0" applyNumberFormat="1" applyFont="1" applyFill="1" applyBorder="1" applyAlignment="1">
      <alignment vertical="top" wrapText="1"/>
    </xf>
    <xf numFmtId="0" fontId="0" fillId="3" borderId="35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vertical="center" wrapText="1"/>
    </xf>
    <xf numFmtId="0" fontId="2" fillId="3" borderId="1" xfId="0" applyFont="1" applyFill="1" applyBorder="1" applyAlignment="1">
      <alignment wrapText="1"/>
    </xf>
    <xf numFmtId="0" fontId="2" fillId="3" borderId="2" xfId="0" applyFont="1" applyFill="1" applyBorder="1" applyAlignment="1">
      <alignment wrapText="1"/>
    </xf>
    <xf numFmtId="0" fontId="2" fillId="3" borderId="33" xfId="0" applyFont="1" applyFill="1" applyBorder="1" applyAlignment="1">
      <alignment wrapText="1"/>
    </xf>
    <xf numFmtId="0" fontId="0" fillId="3" borderId="34" xfId="0" applyFill="1" applyBorder="1"/>
    <xf numFmtId="0" fontId="2" fillId="3" borderId="35" xfId="0" applyFont="1" applyFill="1" applyBorder="1" applyAlignment="1">
      <alignment wrapText="1"/>
    </xf>
    <xf numFmtId="0" fontId="0" fillId="3" borderId="6" xfId="0" applyFill="1" applyBorder="1" applyAlignment="1">
      <alignment vertical="center"/>
    </xf>
    <xf numFmtId="0" fontId="2" fillId="3" borderId="0" xfId="0" applyFont="1" applyFill="1" applyAlignment="1">
      <alignment wrapText="1"/>
    </xf>
    <xf numFmtId="0" fontId="2" fillId="3" borderId="6" xfId="0" applyFont="1" applyFill="1" applyBorder="1" applyAlignment="1">
      <alignment horizontal="center" wrapText="1"/>
    </xf>
    <xf numFmtId="0" fontId="0" fillId="3" borderId="36" xfId="0" applyFill="1" applyBorder="1" applyAlignment="1">
      <alignment vertical="center"/>
    </xf>
    <xf numFmtId="0" fontId="2" fillId="3" borderId="37" xfId="0" applyFont="1" applyFill="1" applyBorder="1"/>
    <xf numFmtId="0" fontId="2" fillId="3" borderId="35" xfId="0" applyFont="1" applyFill="1" applyBorder="1"/>
    <xf numFmtId="0" fontId="8" fillId="3" borderId="26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6" xfId="0" applyFont="1" applyFill="1" applyBorder="1" applyAlignment="1">
      <alignment vertical="center"/>
    </xf>
    <xf numFmtId="0" fontId="0" fillId="3" borderId="37" xfId="0" applyFill="1" applyBorder="1"/>
    <xf numFmtId="0" fontId="0" fillId="3" borderId="35" xfId="0" applyFont="1" applyFill="1" applyBorder="1"/>
    <xf numFmtId="0" fontId="0" fillId="3" borderId="0" xfId="0" applyFont="1" applyFill="1"/>
    <xf numFmtId="0" fontId="0" fillId="3" borderId="36" xfId="0" applyFill="1" applyBorder="1"/>
    <xf numFmtId="0" fontId="9" fillId="3" borderId="35" xfId="0" applyFont="1" applyFill="1" applyBorder="1"/>
    <xf numFmtId="0" fontId="9" fillId="3" borderId="0" xfId="0" applyFont="1" applyFill="1" applyAlignment="1">
      <alignment wrapText="1"/>
    </xf>
    <xf numFmtId="0" fontId="2" fillId="3" borderId="0" xfId="0" applyFont="1" applyFill="1" applyAlignment="1">
      <alignment horizontal="right"/>
    </xf>
    <xf numFmtId="0" fontId="10" fillId="3" borderId="35" xfId="0" applyFont="1" applyFill="1" applyBorder="1"/>
    <xf numFmtId="0" fontId="10" fillId="3" borderId="0" xfId="0" applyFont="1" applyFill="1" applyAlignment="1">
      <alignment wrapText="1"/>
    </xf>
    <xf numFmtId="0" fontId="0" fillId="3" borderId="29" xfId="0" applyFill="1" applyBorder="1"/>
    <xf numFmtId="0" fontId="8" fillId="3" borderId="30" xfId="0" applyFont="1" applyFill="1" applyBorder="1" applyAlignment="1">
      <alignment horizontal="center" vertical="center"/>
    </xf>
    <xf numFmtId="0" fontId="0" fillId="3" borderId="30" xfId="0" applyFill="1" applyBorder="1" applyAlignment="1">
      <alignment wrapText="1"/>
    </xf>
    <xf numFmtId="0" fontId="0" fillId="3" borderId="30" xfId="0" applyFill="1" applyBorder="1"/>
    <xf numFmtId="0" fontId="0" fillId="3" borderId="38" xfId="0" applyFill="1" applyBorder="1"/>
    <xf numFmtId="0" fontId="0" fillId="3" borderId="39" xfId="0" applyFill="1" applyBorder="1"/>
    <xf numFmtId="0" fontId="0" fillId="3" borderId="49" xfId="0" applyFill="1" applyBorder="1"/>
    <xf numFmtId="0" fontId="1" fillId="3" borderId="49" xfId="0" applyFont="1" applyFill="1" applyBorder="1" applyAlignment="1">
      <alignment horizontal="center"/>
    </xf>
    <xf numFmtId="0" fontId="1" fillId="3" borderId="40" xfId="0" applyFont="1" applyFill="1" applyBorder="1" applyAlignment="1">
      <alignment horizontal="left" vertical="center"/>
    </xf>
    <xf numFmtId="0" fontId="2" fillId="3" borderId="15" xfId="0" applyFont="1" applyFill="1" applyBorder="1" applyAlignment="1">
      <alignment horizontal="left" vertical="center"/>
    </xf>
    <xf numFmtId="0" fontId="2" fillId="3" borderId="45" xfId="0" applyFont="1" applyFill="1" applyBorder="1" applyAlignment="1">
      <alignment horizontal="left" vertical="center"/>
    </xf>
    <xf numFmtId="0" fontId="2" fillId="3" borderId="43" xfId="0" applyFont="1" applyFill="1" applyBorder="1" applyAlignment="1">
      <alignment horizontal="left" vertical="center"/>
    </xf>
    <xf numFmtId="0" fontId="2" fillId="3" borderId="44" xfId="0" applyFont="1" applyFill="1" applyBorder="1" applyAlignment="1">
      <alignment horizontal="left" vertical="center"/>
    </xf>
    <xf numFmtId="0" fontId="2" fillId="3" borderId="45" xfId="0" applyFont="1" applyFill="1" applyBorder="1" applyAlignment="1">
      <alignment horizontal="center" vertical="center"/>
    </xf>
    <xf numFmtId="10" fontId="10" fillId="4" borderId="19" xfId="1" applyNumberFormat="1" applyFont="1" applyFill="1" applyBorder="1" applyAlignment="1">
      <alignment vertical="top" wrapText="1"/>
    </xf>
    <xf numFmtId="10" fontId="10" fillId="4" borderId="19" xfId="0" applyNumberFormat="1" applyFont="1" applyFill="1" applyBorder="1" applyAlignment="1">
      <alignment vertical="top" wrapText="1"/>
    </xf>
    <xf numFmtId="10" fontId="10" fillId="4" borderId="46" xfId="0" applyNumberFormat="1" applyFont="1" applyFill="1" applyBorder="1" applyAlignment="1">
      <alignment vertical="top" wrapText="1"/>
    </xf>
    <xf numFmtId="4" fontId="5" fillId="4" borderId="47" xfId="0" applyNumberFormat="1" applyFont="1" applyFill="1" applyBorder="1" applyAlignment="1">
      <alignment vertical="top" wrapText="1"/>
    </xf>
    <xf numFmtId="10" fontId="10" fillId="3" borderId="19" xfId="1" applyNumberFormat="1" applyFont="1" applyFill="1" applyBorder="1" applyAlignment="1">
      <alignment vertical="top" wrapText="1"/>
    </xf>
    <xf numFmtId="10" fontId="10" fillId="3" borderId="19" xfId="0" applyNumberFormat="1" applyFont="1" applyFill="1" applyBorder="1" applyAlignment="1">
      <alignment vertical="top" wrapText="1"/>
    </xf>
    <xf numFmtId="10" fontId="10" fillId="3" borderId="46" xfId="0" applyNumberFormat="1" applyFont="1" applyFill="1" applyBorder="1" applyAlignment="1">
      <alignment vertical="top" wrapText="1"/>
    </xf>
    <xf numFmtId="4" fontId="5" fillId="3" borderId="47" xfId="0" applyNumberFormat="1" applyFont="1" applyFill="1" applyBorder="1" applyAlignment="1">
      <alignment vertical="top" wrapText="1"/>
    </xf>
    <xf numFmtId="181" fontId="5" fillId="4" borderId="47" xfId="0" applyNumberFormat="1" applyFont="1" applyFill="1" applyBorder="1" applyAlignment="1">
      <alignment vertical="top" wrapText="1"/>
    </xf>
    <xf numFmtId="10" fontId="7" fillId="5" borderId="53" xfId="0" applyNumberFormat="1" applyFont="1" applyFill="1" applyBorder="1" applyAlignment="1">
      <alignment vertical="top" wrapText="1"/>
    </xf>
    <xf numFmtId="180" fontId="7" fillId="5" borderId="48" xfId="0" applyNumberFormat="1" applyFont="1" applyFill="1" applyBorder="1" applyAlignment="1">
      <alignment vertical="top" wrapText="1"/>
    </xf>
    <xf numFmtId="0" fontId="0" fillId="3" borderId="49" xfId="0" applyFill="1" applyBorder="1" applyAlignment="1">
      <alignment vertical="center"/>
    </xf>
    <xf numFmtId="0" fontId="10" fillId="3" borderId="49" xfId="0" applyFont="1" applyFill="1" applyBorder="1"/>
    <xf numFmtId="0" fontId="0" fillId="3" borderId="50" xfId="0" applyFill="1" applyBorder="1"/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361950</xdr:colOff>
      <xdr:row>0</xdr:row>
      <xdr:rowOff>0</xdr:rowOff>
    </xdr:from>
    <xdr:to>
      <xdr:col>2</xdr:col>
      <xdr:colOff>3378200</xdr:colOff>
      <xdr:row>0</xdr:row>
      <xdr:rowOff>638175</xdr:rowOff>
    </xdr:to>
    <xdr:sp>
      <xdr:nvSpPr>
        <xdr:cNvPr id="4" name="Text Box 6"/>
        <xdr:cNvSpPr txBox="1">
          <a:spLocks noChangeArrowheads="1"/>
        </xdr:cNvSpPr>
      </xdr:nvSpPr>
      <xdr:spPr>
        <a:xfrm>
          <a:off x="1171575" y="0"/>
          <a:ext cx="3711575" cy="38100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pt-BR" sz="1100" b="0" i="0" u="none" strike="noStrike" baseline="0">
            <a:solidFill>
              <a:srgbClr val="FF0000"/>
            </a:solidFill>
            <a:latin typeface="Arial" panose="020B0604020202020204"/>
            <a:cs typeface="Arial" panose="020B0604020202020204"/>
          </a:endParaRPr>
        </a:p>
      </xdr:txBody>
    </xdr:sp>
    <xdr:clientData/>
  </xdr:twoCellAnchor>
  <xdr:twoCellAnchor editAs="oneCell">
    <xdr:from>
      <xdr:col>0</xdr:col>
      <xdr:colOff>273050</xdr:colOff>
      <xdr:row>0</xdr:row>
      <xdr:rowOff>128270</xdr:rowOff>
    </xdr:from>
    <xdr:to>
      <xdr:col>2</xdr:col>
      <xdr:colOff>815975</xdr:colOff>
      <xdr:row>3</xdr:row>
      <xdr:rowOff>185420</xdr:rowOff>
    </xdr:to>
    <xdr:pic>
      <xdr:nvPicPr>
        <xdr:cNvPr id="3" name="Imagem 2" descr="logo verd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73050" y="128270"/>
          <a:ext cx="2047875" cy="11620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304800</xdr:colOff>
      <xdr:row>0</xdr:row>
      <xdr:rowOff>0</xdr:rowOff>
    </xdr:from>
    <xdr:to>
      <xdr:col>7</xdr:col>
      <xdr:colOff>495300</xdr:colOff>
      <xdr:row>0</xdr:row>
      <xdr:rowOff>638175</xdr:rowOff>
    </xdr:to>
    <xdr:sp>
      <xdr:nvSpPr>
        <xdr:cNvPr id="3073" name="Text Box 6"/>
        <xdr:cNvSpPr txBox="1">
          <a:spLocks noChangeArrowheads="1"/>
        </xdr:cNvSpPr>
      </xdr:nvSpPr>
      <xdr:spPr>
        <a:xfrm>
          <a:off x="1009650" y="0"/>
          <a:ext cx="7800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endParaRPr lang="pt-BR" sz="9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/>
  </xdr:twoCellAnchor>
  <xdr:twoCellAnchor>
    <xdr:from>
      <xdr:col>0</xdr:col>
      <xdr:colOff>47625</xdr:colOff>
      <xdr:row>40</xdr:row>
      <xdr:rowOff>171450</xdr:rowOff>
    </xdr:from>
    <xdr:to>
      <xdr:col>10</xdr:col>
      <xdr:colOff>837325</xdr:colOff>
      <xdr:row>41</xdr:row>
      <xdr:rowOff>0</xdr:rowOff>
    </xdr:to>
    <xdr:sp>
      <xdr:nvSpPr>
        <xdr:cNvPr id="1031" name="Text Box 7"/>
        <xdr:cNvSpPr txBox="1">
          <a:spLocks noChangeArrowheads="1"/>
        </xdr:cNvSpPr>
      </xdr:nvSpPr>
      <xdr:spPr>
        <a:xfrm>
          <a:off x="47625" y="7972425"/>
          <a:ext cx="11619230" cy="9525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Secretaria de Estado de Transportes e Obras Públicas  - SETOP - MG</a:t>
          </a:r>
          <a:endParaRPr lang="pt-BR" sz="9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  <a:p>
          <a:pPr algn="ctr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Internet: www.transportes.mg.gov.br / E-mail: dco@transportes.mg.gov.br</a:t>
          </a:r>
          <a:endParaRPr lang="pt-BR" sz="9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  <a:p>
          <a:pPr algn="ctr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Fone Geral: (31) 3239-0999 - Fax: (31) 3239-0899</a:t>
          </a:r>
          <a:endParaRPr lang="pt-BR" sz="9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  <a:p>
          <a:pPr algn="ctr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Sede: Rua Manaus, nº 467 - Bairro Santa Efigênia - CEP 30150-350 - Belo Horizonte - MG</a:t>
          </a:r>
          <a:endParaRPr lang="pt-BR" sz="9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/>
  </xdr:twoCellAnchor>
  <xdr:twoCellAnchor>
    <xdr:from>
      <xdr:col>1</xdr:col>
      <xdr:colOff>298450</xdr:colOff>
      <xdr:row>0</xdr:row>
      <xdr:rowOff>0</xdr:rowOff>
    </xdr:from>
    <xdr:to>
      <xdr:col>2</xdr:col>
      <xdr:colOff>3327400</xdr:colOff>
      <xdr:row>0</xdr:row>
      <xdr:rowOff>638175</xdr:rowOff>
    </xdr:to>
    <xdr:sp>
      <xdr:nvSpPr>
        <xdr:cNvPr id="5" name="Text Box 6"/>
        <xdr:cNvSpPr txBox="1">
          <a:spLocks noChangeArrowheads="1"/>
        </xdr:cNvSpPr>
      </xdr:nvSpPr>
      <xdr:spPr>
        <a:xfrm>
          <a:off x="1003300" y="0"/>
          <a:ext cx="3714750" cy="638175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1100" b="0" i="0" u="none" strike="noStrike" baseline="0">
              <a:solidFill>
                <a:srgbClr val="FF0000"/>
              </a:solidFill>
              <a:latin typeface="Arial" panose="020B0604020202020204"/>
              <a:cs typeface="Arial" panose="020B0604020202020204"/>
            </a:rPr>
            <a:t>LOGOMARCA E TIMBRE DO CONVENENTE</a:t>
          </a:r>
          <a:endParaRPr lang="pt-BR" sz="1100" b="0" i="0" u="none" strike="noStrike" baseline="0">
            <a:solidFill>
              <a:srgbClr val="FF0000"/>
            </a:solidFill>
            <a:latin typeface="Arial" panose="020B0604020202020204"/>
            <a:cs typeface="Arial" panose="020B060402020202020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32"/>
  <sheetViews>
    <sheetView showGridLines="0" showZeros="0" tabSelected="1" view="pageBreakPreview" zoomScaleNormal="75" workbookViewId="0">
      <selection activeCell="G34" sqref="G34"/>
    </sheetView>
  </sheetViews>
  <sheetFormatPr defaultColWidth="9.14285714285714" defaultRowHeight="12.75"/>
  <cols>
    <col min="1" max="1" width="12.1428571428571" style="106" customWidth="1"/>
    <col min="2" max="2" width="10.4285714285714" style="106" customWidth="1"/>
    <col min="3" max="3" width="68" style="106" customWidth="1"/>
    <col min="4" max="4" width="14.2857142857143" style="107" customWidth="1"/>
    <col min="5" max="5" width="15.7142857142857" style="107" customWidth="1"/>
    <col min="6" max="11" width="15.7142857142857" style="106" customWidth="1"/>
    <col min="12" max="16384" width="9.14285714285714" style="106"/>
  </cols>
  <sheetData>
    <row r="1" ht="30" customHeight="1" spans="1:11">
      <c r="A1" s="108"/>
      <c r="B1" s="109"/>
      <c r="C1" s="110" t="s">
        <v>0</v>
      </c>
      <c r="D1" s="110"/>
      <c r="E1" s="110"/>
      <c r="F1" s="110"/>
      <c r="G1" s="110"/>
      <c r="H1" s="110"/>
      <c r="I1" s="110"/>
      <c r="J1" s="109"/>
      <c r="K1" s="185"/>
    </row>
    <row r="2" ht="39" customHeight="1" spans="1:11">
      <c r="A2" s="111"/>
      <c r="C2" s="112"/>
      <c r="D2" s="112"/>
      <c r="E2" s="112"/>
      <c r="F2" s="112"/>
      <c r="G2" s="112"/>
      <c r="H2" s="112"/>
      <c r="I2" s="112"/>
      <c r="K2" s="186"/>
    </row>
    <row r="3" ht="18" customHeight="1" spans="1:11">
      <c r="A3" s="113"/>
      <c r="B3" s="114"/>
      <c r="C3" s="114"/>
      <c r="D3" s="114"/>
      <c r="E3" s="114"/>
      <c r="F3" s="114"/>
      <c r="G3" s="114"/>
      <c r="H3" s="114"/>
      <c r="I3" s="114"/>
      <c r="J3" s="114"/>
      <c r="K3" s="187"/>
    </row>
    <row r="4" ht="15" customHeight="1" spans="1:11">
      <c r="A4" s="111"/>
      <c r="K4" s="186"/>
    </row>
    <row r="5" ht="70" customHeight="1" spans="1:11">
      <c r="A5" s="115" t="s">
        <v>1</v>
      </c>
      <c r="B5" s="116"/>
      <c r="C5" s="116"/>
      <c r="D5" s="116"/>
      <c r="E5" s="116"/>
      <c r="F5" s="116"/>
      <c r="G5" s="116"/>
      <c r="H5" s="116"/>
      <c r="I5" s="116"/>
      <c r="J5" s="116"/>
      <c r="K5" s="188"/>
    </row>
    <row r="6" ht="18" customHeight="1" spans="1:11">
      <c r="A6" s="117" t="s">
        <v>2</v>
      </c>
      <c r="B6" s="118"/>
      <c r="C6" s="119"/>
      <c r="D6" s="120" t="s">
        <v>3</v>
      </c>
      <c r="E6" s="120"/>
      <c r="F6" s="120"/>
      <c r="G6" s="120"/>
      <c r="H6" s="121"/>
      <c r="I6" s="189" t="s">
        <v>4</v>
      </c>
      <c r="J6" s="189"/>
      <c r="K6" s="190"/>
    </row>
    <row r="7" ht="18" customHeight="1" spans="1:11">
      <c r="A7" s="122" t="s">
        <v>5</v>
      </c>
      <c r="B7" s="123"/>
      <c r="C7" s="124"/>
      <c r="D7" s="123" t="s">
        <v>6</v>
      </c>
      <c r="E7" s="123"/>
      <c r="F7" s="123"/>
      <c r="G7" s="123"/>
      <c r="H7" s="123"/>
      <c r="I7" s="191" t="s">
        <v>7</v>
      </c>
      <c r="J7" s="123"/>
      <c r="K7" s="192"/>
    </row>
    <row r="8" ht="36" customHeight="1" spans="1:11">
      <c r="A8" s="125" t="s">
        <v>8</v>
      </c>
      <c r="B8" s="126" t="s">
        <v>9</v>
      </c>
      <c r="C8" s="126" t="s">
        <v>10</v>
      </c>
      <c r="D8" s="127" t="s">
        <v>11</v>
      </c>
      <c r="E8" s="127" t="s">
        <v>12</v>
      </c>
      <c r="F8" s="126" t="s">
        <v>13</v>
      </c>
      <c r="G8" s="126" t="s">
        <v>14</v>
      </c>
      <c r="H8" s="126" t="s">
        <v>15</v>
      </c>
      <c r="I8" s="126" t="s">
        <v>16</v>
      </c>
      <c r="J8" s="126" t="s">
        <v>17</v>
      </c>
      <c r="K8" s="193" t="s">
        <v>18</v>
      </c>
    </row>
    <row r="9" ht="14.25" customHeight="1" spans="1:11">
      <c r="A9" s="128">
        <v>1</v>
      </c>
      <c r="B9" s="129"/>
      <c r="C9" s="129" t="s">
        <v>19</v>
      </c>
      <c r="D9" s="130" t="s">
        <v>20</v>
      </c>
      <c r="E9" s="131">
        <f>SUM(E10/E24)</f>
        <v>0.0578471203160441</v>
      </c>
      <c r="F9" s="131">
        <v>1</v>
      </c>
      <c r="G9" s="131"/>
      <c r="H9" s="131"/>
      <c r="I9" s="194"/>
      <c r="J9" s="195"/>
      <c r="K9" s="196"/>
    </row>
    <row r="10" ht="14.25" customHeight="1" spans="1:11">
      <c r="A10" s="132"/>
      <c r="B10" s="133"/>
      <c r="C10" s="133"/>
      <c r="D10" s="134" t="s">
        <v>21</v>
      </c>
      <c r="E10" s="135">
        <v>5208.59</v>
      </c>
      <c r="F10" s="135">
        <f>F9*$E$10</f>
        <v>5208.59</v>
      </c>
      <c r="G10" s="135">
        <f t="shared" ref="G10:K10" si="0">G9*$E$10</f>
        <v>0</v>
      </c>
      <c r="H10" s="136">
        <f t="shared" si="0"/>
        <v>0</v>
      </c>
      <c r="I10" s="136">
        <f t="shared" si="0"/>
        <v>0</v>
      </c>
      <c r="J10" s="136">
        <f t="shared" si="0"/>
        <v>0</v>
      </c>
      <c r="K10" s="197">
        <f t="shared" si="0"/>
        <v>0</v>
      </c>
    </row>
    <row r="11" ht="14.25" customHeight="1" spans="1:11">
      <c r="A11" s="128">
        <v>2</v>
      </c>
      <c r="B11" s="137"/>
      <c r="C11" s="137" t="s">
        <v>22</v>
      </c>
      <c r="D11" s="138" t="s">
        <v>20</v>
      </c>
      <c r="E11" s="131">
        <f>SUM(E12/E24)</f>
        <v>0.16315793506952</v>
      </c>
      <c r="F11" s="131">
        <v>0.35</v>
      </c>
      <c r="G11" s="139">
        <v>0.35</v>
      </c>
      <c r="H11" s="139">
        <v>0.3</v>
      </c>
      <c r="I11" s="198"/>
      <c r="J11" s="199"/>
      <c r="K11" s="200"/>
    </row>
    <row r="12" ht="14.25" customHeight="1" spans="1:11">
      <c r="A12" s="132"/>
      <c r="B12" s="137"/>
      <c r="C12" s="137"/>
      <c r="D12" s="138" t="s">
        <v>21</v>
      </c>
      <c r="E12" s="140">
        <v>14690.84</v>
      </c>
      <c r="F12" s="135">
        <f>F11*$E$12</f>
        <v>5141.794</v>
      </c>
      <c r="G12" s="140">
        <f t="shared" ref="G12:K12" si="1">G11*$E$12</f>
        <v>5141.794</v>
      </c>
      <c r="H12" s="141">
        <f t="shared" si="1"/>
        <v>4407.252</v>
      </c>
      <c r="I12" s="141">
        <f t="shared" si="1"/>
        <v>0</v>
      </c>
      <c r="J12" s="141">
        <f t="shared" si="1"/>
        <v>0</v>
      </c>
      <c r="K12" s="201">
        <f t="shared" si="1"/>
        <v>0</v>
      </c>
    </row>
    <row r="13" ht="14.25" customHeight="1" spans="1:11">
      <c r="A13" s="128">
        <v>3</v>
      </c>
      <c r="B13" s="133"/>
      <c r="C13" s="133" t="s">
        <v>23</v>
      </c>
      <c r="D13" s="134" t="s">
        <v>20</v>
      </c>
      <c r="E13" s="131">
        <f>SUM(E14/E24)</f>
        <v>0.638413711324257</v>
      </c>
      <c r="F13" s="131"/>
      <c r="G13" s="131">
        <v>0.1</v>
      </c>
      <c r="H13" s="131">
        <v>0.35</v>
      </c>
      <c r="I13" s="194">
        <v>0.35</v>
      </c>
      <c r="J13" s="195">
        <v>0.15</v>
      </c>
      <c r="K13" s="196">
        <v>0.05</v>
      </c>
    </row>
    <row r="14" ht="14.25" customHeight="1" spans="1:11">
      <c r="A14" s="132"/>
      <c r="B14" s="133"/>
      <c r="C14" s="133"/>
      <c r="D14" s="134" t="s">
        <v>21</v>
      </c>
      <c r="E14" s="135">
        <v>57483.16</v>
      </c>
      <c r="F14" s="135">
        <f>F13*$E$14</f>
        <v>0</v>
      </c>
      <c r="G14" s="135">
        <f t="shared" ref="G14:K14" si="2">G13*$E$14</f>
        <v>5748.316</v>
      </c>
      <c r="H14" s="136">
        <f t="shared" si="2"/>
        <v>20119.106</v>
      </c>
      <c r="I14" s="136">
        <f t="shared" si="2"/>
        <v>20119.106</v>
      </c>
      <c r="J14" s="136">
        <f t="shared" si="2"/>
        <v>8622.474</v>
      </c>
      <c r="K14" s="197">
        <f t="shared" si="2"/>
        <v>2874.158</v>
      </c>
    </row>
    <row r="15" ht="14.25" customHeight="1" spans="1:11">
      <c r="A15" s="128">
        <v>4</v>
      </c>
      <c r="B15" s="137"/>
      <c r="C15" s="137" t="s">
        <v>24</v>
      </c>
      <c r="D15" s="138" t="s">
        <v>20</v>
      </c>
      <c r="E15" s="131">
        <f>E16/E24</f>
        <v>0.0662997507458024</v>
      </c>
      <c r="F15" s="139"/>
      <c r="G15" s="139"/>
      <c r="H15" s="139"/>
      <c r="I15" s="198"/>
      <c r="J15" s="199"/>
      <c r="K15" s="200">
        <v>1</v>
      </c>
    </row>
    <row r="16" s="105" customFormat="1" ht="14.25" customHeight="1" spans="1:11">
      <c r="A16" s="132"/>
      <c r="B16" s="137"/>
      <c r="C16" s="137"/>
      <c r="D16" s="142" t="s">
        <v>21</v>
      </c>
      <c r="E16" s="143">
        <v>5969.67</v>
      </c>
      <c r="F16" s="135">
        <f t="shared" ref="F16:K16" si="3">F15*$E$16</f>
        <v>0</v>
      </c>
      <c r="G16" s="135">
        <f t="shared" si="3"/>
        <v>0</v>
      </c>
      <c r="H16" s="135">
        <f t="shared" si="3"/>
        <v>0</v>
      </c>
      <c r="I16" s="135">
        <f t="shared" si="3"/>
        <v>0</v>
      </c>
      <c r="J16" s="135">
        <f t="shared" si="3"/>
        <v>0</v>
      </c>
      <c r="K16" s="202">
        <f t="shared" si="3"/>
        <v>5969.67</v>
      </c>
    </row>
    <row r="17" ht="14.25" customHeight="1" spans="1:11">
      <c r="A17" s="128">
        <v>5</v>
      </c>
      <c r="B17" s="133"/>
      <c r="C17" s="133" t="s">
        <v>25</v>
      </c>
      <c r="D17" s="134" t="s">
        <v>20</v>
      </c>
      <c r="E17" s="131">
        <f>E18/E24</f>
        <v>0.0355739482440201</v>
      </c>
      <c r="F17" s="131"/>
      <c r="G17" s="131"/>
      <c r="H17" s="131"/>
      <c r="I17" s="194"/>
      <c r="J17" s="195">
        <v>0.3</v>
      </c>
      <c r="K17" s="196">
        <v>0.7</v>
      </c>
    </row>
    <row r="18" ht="14.25" customHeight="1" spans="1:11">
      <c r="A18" s="132"/>
      <c r="B18" s="133"/>
      <c r="C18" s="133"/>
      <c r="D18" s="134" t="s">
        <v>21</v>
      </c>
      <c r="E18" s="135">
        <v>3203.1</v>
      </c>
      <c r="F18" s="135">
        <f t="shared" ref="F18:K18" si="4">F17*$E$18</f>
        <v>0</v>
      </c>
      <c r="G18" s="135">
        <f t="shared" si="4"/>
        <v>0</v>
      </c>
      <c r="H18" s="135">
        <f t="shared" si="4"/>
        <v>0</v>
      </c>
      <c r="I18" s="135">
        <f t="shared" si="4"/>
        <v>0</v>
      </c>
      <c r="J18" s="135">
        <f t="shared" si="4"/>
        <v>960.93</v>
      </c>
      <c r="K18" s="202">
        <f t="shared" si="4"/>
        <v>2242.17</v>
      </c>
    </row>
    <row r="19" ht="14.25" customHeight="1" spans="1:11">
      <c r="A19" s="128">
        <v>6</v>
      </c>
      <c r="B19" s="137"/>
      <c r="C19" s="137" t="s">
        <v>26</v>
      </c>
      <c r="D19" s="138" t="s">
        <v>20</v>
      </c>
      <c r="E19" s="139">
        <f>E20/E24</f>
        <v>0.0221752162718578</v>
      </c>
      <c r="F19" s="139"/>
      <c r="G19" s="139"/>
      <c r="H19" s="139"/>
      <c r="I19" s="198"/>
      <c r="J19" s="199"/>
      <c r="K19" s="200">
        <v>1</v>
      </c>
    </row>
    <row r="20" ht="14.25" customHeight="1" spans="1:11">
      <c r="A20" s="132"/>
      <c r="B20" s="137"/>
      <c r="C20" s="137"/>
      <c r="D20" s="138" t="s">
        <v>21</v>
      </c>
      <c r="E20" s="140">
        <v>1996.67</v>
      </c>
      <c r="F20" s="135">
        <f>F19*$E$20</f>
        <v>0</v>
      </c>
      <c r="G20" s="140">
        <f t="shared" ref="G20:K20" si="5">G19*$E$20</f>
        <v>0</v>
      </c>
      <c r="H20" s="141">
        <f t="shared" si="5"/>
        <v>0</v>
      </c>
      <c r="I20" s="141">
        <f t="shared" si="5"/>
        <v>0</v>
      </c>
      <c r="J20" s="141">
        <f t="shared" si="5"/>
        <v>0</v>
      </c>
      <c r="K20" s="201">
        <f t="shared" si="5"/>
        <v>1996.67</v>
      </c>
    </row>
    <row r="21" ht="14.25" customHeight="1" spans="1:11">
      <c r="A21" s="128">
        <v>7</v>
      </c>
      <c r="B21" s="133"/>
      <c r="C21" s="133" t="s">
        <v>27</v>
      </c>
      <c r="D21" s="134" t="s">
        <v>20</v>
      </c>
      <c r="E21" s="131">
        <f>E22/E24</f>
        <v>0.0165323180284985</v>
      </c>
      <c r="F21" s="131"/>
      <c r="G21" s="131"/>
      <c r="H21" s="131"/>
      <c r="I21" s="194"/>
      <c r="J21" s="195"/>
      <c r="K21" s="196">
        <v>1</v>
      </c>
    </row>
    <row r="22" ht="14.25" customHeight="1" spans="1:11">
      <c r="A22" s="132"/>
      <c r="B22" s="133"/>
      <c r="C22" s="133"/>
      <c r="D22" s="134" t="s">
        <v>21</v>
      </c>
      <c r="E22" s="135">
        <v>1488.58</v>
      </c>
      <c r="F22" s="135">
        <f>F21*$E$22</f>
        <v>0</v>
      </c>
      <c r="G22" s="135">
        <f t="shared" ref="G22:K22" si="6">G21*$E$22</f>
        <v>0</v>
      </c>
      <c r="H22" s="136">
        <f t="shared" si="6"/>
        <v>0</v>
      </c>
      <c r="I22" s="136">
        <f t="shared" si="6"/>
        <v>0</v>
      </c>
      <c r="J22" s="136">
        <f t="shared" si="6"/>
        <v>0</v>
      </c>
      <c r="K22" s="197">
        <f t="shared" si="6"/>
        <v>1488.58</v>
      </c>
    </row>
    <row r="23" ht="14.25" customHeight="1" spans="1:11">
      <c r="A23" s="144" t="s">
        <v>28</v>
      </c>
      <c r="B23" s="145"/>
      <c r="C23" s="146"/>
      <c r="D23" s="147" t="s">
        <v>20</v>
      </c>
      <c r="E23" s="148">
        <f>E9+E11+E13++E15+E17+E19+E21</f>
        <v>1</v>
      </c>
      <c r="F23" s="148">
        <f t="shared" ref="F23:K23" si="7">F24/$E$24</f>
        <v>0.114952397590376</v>
      </c>
      <c r="G23" s="148">
        <f t="shared" si="7"/>
        <v>0.120946648406758</v>
      </c>
      <c r="H23" s="148">
        <f t="shared" si="7"/>
        <v>0.272392179484346</v>
      </c>
      <c r="I23" s="148">
        <f t="shared" si="7"/>
        <v>0.22344479896349</v>
      </c>
      <c r="J23" s="148">
        <f t="shared" si="7"/>
        <v>0.106434241171845</v>
      </c>
      <c r="K23" s="203">
        <f t="shared" si="7"/>
        <v>0.161829734383186</v>
      </c>
    </row>
    <row r="24" ht="13.5" customHeight="1" spans="1:11">
      <c r="A24" s="149"/>
      <c r="B24" s="150"/>
      <c r="C24" s="151"/>
      <c r="D24" s="152" t="s">
        <v>21</v>
      </c>
      <c r="E24" s="153">
        <f>E10+E12+E14+E16+E18+E20+E22</f>
        <v>90040.61</v>
      </c>
      <c r="F24" s="153">
        <f>SUM(F10,F12,F14,F16,F18,F20,F22)</f>
        <v>10350.384</v>
      </c>
      <c r="G24" s="153">
        <f>G10+G12+G14+G16+G18+G20+G22</f>
        <v>10890.11</v>
      </c>
      <c r="H24" s="153">
        <f>H10+H12+H14+H16+H18+H20+H22</f>
        <v>24526.358</v>
      </c>
      <c r="I24" s="153">
        <f>I10+I12+I14+I16+I18+I20+I22</f>
        <v>20119.106</v>
      </c>
      <c r="J24" s="153">
        <f>J10+J12+J14+J16+J18+J20+J22</f>
        <v>9583.404</v>
      </c>
      <c r="K24" s="204">
        <f>K10+K12+K14+K16+K18+K20+K22</f>
        <v>14571.248</v>
      </c>
    </row>
    <row r="25" ht="1.5" customHeight="1" spans="1:11">
      <c r="A25" s="154"/>
      <c r="B25" s="155"/>
      <c r="C25" s="155"/>
      <c r="D25" s="156"/>
      <c r="E25" s="156"/>
      <c r="F25" s="155"/>
      <c r="G25" s="155"/>
      <c r="H25" s="155"/>
      <c r="I25" s="155"/>
      <c r="J25" s="155"/>
      <c r="K25" s="205"/>
    </row>
    <row r="26" ht="14.25" customHeight="1" spans="1:13">
      <c r="A26" s="157"/>
      <c r="B26" s="158"/>
      <c r="C26" s="158"/>
      <c r="D26" s="158"/>
      <c r="E26" s="158"/>
      <c r="F26" s="158"/>
      <c r="G26" s="159"/>
      <c r="H26" s="160"/>
      <c r="I26" s="109"/>
      <c r="J26" s="109"/>
      <c r="K26" s="185"/>
      <c r="M26" s="173" t="s">
        <v>29</v>
      </c>
    </row>
    <row r="27" ht="81" customHeight="1" spans="1:11">
      <c r="A27" s="161"/>
      <c r="B27" s="162"/>
      <c r="C27" s="162"/>
      <c r="D27" s="163"/>
      <c r="E27" s="164" t="s">
        <v>30</v>
      </c>
      <c r="F27" s="164"/>
      <c r="G27" s="165"/>
      <c r="H27" s="166" t="s">
        <v>31</v>
      </c>
      <c r="K27" s="206"/>
    </row>
    <row r="28" ht="14.25" customHeight="1" spans="1:11">
      <c r="A28" s="167"/>
      <c r="B28" s="168" t="s">
        <v>32</v>
      </c>
      <c r="C28" s="168"/>
      <c r="E28" s="169" t="s">
        <v>33</v>
      </c>
      <c r="F28" s="169"/>
      <c r="G28" s="170"/>
      <c r="H28" s="171"/>
      <c r="K28" s="186"/>
    </row>
    <row r="29" ht="51" customHeight="1" spans="1:11">
      <c r="A29" s="172"/>
      <c r="B29" s="173"/>
      <c r="C29" s="173"/>
      <c r="G29" s="174"/>
      <c r="H29" s="171"/>
      <c r="K29" s="186"/>
    </row>
    <row r="30" ht="42" customHeight="1" spans="1:11">
      <c r="A30" s="175"/>
      <c r="B30" s="162"/>
      <c r="C30" s="162"/>
      <c r="D30" s="176"/>
      <c r="E30" s="176"/>
      <c r="F30" s="177"/>
      <c r="G30" s="174"/>
      <c r="H30" s="171"/>
      <c r="K30" s="186"/>
    </row>
    <row r="31" ht="51" customHeight="1" spans="1:11">
      <c r="A31" s="178"/>
      <c r="B31" s="168" t="s">
        <v>34</v>
      </c>
      <c r="C31" s="168"/>
      <c r="D31" s="179"/>
      <c r="E31" s="179"/>
      <c r="G31" s="174"/>
      <c r="H31" s="171"/>
      <c r="K31" s="186"/>
    </row>
    <row r="32" ht="42" customHeight="1" spans="1:11">
      <c r="A32" s="180"/>
      <c r="B32" s="181"/>
      <c r="C32" s="181"/>
      <c r="D32" s="182"/>
      <c r="E32" s="182"/>
      <c r="F32" s="183"/>
      <c r="G32" s="183"/>
      <c r="H32" s="184"/>
      <c r="I32" s="183"/>
      <c r="J32" s="183"/>
      <c r="K32" s="207"/>
    </row>
  </sheetData>
  <mergeCells count="36">
    <mergeCell ref="A3:K3"/>
    <mergeCell ref="A5:K5"/>
    <mergeCell ref="A6:C6"/>
    <mergeCell ref="D6:H6"/>
    <mergeCell ref="I6:K6"/>
    <mergeCell ref="A7:C7"/>
    <mergeCell ref="D7:H7"/>
    <mergeCell ref="I7:K7"/>
    <mergeCell ref="E27:F27"/>
    <mergeCell ref="B28:C28"/>
    <mergeCell ref="E28:F28"/>
    <mergeCell ref="B31:C31"/>
    <mergeCell ref="B32:C32"/>
    <mergeCell ref="A9:A10"/>
    <mergeCell ref="A11:A12"/>
    <mergeCell ref="A13:A14"/>
    <mergeCell ref="A15:A16"/>
    <mergeCell ref="A17:A18"/>
    <mergeCell ref="A19:A20"/>
    <mergeCell ref="A21:A22"/>
    <mergeCell ref="B9:B10"/>
    <mergeCell ref="B11:B12"/>
    <mergeCell ref="B13:B14"/>
    <mergeCell ref="B15:B16"/>
    <mergeCell ref="B17:B18"/>
    <mergeCell ref="B19:B20"/>
    <mergeCell ref="B21:B22"/>
    <mergeCell ref="C9:C10"/>
    <mergeCell ref="C11:C12"/>
    <mergeCell ref="C13:C14"/>
    <mergeCell ref="C15:C16"/>
    <mergeCell ref="C17:C18"/>
    <mergeCell ref="C19:C20"/>
    <mergeCell ref="C21:C22"/>
    <mergeCell ref="A23:C24"/>
    <mergeCell ref="C1:I2"/>
  </mergeCells>
  <printOptions horizontalCentered="1"/>
  <pageMargins left="0.393700787401575" right="0.196850393700787" top="0.590551181102362" bottom="0.196850393700787" header="0.196850393700787" footer="0"/>
  <pageSetup paperSize="9" scale="67" fitToHeight="0" orientation="landscape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41"/>
  <sheetViews>
    <sheetView showGridLines="0" showZeros="0" view="pageBreakPreview" zoomScale="75" zoomScaleNormal="75" topLeftCell="A7" workbookViewId="0">
      <selection activeCell="E16" sqref="E16"/>
    </sheetView>
  </sheetViews>
  <sheetFormatPr defaultColWidth="9.14285714285714" defaultRowHeight="12.75"/>
  <cols>
    <col min="1" max="1" width="10.5714285714286" style="1" customWidth="1"/>
    <col min="2" max="2" width="10.2857142857143" style="1" customWidth="1"/>
    <col min="3" max="3" width="51" style="1" customWidth="1"/>
    <col min="4" max="4" width="14.4285714285714" style="2" customWidth="1"/>
    <col min="5" max="5" width="13.2857142857143" style="2" customWidth="1"/>
    <col min="6" max="11" width="12.5714285714286" style="1" customWidth="1"/>
    <col min="12" max="16384" width="9.14285714285714" style="1"/>
  </cols>
  <sheetData>
    <row r="1" ht="55.5" customHeight="1" spans="1:11">
      <c r="A1" s="3"/>
      <c r="B1" s="4"/>
      <c r="C1" s="4"/>
      <c r="D1" s="5"/>
      <c r="E1" s="5"/>
      <c r="F1" s="5"/>
      <c r="G1" s="5"/>
      <c r="H1" s="5"/>
      <c r="I1" s="4"/>
      <c r="J1" s="4"/>
      <c r="K1" s="83"/>
    </row>
    <row r="2" ht="4.5" customHeight="1" spans="6:8">
      <c r="F2" s="2"/>
      <c r="G2" s="2"/>
      <c r="H2" s="2"/>
    </row>
    <row r="3" ht="15.75" spans="1:1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ht="3.75" customHeight="1"/>
    <row r="5" ht="18" customHeight="1" spans="1:11">
      <c r="A5" s="7" t="s">
        <v>0</v>
      </c>
      <c r="B5" s="8"/>
      <c r="C5" s="8"/>
      <c r="D5" s="8"/>
      <c r="E5" s="8"/>
      <c r="F5" s="8"/>
      <c r="G5" s="8"/>
      <c r="H5" s="8"/>
      <c r="I5" s="8"/>
      <c r="J5" s="8"/>
      <c r="K5" s="84"/>
    </row>
    <row r="6" ht="18" customHeight="1" spans="1:11">
      <c r="A6" s="9" t="s">
        <v>35</v>
      </c>
      <c r="B6" s="10"/>
      <c r="C6" s="11"/>
      <c r="D6" s="12" t="s">
        <v>36</v>
      </c>
      <c r="E6" s="13"/>
      <c r="F6" s="14">
        <v>46303.31</v>
      </c>
      <c r="G6" s="14"/>
      <c r="H6" s="15"/>
      <c r="I6" s="85" t="s">
        <v>37</v>
      </c>
      <c r="J6" s="85"/>
      <c r="K6" s="86"/>
    </row>
    <row r="7" ht="18" customHeight="1" spans="1:11">
      <c r="A7" s="16" t="s">
        <v>38</v>
      </c>
      <c r="B7" s="17"/>
      <c r="C7" s="18"/>
      <c r="D7" s="17" t="s">
        <v>39</v>
      </c>
      <c r="E7" s="17"/>
      <c r="F7" s="17"/>
      <c r="G7" s="17"/>
      <c r="H7" s="17"/>
      <c r="I7" s="87" t="s">
        <v>40</v>
      </c>
      <c r="J7" s="17"/>
      <c r="K7" s="88"/>
    </row>
    <row r="8" ht="36" customHeight="1" spans="1:11">
      <c r="A8" s="19" t="s">
        <v>8</v>
      </c>
      <c r="B8" s="20" t="s">
        <v>9</v>
      </c>
      <c r="C8" s="21" t="s">
        <v>10</v>
      </c>
      <c r="D8" s="22" t="s">
        <v>11</v>
      </c>
      <c r="E8" s="22" t="s">
        <v>12</v>
      </c>
      <c r="F8" s="20" t="s">
        <v>13</v>
      </c>
      <c r="G8" s="20" t="s">
        <v>14</v>
      </c>
      <c r="H8" s="20" t="s">
        <v>15</v>
      </c>
      <c r="I8" s="20" t="s">
        <v>16</v>
      </c>
      <c r="J8" s="20" t="s">
        <v>17</v>
      </c>
      <c r="K8" s="89" t="s">
        <v>18</v>
      </c>
    </row>
    <row r="9" ht="14.25" customHeight="1" spans="1:11">
      <c r="A9" s="23">
        <v>1</v>
      </c>
      <c r="B9" s="24" t="s">
        <v>41</v>
      </c>
      <c r="C9" s="25" t="s">
        <v>42</v>
      </c>
      <c r="D9" s="26" t="s">
        <v>20</v>
      </c>
      <c r="E9" s="27">
        <f>E10/$E$34</f>
        <v>0.0854083649743399</v>
      </c>
      <c r="F9" s="27">
        <v>1</v>
      </c>
      <c r="G9" s="28"/>
      <c r="H9" s="28"/>
      <c r="I9" s="90"/>
      <c r="J9" s="28"/>
      <c r="K9" s="91"/>
    </row>
    <row r="10" ht="14.25" customHeight="1" spans="1:11">
      <c r="A10" s="29"/>
      <c r="B10" s="30"/>
      <c r="C10" s="31"/>
      <c r="D10" s="32" t="s">
        <v>21</v>
      </c>
      <c r="E10" s="33">
        <v>3954.69</v>
      </c>
      <c r="F10" s="33">
        <f t="shared" ref="F10:K10" si="0">F9*$E$10</f>
        <v>3954.69</v>
      </c>
      <c r="G10" s="33">
        <f t="shared" si="0"/>
        <v>0</v>
      </c>
      <c r="H10" s="33">
        <f t="shared" si="0"/>
        <v>0</v>
      </c>
      <c r="I10" s="33">
        <f t="shared" si="0"/>
        <v>0</v>
      </c>
      <c r="J10" s="33">
        <f t="shared" si="0"/>
        <v>0</v>
      </c>
      <c r="K10" s="33">
        <f t="shared" si="0"/>
        <v>0</v>
      </c>
    </row>
    <row r="11" ht="14.25" customHeight="1" spans="1:11">
      <c r="A11" s="29">
        <v>2</v>
      </c>
      <c r="B11" s="30" t="s">
        <v>43</v>
      </c>
      <c r="C11" s="31" t="s">
        <v>44</v>
      </c>
      <c r="D11" s="32" t="s">
        <v>20</v>
      </c>
      <c r="E11" s="27">
        <f>E12/$E$34</f>
        <v>0.534878176095834</v>
      </c>
      <c r="F11" s="27">
        <v>0.05</v>
      </c>
      <c r="G11" s="27">
        <v>0.2</v>
      </c>
      <c r="H11" s="27">
        <v>0.2</v>
      </c>
      <c r="I11" s="92">
        <v>0.2</v>
      </c>
      <c r="J11" s="27">
        <v>0.2</v>
      </c>
      <c r="K11" s="93">
        <v>0.15</v>
      </c>
    </row>
    <row r="12" ht="14.25" customHeight="1" spans="1:11">
      <c r="A12" s="29"/>
      <c r="B12" s="30"/>
      <c r="C12" s="31"/>
      <c r="D12" s="32" t="s">
        <v>21</v>
      </c>
      <c r="E12" s="33">
        <v>24766.63</v>
      </c>
      <c r="F12" s="33">
        <f t="shared" ref="F12:K12" si="1">F11*$E$12</f>
        <v>1238.3315</v>
      </c>
      <c r="G12" s="33">
        <f t="shared" si="1"/>
        <v>4953.326</v>
      </c>
      <c r="H12" s="33">
        <f t="shared" si="1"/>
        <v>4953.326</v>
      </c>
      <c r="I12" s="33">
        <f t="shared" si="1"/>
        <v>4953.326</v>
      </c>
      <c r="J12" s="33">
        <f t="shared" si="1"/>
        <v>4953.326</v>
      </c>
      <c r="K12" s="94">
        <f t="shared" si="1"/>
        <v>3714.9945</v>
      </c>
    </row>
    <row r="13" ht="14.25" customHeight="1" spans="1:11">
      <c r="A13" s="29">
        <v>3</v>
      </c>
      <c r="B13" s="30" t="s">
        <v>45</v>
      </c>
      <c r="C13" s="31" t="s">
        <v>46</v>
      </c>
      <c r="D13" s="32" t="s">
        <v>20</v>
      </c>
      <c r="E13" s="27">
        <f>E14/$E$34</f>
        <v>0.108044759651092</v>
      </c>
      <c r="F13" s="27"/>
      <c r="G13" s="27">
        <v>0.25</v>
      </c>
      <c r="H13" s="27">
        <v>0.25</v>
      </c>
      <c r="I13" s="92">
        <v>0.25</v>
      </c>
      <c r="J13" s="27">
        <v>0.25</v>
      </c>
      <c r="K13" s="93"/>
    </row>
    <row r="14" ht="14.25" customHeight="1" spans="1:11">
      <c r="A14" s="29"/>
      <c r="B14" s="30"/>
      <c r="C14" s="31"/>
      <c r="D14" s="32" t="s">
        <v>21</v>
      </c>
      <c r="E14" s="33">
        <v>5002.83</v>
      </c>
      <c r="F14" s="33">
        <f t="shared" ref="F14:K14" si="2">F13*$E$14</f>
        <v>0</v>
      </c>
      <c r="G14" s="33">
        <f t="shared" si="2"/>
        <v>1250.7075</v>
      </c>
      <c r="H14" s="33">
        <f t="shared" si="2"/>
        <v>1250.7075</v>
      </c>
      <c r="I14" s="33">
        <f t="shared" si="2"/>
        <v>1250.7075</v>
      </c>
      <c r="J14" s="33">
        <f t="shared" si="2"/>
        <v>1250.7075</v>
      </c>
      <c r="K14" s="94">
        <f t="shared" si="2"/>
        <v>0</v>
      </c>
    </row>
    <row r="15" ht="14.25" customHeight="1" spans="1:11">
      <c r="A15" s="29">
        <v>4</v>
      </c>
      <c r="B15" s="30" t="s">
        <v>47</v>
      </c>
      <c r="C15" s="31" t="s">
        <v>48</v>
      </c>
      <c r="D15" s="32" t="s">
        <v>20</v>
      </c>
      <c r="E15" s="27">
        <f>E16/$E$34</f>
        <v>0.271668699278734</v>
      </c>
      <c r="F15" s="27"/>
      <c r="G15" s="27">
        <v>0.25</v>
      </c>
      <c r="H15" s="27">
        <v>0.25</v>
      </c>
      <c r="I15" s="92">
        <v>0.25</v>
      </c>
      <c r="J15" s="27">
        <v>0.25</v>
      </c>
      <c r="K15" s="93"/>
    </row>
    <row r="16" ht="14.25" customHeight="1" spans="1:11">
      <c r="A16" s="29"/>
      <c r="B16" s="30"/>
      <c r="C16" s="31"/>
      <c r="D16" s="32" t="s">
        <v>21</v>
      </c>
      <c r="E16" s="33">
        <v>12579.16</v>
      </c>
      <c r="F16" s="33">
        <f t="shared" ref="F16:K16" si="3">F15*$E$16</f>
        <v>0</v>
      </c>
      <c r="G16" s="33">
        <f t="shared" si="3"/>
        <v>3144.79</v>
      </c>
      <c r="H16" s="33">
        <f t="shared" si="3"/>
        <v>3144.79</v>
      </c>
      <c r="I16" s="33">
        <f t="shared" si="3"/>
        <v>3144.79</v>
      </c>
      <c r="J16" s="33">
        <f t="shared" si="3"/>
        <v>3144.79</v>
      </c>
      <c r="K16" s="94">
        <f t="shared" si="3"/>
        <v>0</v>
      </c>
    </row>
    <row r="17" ht="14.25" customHeight="1" spans="1:11">
      <c r="A17" s="34"/>
      <c r="B17" s="35"/>
      <c r="C17" s="36"/>
      <c r="D17" s="32" t="s">
        <v>20</v>
      </c>
      <c r="E17" s="37">
        <f>E18/$E$34</f>
        <v>0</v>
      </c>
      <c r="F17" s="37"/>
      <c r="G17" s="37"/>
      <c r="H17" s="37"/>
      <c r="I17" s="95"/>
      <c r="J17" s="96"/>
      <c r="K17" s="97"/>
    </row>
    <row r="18" ht="14.25" customHeight="1" spans="1:11">
      <c r="A18" s="34"/>
      <c r="B18" s="35"/>
      <c r="C18" s="36"/>
      <c r="D18" s="32" t="s">
        <v>21</v>
      </c>
      <c r="E18" s="38"/>
      <c r="F18" s="38">
        <f t="shared" ref="F18:K18" si="4">F17*$E$16</f>
        <v>0</v>
      </c>
      <c r="G18" s="38">
        <f t="shared" si="4"/>
        <v>0</v>
      </c>
      <c r="H18" s="38">
        <f t="shared" si="4"/>
        <v>0</v>
      </c>
      <c r="I18" s="38">
        <f t="shared" si="4"/>
        <v>0</v>
      </c>
      <c r="J18" s="38">
        <f t="shared" si="4"/>
        <v>0</v>
      </c>
      <c r="K18" s="98">
        <f t="shared" si="4"/>
        <v>0</v>
      </c>
    </row>
    <row r="19" ht="14.25" customHeight="1" spans="1:11">
      <c r="A19" s="34"/>
      <c r="B19" s="35"/>
      <c r="C19" s="36"/>
      <c r="D19" s="32" t="s">
        <v>20</v>
      </c>
      <c r="E19" s="37">
        <f>E20/$E$34</f>
        <v>0</v>
      </c>
      <c r="F19" s="37"/>
      <c r="G19" s="37"/>
      <c r="H19" s="37"/>
      <c r="I19" s="95"/>
      <c r="J19" s="96"/>
      <c r="K19" s="97"/>
    </row>
    <row r="20" ht="14.25" customHeight="1" spans="1:11">
      <c r="A20" s="34"/>
      <c r="B20" s="35"/>
      <c r="C20" s="36"/>
      <c r="D20" s="32" t="s">
        <v>21</v>
      </c>
      <c r="E20" s="38"/>
      <c r="F20" s="38">
        <f t="shared" ref="F20:K20" si="5">F19*$E$20</f>
        <v>0</v>
      </c>
      <c r="G20" s="38">
        <f t="shared" si="5"/>
        <v>0</v>
      </c>
      <c r="H20" s="38">
        <f t="shared" si="5"/>
        <v>0</v>
      </c>
      <c r="I20" s="38">
        <f t="shared" si="5"/>
        <v>0</v>
      </c>
      <c r="J20" s="38">
        <f t="shared" si="5"/>
        <v>0</v>
      </c>
      <c r="K20" s="98">
        <f t="shared" si="5"/>
        <v>0</v>
      </c>
    </row>
    <row r="21" ht="14.25" customHeight="1" spans="1:12">
      <c r="A21" s="34"/>
      <c r="B21" s="35"/>
      <c r="C21" s="36"/>
      <c r="D21" s="32" t="s">
        <v>20</v>
      </c>
      <c r="E21" s="37">
        <f>E22/$E$34</f>
        <v>0</v>
      </c>
      <c r="F21" s="37"/>
      <c r="G21" s="37"/>
      <c r="H21" s="37"/>
      <c r="I21" s="95"/>
      <c r="J21" s="96"/>
      <c r="K21" s="97"/>
      <c r="L21" s="99"/>
    </row>
    <row r="22" ht="14.25" customHeight="1" spans="1:11">
      <c r="A22" s="34"/>
      <c r="B22" s="35"/>
      <c r="C22" s="35"/>
      <c r="D22" s="32" t="s">
        <v>21</v>
      </c>
      <c r="E22" s="38"/>
      <c r="F22" s="38">
        <f t="shared" ref="F22:K22" si="6">F21*$E$22</f>
        <v>0</v>
      </c>
      <c r="G22" s="38">
        <f t="shared" si="6"/>
        <v>0</v>
      </c>
      <c r="H22" s="38">
        <f t="shared" si="6"/>
        <v>0</v>
      </c>
      <c r="I22" s="38">
        <f t="shared" si="6"/>
        <v>0</v>
      </c>
      <c r="J22" s="38">
        <f t="shared" si="6"/>
        <v>0</v>
      </c>
      <c r="K22" s="98">
        <f t="shared" si="6"/>
        <v>0</v>
      </c>
    </row>
    <row r="23" ht="14.25" customHeight="1" spans="1:11">
      <c r="A23" s="34"/>
      <c r="B23" s="35"/>
      <c r="C23" s="35"/>
      <c r="D23" s="32" t="s">
        <v>20</v>
      </c>
      <c r="E23" s="37">
        <f>E24/$E$34</f>
        <v>0</v>
      </c>
      <c r="F23" s="37"/>
      <c r="G23" s="37"/>
      <c r="H23" s="37"/>
      <c r="I23" s="95"/>
      <c r="J23" s="96"/>
      <c r="K23" s="97"/>
    </row>
    <row r="24" ht="14.25" customHeight="1" spans="1:11">
      <c r="A24" s="34"/>
      <c r="B24" s="35"/>
      <c r="C24" s="35"/>
      <c r="D24" s="32" t="s">
        <v>21</v>
      </c>
      <c r="E24" s="38"/>
      <c r="F24" s="38">
        <f t="shared" ref="F24:K24" si="7">F23*$E$24</f>
        <v>0</v>
      </c>
      <c r="G24" s="38">
        <f t="shared" si="7"/>
        <v>0</v>
      </c>
      <c r="H24" s="38">
        <f t="shared" si="7"/>
        <v>0</v>
      </c>
      <c r="I24" s="38">
        <f t="shared" si="7"/>
        <v>0</v>
      </c>
      <c r="J24" s="38">
        <f t="shared" si="7"/>
        <v>0</v>
      </c>
      <c r="K24" s="98">
        <f t="shared" si="7"/>
        <v>0</v>
      </c>
    </row>
    <row r="25" ht="14.25" customHeight="1" spans="1:11">
      <c r="A25" s="34"/>
      <c r="B25" s="35"/>
      <c r="C25" s="35"/>
      <c r="D25" s="32" t="s">
        <v>20</v>
      </c>
      <c r="E25" s="37">
        <f>E26/$E$34</f>
        <v>0</v>
      </c>
      <c r="F25" s="37"/>
      <c r="G25" s="37"/>
      <c r="H25" s="37"/>
      <c r="I25" s="95"/>
      <c r="J25" s="96"/>
      <c r="K25" s="97"/>
    </row>
    <row r="26" ht="14.25" customHeight="1" spans="1:11">
      <c r="A26" s="34"/>
      <c r="B26" s="35"/>
      <c r="C26" s="35"/>
      <c r="D26" s="32" t="s">
        <v>21</v>
      </c>
      <c r="E26" s="38"/>
      <c r="F26" s="38">
        <f t="shared" ref="F26:K26" si="8">F25*$E$26</f>
        <v>0</v>
      </c>
      <c r="G26" s="38">
        <f t="shared" si="8"/>
        <v>0</v>
      </c>
      <c r="H26" s="38">
        <f t="shared" si="8"/>
        <v>0</v>
      </c>
      <c r="I26" s="38">
        <f t="shared" si="8"/>
        <v>0</v>
      </c>
      <c r="J26" s="38">
        <f t="shared" si="8"/>
        <v>0</v>
      </c>
      <c r="K26" s="98">
        <f t="shared" si="8"/>
        <v>0</v>
      </c>
    </row>
    <row r="27" ht="14.25" customHeight="1" spans="1:11">
      <c r="A27" s="34"/>
      <c r="B27" s="35"/>
      <c r="C27" s="35"/>
      <c r="D27" s="32" t="s">
        <v>20</v>
      </c>
      <c r="E27" s="37">
        <f>E28/$E$34</f>
        <v>0</v>
      </c>
      <c r="F27" s="37"/>
      <c r="G27" s="37"/>
      <c r="H27" s="37"/>
      <c r="I27" s="95"/>
      <c r="J27" s="96"/>
      <c r="K27" s="97"/>
    </row>
    <row r="28" ht="14.25" customHeight="1" spans="1:11">
      <c r="A28" s="34"/>
      <c r="B28" s="35"/>
      <c r="C28" s="35"/>
      <c r="D28" s="32" t="s">
        <v>21</v>
      </c>
      <c r="E28" s="38"/>
      <c r="F28" s="38">
        <f t="shared" ref="F28:K28" si="9">F27*$E$28</f>
        <v>0</v>
      </c>
      <c r="G28" s="38">
        <f t="shared" si="9"/>
        <v>0</v>
      </c>
      <c r="H28" s="38">
        <f t="shared" si="9"/>
        <v>0</v>
      </c>
      <c r="I28" s="38">
        <f t="shared" si="9"/>
        <v>0</v>
      </c>
      <c r="J28" s="38">
        <f t="shared" si="9"/>
        <v>0</v>
      </c>
      <c r="K28" s="98">
        <f t="shared" si="9"/>
        <v>0</v>
      </c>
    </row>
    <row r="29" ht="14.25" customHeight="1" spans="1:11">
      <c r="A29" s="39"/>
      <c r="B29" s="40"/>
      <c r="C29" s="40"/>
      <c r="D29" s="32" t="s">
        <v>20</v>
      </c>
      <c r="E29" s="37">
        <f>E30/$E$34</f>
        <v>0</v>
      </c>
      <c r="F29" s="37"/>
      <c r="G29" s="37"/>
      <c r="H29" s="37"/>
      <c r="I29" s="95"/>
      <c r="J29" s="96"/>
      <c r="K29" s="97"/>
    </row>
    <row r="30" ht="14.25" customHeight="1" spans="1:11">
      <c r="A30" s="39"/>
      <c r="B30" s="40"/>
      <c r="C30" s="40"/>
      <c r="D30" s="32" t="s">
        <v>21</v>
      </c>
      <c r="E30" s="38"/>
      <c r="F30" s="38">
        <f t="shared" ref="F30:K30" si="10">F29*$E$30</f>
        <v>0</v>
      </c>
      <c r="G30" s="38">
        <f t="shared" si="10"/>
        <v>0</v>
      </c>
      <c r="H30" s="38">
        <f t="shared" si="10"/>
        <v>0</v>
      </c>
      <c r="I30" s="38">
        <f t="shared" si="10"/>
        <v>0</v>
      </c>
      <c r="J30" s="38">
        <f t="shared" si="10"/>
        <v>0</v>
      </c>
      <c r="K30" s="98">
        <f t="shared" si="10"/>
        <v>0</v>
      </c>
    </row>
    <row r="31" ht="14.25" customHeight="1" spans="1:11">
      <c r="A31" s="34"/>
      <c r="B31" s="35"/>
      <c r="C31" s="35"/>
      <c r="D31" s="32" t="s">
        <v>20</v>
      </c>
      <c r="E31" s="37">
        <f>E32/$E$34</f>
        <v>0</v>
      </c>
      <c r="F31" s="37"/>
      <c r="G31" s="37"/>
      <c r="H31" s="37"/>
      <c r="I31" s="95"/>
      <c r="J31" s="96"/>
      <c r="K31" s="97"/>
    </row>
    <row r="32" ht="14.25" customHeight="1" spans="1:11">
      <c r="A32" s="41"/>
      <c r="B32" s="42"/>
      <c r="C32" s="42"/>
      <c r="D32" s="43" t="s">
        <v>21</v>
      </c>
      <c r="E32" s="38"/>
      <c r="F32" s="38">
        <f t="shared" ref="F32:K32" si="11">F31*$E$32</f>
        <v>0</v>
      </c>
      <c r="G32" s="38">
        <f t="shared" si="11"/>
        <v>0</v>
      </c>
      <c r="H32" s="38">
        <f t="shared" si="11"/>
        <v>0</v>
      </c>
      <c r="I32" s="38">
        <f t="shared" si="11"/>
        <v>0</v>
      </c>
      <c r="J32" s="38">
        <f t="shared" si="11"/>
        <v>0</v>
      </c>
      <c r="K32" s="98">
        <f t="shared" si="11"/>
        <v>0</v>
      </c>
    </row>
    <row r="33" ht="14.25" customHeight="1" spans="1:12">
      <c r="A33" s="44" t="s">
        <v>28</v>
      </c>
      <c r="B33" s="45"/>
      <c r="C33" s="46"/>
      <c r="D33" s="47" t="s">
        <v>20</v>
      </c>
      <c r="E33" s="48">
        <f>E9+E11+E13++E15+E19+E21+E23+E25+E27+E29+E31</f>
        <v>1</v>
      </c>
      <c r="F33" s="48">
        <f t="shared" ref="F33:K33" si="12">F34/$E$34</f>
        <v>0.112152273779132</v>
      </c>
      <c r="G33" s="48">
        <f t="shared" si="12"/>
        <v>0.201903999951623</v>
      </c>
      <c r="H33" s="48">
        <f t="shared" si="12"/>
        <v>0.201903999951623</v>
      </c>
      <c r="I33" s="48">
        <f t="shared" si="12"/>
        <v>0.201903999951623</v>
      </c>
      <c r="J33" s="48">
        <f t="shared" si="12"/>
        <v>0.201903999951623</v>
      </c>
      <c r="K33" s="48">
        <f t="shared" si="12"/>
        <v>0.0802317264143751</v>
      </c>
      <c r="L33" s="99"/>
    </row>
    <row r="34" ht="13.5" customHeight="1" spans="1:12">
      <c r="A34" s="49"/>
      <c r="B34" s="50"/>
      <c r="C34" s="51"/>
      <c r="D34" s="52" t="s">
        <v>21</v>
      </c>
      <c r="E34" s="53">
        <f t="shared" ref="E34:K34" si="13">E10+E12+E14+E16+E20+E22+E24+E26+E28+E30+E32</f>
        <v>46303.31</v>
      </c>
      <c r="F34" s="53">
        <f t="shared" si="13"/>
        <v>5193.0215</v>
      </c>
      <c r="G34" s="53">
        <f t="shared" si="13"/>
        <v>9348.8235</v>
      </c>
      <c r="H34" s="53">
        <f t="shared" si="13"/>
        <v>9348.8235</v>
      </c>
      <c r="I34" s="53">
        <f t="shared" si="13"/>
        <v>9348.8235</v>
      </c>
      <c r="J34" s="53">
        <f t="shared" si="13"/>
        <v>9348.8235</v>
      </c>
      <c r="K34" s="100">
        <f t="shared" si="13"/>
        <v>3714.9945</v>
      </c>
      <c r="L34" s="101"/>
    </row>
    <row r="35" ht="3.75" customHeight="1" spans="1:11">
      <c r="A35" s="54"/>
      <c r="B35" s="54"/>
      <c r="C35" s="54"/>
      <c r="D35" s="55"/>
      <c r="E35" s="55"/>
      <c r="F35" s="54"/>
      <c r="G35" s="54"/>
      <c r="H35" s="54"/>
      <c r="I35" s="54"/>
      <c r="J35" s="54"/>
      <c r="K35" s="54"/>
    </row>
    <row r="36" ht="14.25" customHeight="1" spans="1:13">
      <c r="A36" s="56"/>
      <c r="B36" s="57"/>
      <c r="C36" s="57"/>
      <c r="D36" s="57"/>
      <c r="E36" s="57"/>
      <c r="F36" s="57"/>
      <c r="G36" s="58"/>
      <c r="H36" s="59"/>
      <c r="I36" s="4"/>
      <c r="J36" s="4"/>
      <c r="K36" s="83"/>
      <c r="M36" s="72" t="s">
        <v>29</v>
      </c>
    </row>
    <row r="37" ht="14.25" customHeight="1" spans="1:11">
      <c r="A37" s="60"/>
      <c r="B37" s="61"/>
      <c r="C37" s="61"/>
      <c r="D37" s="62"/>
      <c r="E37" s="63"/>
      <c r="F37" s="61"/>
      <c r="G37" s="64"/>
      <c r="H37" s="65" t="s">
        <v>31</v>
      </c>
      <c r="K37" s="102"/>
    </row>
    <row r="38" ht="14.25" customHeight="1" spans="1:11">
      <c r="A38" s="66"/>
      <c r="B38" s="67" t="s">
        <v>49</v>
      </c>
      <c r="C38" s="67"/>
      <c r="E38" s="68" t="s">
        <v>33</v>
      </c>
      <c r="F38" s="68"/>
      <c r="G38" s="69"/>
      <c r="H38" s="70"/>
      <c r="K38" s="103"/>
    </row>
    <row r="39" ht="15" customHeight="1" spans="1:11">
      <c r="A39" s="71"/>
      <c r="B39" s="72"/>
      <c r="C39" s="72"/>
      <c r="G39" s="73"/>
      <c r="H39" s="70"/>
      <c r="K39" s="103"/>
    </row>
    <row r="40" ht="13.5" customHeight="1" spans="1:11">
      <c r="A40" s="74"/>
      <c r="B40" s="75"/>
      <c r="C40" s="75"/>
      <c r="D40" s="76"/>
      <c r="E40" s="76"/>
      <c r="F40" s="77"/>
      <c r="G40" s="73"/>
      <c r="H40" s="70"/>
      <c r="K40" s="103"/>
    </row>
    <row r="41" ht="14.25" customHeight="1" spans="1:11">
      <c r="A41" s="78"/>
      <c r="B41" s="67" t="s">
        <v>50</v>
      </c>
      <c r="C41" s="67"/>
      <c r="D41" s="79"/>
      <c r="E41" s="79"/>
      <c r="F41" s="80"/>
      <c r="G41" s="81"/>
      <c r="H41" s="82"/>
      <c r="I41" s="80"/>
      <c r="J41" s="80"/>
      <c r="K41" s="104"/>
    </row>
  </sheetData>
  <mergeCells count="50">
    <mergeCell ref="A3:K3"/>
    <mergeCell ref="A5:K5"/>
    <mergeCell ref="A6:C6"/>
    <mergeCell ref="D6:E6"/>
    <mergeCell ref="F6:G6"/>
    <mergeCell ref="I6:K6"/>
    <mergeCell ref="A7:C7"/>
    <mergeCell ref="D7:H7"/>
    <mergeCell ref="I7:K7"/>
    <mergeCell ref="B38:C38"/>
    <mergeCell ref="E38:F38"/>
    <mergeCell ref="B40:C40"/>
    <mergeCell ref="B41:C41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29:C30"/>
    <mergeCell ref="C31:C32"/>
    <mergeCell ref="A33:C34"/>
  </mergeCells>
  <printOptions horizontalCentered="1"/>
  <pageMargins left="0.393700787401575" right="0.196850393700787" top="0.590551181102362" bottom="0.196850393700787" header="0.196850393700787" footer="0"/>
  <pageSetup paperSize="9" scale="82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Setop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CRONOGRAMA FISICO FINANCEIRO</vt:lpstr>
      <vt:lpstr>MODELO CRONOGRAMA FIS FINANC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Raphael Matias Silva</cp:lastModifiedBy>
  <dcterms:created xsi:type="dcterms:W3CDTF">2006-09-22T13:55:00Z</dcterms:created>
  <dcterms:modified xsi:type="dcterms:W3CDTF">2026-03-05T16:48:51Z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A4B05F2D19BA416C83C3CE94950B07E1_13</vt:lpwstr>
  </property>
  <property fmtid="{D5CDD505-2E9C-101B-9397-08002B2CF9AE}" pid="3" name="KSOProductBuildVer">
    <vt:lpwstr>1046-12.2.0.23196</vt:lpwstr>
  </property>
</Properties>
</file>