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igs" ContentType="application/vnd.openxmlformats-package.digital-signature-origin"/>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xternalLinks/externalLink1.xml" ContentType="application/vnd.openxmlformats-officedocument.spreadsheetml.externalLink+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User\Desktop\Prefeitura\Projeto Piscina Coberta\R1\Licitação\"/>
    </mc:Choice>
  </mc:AlternateContent>
  <xr:revisionPtr revIDLastSave="0" documentId="8_{133ABB79-9982-4E7D-8D6A-2B6CA067492A}" xr6:coauthVersionLast="46" xr6:coauthVersionMax="46" xr10:uidLastSave="{00000000-0000-0000-0000-000000000000}"/>
  <bookViews>
    <workbookView xWindow="-120" yWindow="-120" windowWidth="24240" windowHeight="13020" xr2:uid="{70C0EC09-E712-40D4-A3BB-9A89145C470D}"/>
  </bookViews>
  <sheets>
    <sheet name="Planilha Orçamentária" sheetId="1" r:id="rId1"/>
  </sheets>
  <externalReferences>
    <externalReference r:id="rId2"/>
  </externalReferences>
  <definedNames>
    <definedName name="_xlnm.Print_Area" localSheetId="0">'Planilha Orçamentária'!$A$1:$H$327</definedName>
    <definedName name="EMPRESAS">OFFSET(#REF!,1,0):OFFSET(#REF!,-1,0)</definedName>
    <definedName name="INDICES">OFFSET(#REF!,1,0):OFFSET(#REF!,-1,0)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1" l="1"/>
  <c r="G10" i="1" s="1"/>
  <c r="H10" i="1" s="1"/>
  <c r="H11" i="1" s="1"/>
  <c r="G13" i="1"/>
  <c r="H13" i="1" s="1"/>
  <c r="G14" i="1"/>
  <c r="H14" i="1" s="1"/>
  <c r="G15" i="1"/>
  <c r="H15" i="1" s="1"/>
  <c r="G18" i="1"/>
  <c r="H18" i="1"/>
  <c r="G19" i="1"/>
  <c r="H19" i="1" s="1"/>
  <c r="G20" i="1"/>
  <c r="H20" i="1"/>
  <c r="G21" i="1"/>
  <c r="H21" i="1" s="1"/>
  <c r="G22" i="1"/>
  <c r="H22" i="1"/>
  <c r="G26" i="1"/>
  <c r="H26" i="1"/>
  <c r="G27" i="1"/>
  <c r="H27" i="1" s="1"/>
  <c r="F28" i="1"/>
  <c r="G28" i="1"/>
  <c r="H28" i="1"/>
  <c r="F29" i="1"/>
  <c r="G29" i="1" s="1"/>
  <c r="H29" i="1" s="1"/>
  <c r="G30" i="1"/>
  <c r="H30" i="1" s="1"/>
  <c r="G31" i="1"/>
  <c r="H31" i="1"/>
  <c r="G32" i="1"/>
  <c r="H32" i="1" s="1"/>
  <c r="G33" i="1"/>
  <c r="H33" i="1"/>
  <c r="G37" i="1"/>
  <c r="H37" i="1" s="1"/>
  <c r="G38" i="1"/>
  <c r="H38" i="1"/>
  <c r="G39" i="1"/>
  <c r="H39" i="1"/>
  <c r="G40" i="1"/>
  <c r="H40" i="1"/>
  <c r="G41" i="1"/>
  <c r="H41" i="1" s="1"/>
  <c r="G42" i="1"/>
  <c r="H42" i="1"/>
  <c r="G43" i="1"/>
  <c r="H43" i="1" s="1"/>
  <c r="G44" i="1"/>
  <c r="H44" i="1"/>
  <c r="F48" i="1"/>
  <c r="G48" i="1"/>
  <c r="H48" i="1"/>
  <c r="G49" i="1"/>
  <c r="H49" i="1" s="1"/>
  <c r="G50" i="1"/>
  <c r="H50" i="1"/>
  <c r="G51" i="1"/>
  <c r="H51" i="1" s="1"/>
  <c r="F52" i="1"/>
  <c r="G52" i="1" s="1"/>
  <c r="H52" i="1" s="1"/>
  <c r="G53" i="1"/>
  <c r="H53" i="1"/>
  <c r="G54" i="1"/>
  <c r="H54" i="1" s="1"/>
  <c r="G55" i="1"/>
  <c r="H55" i="1"/>
  <c r="G56" i="1"/>
  <c r="H56" i="1" s="1"/>
  <c r="G57" i="1"/>
  <c r="H57" i="1"/>
  <c r="E58" i="1"/>
  <c r="G58" i="1"/>
  <c r="H58" i="1" s="1"/>
  <c r="E59" i="1"/>
  <c r="G59" i="1"/>
  <c r="H59" i="1" s="1"/>
  <c r="G63" i="1"/>
  <c r="H63" i="1"/>
  <c r="H75" i="1" s="1"/>
  <c r="G64" i="1"/>
  <c r="H64" i="1" s="1"/>
  <c r="G65" i="1"/>
  <c r="H65" i="1" s="1"/>
  <c r="G66" i="1"/>
  <c r="H66" i="1" s="1"/>
  <c r="G67" i="1"/>
  <c r="H67" i="1"/>
  <c r="G68" i="1"/>
  <c r="H68" i="1" s="1"/>
  <c r="G69" i="1"/>
  <c r="H69" i="1"/>
  <c r="G70" i="1"/>
  <c r="H70" i="1" s="1"/>
  <c r="E71" i="1"/>
  <c r="G71" i="1"/>
  <c r="H71" i="1" s="1"/>
  <c r="E72" i="1"/>
  <c r="G72" i="1"/>
  <c r="H72" i="1"/>
  <c r="G73" i="1"/>
  <c r="H73" i="1" s="1"/>
  <c r="G74" i="1"/>
  <c r="H74" i="1"/>
  <c r="G78" i="1"/>
  <c r="H78" i="1"/>
  <c r="G79" i="1"/>
  <c r="H79" i="1" s="1"/>
  <c r="G80" i="1"/>
  <c r="H80" i="1"/>
  <c r="G81" i="1"/>
  <c r="H81" i="1" s="1"/>
  <c r="G82" i="1"/>
  <c r="H82" i="1"/>
  <c r="G83" i="1"/>
  <c r="H83" i="1" s="1"/>
  <c r="G84" i="1"/>
  <c r="H84" i="1"/>
  <c r="G85" i="1"/>
  <c r="H85" i="1" s="1"/>
  <c r="G86" i="1"/>
  <c r="H86" i="1"/>
  <c r="G90" i="1"/>
  <c r="H90" i="1" s="1"/>
  <c r="G91" i="1"/>
  <c r="H91" i="1"/>
  <c r="G92" i="1"/>
  <c r="H92" i="1" s="1"/>
  <c r="G93" i="1"/>
  <c r="H93" i="1" s="1"/>
  <c r="G94" i="1"/>
  <c r="H94" i="1" s="1"/>
  <c r="G95" i="1"/>
  <c r="H95" i="1"/>
  <c r="G99" i="1"/>
  <c r="H99" i="1"/>
  <c r="G100" i="1"/>
  <c r="H100" i="1" s="1"/>
  <c r="G104" i="1"/>
  <c r="H104" i="1" s="1"/>
  <c r="G105" i="1"/>
  <c r="H105" i="1" s="1"/>
  <c r="G106" i="1"/>
  <c r="H106" i="1"/>
  <c r="G107" i="1"/>
  <c r="H107" i="1" s="1"/>
  <c r="G108" i="1"/>
  <c r="H108" i="1"/>
  <c r="G109" i="1"/>
  <c r="H109" i="1" s="1"/>
  <c r="G110" i="1"/>
  <c r="H110" i="1" s="1"/>
  <c r="E111" i="1"/>
  <c r="E129" i="1" s="1"/>
  <c r="H129" i="1" s="1"/>
  <c r="G111" i="1"/>
  <c r="H111" i="1"/>
  <c r="E112" i="1"/>
  <c r="G112" i="1"/>
  <c r="H112" i="1" s="1"/>
  <c r="G116" i="1"/>
  <c r="H116" i="1" s="1"/>
  <c r="G117" i="1"/>
  <c r="H117" i="1"/>
  <c r="G118" i="1"/>
  <c r="H118" i="1" s="1"/>
  <c r="G119" i="1"/>
  <c r="H119" i="1"/>
  <c r="G120" i="1"/>
  <c r="H120" i="1" s="1"/>
  <c r="G121" i="1"/>
  <c r="H121" i="1"/>
  <c r="G122" i="1"/>
  <c r="H122" i="1" s="1"/>
  <c r="G126" i="1"/>
  <c r="H126" i="1" s="1"/>
  <c r="G127" i="1"/>
  <c r="H127" i="1" s="1"/>
  <c r="E128" i="1"/>
  <c r="G128" i="1"/>
  <c r="H128" i="1" s="1"/>
  <c r="G129" i="1"/>
  <c r="E130" i="1"/>
  <c r="E133" i="1" s="1"/>
  <c r="H133" i="1" s="1"/>
  <c r="G130" i="1"/>
  <c r="H130" i="1"/>
  <c r="G131" i="1"/>
  <c r="H131" i="1" s="1"/>
  <c r="E132" i="1"/>
  <c r="G132" i="1"/>
  <c r="H132" i="1"/>
  <c r="G133" i="1"/>
  <c r="G134" i="1"/>
  <c r="H134" i="1" s="1"/>
  <c r="G135" i="1"/>
  <c r="H135" i="1"/>
  <c r="G139" i="1"/>
  <c r="H139" i="1" s="1"/>
  <c r="H180" i="1" s="1"/>
  <c r="G140" i="1"/>
  <c r="H140" i="1"/>
  <c r="G141" i="1"/>
  <c r="H141" i="1" s="1"/>
  <c r="G142" i="1"/>
  <c r="H142" i="1"/>
  <c r="G143" i="1"/>
  <c r="H143" i="1" s="1"/>
  <c r="G144" i="1"/>
  <c r="H144" i="1" s="1"/>
  <c r="G145" i="1"/>
  <c r="H145" i="1" s="1"/>
  <c r="G146" i="1"/>
  <c r="H146" i="1"/>
  <c r="G147" i="1"/>
  <c r="H147" i="1" s="1"/>
  <c r="G148" i="1"/>
  <c r="H148" i="1"/>
  <c r="G149" i="1"/>
  <c r="H149" i="1" s="1"/>
  <c r="G150" i="1"/>
  <c r="H150" i="1" s="1"/>
  <c r="G151" i="1"/>
  <c r="H151" i="1" s="1"/>
  <c r="G152" i="1"/>
  <c r="H152" i="1"/>
  <c r="G153" i="1"/>
  <c r="H153" i="1" s="1"/>
  <c r="G154" i="1"/>
  <c r="H154" i="1"/>
  <c r="G155" i="1"/>
  <c r="H155" i="1" s="1"/>
  <c r="G156" i="1"/>
  <c r="H156" i="1" s="1"/>
  <c r="G157" i="1"/>
  <c r="H157" i="1" s="1"/>
  <c r="G158" i="1"/>
  <c r="H158" i="1"/>
  <c r="G159" i="1"/>
  <c r="H159" i="1" s="1"/>
  <c r="G160" i="1"/>
  <c r="H160" i="1"/>
  <c r="G161" i="1"/>
  <c r="H161" i="1" s="1"/>
  <c r="G162" i="1"/>
  <c r="H162" i="1" s="1"/>
  <c r="G163" i="1"/>
  <c r="H163" i="1" s="1"/>
  <c r="G164" i="1"/>
  <c r="H164" i="1"/>
  <c r="G165" i="1"/>
  <c r="H165" i="1" s="1"/>
  <c r="G166" i="1"/>
  <c r="H166" i="1"/>
  <c r="G167" i="1"/>
  <c r="H167" i="1" s="1"/>
  <c r="G168" i="1"/>
  <c r="H168" i="1" s="1"/>
  <c r="G169" i="1"/>
  <c r="H169" i="1" s="1"/>
  <c r="G170" i="1"/>
  <c r="H170" i="1"/>
  <c r="G171" i="1"/>
  <c r="H171" i="1" s="1"/>
  <c r="G172" i="1"/>
  <c r="H172" i="1"/>
  <c r="G173" i="1"/>
  <c r="H173" i="1" s="1"/>
  <c r="G174" i="1"/>
  <c r="H174" i="1" s="1"/>
  <c r="G175" i="1"/>
  <c r="H175" i="1" s="1"/>
  <c r="G176" i="1"/>
  <c r="H176" i="1"/>
  <c r="G177" i="1"/>
  <c r="H177" i="1" s="1"/>
  <c r="G178" i="1"/>
  <c r="H178" i="1"/>
  <c r="G179" i="1"/>
  <c r="H179" i="1" s="1"/>
  <c r="G183" i="1"/>
  <c r="H183" i="1" s="1"/>
  <c r="G184" i="1"/>
  <c r="H184" i="1"/>
  <c r="G185" i="1"/>
  <c r="H185" i="1" s="1"/>
  <c r="G186" i="1"/>
  <c r="H186" i="1"/>
  <c r="G187" i="1"/>
  <c r="H187" i="1" s="1"/>
  <c r="G188" i="1"/>
  <c r="H188" i="1"/>
  <c r="G189" i="1"/>
  <c r="H189" i="1" s="1"/>
  <c r="G190" i="1"/>
  <c r="H190" i="1"/>
  <c r="G191" i="1"/>
  <c r="H191" i="1" s="1"/>
  <c r="G192" i="1"/>
  <c r="H192" i="1"/>
  <c r="G193" i="1"/>
  <c r="H193" i="1" s="1"/>
  <c r="G194" i="1"/>
  <c r="H194" i="1"/>
  <c r="G195" i="1"/>
  <c r="H195" i="1" s="1"/>
  <c r="G196" i="1"/>
  <c r="H196" i="1"/>
  <c r="G197" i="1"/>
  <c r="H197" i="1" s="1"/>
  <c r="G198" i="1"/>
  <c r="H198" i="1"/>
  <c r="G199" i="1"/>
  <c r="H199" i="1" s="1"/>
  <c r="G200" i="1"/>
  <c r="H200" i="1"/>
  <c r="G201" i="1"/>
  <c r="H201" i="1" s="1"/>
  <c r="G202" i="1"/>
  <c r="H202" i="1"/>
  <c r="F206" i="1"/>
  <c r="G206" i="1" s="1"/>
  <c r="H206" i="1" s="1"/>
  <c r="H229" i="1" s="1"/>
  <c r="F207" i="1"/>
  <c r="G207" i="1" s="1"/>
  <c r="H207" i="1" s="1"/>
  <c r="F208" i="1"/>
  <c r="G208" i="1" s="1"/>
  <c r="H208" i="1" s="1"/>
  <c r="G209" i="1"/>
  <c r="H209" i="1"/>
  <c r="G210" i="1"/>
  <c r="H210" i="1" s="1"/>
  <c r="G211" i="1"/>
  <c r="H211" i="1"/>
  <c r="G212" i="1"/>
  <c r="H212" i="1" s="1"/>
  <c r="G213" i="1"/>
  <c r="H213" i="1"/>
  <c r="G214" i="1"/>
  <c r="H214" i="1" s="1"/>
  <c r="G215" i="1"/>
  <c r="H215" i="1"/>
  <c r="G216" i="1"/>
  <c r="H216" i="1" s="1"/>
  <c r="G217" i="1"/>
  <c r="H217" i="1"/>
  <c r="G218" i="1"/>
  <c r="H218" i="1" s="1"/>
  <c r="G219" i="1"/>
  <c r="H219" i="1"/>
  <c r="G220" i="1"/>
  <c r="H220" i="1" s="1"/>
  <c r="G221" i="1"/>
  <c r="H221" i="1"/>
  <c r="G222" i="1"/>
  <c r="H222" i="1" s="1"/>
  <c r="G223" i="1"/>
  <c r="H223" i="1"/>
  <c r="G224" i="1"/>
  <c r="H224" i="1" s="1"/>
  <c r="G225" i="1"/>
  <c r="H225" i="1"/>
  <c r="G226" i="1"/>
  <c r="H226" i="1" s="1"/>
  <c r="G227" i="1"/>
  <c r="H227" i="1"/>
  <c r="G228" i="1"/>
  <c r="H228" i="1" s="1"/>
  <c r="G232" i="1"/>
  <c r="H232" i="1"/>
  <c r="G233" i="1"/>
  <c r="H233" i="1" s="1"/>
  <c r="G234" i="1"/>
  <c r="H234" i="1" s="1"/>
  <c r="G235" i="1"/>
  <c r="H235" i="1"/>
  <c r="G236" i="1"/>
  <c r="H236" i="1"/>
  <c r="G237" i="1"/>
  <c r="H237" i="1" s="1"/>
  <c r="G238" i="1"/>
  <c r="H238" i="1"/>
  <c r="G239" i="1"/>
  <c r="H239" i="1" s="1"/>
  <c r="G240" i="1"/>
  <c r="H240" i="1" s="1"/>
  <c r="G241" i="1"/>
  <c r="H241" i="1"/>
  <c r="G242" i="1"/>
  <c r="H242" i="1"/>
  <c r="G246" i="1"/>
  <c r="H246" i="1"/>
  <c r="F247" i="1"/>
  <c r="G247" i="1" s="1"/>
  <c r="H247" i="1" s="1"/>
  <c r="F248" i="1"/>
  <c r="G248" i="1" s="1"/>
  <c r="H248" i="1" s="1"/>
  <c r="F249" i="1"/>
  <c r="G249" i="1"/>
  <c r="H249" i="1"/>
  <c r="G250" i="1"/>
  <c r="H250" i="1" s="1"/>
  <c r="F251" i="1"/>
  <c r="G251" i="1"/>
  <c r="H251" i="1" s="1"/>
  <c r="F252" i="1"/>
  <c r="G252" i="1"/>
  <c r="H252" i="1" s="1"/>
  <c r="F253" i="1"/>
  <c r="G253" i="1"/>
  <c r="H253" i="1"/>
  <c r="F254" i="1"/>
  <c r="G254" i="1" s="1"/>
  <c r="H254" i="1" s="1"/>
  <c r="G255" i="1"/>
  <c r="H255" i="1"/>
  <c r="F256" i="1"/>
  <c r="F259" i="1" s="1"/>
  <c r="G259" i="1" s="1"/>
  <c r="H259" i="1" s="1"/>
  <c r="F257" i="1"/>
  <c r="G257" i="1" s="1"/>
  <c r="H257" i="1" s="1"/>
  <c r="F258" i="1"/>
  <c r="G258" i="1"/>
  <c r="H258" i="1" s="1"/>
  <c r="G260" i="1"/>
  <c r="H260" i="1" s="1"/>
  <c r="G261" i="1"/>
  <c r="H261" i="1" s="1"/>
  <c r="F262" i="1"/>
  <c r="G262" i="1"/>
  <c r="H262" i="1"/>
  <c r="F263" i="1"/>
  <c r="G263" i="1" s="1"/>
  <c r="H263" i="1" s="1"/>
  <c r="F264" i="1"/>
  <c r="G264" i="1"/>
  <c r="H264" i="1" s="1"/>
  <c r="G265" i="1"/>
  <c r="H265" i="1"/>
  <c r="G266" i="1"/>
  <c r="H266" i="1" s="1"/>
  <c r="G267" i="1"/>
  <c r="H267" i="1"/>
  <c r="G268" i="1"/>
  <c r="H268" i="1" s="1"/>
  <c r="G269" i="1"/>
  <c r="H269" i="1"/>
  <c r="G270" i="1"/>
  <c r="H270" i="1" s="1"/>
  <c r="G271" i="1"/>
  <c r="H271" i="1"/>
  <c r="G272" i="1"/>
  <c r="H272" i="1" s="1"/>
  <c r="G273" i="1"/>
  <c r="H273" i="1"/>
  <c r="G274" i="1"/>
  <c r="H274" i="1" s="1"/>
  <c r="G275" i="1"/>
  <c r="H275" i="1"/>
  <c r="G276" i="1"/>
  <c r="H276" i="1" s="1"/>
  <c r="G277" i="1"/>
  <c r="H277" i="1"/>
  <c r="G278" i="1"/>
  <c r="H278" i="1" s="1"/>
  <c r="G279" i="1"/>
  <c r="H279" i="1"/>
  <c r="G280" i="1"/>
  <c r="H280" i="1" s="1"/>
  <c r="G281" i="1"/>
  <c r="H281" i="1"/>
  <c r="G282" i="1"/>
  <c r="H282" i="1" s="1"/>
  <c r="G283" i="1"/>
  <c r="H283" i="1"/>
  <c r="G284" i="1"/>
  <c r="H284" i="1" s="1"/>
  <c r="G285" i="1"/>
  <c r="H285" i="1"/>
  <c r="G286" i="1"/>
  <c r="H286" i="1" s="1"/>
  <c r="G287" i="1"/>
  <c r="H287" i="1"/>
  <c r="G288" i="1"/>
  <c r="H288" i="1" s="1"/>
  <c r="G289" i="1"/>
  <c r="H289" i="1"/>
  <c r="G293" i="1"/>
  <c r="H293" i="1"/>
  <c r="H299" i="1" s="1"/>
  <c r="G294" i="1"/>
  <c r="H294" i="1"/>
  <c r="G295" i="1"/>
  <c r="H295" i="1" s="1"/>
  <c r="G296" i="1"/>
  <c r="H296" i="1"/>
  <c r="G297" i="1"/>
  <c r="H297" i="1" s="1"/>
  <c r="G298" i="1"/>
  <c r="H298" i="1" s="1"/>
  <c r="F302" i="1"/>
  <c r="G302" i="1"/>
  <c r="H302" i="1"/>
  <c r="G303" i="1"/>
  <c r="H303" i="1" s="1"/>
  <c r="G304" i="1"/>
  <c r="H304" i="1"/>
  <c r="G305" i="1"/>
  <c r="H305" i="1" s="1"/>
  <c r="G306" i="1"/>
  <c r="H306" i="1" s="1"/>
  <c r="G307" i="1"/>
  <c r="H307" i="1"/>
  <c r="G308" i="1"/>
  <c r="H308" i="1"/>
  <c r="G309" i="1"/>
  <c r="H309" i="1" s="1"/>
  <c r="G310" i="1"/>
  <c r="H310" i="1"/>
  <c r="G311" i="1"/>
  <c r="H311" i="1" s="1"/>
  <c r="G312" i="1"/>
  <c r="H312" i="1" s="1"/>
  <c r="G316" i="1"/>
  <c r="H316" i="1"/>
  <c r="H317" i="1"/>
  <c r="H96" i="1" l="1"/>
  <c r="H87" i="1"/>
  <c r="H313" i="1"/>
  <c r="H136" i="1"/>
  <c r="H113" i="1"/>
  <c r="H23" i="1"/>
  <c r="H243" i="1"/>
  <c r="H60" i="1"/>
  <c r="H203" i="1"/>
  <c r="H101" i="1"/>
  <c r="H290" i="1"/>
  <c r="H319" i="1" s="1"/>
  <c r="H34" i="1"/>
  <c r="H16" i="1"/>
  <c r="H123" i="1"/>
  <c r="H45" i="1"/>
  <c r="G256" i="1"/>
  <c r="H256" i="1" s="1"/>
</calcChain>
</file>

<file path=xl/sharedStrings.xml><?xml version="1.0" encoding="utf-8"?>
<sst xmlns="http://schemas.openxmlformats.org/spreadsheetml/2006/main" count="919" uniqueCount="654">
  <si>
    <t>CREA MG 188.265/D</t>
  </si>
  <si>
    <t>Engenheiro Civil</t>
  </si>
  <si>
    <t>Matheus Alves Duarte</t>
  </si>
  <si>
    <t>__________________________________________________________</t>
  </si>
  <si>
    <t>TOTAL DA OBRA</t>
  </si>
  <si>
    <t>SUB TOTAL DO ITEM</t>
  </si>
  <si>
    <t>M2</t>
  </si>
  <si>
    <t>LIMPEZA FINAL PARA ENTREGA DA OBRA</t>
  </si>
  <si>
    <t>ED-50266</t>
  </si>
  <si>
    <t>21.1</t>
  </si>
  <si>
    <t>SERVIÇOS COMPLEMENTARES</t>
  </si>
  <si>
    <t>21.0</t>
  </si>
  <si>
    <t>UNID.</t>
  </si>
  <si>
    <t>CAIXA SIFONADA EM PVC COM TAMPA CEGA 150 X 150 X 50 MM</t>
  </si>
  <si>
    <t>ED-50014</t>
  </si>
  <si>
    <t>20.11</t>
  </si>
  <si>
    <t xml:space="preserve">REGISTRO DE GAVETA, TIPO BRUTO, ROSCÁVEL 1/2" (PARA TUBO SOLDÁVEL OU PPR DN 20MM/CPVC DN 15MM), INCLUSIVE VOLANTE PARA ACIONAMENTO </t>
  </si>
  <si>
    <t>ED-49970</t>
  </si>
  <si>
    <t>20.10</t>
  </si>
  <si>
    <t>REGISTRO DE ESFERA, TIPO PVC SOLDÁVEL DN 20MM (1/2"), INCLUSIVE VOLANTE PARA ACIONAMENTO</t>
  </si>
  <si>
    <t>ED-49999</t>
  </si>
  <si>
    <t>20.9</t>
  </si>
  <si>
    <t xml:space="preserve">REGISTRO DE GAVETA, TIPO BRUTO, ROSCÁVEL 1.1/2" (PARA TUBO SOLDÁVEL OU PPR DN 50MM/CPVC DN 42MM), INCLUSIVE VOLANTE PARA ACIONAMENTO </t>
  </si>
  <si>
    <t>ED-49978</t>
  </si>
  <si>
    <t>20.8</t>
  </si>
  <si>
    <t>UNIÃO, PVC, SOLDÁVEL, DN 50MM, INSTALADO EM RAMAL DE DISTRIBUIÇÃO DE ÁUNIÃO, PVC, SOLDÁVEL, DN 50MM, INSTALADO EM RAMAL DE DISTRIBUIÇÃO DE Á</t>
  </si>
  <si>
    <t>20.7</t>
  </si>
  <si>
    <t>TE, PVC, SOLDÁVEL, DN 50MM, INSTALADO EM RAMAL DE DISTRIBUIÇÃO DE ÁGUA - FORNECIMENTO E INSTALAÇÃO. AF_06/2022</t>
  </si>
  <si>
    <t>20.6</t>
  </si>
  <si>
    <t>M</t>
  </si>
  <si>
    <t>TUBO, PVC, SOLDÁVEL, DN 50MM, INSTALADO EM RAMAL DE DISTRIBUIÇÃO DE ÁGUA - FORNECIMENTO E INSTALAÇÃO. AF_06/2022</t>
  </si>
  <si>
    <t>20.5</t>
  </si>
  <si>
    <t>LUVA, PVC, SOLDÁVEL, DN 50MM, INSTALADO EM PRUMADA DE ÁGUA - FORNECIMENTO E INSTALAÇÃO. AF_06/2022</t>
  </si>
  <si>
    <t>20.4</t>
  </si>
  <si>
    <t>CURVA 90 GRAUS, PVC, SOLDÁVEL, DN 50MM, INSTALADO EM RAMAL DE DISTRIBUIÇÃO DE ÁGUA - FORNECIMENTO E INSTALAÇÃO. AF_06/2022</t>
  </si>
  <si>
    <t>20.3</t>
  </si>
  <si>
    <t>ADAPTADOR CURTO COM BOLSA E ROSCA PARA REGISTRO, PVC, SOLDÁVEL, DN 50MM X 1.1/2, INSTALADO EM RAMAL DE DISTRIBUIÇÃO DE ÁGUA - FORNECIMENTO E INSTALAÇÃO</t>
  </si>
  <si>
    <t>20.2</t>
  </si>
  <si>
    <t>PISCINA TRADICIONAL COM DIMENSÕES MINIMAS DE 9,00x4,00x1,40M, COR AZUL OU BRANCA, 1 Skimmer, 1 dispositivo de aspiração a 40cm da borda superior da piscina, 2 dispositivos de retorno de água fria a 30cm da borda superior da piscina, 2 dispositivos de retorno de água quente a 30cm do fundo da piscina, 2 ralos de fundo anti-turbilhao com distância mínima de 1,50 metros entre os dois, COM CASA DE MAQUINAS EM FIBRA TAMANHO MÉDIO PARA 2 BOMBAS DE 1 CV E Filtro para piscina TP-19, vazão mínima de 8,4m³, incluso areia para filtro , 2 Corrimão tipo Ilha Bela incluindo chumbadores e Sistema de aquecimento para piscina com 50m² de coletor solar, incluindo 1 controlador de temperatura, 2 portas sensor, 1 válvula eliminadora de ar e 1 capa térmica de compátivel com as dimensões da piscina, incluindo o valor para instalação do sistema de aquecimento. FORNECIMENTO E INSTALAÇÃO</t>
  </si>
  <si>
    <t>COT - 01</t>
  </si>
  <si>
    <t>20.1</t>
  </si>
  <si>
    <t>PISCINA</t>
  </si>
  <si>
    <t>20.0</t>
  </si>
  <si>
    <t>PLACA FOTOLUMINESCENTE PARA SINALIZAÇÃO DE
EMERGÊNCIA, TIPO "E5", DIMENSÃO (300X300)MM, INCLUSIVE FIXAÇÃO</t>
  </si>
  <si>
    <t>ED-50199</t>
  </si>
  <si>
    <t>19.6</t>
  </si>
  <si>
    <t>PLACA FOTOLUMINESCENTE PARA SINALIZAÇÃO DE
EMERGÊNCIA, TIPO "S12", DIMENSÃO (380X190)MM, INCLUSIVE FIXAÇÃO</t>
  </si>
  <si>
    <t>ED-50205</t>
  </si>
  <si>
    <t>19.5</t>
  </si>
  <si>
    <t>PLACA FOTOLUMINESCENTE PARA SINALIZAÇÃO DE
EMERGÊNCIA, TIPO "S3", DIMENSÃO (380X190)MM, INCLUSIVE FIXAÇÃO</t>
  </si>
  <si>
    <t>ED-29400</t>
  </si>
  <si>
    <t>19.4</t>
  </si>
  <si>
    <t>PLACA FOTOLUMINESCENTE PARA SINALIZAÇÃO DE
EMERGÊNCIA, TIPO "S2", DIMENSÃO (380X190)MM, INCLUSIVE FIXAÇÃO</t>
  </si>
  <si>
    <t>ED-50201</t>
  </si>
  <si>
    <t>19.3</t>
  </si>
  <si>
    <t>LUMINÁRIA DE EMERGÊNCIA, COM 30 LÂMPADAS LED DE 2 W, SEM REATOR - FORNECIMENTO E INSTALAÇÃO. AF_02/2020</t>
  </si>
  <si>
    <t>19.2</t>
  </si>
  <si>
    <t>EXTINTOR DE INCÊNDIO TIPO PÓ QUÍMICO 2-A:20-B:C, CAPACIDADE 6 KG</t>
  </si>
  <si>
    <t>ED-50193</t>
  </si>
  <si>
    <t>19.1</t>
  </si>
  <si>
    <t>PSCIP</t>
  </si>
  <si>
    <t>19.0</t>
  </si>
  <si>
    <t>LUMINÁRIA ARANDELA TIPO TARTARUGA COMPLETA, PARA UMA (1) LÂMPADA FLUORESCENTE COMPACTA 20W, FORNECIMENTO E INSTALAÇÃO, INCLUSIVE BASE E LÂMPADA</t>
  </si>
  <si>
    <t>ED-49403</t>
  </si>
  <si>
    <t>18.44</t>
  </si>
  <si>
    <t>LUMINÁRIA ARANDELA TIPO MEIA-LUA COMPLETA, DIÂMETRO 25 CM, PARA UMA (1) LÂMPADA LED, POTÊNCIA 15W, BULBO A65, FORNECIMENTO E INSTALAÇÃO, INCLUSIVE BASE E LÂMPADA</t>
  </si>
  <si>
    <t>ED-13345</t>
  </si>
  <si>
    <t>18.43</t>
  </si>
  <si>
    <t>Luminária industrial/comercia,l prismática de acrílico 22" E40/E27, com gancho e lampada LED 50W</t>
  </si>
  <si>
    <t>12565/ORSE</t>
  </si>
  <si>
    <t>18.42</t>
  </si>
  <si>
    <t>LUMINÁRIA TIPO PLAFON CIRCULAR, DE SOBREPOR, COM LED DE 12/13 W - FORNECIMENTO E INSTALAÇÃO. AF_03/2022</t>
  </si>
  <si>
    <t>18.41</t>
  </si>
  <si>
    <t>Luminária Painel Led embutir 18w quadrada, 6000k da G-light ou similar - Rev 01_11/2021</t>
  </si>
  <si>
    <t>12971/ORSE</t>
  </si>
  <si>
    <t>18.40</t>
  </si>
  <si>
    <t>ELETRODUTO FLEXÍVEL CORRUGADO, PVC, DN 32 MM (1"), PARA CIRCUITOS TERMINAIS, INSTALADO EM FORRO - FORNECIMENTO E INSTALAÇÃO. AF_03/2023</t>
  </si>
  <si>
    <t>18.39</t>
  </si>
  <si>
    <t>ELETRODUTO FLEXÍVEL CORRUGADO, PVC, DN 25 MM (3/4"), PARA CIRCUITOS TERMINAIS, INSTALADO EM FORRO - FORNECIMENTO E INSTALAÇÃO. AF_03/2023</t>
  </si>
  <si>
    <t>18.38</t>
  </si>
  <si>
    <t xml:space="preserve">DISJUNTOR TRIPOLAR TIPO DIN, CORRENTE NOMINAL DE 80A, FORNECIMENTO E INSTALAÇÃO, INCLUSIVE TERMINAL ILHÓS </t>
  </si>
  <si>
    <t>ED-34495</t>
  </si>
  <si>
    <t>18.37</t>
  </si>
  <si>
    <t>DISJUNTOR BIPOLAR TIPO DIN, CORRENTE NOMINAL DE 25A - FORNECIMENTO E INSTALAÇÃO. AF_10/2020</t>
  </si>
  <si>
    <t>18.36</t>
  </si>
  <si>
    <t>DISJUNTOR BIPOLAR TIPO DIN, CORRENTE NOMINAL DE 10A - FORNECIMENTO E INSTALAÇÃO. AF_10/2020</t>
  </si>
  <si>
    <t>18.35</t>
  </si>
  <si>
    <t>DISJUNTOR MONOPOLAR TIPO DIN, CORRENTE NOMINAL DE 16A - FORNECIMENTO E INSTALAÇÃO. AF_10/2020</t>
  </si>
  <si>
    <t>18.34</t>
  </si>
  <si>
    <t>DISJUNTOR MONOPOLAR TIPO DIN, CORRENTE NOMINAL DE 10A - FORNECIMENTO E INSTALAÇÃO. AF_10/2020</t>
  </si>
  <si>
    <t>18.33</t>
  </si>
  <si>
    <t>QUADRO DE DISTRIBUIÇÃO PARA 36 MÓDULOS COM BARRAMENTO 100 A</t>
  </si>
  <si>
    <t>ED-49502</t>
  </si>
  <si>
    <t>18.32</t>
  </si>
  <si>
    <t>RELÉ FOTOELÉTRICO PARA COMANDO DE ILUMINAÇÃO EXTERNA 1000 W - FORNECIMENTO E INSTALAÇÃO. AF_08/2020</t>
  </si>
  <si>
    <t>18.31</t>
  </si>
  <si>
    <t>TOMADA MÉDIA DE EMBUTIR (2 MÓDULOS), 2P+T 10 A, INCLUINDO SUPORTE E PLACA - FORNECIMENTO E INSTALAÇÃO. AF_03/2023</t>
  </si>
  <si>
    <t>18.30</t>
  </si>
  <si>
    <t>TOMADA BAIXA DE EMBUTIR (2 MÓDULOS), 2P+T 10 A, INCLUINDO SUPORTE E PLACA - FORNECIMENTO E INSTALAÇÃO. AF_03/2023</t>
  </si>
  <si>
    <t>18.29</t>
  </si>
  <si>
    <t>TOMADA MÉDIA DE EMBUTIR (1 MÓDULO), 2P+T 20 A, INCLUINDO SUPORTE E PLACA - FORNECIMENTO E INSTALAÇÃO. AF_03/2023</t>
  </si>
  <si>
    <t>18.28</t>
  </si>
  <si>
    <t>TOMADA ALTA DE EMBUTIR (1 MÓDULO), 2P+T 20 A, INCLUINDO SUPORTE E PLACA - FORNECIMENTO E INSTALAÇÃO. AF_03/2023</t>
  </si>
  <si>
    <t>18.27</t>
  </si>
  <si>
    <t>INTERRUPTOR SIMPLES (2 MÓDULOS), 10A/250V, INCLUINDO SUPORTE E PLACA - FORNECIMENTO E INSTALAÇÃO. AF_03/2023</t>
  </si>
  <si>
    <t>18.26</t>
  </si>
  <si>
    <t>INTERRUPTOR SIMPLES (1 MÓDULO), 10A/250V, INCLUINDO SUPORTE E PLACA - FORNECIMENTO E INSTALAÇÃO. AF_12/2015</t>
  </si>
  <si>
    <t>18.25</t>
  </si>
  <si>
    <t>CAIXA RETANGULAR 4" X 2" BAIXA (0,30 M DO PISO), PVC, INSTALADA EM PAREDE - FORNECIMENTO E INSTALAÇÃO. AF_03/2023</t>
  </si>
  <si>
    <t>18.24</t>
  </si>
  <si>
    <t>CAIXA RETANGULAR 4" X 2" MÉDIA (1,30 M DO PISO), PVC, INSTALADA EM PAREDE - FORNECIMENTO E INSTALAÇÃO. AF_03/2023</t>
  </si>
  <si>
    <t>18.23</t>
  </si>
  <si>
    <t>CAIXA RETANGULAR 4" X 2" ALTA (2,00 M DO PISO), PVC, INSTALADA EM PAREDE - FORNECIMENTO E INSTALAÇÃO. AF_03/2023</t>
  </si>
  <si>
    <t>18.22</t>
  </si>
  <si>
    <t>CAIXA OCTOGONAL 4" X 4", PVC, INSTALADA EM LAJE - FORNECIMENTO E INSTALAÇÃO. AF_03/2023</t>
  </si>
  <si>
    <t>18.21</t>
  </si>
  <si>
    <t>CAIXA DE PASSAGEM EM CHAPA DE AÇO, EMBUTIR 153 X 153 X 82 MM</t>
  </si>
  <si>
    <t>ED-49148</t>
  </si>
  <si>
    <t>18.20</t>
  </si>
  <si>
    <t>CABO DE COBRE FLEXÍVEL ISOLADO, 25 MM², ANTI-CHAMA 0,6/1,0 KV, PARA REDE ENTERRADA DE DISTRIBUIÇÃO DE ENERGIA ELÉTRICA - FORNECIMENTO E INSTALAÇÃO. AF_12/2021 (VERMELHO)</t>
  </si>
  <si>
    <t>18.19</t>
  </si>
  <si>
    <t>CABO DE COBRE FLEXÍVEL ISOLADO, 25 MM², ANTI-CHAMA 0,6/1,0 KV, PARA REDE ENTERRADA DE DISTRIBUIÇÃO DE ENERGIA ELÉTRICA - FORNECIMENTO E INSTALAÇÃO. AF_12/2021 (PRETO)</t>
  </si>
  <si>
    <t>18.18</t>
  </si>
  <si>
    <t>CABO DE COBRE FLEXÍVEL ISOLADO, 25 MM², ANTI-CHAMA 0,6/1,0 KV, PARA REDE ENTERRADA DE DISTRIBUIÇÃO DE ENERGIA ELÉTRICA - FORNECIMENTO E INSTALAÇÃO. AF_12/2021 (BRANCO)</t>
  </si>
  <si>
    <t>18.17</t>
  </si>
  <si>
    <t>CABO DE COBRE FLEXÍVEL ISOLADO, 25 MM², ANTI-CHAMA 0,6/1,0 KV, PARA REDE ENTERRADA DE DISTRIBUIÇÃO DE ENERGIA ELÉTRICA - FORNECIMENTO E INSTALAÇÃO. AF_12/2021 (AZUL CLARO)</t>
  </si>
  <si>
    <t>18.16</t>
  </si>
  <si>
    <t>CABO DE COBRE FLEXÍVEL ISOLADO, 16 MM², ANTI-CHAMA 450/750 V, PARA CIRCUITOS TERMINAIS - FORNECIMENTO E INSTALAÇÃO. AF_03/2023 (VERDE-AMARELO)</t>
  </si>
  <si>
    <t>18.15</t>
  </si>
  <si>
    <t>CABO DE COBRE FLEXÍVEL ISOLADO, 4 MM², ANTI-CHAMA 450/750 V, PARA CIRCUITOS TERMINAIS - FORNECIMENTO E INSTALAÇÃO (VERMELHO)</t>
  </si>
  <si>
    <t>18.14</t>
  </si>
  <si>
    <t>CABO DE COBRE FLEXÍVEL ISOLADO, 4 MM², ANTI-CHAMA 450/750 V, PARA CIRCUITOS TERMINAIS - FORNECIMENTO E INSTALAÇÃO (VERDE-AMARELO)</t>
  </si>
  <si>
    <t>18.13</t>
  </si>
  <si>
    <t>CABO DE COBRE FLEXÍVEL ISOLADO, 4 MM², ANTI-CHAMA 450/750 V, PARA CIRCUITOS TERMINAIS - FORNECIMENTO E INSTALAÇÃO (PRETO)</t>
  </si>
  <si>
    <t>18.12</t>
  </si>
  <si>
    <t>CABO DE COBRE FLEXÍVEL ISOLADO, 4 MM², ANTI-CHAMA 450/750 V, PARA CIRCUITOS TERMINAIS - FORNECIMENTO E INSTALAÇÃO (BRANCO)</t>
  </si>
  <si>
    <t>18.11</t>
  </si>
  <si>
    <t>CABO DE COBRE FLEXÍVEL ISOLADO, 4 MM², ANTI-CHAMA 450/750 V, PARA CIRCUITOS TERMINAIS - FORNECIMENTO E INSTALAÇÃO (AZUL-CLARO)</t>
  </si>
  <si>
    <t>18.10</t>
  </si>
  <si>
    <t>CABO DE COBRE FLEXÍVEL ISOLADO, 2,5 MM², ANTI-CHAMA 450/750 V, PARA CIRCUITOS TERMINAIS - FORNECIMENTO E INSTALAÇÃO (VERMELHO)</t>
  </si>
  <si>
    <t>18.9</t>
  </si>
  <si>
    <t>CABO DE COBRE FLEXÍVEL ISOLADO, 2,5 MM², ANTI-CHAMA 450/750 V, PARA CIRCUITOS TERMINAIS - FORNECIMENTO E INSTALAÇÃO (VERDE-AMARELO)</t>
  </si>
  <si>
    <t>18.8</t>
  </si>
  <si>
    <t>CABO DE COBRE FLEXÍVEL ISOLADO, 2,5 MM², ANTI-CHAMA 450/750 V, PARA CIRCUITOS TERMINAIS - FORNECIMENTO E INSTALAÇÃO (PRETO)</t>
  </si>
  <si>
    <t>18.7</t>
  </si>
  <si>
    <t>CABO DE COBRE FLEXÍVEL ISOLADO, 2,5 MM², ANTI-CHAMA 450/750 V, PARA CIRCUITOS TERMINAIS - FORNECIMENTO E INSTALAÇÃO (BRANCO)</t>
  </si>
  <si>
    <t>18.6</t>
  </si>
  <si>
    <t>CABO DE COBRE FLEXÍVEL ISOLADO, 2,5 MM², ANTI-CHAMA 450/750 V, PARA CIRCUITOS TERMINAIS - FORNECIMENTO E INSTALAÇÃO (AZUL CLARO)</t>
  </si>
  <si>
    <t>18.5</t>
  </si>
  <si>
    <t>CABO DE COBRE FLEXÍVEL ISOLADO, 1,5 MM², ANTI-CHAMA 450/750 V, PARA CIRCUITOS TERMINAIS - FORNECIMENTO E INSTALAÇÃO (VERDE-AMARELO)</t>
  </si>
  <si>
    <t>18.4</t>
  </si>
  <si>
    <t>CABO DE COBRE FLEXÍVEL ISOLADO, 1,5 MM², ANTI-CHAMA 450/750 V, PARA CIRCUITOS TERMINAIS - FORNECIMENTO E INSTALAÇÃO (PRETO)</t>
  </si>
  <si>
    <t>18.3</t>
  </si>
  <si>
    <t>CABO DE COBRE FLEXÍVEL ISOLADO, 1,5 MM², ANTI-CHAMA 450/750 V, PARA CIRCUITOS TERMINAIS - FORNECIMENTO E INSTALAÇÃO (AZUL CLARO)</t>
  </si>
  <si>
    <t>18.2</t>
  </si>
  <si>
    <t>CABO DE COBRE FLEXÍVEL ISOLADO, 1,5 MM², ANTI-CHAMA 450/750 V, PARA CIRCUITOS TERMINAIS - FORNECIMENTO E INSTALAÇÃO (AMARELO)</t>
  </si>
  <si>
    <t>18.1</t>
  </si>
  <si>
    <t>INSTALAÇÕES ELÉTRICAS</t>
  </si>
  <si>
    <t>18.0</t>
  </si>
  <si>
    <t>PAPELEIRA DE PAREDE EM METAL CROMADO COM TAMPA, INCLUSO FIXAÇÃO</t>
  </si>
  <si>
    <t>17.11</t>
  </si>
  <si>
    <t>SABONETEIRA DE PAREDE EM METAL CROMADO, INCLUSO FIXAÇÃO</t>
  </si>
  <si>
    <t>17.10</t>
  </si>
  <si>
    <t>SABONETEIRA PLASTICA TIPO DISPENSER PARA SABONETE
LIQUIDO COM RESERVATORIO 800 ML</t>
  </si>
  <si>
    <t>ED-48188</t>
  </si>
  <si>
    <t>17.9</t>
  </si>
  <si>
    <t>DISPENSER EM PLÁSTICO PARA PAPEL TOALHA 2 OU 3 FOLHAS</t>
  </si>
  <si>
    <t>ED-48182</t>
  </si>
  <si>
    <t>17.8</t>
  </si>
  <si>
    <t>BARRA DE APOIO RETA, EM ACO INOX POLIDO, COMPRIMENTO 90 CM, FIXADA NA PAREDE - FORNECIMENTO E INSTALAÇÃO. AF_01/2020</t>
  </si>
  <si>
    <t>17.7</t>
  </si>
  <si>
    <t>MICTÓRIO SIFONADO LOUÇA BRANCA PADRÃO MÉDIO FORNECIMENTO E INSTALAÇÃO. AF_01/2020</t>
  </si>
  <si>
    <t>17.6</t>
  </si>
  <si>
    <t>TORNEIRA CROMADA DE MESA, 1/2 OU 3/4, PARA LAVATÓRIO, PADRÃO MÉDIO - FORNECIMENTO E INSTALAÇÃO. AF_01/2020</t>
  </si>
  <si>
    <t>17.5</t>
  </si>
  <si>
    <t>CUBA DE LOUÇA BRANCA DE SOBREPOR, FORMATO OVAL, INCLUSIVE VÁLVULA DE ESCOAMENTO DE METAL COM ACABAMENTO CROMADO, SIFÃO DE METAL TIPO COPO COM ACABAMENTO CROMADO, FORNECIMENTO E INSTALAÇÃO</t>
  </si>
  <si>
    <t>ED-50280</t>
  </si>
  <si>
    <t>17.4</t>
  </si>
  <si>
    <t>m2</t>
  </si>
  <si>
    <t>BANCADA EM ARDÓSIA E = 3 CM, L = 55 CM, APOIADA EM CONSOLE DE METALON</t>
  </si>
  <si>
    <t>ED-48339</t>
  </si>
  <si>
    <t>17.3</t>
  </si>
  <si>
    <t>TANQUE DE MÁRMORE SINTÉTICO COM COLUNA, 22L OU EQUIVALENTE, INCLUSO SIFÃO FLEXÍVEL EM PVC, VÁLVULA PLÁSTICA E TORNEIRA DE METAL CROMADO PADRÃO POPULAR - FORNECIMENTO E INSTALAÇÃO. AF_01/2020</t>
  </si>
  <si>
    <t>17.2</t>
  </si>
  <si>
    <t>BACIA SANITÁRIA (VASO) DE LOUÇA CONVENCIONAL, COR BRANCA, INCLUSIVE ACESSÓRIOS DE FIXAÇÃO/VEDAÇÃO, VÁLVULA DE DESCARGA METÁLICA COM ACIONAMENTO DUPLO, TUBO DE LIGAÇÃO DE LATÃO COM CANOPLA, FORNECIMENTO, INSTALAÇÃO E REJUNTAMENTO</t>
  </si>
  <si>
    <t>ED-50298</t>
  </si>
  <si>
    <t>17.1</t>
  </si>
  <si>
    <t>LOUÇAS E METAIS</t>
  </si>
  <si>
    <t>17.0</t>
  </si>
  <si>
    <t>CAIXA SIFONADA, COM GRELHA QUADRADA, PVC, DN 150 X 150 X 50 MM, JUNTA SOLDÁVEL, FORNECIDA E INSTALADA EM RAMAL DE DESCARGA OU EM RAMAL DE ESGOTO SANITÁRIO. AF_08/2022</t>
  </si>
  <si>
    <t>16.23</t>
  </si>
  <si>
    <t>TUBO PVC, SERIE NORMAL, ESGOTO PREDIAL, DN 100 MM, FORNECIDO E INSTALA 'DO EM RAMAL DE DESCARGA OU RAMAL DE ESGOTO SANITÁRIO. AF_08/2022</t>
  </si>
  <si>
    <t>16.22</t>
  </si>
  <si>
    <t>TUBO PVC, SERIE NORMAL, ESGOTO PREDIAL, DN 75 MM, FORNECIDO E INSTALADO EM RAMAL DE DESCARGA OU RAMAL DE ESGOTO SANITÁRIO. AF_08/2022</t>
  </si>
  <si>
    <t>16.21</t>
  </si>
  <si>
    <t>TUBO PVC, SERIE NORMAL, ESGOTO PREDIAL, DN 50 MM, FORNECIDO E INSTALADO EM RAMAL DE DESCARGA OU RAMAL DE ESGOTO SANITÁRIO. AF_08/2022</t>
  </si>
  <si>
    <t>16.20</t>
  </si>
  <si>
    <t>TUBO PVC, SERIE NORMAL, ESGOTO PREDIAL, DN 40 MM, FORNECIDO E INSTALADO EM RAMAL DE DESCARGA OU RAMAL DE ESGOTO SANITÁRIO. AF_08/2022</t>
  </si>
  <si>
    <t>16.19</t>
  </si>
  <si>
    <t>REDUÇÃO EXCÊNTRICA, PVC, SERIE R, ÁGUA PLUVIAL, DN 75 X 50 MM, JUNTA ELÁSTICA, FORNECIDO E INSTALADO EM RAMAL DE ENCAMINHAMENTO. AF_06/2022</t>
  </si>
  <si>
    <t>16.18</t>
  </si>
  <si>
    <t>LUVA SIMPLES, PVC, SERIE NORMAL, ESGOTO PREDIAL, DN 50 MM, JUNTA ELÁSTICA, FORNECIDO E INSTALADO EM RAMAL DE DESCARGA OU RAMAL DE ESGOTO SANITÁRIO. AF_08/2022</t>
  </si>
  <si>
    <t>16.17</t>
  </si>
  <si>
    <t>LUVA SIMPLES, PVC, SERIE NORMAL, ESGOTO PREDIAL, DN 75 MM, JUNTA ELÁSTICA, FORNECIDO E INSTALADO EM RAMAL DE DESCARGA OU RAMAL DE ESGOTO SANITÁRIO. AF_08/2022</t>
  </si>
  <si>
    <t>16.16</t>
  </si>
  <si>
    <t>LUVA SIMPLES, PVC, SERIE NORMAL, ESGOTO PREDIAL, DN 100 MM, JUNTA ELÁSTICA, FORNECIDO E INSTALADO EM RAMAL DE DESCARGA OU RAMAL DE ESGOTO SANITÁRIO. AF_08/2022</t>
  </si>
  <si>
    <t>16.15</t>
  </si>
  <si>
    <t>JUNÇÃO SIMPLES, PVC, SERIE NORMAL, ESGOTO
PREDIAL, DN 75 X 75 MM, JUNTA ELÁSTICA,
FORNECIDO E INSTALADO EM RAMAL DE
DESCARGA OU RAMAL DE ESGOTO SANITÁRIO.
AF_08/2022</t>
  </si>
  <si>
    <t>16.14</t>
  </si>
  <si>
    <t>JUNÇÃO DE REDUÇÃO INVERTIDA, PVC, SÉRIE
NORMAL, ESGOTO PREDIAL, DN 75 X 50 MM, JUNTA
ELÁSTICA, FORNECIDO E INSTALADO EM RAMAL DE
DESCARGA OU RAMAL DE ESGOTO SANITÁRIO.
AF_08/2022</t>
  </si>
  <si>
    <t>16.13</t>
  </si>
  <si>
    <t>JUNÇÃO DE REDUCAO INVERTIDA, PVC, SÉRIE
NORMAL, ESGOTO PREDIAL, DN 100 X 75 MM, JUNTA
ELÁSTICA, FORNECIDO E INSTALADO EM PRUMADA
DE ESGOTO SANITÁRIO OU VENTILAÇÃO.
AF_08/2022</t>
  </si>
  <si>
    <t>16.12</t>
  </si>
  <si>
    <t>JUNÇÃO DE REDUÇÃO INVERTIDA, PVC, SÉRIE NORMAL, ESGOTO PREDIAL, DN 100 X 50 MM, JUNTA ELÁSTICA, FORNECIDO E INSTALADO EM RAMAL DE DESCARGA OU RAMAL DE ESGOTO SANITÁRIO. AF_08/2022</t>
  </si>
  <si>
    <t>16.11</t>
  </si>
  <si>
    <t>JOELHO 90 GRAUS, PVC, SERIE NORMAL, ESGOTO
PREDIAL, DN 40 MM, JUNTA SOLDÁVEL, FORNECIDO
E INSTALADO EM RAMAL DE DESCARGA OU RAMAL
DE ESGOTO SANITÁRIO. AF_08/2022</t>
  </si>
  <si>
    <t>16.10</t>
  </si>
  <si>
    <t>JOELHO 90 GRAUS, PVC, SERIE NORMAL, ESGOTO
PREDIAL, DN 100 MM, JUNTA ELÁSTICA, FORNECIDO
E INSTALADO EM RAMAL DE DESCARGA OU RAMAL
DE ESGOTO SANITÁRIO. AF_08/2022</t>
  </si>
  <si>
    <t>16.9</t>
  </si>
  <si>
    <t>JOELHO 90 GRAUS, PVC, SERIE NORMAL, ESGOTO
PREDIAL, DN 75 MM, JUNTA ELÁSTICA, FORNECIDO
E INSTALADO EM RAMAL DE DESCARGA OU RAMAL
DE ESGOTO SANITÁRIO. AF_08/2022</t>
  </si>
  <si>
    <t>16.8</t>
  </si>
  <si>
    <t>JOELHO 45 GRAUS, PVC, SERIE NORMAL, ESGOTO
PREDIAL, DN 100 MM, JUNTA ELÁSTICA, FORNECIDO
E INSTALADO EM RAMAL DE DESCARGA OU RAMAL
DE ESGOTO SANITÁRIO. AF_08/2022</t>
  </si>
  <si>
    <t>16.7</t>
  </si>
  <si>
    <t>JOELHO 45 GRAUS, PVC, SERIE NORMAL, ESGOTO
PREDIAL, DN 75 MM, JUNTA ELÁSTICA, FORNECIDO
E INSTALADO EM RAMAL DE DESCARGA OU RAMAL
DE ESGOTO SANITÁRIO. AF_08/2022</t>
  </si>
  <si>
    <t>16.6</t>
  </si>
  <si>
    <t>JOELHO 45 GRAUS, PVC, SERIE NORMAL, ESGOTO
PREDIAL, DN 40 MM, JUNTA SOLDÁVEL, FORNECIDO
E INSTALADO EM RAMAL DE DESCARGA OU RAMAL
DE ESGOTO SANITÁRIO. AF_08/2022</t>
  </si>
  <si>
    <t>16.5</t>
  </si>
  <si>
    <t>CURVA CURTA 90 GRAUS, PVC, SERIE NORMAL,
ESGOTO PREDIAL, DN 40 MM, JUNTA SOLDÁVEL,
FORNECIDO E INSTALADO EM RAMAL DE
DESCARGA OU RAMAL DE ESGOTO SANITÁRIO.
AF_08/2022</t>
  </si>
  <si>
    <t>16.4</t>
  </si>
  <si>
    <t xml:space="preserve"> CAIXA ENTERRADA HIDRÁULICA RETANGULAR EM ALVENARIA COM TIJOLOS CERÂMICOS MACIÇOS,
DIMENSÕES INTERNAS: 0,3X0,3X0,7 M PARA REDE DE ESGOTO. AF_12/2020 </t>
  </si>
  <si>
    <t>COMP - 04</t>
  </si>
  <si>
    <t>16.3</t>
  </si>
  <si>
    <t xml:space="preserve"> CAIXA ENTERRADA HIDRÁULICA RETANGULAR EM ALVENARIA COM TIJOLOS CERÂMICOS MACIÇOS,
DIMENSÕES INTERNAS: 0,3X0,3X0,65 M PARA REDE DE ESGOTO. AF_12/2020 </t>
  </si>
  <si>
    <t>COMP - 03</t>
  </si>
  <si>
    <t>16.2</t>
  </si>
  <si>
    <t xml:space="preserve"> CAIXA ENTERRADA HIDRÁULICA RETANGULAR EM ALVENARIA COM TIJOLOS CERÂMICOS MACIÇOS,
DIMENSÕES INTERNAS: 0,3X0,3X0,6 M PARA REDE DE ESGOTO. AF_12/2020 </t>
  </si>
  <si>
    <t>COMP - 02</t>
  </si>
  <si>
    <t>16.1</t>
  </si>
  <si>
    <t>INSTALAÇÕES SANITÁRIAS</t>
  </si>
  <si>
    <t>16.0</t>
  </si>
  <si>
    <t>CAIXA SIFONADA, PVC, DN 100 X 100 X 50 MM, FORNECIDA E INSTALADA EM RAMAIS DE ENCAMINHAMENTO DE ÁGUA PLUVIAL. AF_06/2022</t>
  </si>
  <si>
    <t>15.20</t>
  </si>
  <si>
    <t>CAIXA DE AREIA 50 X 60 X 70 CM</t>
  </si>
  <si>
    <t>ED-48586</t>
  </si>
  <si>
    <t>15.19</t>
  </si>
  <si>
    <t>JUNÇÃO SIMPLES, PVC, SERIE R, ÁGUA PLUVIAL, DN 100 X 100 MM, JUNTA ELÁSTICA, FORNECIDO E INSTALADO EM CONDUTORES VERTICAIS DE ÁGUAS PLUVIAISSTICA, FORNECIDO E INSTALADO EM CONDUTORES VERTICAIS DE ÁGUAS PLUVIAIS</t>
  </si>
  <si>
    <t>15.18</t>
  </si>
  <si>
    <t>JUNÇÃO SIMPLES, PVC, SERIE R, ÁGUA PLUVIAL, DN 100 X 75 MM, JUNTA ELÁSTICA, FORNECIDO E INSTALADO EM CONDUTORES VERTICAIS DE ÁGUAS PLUVIAIS.AF_06/2022</t>
  </si>
  <si>
    <t>15.17</t>
  </si>
  <si>
    <t>LUVA SIMPLES, PVC, SERIE R, ÁGUA PLUVIAL, DN 150 MM, JUNTA ELÁSTICA, FORNECIDO E INSTALADO EM CONDUTORES VERTICAIS DE ÁGUAS PLUVIAIS. AF_06/2022</t>
  </si>
  <si>
    <t>15.16</t>
  </si>
  <si>
    <t>LUVA SIMPLES, PVC, SERIE R, ÁGUA PLUVIAL, DN 100 MM, JUNTA ELÁSTICA, FORNECIDO E INSTALADO EM RAMAL DE ENCAMINHAMENTO. AF_06/2022</t>
  </si>
  <si>
    <t>15.15</t>
  </si>
  <si>
    <t>LUVA SIMPLES, PVC, SERIE R, ÁGUA PLUVIAL, DN 75 MM, JUNTA ELÁSTICA, FORNECIDO E INSTALADO EM CONDUTORES VERTICAIS DE ÁGUAS PLUVIAIS. AF_06/2022</t>
  </si>
  <si>
    <t>15.14</t>
  </si>
  <si>
    <t>LUVA SIMPLES, PVC, SERIE R, ÁGUA PLUVIAL, DN 50 MM, JUNTA ELÁSTICA, FORNECIDO E INSTALADO EM RAMAL DE ENCAMINHAMENTO. AF_06/2022</t>
  </si>
  <si>
    <t>15.13</t>
  </si>
  <si>
    <t xml:space="preserve">JOELHO 90 GRAUS, PVC, SERIE R, ÁGUA PLUVIAL, DN 150 MM, JUNTA ELÁSTICA, FORNECIDO E INSTALADO EM CONDUTORES VERTICAIS DE ÁGUAS PLUVIAIS. AF 06/2022 </t>
  </si>
  <si>
    <t>15.12</t>
  </si>
  <si>
    <t>JOELHO 90 GRAUS, PVC, SERIE R, ÁGUA PLUVIAL, DN 75 MM, JUNTA ELÁSTICA, FORNECIDO E INSTALADO EM RAMAL DE ENCAMINHAMENTO. AF_06/2022</t>
  </si>
  <si>
    <t>15.11</t>
  </si>
  <si>
    <t>JOELHO 90 GRAUS, PVC, SERIE R, ÁGUA PLUVIAL, DN 100 MM, JUNTA ELÁSTICA, FORNECIDO E INSTALADO EM RAMAL DE ENCAMINHAMENTO. AF_06/2022</t>
  </si>
  <si>
    <t>15.10</t>
  </si>
  <si>
    <t>JOELHO 45 GRAUS, PVC, SERIE R, ÁGUA PLUVIAL, DN 100 MM, JUNTA ELÁSTICA, FORNECIDO E INSTALADO EM RAMAL DE ENCAMINHAMENTO. AF_06/2022</t>
  </si>
  <si>
    <t>15.9</t>
  </si>
  <si>
    <t>CURVA 90 GRAUS, PVC, SOLDÁVEL, DN 75MM, INSTALADO EM PRUMADA DE ÁGUA - FORNECIMENTO E INSTALAÇÃO. AF_06/2022</t>
  </si>
  <si>
    <t>15.8</t>
  </si>
  <si>
    <t>FORNECIMENTO E ASSENTAMENTO DE TUBO PVC RÍGIDO, DRENAGEM/PLUVIAL, PBV - SÉRIE NORMAL, DN 150 MM (6"), INCLUSIVE CONEXÕES</t>
  </si>
  <si>
    <t>ED-48670</t>
  </si>
  <si>
    <t>15.7</t>
  </si>
  <si>
    <t>FORNECIMENTO E ASSENTAMENTO DE TUBO PVC RÍGIDO, DRENAGEM/PLUVIAL, PBV - SÉRIE NORMAL, DN 100 MM (4"), INCLUSIVE CONEXÕES</t>
  </si>
  <si>
    <t>ED-48669</t>
  </si>
  <si>
    <t>15.6</t>
  </si>
  <si>
    <t>FORNECIMENTO E ASSENTAMENTO DE TUBO PVC RÍGIDO, DRENAGEM/PLUVIAL, PBV - SÉRIE NORMAL, DN 75 MM (3"), INCLUSIVE CONEXÕES</t>
  </si>
  <si>
    <t>ED-48668</t>
  </si>
  <si>
    <t>15.5</t>
  </si>
  <si>
    <t>FORNECIMENTO E ASSENTAMENTO DE TUBO PVC RÍGIDO, DRENAGEM/PLUVIAL, PBV - SÉRIE NORMAL, DN 50 MM (2"), INCLUSIVE CONEXÕES</t>
  </si>
  <si>
    <t>ED-48667</t>
  </si>
  <si>
    <t>15.4</t>
  </si>
  <si>
    <t>RUFO E CONTRA-RUFO EM CHAPA GALVANIZADA, ESP. 0,5MM (GSG-26), COM DESENVOLVIMENTO DE 33CM, INCLUSIVE IÇAMENTO MANUAL VERTICAL</t>
  </si>
  <si>
    <t>ED-50685</t>
  </si>
  <si>
    <t>15.3</t>
  </si>
  <si>
    <t>CALHA EM CHAPA GALVANIZADA, ESP. 0,5MM (GSG-26), COM DESENVOLVIMENTO DE 50CM, INCLUSIVE IÇAMENTO MANUAL VERTICAL</t>
  </si>
  <si>
    <t>ED-50663</t>
  </si>
  <si>
    <t>15.2</t>
  </si>
  <si>
    <t>CALHA EM CHAPA GALVANIZADA, ESP. 0,5MM (GSG-26), COM DESENVOLVIMENTO DE 33CM, INCLUSIVE IÇAMENTO MANUAL VERTICAL</t>
  </si>
  <si>
    <t>ED-50661</t>
  </si>
  <si>
    <t>15.1</t>
  </si>
  <si>
    <t>DRENAGEM E ÁGUAS PLUVIAIS</t>
  </si>
  <si>
    <t>15.0</t>
  </si>
  <si>
    <t>TORNEIRA METÁLICA PARA IRRIGAÇÃO/JARDIM, ACABAMENTO CROMADO, APLICAÇÃO DE PAREDE, INCLUSIVE FORNECIMENTO E INSTALAÇÃO</t>
  </si>
  <si>
    <t>ED-50323</t>
  </si>
  <si>
    <t>14.41</t>
  </si>
  <si>
    <t>CHUVEIRO ELÉTRICO BRANCO, TENSÃO 127V/220V, POTÊNCIA 4600W/5500W, INCLUSIVE BRAÇO, FORNECIMENTO E INSTALAÇÃO</t>
  </si>
  <si>
    <t>ED-16344</t>
  </si>
  <si>
    <t>14.40</t>
  </si>
  <si>
    <t>JOELHO 90 GRAUS COM BUCHA DE LATÃO, PVC, SOLDÁVEL, DN 25MM, X 3/4 INSTALADO EM RAMAL OU SUB-RAMAL DE ÁGUA - FORNECIMENTO E INSTALAÇÃO. AF_06/2022</t>
  </si>
  <si>
    <t>14.39</t>
  </si>
  <si>
    <t>JOELHO 90 GRAUS COM BUCHA DE LATÃO, PVC, SOLDÁVEL, DN 25MM, X 1/2 INSTALADO EM RAMAL OU SUB-RAMAL DE ÁGUA - FORNECIMENTO E INSTALAÇÃO. AF_06/2022</t>
  </si>
  <si>
    <t>14.38</t>
  </si>
  <si>
    <t>JOELHO PVC, SOLDAVEL, COM BUCHA DE LATAO, 90 GRAUS, 20 MM X 1/2", PARA AGUA FRIA PREDIAL</t>
  </si>
  <si>
    <t>14.37</t>
  </si>
  <si>
    <t>LUVA, PVC, SOLDÁVEL, DN 20MM, INSTALADO EM RAMAL OU SUB-RAMAL DE ÁGUA- FORNECIMENTO E INSTALAÇÃO.</t>
  </si>
  <si>
    <t>14.36</t>
  </si>
  <si>
    <t>JOELHO 90 GRAUS, PVC, SOLDÁVEL, DN 60MM, INSTALADO EM PRUMADA DE ÁGUA- FORNECIMENTO E INSTALAÇÃO</t>
  </si>
  <si>
    <t>14.35</t>
  </si>
  <si>
    <t>JOELHO 90 GRAUS, PVC, SOLDÁVEL, DN 50MM, INSTALADO EM PRUMADA DE ÁGUA- FORNECIMENTO E INSTALAÇÃO</t>
  </si>
  <si>
    <t>14.34</t>
  </si>
  <si>
    <t>JOELHO 90 GRAUS, PVC, SOLDÁVEL, DN 25MM, INSTALADO EM PRUMADA DE ÁGUA- FORNECIMENTO E INSTALAÇÃO</t>
  </si>
  <si>
    <t>14.33</t>
  </si>
  <si>
    <t>JOELHO 90 GRAUS, PVC, SOLDÁVEL, DN 20MM, INSTALADO EM RAMAL DE DISTRIBUIÇÃO DE ÁGUA - FORNECIMENTO E INSTALAÇÃO</t>
  </si>
  <si>
    <t>14.32</t>
  </si>
  <si>
    <t>ADAPTADOR CURTO COM BOLSA E ROSCA PARA REGISTRO, PVC, SOLDÁVEL, DN 60MM X 2 , INSTALADO EM PRUMADA DE ÁGUA - FORNECIMENTO E INSTALAÇÃO. AF_06/2022</t>
  </si>
  <si>
    <t>14.31</t>
  </si>
  <si>
    <t>14.30</t>
  </si>
  <si>
    <t>ADAPTADOR CURTO COM BOLSA E ROSCA PARA REGISTRO, PVC, SOLDÁVEL, DN 40MM X 1.1/2 , INSTALADO EM PRUMADA DE ÁGUA - FORNECIMENTO E INSTALAÇÃO. AF_06/2022</t>
  </si>
  <si>
    <t>14.29</t>
  </si>
  <si>
    <t>ADAPTADOR CURTO COM BOLSA E ROSCA PARA REGISTRO, PVC, SOLDÁVEL, DN 25MM X 3/4 , INSTALADO EM RAMAL OU SUB-RAMAL DE ÁGUA - FORNECIMENTO E INSTALAÇÃO.</t>
  </si>
  <si>
    <t>14.28</t>
  </si>
  <si>
    <t>ADAPTADOR CURTO COM BOLSA E ROSCA PARA REGISTRO, PVC, SOLDÁVEL, DN 20MM X 1/2 , INSTALADO EM RAMAL OU SUB-RAMAL DE ÁGUA - FORNECIMENTO E INSTALAÇÃO. AF_06/2022</t>
  </si>
  <si>
    <t>14.27</t>
  </si>
  <si>
    <t>14.26</t>
  </si>
  <si>
    <t>LUVA, PVC, SOLDÁVEL, DN 25MM, INSTALADO EM RAMAL OU SUB-RAMAL DE ÁGUA - FORNECIMENTO E INSTALAÇÃO</t>
  </si>
  <si>
    <t>14.25</t>
  </si>
  <si>
    <t>LUVA, PVC, SOLDÁVEL, DN 20MM, INSTALADO EM RAMAL OU SUB-RAMAL DE ÁGUA- FORNECIMENTO E INSTALAÇÃO. AF_06/2022</t>
  </si>
  <si>
    <t>14.24</t>
  </si>
  <si>
    <t>ADAPTADOR SOLDÁVEL DE PVC MARROM COM FLANGES E ANEL PARA CAIXA DÁGUA Ø 20 MM X 1/2"</t>
  </si>
  <si>
    <t>ED-49844</t>
  </si>
  <si>
    <t>14.23</t>
  </si>
  <si>
    <t>ADAPTADOR SOLDÁVEL DE PVC MARROM COM FLANGES E ANEL PARA CAIXA DÁGUA Ø 25 MM X 3/4"</t>
  </si>
  <si>
    <t>ED-49845</t>
  </si>
  <si>
    <t>14.22</t>
  </si>
  <si>
    <t>ADAPTADOR SOLDÁVEL DE PVC MARROM COM FLANGES E ANEL PARA CAIXA DÁGUA Ø 60 MM X 2"</t>
  </si>
  <si>
    <t>ED-49849</t>
  </si>
  <si>
    <t>14.21</t>
  </si>
  <si>
    <t xml:space="preserve">REGISTRO DE PRESSÃO, TIPO BASE, ROSCÁVEL 3/4" (PARA TUBO SOLDÁVEL OU PPR DN 25MM/CPVC DN 22MM), INCLUSIVE ACABAMENTO (PADRÃO MÉDIO) E CANOPLA CROMADOS </t>
  </si>
  <si>
    <t>ED-49965</t>
  </si>
  <si>
    <t>14.20</t>
  </si>
  <si>
    <t>REGISTRO DE GAVETA, TIPO BASE, ROSCÁVEL 3/4" (PARA TUBO SOLDÁVEL OU PPR DN 25MM/CPVC DN 22MM), INCLUSIVE ACABAMENTO (PADRÃO MÉDIO) E CANOPLA CROMADO</t>
  </si>
  <si>
    <t>ED-49989</t>
  </si>
  <si>
    <t>14.19</t>
  </si>
  <si>
    <t>REGISTRO DE GAVETA BRUTO, LATÃO, ROSCÁVEL, 1 1/2", COM ACABAMENTO E CANOPLA CROMADOS - FORNECIMENTO E INSTALAÇÃO. AF_08/2021</t>
  </si>
  <si>
    <t>14.18</t>
  </si>
  <si>
    <t>REGISTRO DE GAVETA BRUTO, LATÃO, ROSCÁVEL, 2" - FORNECIMENTO E INSTALAÇÃO. AF_08/2021</t>
  </si>
  <si>
    <t>14.17</t>
  </si>
  <si>
    <t>REGISTRO DE GAVETA BRUTO, LATÃO, ROSCÁVEL, 3/4" - FORNECIMENTO E INSTALAÇÃO. AF_08/2021</t>
  </si>
  <si>
    <t>14.16</t>
  </si>
  <si>
    <t>TE DE REDUÇÃO, PVC, SOLDÁVEL, DN 60MM X 50MM, INSTALADO EM PRUMADA DE ÁGUA - FORNECIMENTO E INSTALAÇÃO. AF_06/2022</t>
  </si>
  <si>
    <t>14.15</t>
  </si>
  <si>
    <t>TÊ DE REDUÇÃO, PVC, SOLDÁVEL, DN 50MM X 25MM, INSTALADO EM PRUMADA DE ÁGUA - FORNECIMENTO E INSTALAÇÃO. AF_06/2022</t>
  </si>
  <si>
    <t>14.14</t>
  </si>
  <si>
    <t>TE, PVC, SOLDÁVEL, DN 60MM, INSTALADO EM PRUMADA DE ÁGUA - FORNECIMENTO E INSTALAÇÃO. AF_06/2022</t>
  </si>
  <si>
    <t>14.13</t>
  </si>
  <si>
    <t>14.12</t>
  </si>
  <si>
    <t>TE, PVC, SOLDÁVEL, DN 25MM, INSTALADO EM RAMAL DE DISTRIBUIÇÃO DE ÁGUA - FORNECIMENTO E INSTALAÇÃO. AF_06/2022</t>
  </si>
  <si>
    <t>14.11</t>
  </si>
  <si>
    <t>TE, PVC, SOLDÁVEL, DN 20MM, INSTALADO EM RAMAL OU SUB-RAMAL DE ÁGUA - FORNECIMENTO E INSTALAÇÃO. AF_06/2022</t>
  </si>
  <si>
    <t>14.10</t>
  </si>
  <si>
    <t>TUBO, PVC, SOLDÁVEL, DN 60MM, INSTALADO EM PRUMADA DE ÁGUA - FORNECIMENTO E INSTALAÇÃO. AF_06/2022</t>
  </si>
  <si>
    <t>14.9</t>
  </si>
  <si>
    <t>14.8</t>
  </si>
  <si>
    <t>TUBO, PVC, SOLDÁVEL, DN 25MM, INSTALADO EM RAMAL DE DISTRIBUIÇÃO DE ÁGUA - FORNECIMENTO E INSTALAÇÃO. AF_06/2022</t>
  </si>
  <si>
    <t>14.7</t>
  </si>
  <si>
    <t>TUBO, PVC, SOLDÁVEL, DN 20MM, INSTALADO EM RAMAL DE DISTRIBUIÇÃO DE ÁGUA - FORNECIMENTO E INSTALAÇÃO. AF_06/2022</t>
  </si>
  <si>
    <t>14.6</t>
  </si>
  <si>
    <t>BUCHA DE REDUÇÃO, LONGA, PVC, SOLDÁVEL, DN 60 X 25 MM, INSTALADO EM PRUMADA DE ÁGUA - FORNECIMENTO E INSTALAÇÃO. AF_06/2022</t>
  </si>
  <si>
    <t>14.5</t>
  </si>
  <si>
    <t>BUCHA DE REDUÇÃO, LONGA, PVC, SOLDÁVEL, DN 50 X 25 MM, INSTALADO EM PRUMADA DE ÁGUA - FORNECIMENTO E INSTALAÇÃO</t>
  </si>
  <si>
    <t>14.4</t>
  </si>
  <si>
    <t>BUCHA DE REDUÇÃO, LONGA, PVC, SOLDÁVEL, DN 60 X 50 MM, INSTALADO EM PRUMADA DE ÁGUA - FORNECIMENTO E INSTALAÇÃO. AF_06/2022</t>
  </si>
  <si>
    <t>14.3</t>
  </si>
  <si>
    <t>TORNEIRA DE BOIA PARA CAIXA D'ÁGUA, ROSCÁVEL, 1/2" - FORNECIMENTO E INSTALAÇÃO. AF_08/2021</t>
  </si>
  <si>
    <t>14.2</t>
  </si>
  <si>
    <t>CAIXA D´ÁGUA EM POLIETILENO, 3000 LITROS - FORNECIMENTO E INSTALAÇÃO. AF_06/2021</t>
  </si>
  <si>
    <t>14.1</t>
  </si>
  <si>
    <t>INSTALAÇÕES HIDRÁULICAS</t>
  </si>
  <si>
    <t>14.0</t>
  </si>
  <si>
    <t>PINTURA ESMALTE EM ESTRUTURA METÁLICA, DUAS (2) DEMÃOS, INCLUSIVE UMA (1) DEMÃO FUNDO ANTICORROSIVO</t>
  </si>
  <si>
    <t>ED-50497</t>
  </si>
  <si>
    <t>13.10</t>
  </si>
  <si>
    <t>PINTURA ESMALTE EM ESQUADRIAS DE FERRO, DUAS (2) DEMÃOS, INCLUSIVE UMA (1) DEMÃO DE FUNDO ANTICORROSIVO</t>
  </si>
  <si>
    <t>ED-50491</t>
  </si>
  <si>
    <t>13.9</t>
  </si>
  <si>
    <t>PINTURA LÁTEX ACRÍLICA PREMIUM, APLICAÇÃO MANUAL EM PAREDES, DUAS DEMÃOS.AF_04/2023</t>
  </si>
  <si>
    <t>13.8</t>
  </si>
  <si>
    <t>PINTURA LÁTEX ACRÍLICA PREMIUM, APLICAÇÃO MANUAL EM TETO, DUAS DEMÃOS.AF_04/2023</t>
  </si>
  <si>
    <t>13.7</t>
  </si>
  <si>
    <t>FUNDO SELADOR ACRÍLICO, APLICAÇÃO MANUAL EM TETO, UMA DEMÃO. AF_04/2023</t>
  </si>
  <si>
    <t>13.6</t>
  </si>
  <si>
    <t>FUNDO SELADOR ACRÍLICO, APLICAÇÃO MANUAL EM PAREDE, UMA DEMÃO. AF_04/2023</t>
  </si>
  <si>
    <t>13.5</t>
  </si>
  <si>
    <t>EMASSAMENTO EM TETO COM MASSA CORRIDA (PVA), DUAS (2) DEMÃOS, INCLUSIVE LIXAMENTO PARA PINTURA</t>
  </si>
  <si>
    <t>ED-50480</t>
  </si>
  <si>
    <t>13.4</t>
  </si>
  <si>
    <t>EMASSAMENTO EM FORRO DE GESSO COM MASSA CORRIDA (PVA), UMA (1) DEMÃO, INCLUSIVE LIXAMENTO PARA PINTURA</t>
  </si>
  <si>
    <t>ED-50486</t>
  </si>
  <si>
    <t>13.3</t>
  </si>
  <si>
    <t>EMASSAMENTO EM PAREDE COM MASSA CORRIDA (PVA), DUAS (2) DEMÃOS, INCLUSIVE LIXAMENTO PARA PINTURA</t>
  </si>
  <si>
    <t>ED-50478</t>
  </si>
  <si>
    <t>13.2</t>
  </si>
  <si>
    <t>EMASSAMENTO EM PAREDE COM MASSA ACRÍLICA, DUAS (2) DEMÃOS, INCLUSIVE LIXAMENTO PARA PINTURA</t>
  </si>
  <si>
    <t>ED-50474</t>
  </si>
  <si>
    <t>13.1</t>
  </si>
  <si>
    <t>PINTURA</t>
  </si>
  <si>
    <t>13.0</t>
  </si>
  <si>
    <t>RODAPÉ CERÂMICO DE 7CM DE ALTURA COM PLACAS TIPO ESMALTADA EXTRA DE DIMENSÕES 45X45CM. AF_02/2023</t>
  </si>
  <si>
    <t>12.7</t>
  </si>
  <si>
    <t>REVESTIMENTO COM CERÂMICA APLICADO EM PISO, ACABAMENTO ESMALTADO, AMBIENTE EXTERNO (ANTIDERRAPANTE), PADRÃO EXTRA, DIMENSÃO DA PEÇA ATÉ 2025 CM2, PEI V, ASSENTAMENTO COM ARGAMASSA INDUSTRIALIZADA, INCLUSIVE REJUNTAMENTO</t>
  </si>
  <si>
    <t>ED-50543</t>
  </si>
  <si>
    <t>12.6</t>
  </si>
  <si>
    <t>REVESTIMENTO CERÂMICO PARA PISO COM PLACAS TIPO ESMALTADA EXTRA DE DIMENSÕES 45X45 CM APLICADA EM AMBIENTES DE ÁREA MENOR QUE 5 M2. AF_02/2023_PE</t>
  </si>
  <si>
    <t>12.5</t>
  </si>
  <si>
    <t>REVESTIMENTO CERÂMICO PARA PISO COM PLACAS TIPO ESMALTADA EXTRA DE DIMENSÕES 45X45 CM APLICADA EM AMBIENTES DE ÁREA MAIOR QUE 10 M2. AF_02/2023_PE</t>
  </si>
  <si>
    <t>12.4</t>
  </si>
  <si>
    <t>CONTRAPISO EM ARGAMASSA TRAÇO 1:4 (CIMENTO E AREIA), PREPARO MECÂNICO COM BETONEIRA 400 L, APLICADO EM ÁREAS SECAS SOBRE LAJE, ADERIDO, ESPESSURA 2CM</t>
  </si>
  <si>
    <t>12.3</t>
  </si>
  <si>
    <t>M3</t>
  </si>
  <si>
    <t>EXECUÇÃO DE PASSEIO (CALÇADA) OU PISO DE CONCRETO COM CONCRETO MOLDADO IN LOCO, FEITO EM OBRA, ACABAMENTO CONVENCIONAL, NÃO ARMADO. AF_08/2022</t>
  </si>
  <si>
    <t>12.2</t>
  </si>
  <si>
    <t>COMPACTAÇÃO MECÂNICA DE SOLO PARA EXECUÇÃO DE RADIER, PISO DE CONCRETO OU LAJE SOBRE SOLO, COM COMPACTADOR DE SOLOS A PERCUSSÃO. AF_09/2021</t>
  </si>
  <si>
    <t>12.1</t>
  </si>
  <si>
    <t>PISOS</t>
  </si>
  <si>
    <t>12.0</t>
  </si>
  <si>
    <t>REVESTIMENTO CERÂMICO PARA PAREDES INTERNAS COM PLACAS TIPO ESMALTADA EXTRA DE DIMENSÕES 33X45 CM APLICADAS NA ALTURA INTEIRA DAS PAREDES. AF_02/2023_PE</t>
  </si>
  <si>
    <t>11.9</t>
  </si>
  <si>
    <t>MASSA ÚNICA, PARA RECEBIMENTO DE PINTURA, EM ARGAMASSA TRAÇO 1:2:8, PREPARO MANUAL, APLICADA MANUALMENTE EM TETO, ESPESSURA DE 20MM, COM EXECUÇÃO DE TALISCAS. AF_03/2015</t>
  </si>
  <si>
    <t>11.8</t>
  </si>
  <si>
    <t>EMBOÇO OU MASSA ÚNICA EM ARGAMASSA TRAÇO
1:2:8, PREPARO MECÂNICO COM BETONEIRA 400 L,
APLICADA MANUALMENTE EM PANOS CEGOS DE
FACHADA (SEM PRESENÇA DE VÃOS), ESPESSURA
DE 25 MM. AF_08/2022</t>
  </si>
  <si>
    <t>11.7</t>
  </si>
  <si>
    <t>EMBOÇO OU MASSA ÚNICA EM ARGAMASSA TRAÇO
1:2:8, PREPARO MECÂNICO COM BETONEIRA 400 L,
APLICADA MANUALMENTE EM PANOS DE FACHADA
COM PRESENÇA DE VÃOS, ESPESSURA DE 25 MM.
AF_08/2022</t>
  </si>
  <si>
    <t>11.6</t>
  </si>
  <si>
    <t>MASSA ÚNICA, PARA RECEBIMENTO DE PINTURA, EM ARGAMASSA TRAÇO 1:2:8, PREPARO MECÂNICO COM BETONEIRA 400L, APLICADA MANUALMENTE EM FACES INTERNAS DE PAREDES, ESPESSURA DE 10MM, COM EXECUÇÃO DE TALISCAS. AF_06/2014</t>
  </si>
  <si>
    <t>11.5</t>
  </si>
  <si>
    <t>EMBOÇO, PARA RECEBIMENTO DE CERÂMICA, EM ARGAMASSA TRAÇO 1:2:8, PREPARO MECÂNICO COM BETONEIRA 400L, APLICADO MANUALMENTE EM FACES INTERNAS DE PAREDES, PARA AMBIENTE COM ÁREA MAIOR QUE 10M2, ESPESSURA DE 10MM, COM EXECUÇÃO DE TALISCAS. AF_06/2014</t>
  </si>
  <si>
    <t>11.4</t>
  </si>
  <si>
    <t>CHAPISCO COM ARGAMASSA, TRAÇO 1:3 (CIMENTO E AREIA), ESP . 5MM, APLICADO EM TETO COM COLHER, INCLUSIVE ARGAMASSA COM PREPARO MECANIZADO</t>
  </si>
  <si>
    <t>ED-50728</t>
  </si>
  <si>
    <t>11.3</t>
  </si>
  <si>
    <t>CHAPISCO APLICADO EM ALVENARIAS E ESTRUTURAS DE CONCRETO INTERNAS, COM COLHER DE PEDREIRO. ARGAMASSA TRAÇO 1:3 COM PREPARO EM BETONEIRA 400L. AF_10/2022</t>
  </si>
  <si>
    <t>11.2</t>
  </si>
  <si>
    <t>CHAPISCO APLICADO EM ALVENARIA (COM PRESENÇA DE VÃOS) E ESTRUTURAS DE CONCRETO DE FACHADA, COM COLHER DE PEDREIRO. ARGAMASSA TRAÇO 1:3 COM PREPARO MANUAL. AF_10/2022</t>
  </si>
  <si>
    <t>11.1</t>
  </si>
  <si>
    <t>REVESTIMENTOS</t>
  </si>
  <si>
    <t>11.0</t>
  </si>
  <si>
    <t>IMPERMEABILIZAÇÃO DE SUPERFÍCIE COM ARGAMASSA DE CIMENTO E AREIA, COM ADITIVO IMPERMEABILIZANTE, E = 1,5CM.</t>
  </si>
  <si>
    <t>10.2</t>
  </si>
  <si>
    <t>PINTURA COM EMULSÃO ASFÁLTICA, DUAS (2) DEMÃOS</t>
  </si>
  <si>
    <t>ED-50174</t>
  </si>
  <si>
    <t>10.1</t>
  </si>
  <si>
    <t>IMPERMEABILIZAÇÕES</t>
  </si>
  <si>
    <t>10.0</t>
  </si>
  <si>
    <t>TELHAMENTO COM TELHA ONDULADA DE FIBROCIMENTO E = 6 MM, COM RECOBRIMENTO LATERAL DE 1 1/4 DE ONDA PARA TELHADO COM INCLINAÇÃO MÁXIMA DE 10°, COM ATÉ 2 ÁGUAS, INCLUSO IÇAMENTO. AF_07/2019</t>
  </si>
  <si>
    <t>9.6</t>
  </si>
  <si>
    <t>TRAMA DE MADEIRA COMPOSTA POR TERÇAS PARA TELHADOS DE ATÉ 2 ÁGUAS PARA TELHA ONDULADA DE FIBROCIMENTO, METÁLICA, PLÁSTICA OU TERMOACÚSTICA,INCLUSO TRANSPORTE VERTICAL. AF_07/2019</t>
  </si>
  <si>
    <t>9.5</t>
  </si>
  <si>
    <t>FABRICAÇÃO E INSTALAÇÃO DE PONTALETES DE MADEIRA NÃO APARELHADA PARA TELHADOS COM ATÉ 2 ÁGUAS E COM TELHA ONDULADA DE FIBROCIMENTO, ALUMÍNIO OU PLÁSTICA EM EDIFÍCIO INSTITUCIONAL TÉRREO, INCLUSO TRANSPORTE VERTICAL. AF_07/2019</t>
  </si>
  <si>
    <t>9.4</t>
  </si>
  <si>
    <t>TELHAMENTO COM TELHA DE AÇO/ALUMÍNIO E = 0,5 MM, COM ATÉ 2 ÁGUAS, INCLUSO IÇAMENTO</t>
  </si>
  <si>
    <t>9.3</t>
  </si>
  <si>
    <t>TRAMA DE AÇO COMPOSTA POR TERÇAS PARA TELHADOS DE ATÉ 2 ÁGUAS PARA TELHA ONDULADA DE FIBROCIMENTO, METÁLICA, PLÁSTICA OU TERMOACÚSTICA, INCLUSO TRANSPORTE VERTICAL. AF_07/2019</t>
  </si>
  <si>
    <t>9.2</t>
  </si>
  <si>
    <t>Kg</t>
  </si>
  <si>
    <t>FABRICAÇÃO E INSTALAÇÃO DE TESOURA (INTEIRA OU MEIA) EM AÇO, VÃOS MAIORES QUE 6,0 M E MENORES QUE 12,0 M, INCLUSO IÇAMENTO. AF_07/2019</t>
  </si>
  <si>
    <t>9.1</t>
  </si>
  <si>
    <t>COBERTURA</t>
  </si>
  <si>
    <t>9.0</t>
  </si>
  <si>
    <t>PORTÃO EM PERFIL E CHAPA METÁLICA, EXCLUSIVE CADEADO E PINTURA</t>
  </si>
  <si>
    <t>ED-50985</t>
  </si>
  <si>
    <t>8.9</t>
  </si>
  <si>
    <t>PORTA METÁLICA PARA SANITÁRIO EM EM CHAPA GALVANIZADA, ESP. 1,25MM (GSG-18), DIMENSÃO (80X150)CM, TIPO DE ABRIR, UMA (1) FOLHA, INCLUSIVE BATENTE, ESTRUTURA EM METALON (20X30)MM, DOBRADIÇA E TRANQUETA, EXCLUSIVE PINTURA</t>
  </si>
  <si>
    <t>ED-50977</t>
  </si>
  <si>
    <t>8.8</t>
  </si>
  <si>
    <t>CONTRAMARCO DE ALUMÍNIO, FIXAÇÃO COM ARGAMASSA - FORNECIMENTO E INSTALAÇÃO</t>
  </si>
  <si>
    <t>8.7</t>
  </si>
  <si>
    <t>FECHADURA DE EMBUTIR COM CILINDRO, EXTERNA, COMPLETA, ACABAMENTO PADRÃO MÉDIO, INCLUSO EXECUÇÃO DE FURO - FORNECIMENTO E INSTALAÇÃO. AF_12/2019</t>
  </si>
  <si>
    <t>8.6</t>
  </si>
  <si>
    <t xml:space="preserve">PORTA EM ALUMÍNIO DE ABRIR TIPO VENEZIANA COM GUARNIÇÃO, FIXAÇÃO COM PARAFUSOS - FORNECIMENTO E INSTALAÇÃO. AF_12/2019 </t>
  </si>
  <si>
    <t>8.5</t>
  </si>
  <si>
    <t>PORTA DE CORRER DE ALUMÍNIO, COM DUAS FOLHAS PARA VIDRO, INCLUSO VIDRO LISO INCOLOR, FECHADURA E PUXADOR, SEM ALIZAR. AF_12/2019 (PORTA DE ACESSO A PISCINA)</t>
  </si>
  <si>
    <t>8.4</t>
  </si>
  <si>
    <t>JANELA DE ALUMÍNIO TIPO MAXIM-AR, COM VIDROS, BATENTE E FERRAGENS. EXCLUSIVE ALIZAR, ACABAMENTO E CONTRAMARCO. FORNECIMENTO E INSTALAÇÃO. AF_12/2019</t>
  </si>
  <si>
    <t>8.3</t>
  </si>
  <si>
    <t>JANELA DE ALUMÍNIO DE CORRER COM 4 FOLHAS PARA VIDROS, COM VIDROS, BATENTE, ACABAMENTO COM ACETATO OU BRILHANTE E FERRAGENS. EXCLUSIVE ALIZAR E CONTRAMARCO. FORNECIMENTO E INSTALAÇÃO. AF_12/2019</t>
  </si>
  <si>
    <t>8.2</t>
  </si>
  <si>
    <t xml:space="preserve">JANELA DE ALUMÍNIO DE CORRER COM 2 FOLHAS PARA VIDROS, COM VIDROS, BATENTE, ACABAMENTO COM ACETATO OU BRILHANTE E FERRAGENS. EXCLUSIVE ALIZAR E CONTRAMARCO. FORNECIMENTO E INSTALAÇÃO. AF_12/2019 </t>
  </si>
  <si>
    <t>8.1</t>
  </si>
  <si>
    <t>ESQUADRIAS</t>
  </si>
  <si>
    <t>8.0</t>
  </si>
  <si>
    <t>VERGA PRÉ-MOLDADA PARA PORTAS COM MAIS DE 1,5 M DE VÃO. AF_03/2016</t>
  </si>
  <si>
    <t>7.12</t>
  </si>
  <si>
    <t>VERGA PRÉ-MOLDADA PARA PORTAS COM ATÉ 1,5 M DE VÃO. AF_03/2016</t>
  </si>
  <si>
    <t>7.11</t>
  </si>
  <si>
    <t>CONTRAVERGA PRÉ-MOLDADA PARA VÃOS DE MAIS DE 1,5 M DE COMPRIMENTO. AF_ 03/2016</t>
  </si>
  <si>
    <t>7.10</t>
  </si>
  <si>
    <t>CONTRAVERGA PRÉ-MOLDADA PARA VÃOS DE ATÉ 1,5 M DE COMPRIMENTO. AF_03/2016</t>
  </si>
  <si>
    <t>7.9</t>
  </si>
  <si>
    <t>VERGA PRÉ-MOLDADA PARA JANELAS COM ATÉ 1,5 M DE VÃO. AF_03/2016</t>
  </si>
  <si>
    <t>7.8</t>
  </si>
  <si>
    <t xml:space="preserve">VERGA PRÉ-MOLDADA PARA JANELAS COM MAIS DE 1,5 M DE VÃO. AF_03/2016 </t>
  </si>
  <si>
    <t>7.7</t>
  </si>
  <si>
    <t>PERFIL TABICA GALVANIZADO, TIPO LISA, COM ACABAMENTO EM PINTURA, NA COR BRANCA, PARA FORRO EM CHAPA DE GESSO ACARTONADO, INCLUSIVE ACESSÓRIOS DE FIXAÇÃO</t>
  </si>
  <si>
    <t>ED-28454</t>
  </si>
  <si>
    <t>7.6</t>
  </si>
  <si>
    <t xml:space="preserve">M2 </t>
  </si>
  <si>
    <t>FORRO EM CHAPA DE GESSO ACARTONADA, ESP. 12,5MM, COM FIXAÇÃO DO TIPO ESTRUTURADA EM PERFIL METÁLICO, EXCLUSIVE PERFIL TABICA, SANCA E MOLDURA, INCLUSIVE ACESSÓRIOS E FIXAÇÃO</t>
  </si>
  <si>
    <t>ED-49686</t>
  </si>
  <si>
    <t>7.5</t>
  </si>
  <si>
    <t xml:space="preserve">DIVISÓRIA EM ARDÓSIA, ESP. 3CM, INCLUSIVE INSTALAÇÃO, FERRAGENS EM LATÃO CROMADO E ACESSÓRIOS </t>
  </si>
  <si>
    <t>ED-48532</t>
  </si>
  <si>
    <t>7.4</t>
  </si>
  <si>
    <t xml:space="preserve">ALVENARIA DE VEDAÇÃO COM TIJOLO CERÂMICO FURADO, ESP. 9CM, PARA REVESTIMENTO, INCLUSIVE ARGAMASSA PARA ASSENTAMENTO </t>
  </si>
  <si>
    <t>ED-48231</t>
  </si>
  <si>
    <t>7.3</t>
  </si>
  <si>
    <t>ALVENARIA DE VEDAÇÃO COM TIJOLO CERÂMICO FURADO, ESP. 14CM, PARA REVESTIMENTO, INCLUSIVE ARGAMASSA PARA ASSENTAMENTO</t>
  </si>
  <si>
    <t>ED-48232</t>
  </si>
  <si>
    <t>7.2</t>
  </si>
  <si>
    <t>ALVENARIA DE VEDAÇÃO COM BLOCO DE CONCRETO, ESP. 14CM, PARA REVESTIMENTO, INCLUSIVE ARGAMASSA PARA ASSENTAMENTO</t>
  </si>
  <si>
    <t>ED-48192</t>
  </si>
  <si>
    <t>7.1</t>
  </si>
  <si>
    <t>VEDAÇÃO</t>
  </si>
  <si>
    <t>7.0</t>
  </si>
  <si>
    <t>m2xmês</t>
  </si>
  <si>
    <t>CIMBRAMENTO PARA LAJE PRÉ-MOLDADA COM ESCORAMENTO
METÁLICO, TIPO "B", ALTURA DE (311 ATÉ 450)CM, INCLUSIVE
DESCARGA, MONTAGEM, DESMONTAGEM E CARGA</t>
  </si>
  <si>
    <t>ED-19638</t>
  </si>
  <si>
    <t>6.12</t>
  </si>
  <si>
    <t>CIMBRAMENTO PARA LAJE PRÉ-MOLDADA COM ESCORAMENTO
METÁLICO, TIPO "A", ALTURA DE (200 ATÉ 310)CM, INCLUSIVE
DESCARGA, MONTAGEM, DESMONTAGEM E CARGA</t>
  </si>
  <si>
    <t>ED-19637</t>
  </si>
  <si>
    <t>6.11</t>
  </si>
  <si>
    <t>KG</t>
  </si>
  <si>
    <t>CORTE E DOBRA DE AÇO CA-50, DIÂMETRO DE 6,3 MM. AF_06/2022</t>
  </si>
  <si>
    <t>6.10</t>
  </si>
  <si>
    <t>ARMAÇÃO DE LAJE DE ESTRUTURA CONVENCIONAL DE CONCRETO ARMADO UTILIZANDO AÇO CA-60 DE 5,0 MM - MONTAGEM. AF_06/2022</t>
  </si>
  <si>
    <t>6.9</t>
  </si>
  <si>
    <t>CORTE E DOBRA DE AÇO CA-60, DIÂMETRO DE 5,0 MM. AF_06/2022</t>
  </si>
  <si>
    <t>6.8</t>
  </si>
  <si>
    <t>LAJE PRÉ-MOLDADA TRELIÇADA, UNIDIRECIONAL, BI-APOIADA, C/TRELIÇA METÁLICA E ENCHIMENTO EM EPS SOBRECARGA 300KGF/M², TRELIÇA TR12, VÃO ATÉ 5 METROS, INCLUSIVE CAPEAMENTO E=4CM. ESPESSURA TOTAL DA LAJE=16CM</t>
  </si>
  <si>
    <t>06.12.45</t>
  </si>
  <si>
    <t>6.7</t>
  </si>
  <si>
    <t>LAJE PRÉ-MOLDADA TRELIÇADA, UNIDIRECIONAL, BI-APOIADA, C/TRELIÇA METÁLICA E ENCHIMENTO EM EPS SOBRECARGA 300KGF/M², TRELIÇA TR08, VÃO ATÉ 4 METROS, INCLUSIVE CAPEAMENTO E=4CM. ESPESSURA TOTAL DA LAJE=12CM</t>
  </si>
  <si>
    <t>06.12.44</t>
  </si>
  <si>
    <t>6.6</t>
  </si>
  <si>
    <t>CINTA DE AMARRAÇAO COM BLOCO CANALETA ARMADO AÇO CA 50 - 8MM</t>
  </si>
  <si>
    <t>COMP - 01</t>
  </si>
  <si>
    <t>6.5</t>
  </si>
  <si>
    <t xml:space="preserve">FORNECIMENTO DE CONCRETO ESTRUTURAL, USINADO BOMBEADO, COM FCK 25 MPA, INCLUSIVE LANÇAMENTO, ADENSAMENTO E ACABAMENTO </t>
  </si>
  <si>
    <t>ED-49805</t>
  </si>
  <si>
    <t>6.4</t>
  </si>
  <si>
    <t>ARMAÇÃO DE PILAR OU VIGA DE ESTRUTURA CONVENCIONAL DE CONCRETO ARMADO UTILIZANDO AÇO CA-50 DE 10,0 MM - MONTAGEM. AF_06/2022</t>
  </si>
  <si>
    <t>6.3</t>
  </si>
  <si>
    <t>ARMAÇÃO DE PILAR OU VIGA DE ESTRUTURA CONVENCIONAL DE CONCRETO ARMADO UTILIZANDO AÇO CA-60 DE 5,0 MM - MONTAGEM. AF_06/2022</t>
  </si>
  <si>
    <t>6.2</t>
  </si>
  <si>
    <t>FÔRMA E DESFORMA DE TÁBUA E SARRAFO, REAPROVEITAMENTO (5X), EXCLUSIVE ESCORAMENTO</t>
  </si>
  <si>
    <t>ED-8471</t>
  </si>
  <si>
    <t>6.1</t>
  </si>
  <si>
    <t>SUPRAESTRUTURA</t>
  </si>
  <si>
    <t>6.0</t>
  </si>
  <si>
    <t>FORNECIMENTO DE CONCRETO ESTRUTURAL, USINADO BOMBEADO, COM FCK 25 MPA, INCLUSIVE LANÇAMENTO, ADENSAMENTO E ACABAMENTO</t>
  </si>
  <si>
    <t>5.9</t>
  </si>
  <si>
    <t>ARMAÇÃO DE BLOCO, VIGA BALDRAME OU SAPATA UTILIZANDO AÇO CA-50 DE 10 MM - MONTAGEM. AF_06/2017</t>
  </si>
  <si>
    <t>5.8</t>
  </si>
  <si>
    <t>ARMAÇÃO DE BLOCO, VIGA BALDRAME OU SAPATA UTILIZANDO AÇO CA-50 DE 8 MM - MONTAGEM. AF_06/2017</t>
  </si>
  <si>
    <t>5.7</t>
  </si>
  <si>
    <t>ARMAÇÃO DE BLOCO, VIGA BALDRAME E SAPATA UTILIZANDO AÇO CA-60 DE 5 MM- MONTAGEM. AF_06/2017</t>
  </si>
  <si>
    <t>5.5</t>
  </si>
  <si>
    <t>CORTE, DOBRA E MONTAGEM DE AÇO CA-50, DIÂMETRO 6,3MM, INCLUSIVE ESPAÇADOR</t>
  </si>
  <si>
    <t>ED-29549</t>
  </si>
  <si>
    <t>5.4</t>
  </si>
  <si>
    <t>CORTE, DOBRA E MONTAGEM DE AÇO CA-50, DIÂMETRO 8MM, INCLUSIVE ESPAÇADOR</t>
  </si>
  <si>
    <t>ED-29550</t>
  </si>
  <si>
    <t>5.3</t>
  </si>
  <si>
    <t>5.2</t>
  </si>
  <si>
    <t xml:space="preserve">M3 </t>
  </si>
  <si>
    <t xml:space="preserve">LASTRO DE BRITA 2 OU 3 APILOADO MANUALMENTE (ESPESSURA DE 3cm). </t>
  </si>
  <si>
    <t>ED-49813</t>
  </si>
  <si>
    <t>5.1</t>
  </si>
  <si>
    <t>INFRA ESTRUTURA: BALDRAMES E BLOCOS</t>
  </si>
  <si>
    <t>5.0</t>
  </si>
  <si>
    <t>EXECUÇÃO E COMPACTAÇÃO DE ATERRO COM SOLO PREDOMINANTEMENTE ARGILOSO - EXCLUSIVE SOLO, ESCAVAÇÃO, CARGA E TRANSPORTE. AF_11/2019</t>
  </si>
  <si>
    <t>4.8</t>
  </si>
  <si>
    <t>4.7</t>
  </si>
  <si>
    <t>PREPARO DE FUNDO DE VALA COM LARGURA MENOR QUE 1,5 M (ACERTO DO SOLO NATURAL). AF_08/2020</t>
  </si>
  <si>
    <t>4.6</t>
  </si>
  <si>
    <t xml:space="preserve"> M</t>
  </si>
  <si>
    <t>ESTACA BROCA DE CONCRETO, DIÂMETRO DE 20CM, ESCAVAÇÃO MANUAL COM TRADO CONCHA, COM ARMADURA DE ARRANQUE. AF_05/2020 (PROFUNDIDADE 3,00M)</t>
  </si>
  <si>
    <t>4.5</t>
  </si>
  <si>
    <t xml:space="preserve"> M3 </t>
  </si>
  <si>
    <t>ESCAVAÇÃO MANUAL DE VALA COM PROFUNDIDADE MENOR OU IGUAL A 1,5M, INCLUSIVE DESCARGA LATERAL (VIGAS BALDRAMES)</t>
  </si>
  <si>
    <t>ED-51107</t>
  </si>
  <si>
    <t>4.4</t>
  </si>
  <si>
    <t>ESCAVAÇÃO MANUAL DE VALA COM PROFUNDIDADE MENOR OU IGUAL A 1,5M, INCLUSIVE DESCARGA LATERAL (BLOCO 2 ESTACAS)</t>
  </si>
  <si>
    <t>4.3</t>
  </si>
  <si>
    <t>ESCAVAÇÃO MANUAL DE VALA COM PROFUNDIDADE MENOR OU IGUAL A 1,5M, INCLUSIVE DESCARGA LATERAL (BLOCO 1 ESTACA)</t>
  </si>
  <si>
    <t>4.2</t>
  </si>
  <si>
    <t>CORTE E DESATERRO MECÂNICO PARA REGULARIZAÇÃO, COM TRATOR DE ESTEIRA, INCLUSIVE ARRASTAMENTO NIVELADO, AFASTAMENTO E EMPILHAMENTO, EXCLUSIVE CARGA, TRANSPORTE E DESCARGA</t>
  </si>
  <si>
    <t>ED-51100</t>
  </si>
  <si>
    <t>4.1</t>
  </si>
  <si>
    <t>MOVIMENTAÇÕES DE TERRAS</t>
  </si>
  <si>
    <t>4.0</t>
  </si>
  <si>
    <t>UN.</t>
  </si>
  <si>
    <t>PADRAO CEMIG AEREO EM MURETA - LADO OPOSTO À REDE TIPO C3, DEMANDA PROVÁVEL DE 23,1 ATÉ 27,0KW (3F+N)</t>
  </si>
  <si>
    <t>11.61.09</t>
  </si>
  <si>
    <t>3.5</t>
  </si>
  <si>
    <t>LIGAÇÃO DE ÁGUA PROVISÓRIA PARA CANTEIRO, INCLUSIVE HIDRÔMETRO E CAVALETE PARA MEDIÇÃO DE ÁGUA - ENTRADA PRINCIPAL, EM AÇO GALVANIZADO DN 20MM (1/2") - PADRÃO CONCESSIONÁRIA</t>
  </si>
  <si>
    <t>ED-50150</t>
  </si>
  <si>
    <t>3.4</t>
  </si>
  <si>
    <t>LIMPEZA MECANIZADA DE CAMADA VEGETAL, VEGETAÇÃO E PEQUENAS ÁRVORES (DIÂMETRO DE TRONCO MENOR QUE 0,20 M), COM TRATOR DE ESTEIRAS.AF_05/2018</t>
  </si>
  <si>
    <t>3.3</t>
  </si>
  <si>
    <t>LOCAÇÃO DE OBRA COM GABARITO DE TÁBUAS CORRIDAS PONTALETADAS A CADA 2,00M, REAPROVEITAMENTO (2X), INCLUSIVE ACOMPANHAMENTO DE EQUIPE TOPOGRÁFICA PARA MARCAÇÃO DE PONTO TOPOGRÁFICO (GABARITO)</t>
  </si>
  <si>
    <t>ED-17989</t>
  </si>
  <si>
    <t>3.2</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</si>
  <si>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</si>
  <si>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ED-16660</t>
  </si>
  <si>
    <t>3.1</t>
  </si>
  <si>
    <t>SERVIÇOS PRELIMINARES</t>
  </si>
  <si>
    <t>3.0</t>
  </si>
  <si>
    <t>Sub Total:</t>
  </si>
  <si>
    <t>mês</t>
  </si>
  <si>
    <t xml:space="preserve">LOCAÇÃO DE BANHEIRO QUÍMICO, DIMENSÃO (110X120X230)CM, LINHA PADRÃO, CONTENDO UMA (1) PIA/HIGIENIZADOR DE MÃOS, INCLUSIVE MANUTENÇÃO E MOBILIZAÇÃO/DESMOBILIZAÇÃO </t>
  </si>
  <si>
    <t>ED-50155</t>
  </si>
  <si>
    <t>2.3</t>
  </si>
  <si>
    <t>un</t>
  </si>
  <si>
    <t xml:space="preserve">MOBILIZAÇÃO E DESMOBILIZAÇÃO DE CONTAINER, INCLUSIVE CARGA, DESCARGA E TRANSPORTE EM CAMINHÃO CARROCERIA COM GUINDAUTO (MUNCK), EXCLUSIVE LOCAÇÃO DO CONTAINER </t>
  </si>
  <si>
    <t>ED-50137</t>
  </si>
  <si>
    <t>2.2</t>
  </si>
  <si>
    <t xml:space="preserve">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 </t>
  </si>
  <si>
    <t>ED-16350</t>
  </si>
  <si>
    <t>2.1</t>
  </si>
  <si>
    <t>CANTEIRO DE OBRAS</t>
  </si>
  <si>
    <t>2.0</t>
  </si>
  <si>
    <t>MÊS</t>
  </si>
  <si>
    <t>ADMINISTRAÇÃO LOCAL</t>
  </si>
  <si>
    <t>1.1</t>
  </si>
  <si>
    <t>1.0</t>
  </si>
  <si>
    <t>Valor total c/ BDI</t>
  </si>
  <si>
    <t>Valor Unit. c/ BDI</t>
  </si>
  <si>
    <t>Valor Unit.</t>
  </si>
  <si>
    <t>Quant.</t>
  </si>
  <si>
    <t>Unid.</t>
  </si>
  <si>
    <t>Descriminação do ítem</t>
  </si>
  <si>
    <t>Código</t>
  </si>
  <si>
    <t>Item</t>
  </si>
  <si>
    <t>188.265/D</t>
  </si>
  <si>
    <t>CREA/CAU</t>
  </si>
  <si>
    <t>Data:</t>
  </si>
  <si>
    <t>Autor:</t>
  </si>
  <si>
    <t>BDI:</t>
  </si>
  <si>
    <t>Av. Clarinda Tardeli Boneli, Centro</t>
  </si>
  <si>
    <t>Local:</t>
  </si>
  <si>
    <t>SINAPI 03/24 e SETOP 01/24 e SUDECAP 01/24 e ORSE 03/24</t>
  </si>
  <si>
    <t>Referência:</t>
  </si>
  <si>
    <t>Construção Piscina Coberta Aquecida</t>
  </si>
  <si>
    <t>Obra:</t>
  </si>
  <si>
    <t>PLANILHA ORÇAMENTÁRIA</t>
  </si>
  <si>
    <t>PREFEITURA MUNICIPAL DE MONTE BELO/MG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</si>
</sst>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quot;R$&quot;\ #,##0.00"/>
    <numFmt numFmtId="165" formatCode="&quot;R$ &quot;#,##0.00"/>
  </numFmts>
  <fonts count="12" x14ac:knownFonts="1">
    <font>
      <sz val="11"/>
      <color rgb="FF000000"/>
      <name val="Calibri"/>
      <family val="2"/>
      <charset val="1"/>
    </font>
    <font>
      <sz val="11"/>
      <color rgb="FF000000"/>
      <name val="Calibri"/>
      <family val="2"/>
      <charset val="1"/>
    </font>
    <font>
      <sz val="11"/>
      <color rgb="FF000000"/>
      <name val="Arial"/>
      <family val="2"/>
    </font>
    <font>
      <sz val="14"/>
      <color rgb="FF000000"/>
      <name val="Arial"/>
      <family val="2"/>
    </font>
    <font>
      <b/>
      <sz val="12"/>
      <color rgb="FF222222"/>
      <name val="Arial"/>
      <family val="2"/>
    </font>
    <font>
      <sz val="12"/>
      <color rgb="FF222222"/>
      <name val="Arial"/>
      <family val="2"/>
    </font>
    <font>
      <b/>
      <sz val="14"/>
      <color rgb="FF222222"/>
      <name val="Arial"/>
      <family val="2"/>
    </font>
    <font>
      <sz val="12"/>
      <name val="Arial"/>
      <family val="2"/>
    </font>
    <font>
      <b/>
      <sz val="12"/>
      <color rgb="FF000000"/>
      <name val="Arial"/>
      <family val="2"/>
    </font>
    <font>
      <sz val="12"/>
      <color rgb="FF000000"/>
      <name val="Arial"/>
      <family val="2"/>
    </font>
    <font>
      <i/>
      <sz val="11"/>
      <color rgb="FF222222"/>
      <name val="Arial"/>
      <family val="2"/>
    </font>
    <font>
      <b/>
      <sz val="18"/>
      <color rgb="FF222222"/>
      <name val="Arial"/>
      <family val="2"/>
    </font>
  </fonts>
  <fills count="7">
    <fill>
      <patternFill patternType="none"/>
    </fill>
    <fill>
      <patternFill patternType="gray125"/>
    </fill>
    <fill>
      <patternFill patternType="solid">
        <fgColor theme="0" tint="-0.34998626667073579"/>
        <bgColor rgb="FF008080"/>
      </patternFill>
    </fill>
    <fill>
      <patternFill patternType="solid">
        <fgColor theme="0" tint="-0.14999847407452621"/>
        <bgColor rgb="FF008080"/>
      </patternFill>
    </fill>
    <fill>
      <patternFill patternType="solid">
        <fgColor theme="0"/>
        <bgColor rgb="FF008080"/>
      </patternFill>
    </fill>
    <fill>
      <patternFill patternType="solid">
        <fgColor theme="0"/>
        <bgColor indexed="64"/>
      </patternFill>
    </fill>
    <fill>
      <patternFill patternType="solid">
        <fgColor theme="0" tint="-0.34998626667073579"/>
        <bgColor indexed="64"/>
      </patternFill>
    </fill>
  </fills>
  <borders count="12">
    <border>
      <left/>
      <right/>
      <top/>
      <bottom/>
      <diagonal/>
    </border>
    <border>
      <left style="thin">
        <color auto="1"/>
      </left>
      <right style="thin">
        <color auto="1"/>
      </right>
      <top style="thin">
        <color auto="1"/>
      </top>
      <bottom style="thin">
        <color auto="1"/>
      </bottom>
      <diagonal/>
    </border>
    <border>
      <left style="medium">
        <color auto="1"/>
      </left>
      <right style="medium">
        <color indexed="64"/>
      </right>
      <top/>
      <bottom/>
      <diagonal/>
    </border>
    <border>
      <left style="medium">
        <color auto="1"/>
      </left>
      <right style="medium">
        <color auto="1"/>
      </right>
      <top style="medium">
        <color auto="1"/>
      </top>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right style="medium">
        <color auto="1"/>
      </right>
      <top style="medium">
        <color auto="1"/>
      </top>
      <bottom/>
      <diagonal/>
    </border>
    <border>
      <left style="medium">
        <color auto="1"/>
      </left>
      <right/>
      <top style="medium">
        <color auto="1"/>
      </top>
      <bottom/>
      <diagonal/>
    </border>
  </borders>
  <cellStyleXfs count="3">
    <xf numFmtId="0" fontId="0" fillId="0" borderId="0"/>
    <xf numFmtId="44" fontId="1" fillId="0" borderId="0" applyFont="0" applyFill="0" applyBorder="0" applyAlignment="0" applyProtection="0"/>
    <xf numFmtId="9" fontId="1" fillId="0" borderId="0"/>
  </cellStyleXfs>
  <cellXfs count="71">
    <xf numFmtId="0" fontId="0" fillId="0" borderId="0" xfId="0"/>
    <xf numFmtId="0" fontId="2" fillId="0" borderId="0" xfId="0" applyFont="1"/>
    <xf numFmtId="0" fontId="2" fillId="0" borderId="0" xfId="0" applyFont="1" applyAlignment="1">
      <alignment wrapText="1"/>
    </xf>
    <xf numFmtId="0" fontId="3" fillId="0" borderId="0" xfId="0" applyFont="1" applyAlignment="1">
      <alignment horizontal="center"/>
    </xf>
    <xf numFmtId="0" fontId="2" fillId="0" borderId="0" xfId="0" applyFont="1" applyAlignment="1">
      <alignment horizontal="center"/>
    </xf>
    <xf numFmtId="164" fontId="4" fillId="2" borderId="1" xfId="0" applyNumberFormat="1" applyFont="1" applyFill="1" applyBorder="1" applyAlignment="1">
      <alignment horizontal="center"/>
    </xf>
    <xf numFmtId="0" fontId="4" fillId="2" borderId="1" xfId="0" applyFont="1" applyFill="1" applyBorder="1" applyAlignment="1">
      <alignment horizontal="right"/>
    </xf>
    <xf numFmtId="0" fontId="2" fillId="0" borderId="1" xfId="0" applyFont="1" applyBorder="1" applyAlignment="1">
      <alignment horizontal="center"/>
    </xf>
    <xf numFmtId="165" fontId="4" fillId="3" borderId="1" xfId="0" applyNumberFormat="1" applyFont="1" applyFill="1" applyBorder="1" applyAlignment="1">
      <alignment horizontal="center"/>
    </xf>
    <xf numFmtId="0" fontId="4" fillId="3" borderId="1" xfId="0" applyFont="1" applyFill="1" applyBorder="1" applyAlignment="1">
      <alignment horizontal="right" vertical="center"/>
    </xf>
    <xf numFmtId="165" fontId="5" fillId="0" borderId="1" xfId="0" applyNumberFormat="1"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vertical="center" wrapText="1"/>
    </xf>
    <xf numFmtId="0" fontId="6" fillId="2" borderId="1" xfId="0" applyFont="1" applyFill="1" applyBorder="1" applyAlignment="1">
      <alignment vertical="center"/>
    </xf>
    <xf numFmtId="0" fontId="6" fillId="2" borderId="1" xfId="0" applyFont="1" applyFill="1" applyBorder="1" applyAlignment="1">
      <alignment horizontal="center" vertical="center"/>
    </xf>
    <xf numFmtId="0" fontId="4" fillId="4" borderId="1" xfId="0" applyFont="1" applyFill="1" applyBorder="1" applyAlignment="1">
      <alignment horizontal="center" vertical="center"/>
    </xf>
    <xf numFmtId="164" fontId="4" fillId="3" borderId="1" xfId="0" applyNumberFormat="1" applyFont="1" applyFill="1" applyBorder="1" applyAlignment="1">
      <alignment horizontal="center"/>
    </xf>
    <xf numFmtId="44" fontId="2" fillId="0" borderId="0" xfId="1" applyFont="1"/>
    <xf numFmtId="44" fontId="2" fillId="0" borderId="0" xfId="0" applyNumberFormat="1" applyFont="1"/>
    <xf numFmtId="0" fontId="5" fillId="5" borderId="1" xfId="0" applyFont="1" applyFill="1" applyBorder="1" applyAlignment="1">
      <alignment vertical="center" wrapText="1"/>
    </xf>
    <xf numFmtId="0" fontId="6" fillId="6" borderId="1" xfId="0" applyFont="1" applyFill="1" applyBorder="1" applyAlignment="1">
      <alignment vertical="center"/>
    </xf>
    <xf numFmtId="165" fontId="7" fillId="0" borderId="1" xfId="0" applyNumberFormat="1" applyFont="1" applyBorder="1" applyAlignment="1">
      <alignment horizontal="center" vertical="center"/>
    </xf>
    <xf numFmtId="0" fontId="7" fillId="0" borderId="1" xfId="0" applyFont="1" applyBorder="1" applyAlignment="1">
      <alignment horizontal="center" vertical="center"/>
    </xf>
    <xf numFmtId="0" fontId="5" fillId="0" borderId="1" xfId="0" quotePrefix="1" applyFont="1" applyBorder="1" applyAlignment="1">
      <alignment horizontal="center" vertical="center" wrapText="1"/>
    </xf>
    <xf numFmtId="2" fontId="5" fillId="0" borderId="1" xfId="0" applyNumberFormat="1" applyFont="1" applyBorder="1" applyAlignment="1">
      <alignment horizontal="center" vertical="center" wrapText="1"/>
    </xf>
    <xf numFmtId="2" fontId="2" fillId="0" borderId="0" xfId="0" applyNumberFormat="1" applyFont="1"/>
    <xf numFmtId="0" fontId="8" fillId="0" borderId="0" xfId="0" applyFont="1"/>
    <xf numFmtId="0" fontId="5" fillId="0" borderId="1" xfId="0" applyFont="1" applyBorder="1" applyAlignment="1">
      <alignment horizontal="left" vertical="justify" wrapText="1"/>
    </xf>
    <xf numFmtId="165" fontId="2" fillId="0" borderId="0" xfId="0" applyNumberFormat="1" applyFont="1"/>
    <xf numFmtId="0" fontId="3" fillId="0" borderId="0" xfId="0" applyFont="1"/>
    <xf numFmtId="0" fontId="5" fillId="5" borderId="1" xfId="0" applyFont="1" applyFill="1" applyBorder="1" applyAlignment="1">
      <alignment horizontal="center" vertical="center"/>
    </xf>
    <xf numFmtId="0" fontId="9" fillId="0" borderId="0" xfId="0" applyFont="1"/>
    <xf numFmtId="0" fontId="4" fillId="3" borderId="1" xfId="0" applyFont="1" applyFill="1" applyBorder="1" applyAlignment="1">
      <alignment horizontal="right"/>
    </xf>
    <xf numFmtId="44" fontId="4" fillId="3" borderId="1" xfId="1" applyFont="1" applyFill="1" applyBorder="1" applyAlignment="1">
      <alignment horizontal="center"/>
    </xf>
    <xf numFmtId="44" fontId="5" fillId="0" borderId="1" xfId="1" applyFont="1" applyFill="1" applyBorder="1" applyAlignment="1">
      <alignment horizontal="center" vertical="center"/>
    </xf>
    <xf numFmtId="0" fontId="5" fillId="0" borderId="1" xfId="0" applyFont="1" applyBorder="1" applyAlignment="1">
      <alignment horizontal="left" vertical="center" wrapText="1"/>
    </xf>
    <xf numFmtId="10" fontId="2" fillId="0" borderId="0" xfId="2" applyNumberFormat="1" applyFont="1"/>
    <xf numFmtId="0" fontId="4" fillId="3" borderId="2" xfId="0" applyFont="1" applyFill="1" applyBorder="1" applyAlignment="1">
      <alignment horizontal="center" vertical="center"/>
    </xf>
    <xf numFmtId="0" fontId="4" fillId="3" borderId="2" xfId="0" applyFont="1" applyFill="1" applyBorder="1" applyAlignment="1">
      <alignment horizontal="center"/>
    </xf>
    <xf numFmtId="0" fontId="4" fillId="3" borderId="2" xfId="0" applyFont="1" applyFill="1" applyBorder="1" applyAlignment="1">
      <alignment horizontal="center" vertical="center" wrapText="1"/>
    </xf>
    <xf numFmtId="0" fontId="4" fillId="3" borderId="2" xfId="0" applyFont="1" applyFill="1" applyBorder="1" applyAlignment="1">
      <alignment wrapText="1"/>
    </xf>
    <xf numFmtId="0" fontId="4" fillId="0" borderId="2" xfId="0" applyFont="1" applyBorder="1" applyAlignment="1">
      <alignment horizontal="center"/>
    </xf>
    <xf numFmtId="0" fontId="4" fillId="3" borderId="3" xfId="0" applyFont="1" applyFill="1" applyBorder="1" applyAlignment="1">
      <alignment horizontal="center"/>
    </xf>
    <xf numFmtId="0" fontId="2" fillId="0" borderId="4" xfId="0" applyFont="1" applyBorder="1"/>
    <xf numFmtId="0" fontId="2" fillId="0" borderId="5" xfId="0" applyFont="1" applyBorder="1"/>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0" borderId="4" xfId="0" applyFont="1" applyBorder="1" applyAlignment="1">
      <alignment horizontal="left"/>
    </xf>
    <xf numFmtId="0" fontId="4" fillId="0" borderId="5" xfId="0" applyFont="1" applyBorder="1" applyAlignment="1">
      <alignment horizontal="left"/>
    </xf>
    <xf numFmtId="0" fontId="4" fillId="3" borderId="7" xfId="0" applyFont="1" applyFill="1" applyBorder="1"/>
    <xf numFmtId="14" fontId="4" fillId="0" borderId="7" xfId="0" applyNumberFormat="1" applyFont="1" applyBorder="1" applyAlignment="1">
      <alignment horizontal="left"/>
    </xf>
    <xf numFmtId="0" fontId="4" fillId="3" borderId="7" xfId="0" applyFont="1" applyFill="1" applyBorder="1" applyAlignment="1">
      <alignment horizontal="left"/>
    </xf>
    <xf numFmtId="10" fontId="4" fillId="0" borderId="7" xfId="2" applyNumberFormat="1" applyFont="1" applyBorder="1" applyAlignment="1">
      <alignment horizontal="left" vertical="center"/>
    </xf>
    <xf numFmtId="0" fontId="4" fillId="3" borderId="7" xfId="0" applyFont="1" applyFill="1" applyBorder="1" applyAlignment="1">
      <alignment horizontal="left" vertical="center"/>
    </xf>
    <xf numFmtId="0" fontId="4" fillId="0" borderId="4" xfId="0" applyFont="1" applyBorder="1" applyAlignment="1">
      <alignment horizontal="left" wrapText="1"/>
    </xf>
    <xf numFmtId="0" fontId="4" fillId="0" borderId="5" xfId="0" applyFont="1" applyBorder="1" applyAlignment="1">
      <alignment horizontal="left" wrapText="1"/>
    </xf>
    <xf numFmtId="0" fontId="4" fillId="3" borderId="7" xfId="0" applyFont="1" applyFill="1" applyBorder="1" applyAlignment="1">
      <alignment vertical="center"/>
    </xf>
    <xf numFmtId="0" fontId="10" fillId="0" borderId="0" xfId="0" applyFont="1"/>
    <xf numFmtId="0" fontId="4" fillId="0" borderId="7" xfId="0" applyFont="1" applyBorder="1" applyAlignment="1">
      <alignment horizontal="left" wrapText="1"/>
    </xf>
    <xf numFmtId="0" fontId="6" fillId="3" borderId="4" xfId="0" applyFont="1" applyFill="1" applyBorder="1" applyAlignment="1">
      <alignment horizontal="center" vertical="center"/>
    </xf>
    <xf numFmtId="0" fontId="6" fillId="3" borderId="5" xfId="0" applyFont="1" applyFill="1" applyBorder="1" applyAlignment="1">
      <alignment horizontal="center" vertical="center"/>
    </xf>
    <xf numFmtId="0" fontId="6" fillId="3" borderId="6" xfId="0" applyFont="1" applyFill="1" applyBorder="1" applyAlignment="1">
      <alignment horizontal="center" vertical="center"/>
    </xf>
    <xf numFmtId="0" fontId="2" fillId="0" borderId="8" xfId="0" applyFont="1" applyBorder="1" applyAlignment="1">
      <alignment horizontal="center"/>
    </xf>
    <xf numFmtId="0" fontId="2" fillId="0" borderId="9" xfId="0" applyFont="1" applyBorder="1" applyAlignment="1">
      <alignment horizontal="center"/>
    </xf>
    <xf numFmtId="0" fontId="11" fillId="2" borderId="4" xfId="0" applyFont="1" applyFill="1" applyBorder="1" applyAlignment="1">
      <alignment horizontal="center" vertical="center"/>
    </xf>
    <xf numFmtId="0" fontId="11" fillId="2" borderId="5" xfId="0" applyFont="1" applyFill="1" applyBorder="1" applyAlignment="1">
      <alignment horizontal="center" vertical="center"/>
    </xf>
    <xf numFmtId="0" fontId="11" fillId="2" borderId="6" xfId="0" applyFont="1" applyFill="1" applyBorder="1" applyAlignment="1">
      <alignment horizontal="center" vertical="center"/>
    </xf>
    <xf numFmtId="0" fontId="2" fillId="0" borderId="10" xfId="0" applyFont="1" applyBorder="1" applyAlignment="1">
      <alignment horizontal="center"/>
    </xf>
    <xf numFmtId="0" fontId="2" fillId="0" borderId="11" xfId="0" applyFont="1" applyBorder="1" applyAlignment="1">
      <alignment horizontal="center"/>
    </xf>
  </cellXfs>
  <cellStyles count="3">
    <cellStyle name="Moeda" xfId="1" builtinId="4"/>
    <cellStyle name="Normal" xfId="0" builtinId="0"/>
    <cellStyle name="Porcentagem"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219709</xdr:colOff>
      <xdr:row>0</xdr:row>
      <xdr:rowOff>71440</xdr:rowOff>
    </xdr:from>
    <xdr:ext cx="970916" cy="965051"/>
    <xdr:pic>
      <xdr:nvPicPr>
        <xdr:cNvPr id="2" name="Imagem 1">
          <a:extLst>
            <a:ext uri="{FF2B5EF4-FFF2-40B4-BE49-F238E27FC236}">
              <a16:creationId xmlns:a16="http://schemas.microsoft.com/office/drawing/2014/main" id="{430BCFC0-21F2-4408-A368-F1AB39EE053B}"/>
            </a:ext>
          </a:extLst>
        </xdr:cNvPr>
        <xdr:cNvPicPr>
          <a:picLocks noChangeAspect="1"/>
        </xdr:cNvPicPr>
      </xdr:nvPicPr>
      <xdr:blipFill>
        <a:blip xmlns:r="http://schemas.openxmlformats.org/officeDocument/2006/relationships" r:embed="rId1"/>
        <a:stretch>
          <a:fillRect/>
        </a:stretch>
      </xdr:blipFill>
      <xdr:spPr>
        <a:xfrm>
          <a:off x="219709" y="71440"/>
          <a:ext cx="970916" cy="96505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esktop/Prefeitura/Projeto%20Piscina%20Coberta/R1/Planilha%20Or&#231;ament&#225;ria%20-%20Piscina%20Cobert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sições"/>
      <sheetName val="BDI Onerado"/>
      <sheetName val="Cotações"/>
    </sheetNames>
    <sheetDataSet>
      <sheetData sheetId="0">
        <row r="2">
          <cell r="G2">
            <v>3513.2000000000003</v>
          </cell>
        </row>
        <row r="7">
          <cell r="G7">
            <v>39.559528</v>
          </cell>
        </row>
        <row r="16">
          <cell r="G16">
            <v>276.06787720000005</v>
          </cell>
        </row>
        <row r="32">
          <cell r="G32">
            <v>289.18289710000005</v>
          </cell>
        </row>
        <row r="48">
          <cell r="G48">
            <v>305.69367214000005</v>
          </cell>
        </row>
      </sheetData>
      <sheetData sheetId="1"/>
      <sheetData sheetId="2">
        <row r="8">
          <cell r="E8">
            <v>50160</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BD907-D87C-4E52-85E9-F0593D396521}">
  <sheetPr>
    <pageSetUpPr fitToPage="1"/>
  </sheetPr>
  <dimension ref="A1:O327"/>
  <sheetViews>
    <sheetView tabSelected="1" topLeftCell="A319" zoomScale="80" zoomScaleNormal="80" workbookViewId="0">
      <selection activeCell="I12" sqref="I12"/>
    </sheetView>
  </sheetViews>
  <sheetFormatPr defaultRowHeight="14.25" x14ac:dyDescent="0.2"/>
  <cols>
    <col min="1" max="1" width="13.42578125" style="1" bestFit="1" customWidth="1"/>
    <col min="2" max="2" width="15" style="1" bestFit="1" customWidth="1"/>
    <col min="3" max="3" width="66.5703125" style="2" customWidth="1"/>
    <col min="4" max="4" width="9.140625" style="1"/>
    <col min="5" max="5" width="12.7109375" style="2" customWidth="1"/>
    <col min="6" max="6" width="15.140625" style="1" bestFit="1" customWidth="1"/>
    <col min="7" max="7" width="20.85546875" style="1" bestFit="1" customWidth="1"/>
    <col min="8" max="8" width="20.7109375" style="1" bestFit="1" customWidth="1"/>
    <col min="9" max="9" width="10" style="1" bestFit="1" customWidth="1"/>
    <col min="10" max="11" width="9.28515625" style="1" bestFit="1" customWidth="1"/>
    <col min="12" max="12" width="15.85546875" style="1" customWidth="1"/>
    <col min="13" max="13" width="14.5703125" style="1" bestFit="1" customWidth="1"/>
    <col min="14" max="15" width="16" style="1" bestFit="1" customWidth="1"/>
    <col min="16" max="16384" width="9.140625" style="1"/>
  </cols>
  <sheetData>
    <row r="1" spans="1:9" ht="49.5" customHeight="1" thickBot="1" x14ac:dyDescent="0.25">
      <c r="A1" s="70"/>
      <c r="B1" s="69"/>
      <c r="C1" s="68" t="s">
        <v>653</v>
      </c>
      <c r="D1" s="67"/>
      <c r="E1" s="67"/>
      <c r="F1" s="67"/>
      <c r="G1" s="67"/>
      <c r="H1" s="66"/>
    </row>
    <row r="2" spans="1:9" ht="37.5" customHeight="1" thickBot="1" x14ac:dyDescent="0.25">
      <c r="A2" s="65"/>
      <c r="B2" s="64"/>
      <c r="C2" s="63" t="s">
        <v>652</v>
      </c>
      <c r="D2" s="62"/>
      <c r="E2" s="62"/>
      <c r="F2" s="62"/>
      <c r="G2" s="62"/>
      <c r="H2" s="61"/>
    </row>
    <row r="3" spans="1:9" ht="38.25" customHeight="1" thickBot="1" x14ac:dyDescent="0.3">
      <c r="A3" s="51" t="s">
        <v>651</v>
      </c>
      <c r="B3" s="50" t="s">
        <v>650</v>
      </c>
      <c r="C3" s="49"/>
      <c r="D3" s="55" t="s">
        <v>649</v>
      </c>
      <c r="E3" s="55"/>
      <c r="F3" s="60" t="s">
        <v>648</v>
      </c>
      <c r="G3" s="60"/>
      <c r="H3" s="60"/>
      <c r="I3" s="59"/>
    </row>
    <row r="4" spans="1:9" ht="16.5" thickBot="1" x14ac:dyDescent="0.3">
      <c r="A4" s="58" t="s">
        <v>647</v>
      </c>
      <c r="B4" s="57" t="s">
        <v>646</v>
      </c>
      <c r="C4" s="56"/>
      <c r="D4" s="55" t="s">
        <v>645</v>
      </c>
      <c r="E4" s="55"/>
      <c r="F4" s="54">
        <v>0.22339999999999999</v>
      </c>
      <c r="G4" s="54"/>
      <c r="H4" s="54"/>
    </row>
    <row r="5" spans="1:9" ht="16.5" thickBot="1" x14ac:dyDescent="0.3">
      <c r="A5" s="51" t="s">
        <v>644</v>
      </c>
      <c r="B5" s="50" t="s">
        <v>2</v>
      </c>
      <c r="C5" s="49"/>
      <c r="D5" s="53" t="s">
        <v>643</v>
      </c>
      <c r="E5" s="53"/>
      <c r="F5" s="52">
        <v>45422</v>
      </c>
      <c r="G5" s="52"/>
      <c r="H5" s="52"/>
    </row>
    <row r="6" spans="1:9" ht="16.5" thickBot="1" x14ac:dyDescent="0.3">
      <c r="A6" s="51" t="s">
        <v>642</v>
      </c>
      <c r="B6" s="50" t="s">
        <v>641</v>
      </c>
      <c r="C6" s="49"/>
      <c r="D6" s="48"/>
      <c r="E6" s="47"/>
      <c r="F6" s="47"/>
      <c r="G6" s="47"/>
      <c r="H6" s="46"/>
    </row>
    <row r="7" spans="1:9" ht="15" thickBot="1" x14ac:dyDescent="0.25">
      <c r="A7" s="45"/>
      <c r="B7" s="45"/>
      <c r="C7" s="45"/>
      <c r="D7" s="45"/>
      <c r="E7" s="45"/>
      <c r="F7" s="45"/>
      <c r="G7" s="45"/>
      <c r="H7" s="44"/>
    </row>
    <row r="8" spans="1:9" ht="15.75" x14ac:dyDescent="0.25">
      <c r="A8" s="43" t="s">
        <v>640</v>
      </c>
      <c r="B8" s="42" t="s">
        <v>639</v>
      </c>
      <c r="C8" s="41" t="s">
        <v>638</v>
      </c>
      <c r="D8" s="38" t="s">
        <v>637</v>
      </c>
      <c r="E8" s="40" t="s">
        <v>636</v>
      </c>
      <c r="F8" s="39" t="s">
        <v>635</v>
      </c>
      <c r="G8" s="38" t="s">
        <v>634</v>
      </c>
      <c r="H8" s="38" t="s">
        <v>633</v>
      </c>
      <c r="I8" s="37">
        <v>1.2234</v>
      </c>
    </row>
    <row r="9" spans="1:9" ht="18" x14ac:dyDescent="0.2">
      <c r="A9" s="15" t="s">
        <v>632</v>
      </c>
      <c r="B9" s="14"/>
      <c r="C9" s="14" t="s">
        <v>630</v>
      </c>
      <c r="D9" s="14"/>
      <c r="E9" s="14"/>
      <c r="F9" s="14"/>
      <c r="G9" s="14"/>
      <c r="H9" s="14"/>
    </row>
    <row r="10" spans="1:9" ht="15" x14ac:dyDescent="0.2">
      <c r="A10" s="12" t="s">
        <v>631</v>
      </c>
      <c r="B10" s="12" t="s">
        <v>542</v>
      </c>
      <c r="C10" s="13" t="s">
        <v>630</v>
      </c>
      <c r="D10" s="12" t="s">
        <v>629</v>
      </c>
      <c r="E10" s="25">
        <v>3</v>
      </c>
      <c r="F10" s="35">
        <f>[1]Composições!G2</f>
        <v>3513.2000000000003</v>
      </c>
      <c r="G10" s="10">
        <f>ROUND(F10*$I$8,2)</f>
        <v>4298.05</v>
      </c>
      <c r="H10" s="10">
        <f>ROUND(G10*E10,2)</f>
        <v>12894.15</v>
      </c>
    </row>
    <row r="11" spans="1:9" ht="15.75" x14ac:dyDescent="0.25">
      <c r="A11" s="9" t="s">
        <v>615</v>
      </c>
      <c r="B11" s="9"/>
      <c r="C11" s="9"/>
      <c r="D11" s="9"/>
      <c r="E11" s="9"/>
      <c r="F11" s="9"/>
      <c r="G11" s="9"/>
      <c r="H11" s="34">
        <f>SUM(H10:H10)</f>
        <v>12894.15</v>
      </c>
      <c r="I11" s="37"/>
    </row>
    <row r="12" spans="1:9" ht="18" x14ac:dyDescent="0.2">
      <c r="A12" s="15" t="s">
        <v>628</v>
      </c>
      <c r="B12" s="14"/>
      <c r="C12" s="14" t="s">
        <v>627</v>
      </c>
      <c r="D12" s="14"/>
      <c r="E12" s="14"/>
      <c r="F12" s="14"/>
      <c r="G12" s="14"/>
      <c r="H12" s="14"/>
    </row>
    <row r="13" spans="1:9" ht="105" x14ac:dyDescent="0.2">
      <c r="A13" s="12" t="s">
        <v>626</v>
      </c>
      <c r="B13" s="12" t="s">
        <v>625</v>
      </c>
      <c r="C13" s="36" t="s">
        <v>624</v>
      </c>
      <c r="D13" s="12" t="s">
        <v>616</v>
      </c>
      <c r="E13" s="25">
        <v>3</v>
      </c>
      <c r="F13" s="35">
        <v>900.79</v>
      </c>
      <c r="G13" s="10">
        <f>ROUND(F13*$I$8,2)</f>
        <v>1102.03</v>
      </c>
      <c r="H13" s="10">
        <f>ROUND(G13*E13,2)</f>
        <v>3306.09</v>
      </c>
    </row>
    <row r="14" spans="1:9" ht="60" x14ac:dyDescent="0.2">
      <c r="A14" s="12" t="s">
        <v>623</v>
      </c>
      <c r="B14" s="12" t="s">
        <v>622</v>
      </c>
      <c r="C14" s="13" t="s">
        <v>621</v>
      </c>
      <c r="D14" s="12" t="s">
        <v>620</v>
      </c>
      <c r="E14" s="25">
        <v>1</v>
      </c>
      <c r="F14" s="35">
        <v>1491.02</v>
      </c>
      <c r="G14" s="10">
        <f>ROUND(F14*$I$8,2)</f>
        <v>1824.11</v>
      </c>
      <c r="H14" s="10">
        <f>ROUND(G14*E14,2)</f>
        <v>1824.11</v>
      </c>
    </row>
    <row r="15" spans="1:9" ht="60" x14ac:dyDescent="0.2">
      <c r="A15" s="12" t="s">
        <v>619</v>
      </c>
      <c r="B15" s="12" t="s">
        <v>618</v>
      </c>
      <c r="C15" s="13" t="s">
        <v>617</v>
      </c>
      <c r="D15" s="12" t="s">
        <v>616</v>
      </c>
      <c r="E15" s="25">
        <v>3</v>
      </c>
      <c r="F15" s="35">
        <v>843.01</v>
      </c>
      <c r="G15" s="10">
        <f>ROUND(F15*$I$8,2)</f>
        <v>1031.3399999999999</v>
      </c>
      <c r="H15" s="10">
        <f>ROUND(G15*E15,2)</f>
        <v>3094.02</v>
      </c>
    </row>
    <row r="16" spans="1:9" ht="15.75" x14ac:dyDescent="0.25">
      <c r="A16" s="9" t="s">
        <v>615</v>
      </c>
      <c r="B16" s="9"/>
      <c r="C16" s="9"/>
      <c r="D16" s="9"/>
      <c r="E16" s="9"/>
      <c r="F16" s="9"/>
      <c r="G16" s="9"/>
      <c r="H16" s="34">
        <f>SUM(H13:H15)</f>
        <v>8224.2199999999993</v>
      </c>
    </row>
    <row r="17" spans="1:15" ht="18" x14ac:dyDescent="0.2">
      <c r="A17" s="15" t="s">
        <v>614</v>
      </c>
      <c r="B17" s="21"/>
      <c r="C17" s="14" t="s">
        <v>613</v>
      </c>
      <c r="D17" s="14"/>
      <c r="E17" s="14"/>
      <c r="F17" s="14"/>
      <c r="G17" s="14"/>
      <c r="H17" s="14"/>
    </row>
    <row r="18" spans="1:15" ht="105" x14ac:dyDescent="0.2">
      <c r="A18" s="12" t="s">
        <v>612</v>
      </c>
      <c r="B18" s="12" t="s">
        <v>611</v>
      </c>
      <c r="C18" s="13" t="s">
        <v>610</v>
      </c>
      <c r="D18" s="12" t="s">
        <v>6</v>
      </c>
      <c r="E18" s="25">
        <v>4.5</v>
      </c>
      <c r="F18" s="10">
        <v>308.11</v>
      </c>
      <c r="G18" s="10">
        <f>ROUND(F18*$I$8,2)</f>
        <v>376.94</v>
      </c>
      <c r="H18" s="10">
        <f>ROUND(G18*E18,2)</f>
        <v>1696.23</v>
      </c>
    </row>
    <row r="19" spans="1:15" ht="75" x14ac:dyDescent="0.2">
      <c r="A19" s="12" t="s">
        <v>609</v>
      </c>
      <c r="B19" s="12" t="s">
        <v>608</v>
      </c>
      <c r="C19" s="13" t="s">
        <v>607</v>
      </c>
      <c r="D19" s="12" t="s">
        <v>29</v>
      </c>
      <c r="E19" s="25">
        <v>73.510000000000005</v>
      </c>
      <c r="F19" s="10">
        <v>43.32</v>
      </c>
      <c r="G19" s="10">
        <f>ROUND(F19*$I$8,2)</f>
        <v>53</v>
      </c>
      <c r="H19" s="10">
        <f>ROUND(G19*E19,2)</f>
        <v>3896.03</v>
      </c>
    </row>
    <row r="20" spans="1:15" ht="60" x14ac:dyDescent="0.2">
      <c r="A20" s="12" t="s">
        <v>606</v>
      </c>
      <c r="B20" s="12">
        <v>98525</v>
      </c>
      <c r="C20" s="13" t="s">
        <v>605</v>
      </c>
      <c r="D20" s="12" t="s">
        <v>6</v>
      </c>
      <c r="E20" s="25">
        <v>245.59</v>
      </c>
      <c r="F20" s="10">
        <v>0.64</v>
      </c>
      <c r="G20" s="10">
        <f>ROUND(F20*$I$8,2)</f>
        <v>0.78</v>
      </c>
      <c r="H20" s="10">
        <f>ROUND(G20*E20,2)</f>
        <v>191.56</v>
      </c>
    </row>
    <row r="21" spans="1:15" ht="60" x14ac:dyDescent="0.2">
      <c r="A21" s="12" t="s">
        <v>604</v>
      </c>
      <c r="B21" s="12" t="s">
        <v>603</v>
      </c>
      <c r="C21" s="13" t="s">
        <v>602</v>
      </c>
      <c r="D21" s="12" t="s">
        <v>598</v>
      </c>
      <c r="E21" s="25">
        <v>1</v>
      </c>
      <c r="F21" s="10">
        <v>403.17</v>
      </c>
      <c r="G21" s="10">
        <f>ROUND(F21*$I$8,2)</f>
        <v>493.24</v>
      </c>
      <c r="H21" s="10">
        <f>ROUND(G21*E21,2)</f>
        <v>493.24</v>
      </c>
      <c r="J21" s="2"/>
    </row>
    <row r="22" spans="1:15" ht="45" x14ac:dyDescent="0.2">
      <c r="A22" s="12" t="s">
        <v>601</v>
      </c>
      <c r="B22" s="12" t="s">
        <v>600</v>
      </c>
      <c r="C22" s="13" t="s">
        <v>599</v>
      </c>
      <c r="D22" s="10" t="s">
        <v>598</v>
      </c>
      <c r="E22" s="25">
        <v>1</v>
      </c>
      <c r="F22" s="10">
        <v>2662.01</v>
      </c>
      <c r="G22" s="10">
        <f>ROUND(F22*$I$8,2)</f>
        <v>3256.7</v>
      </c>
      <c r="H22" s="10">
        <f>ROUND(G22*E22,2)</f>
        <v>3256.7</v>
      </c>
      <c r="J22" s="2"/>
    </row>
    <row r="23" spans="1:15" ht="15.75" x14ac:dyDescent="0.25">
      <c r="A23" s="33" t="s">
        <v>5</v>
      </c>
      <c r="B23" s="33"/>
      <c r="C23" s="33"/>
      <c r="D23" s="33"/>
      <c r="E23" s="33"/>
      <c r="F23" s="33"/>
      <c r="G23" s="33"/>
      <c r="H23" s="8">
        <f>SUM(H18:H22)</f>
        <v>9533.76</v>
      </c>
      <c r="J23" s="2"/>
    </row>
    <row r="24" spans="1:15" x14ac:dyDescent="0.2">
      <c r="A24" s="7"/>
      <c r="B24" s="7"/>
      <c r="C24" s="7"/>
      <c r="D24" s="7"/>
      <c r="E24" s="7"/>
      <c r="F24" s="7"/>
      <c r="G24" s="7"/>
      <c r="H24" s="7"/>
      <c r="J24" s="2"/>
    </row>
    <row r="25" spans="1:15" ht="18" x14ac:dyDescent="0.2">
      <c r="A25" s="15" t="s">
        <v>597</v>
      </c>
      <c r="B25" s="21"/>
      <c r="C25" s="14" t="s">
        <v>596</v>
      </c>
      <c r="D25" s="14"/>
      <c r="E25" s="14"/>
      <c r="F25" s="14"/>
      <c r="G25" s="14"/>
      <c r="H25" s="14"/>
      <c r="J25" s="2"/>
    </row>
    <row r="26" spans="1:15" ht="75" x14ac:dyDescent="0.2">
      <c r="A26" s="12" t="s">
        <v>595</v>
      </c>
      <c r="B26" s="12" t="s">
        <v>594</v>
      </c>
      <c r="C26" s="13" t="s">
        <v>593</v>
      </c>
      <c r="D26" s="12" t="s">
        <v>585</v>
      </c>
      <c r="E26" s="25">
        <v>108.82</v>
      </c>
      <c r="F26" s="10">
        <v>3.61</v>
      </c>
      <c r="G26" s="10">
        <f>ROUND(F26*$I$8,2)</f>
        <v>4.42</v>
      </c>
      <c r="H26" s="10">
        <f>ROUND(G26*E26,2)</f>
        <v>480.98</v>
      </c>
      <c r="J26" s="2"/>
    </row>
    <row r="27" spans="1:15" ht="45" x14ac:dyDescent="0.2">
      <c r="A27" s="12" t="s">
        <v>592</v>
      </c>
      <c r="B27" s="12" t="s">
        <v>587</v>
      </c>
      <c r="C27" s="13" t="s">
        <v>591</v>
      </c>
      <c r="D27" s="12" t="s">
        <v>585</v>
      </c>
      <c r="E27" s="25">
        <v>7.64</v>
      </c>
      <c r="F27" s="10">
        <v>68.05</v>
      </c>
      <c r="G27" s="10">
        <f>ROUND(F27*$I$8,2)</f>
        <v>83.25</v>
      </c>
      <c r="H27" s="10">
        <f>ROUND(G27*E27,2)</f>
        <v>636.03</v>
      </c>
      <c r="J27" s="2"/>
    </row>
    <row r="28" spans="1:15" ht="45" x14ac:dyDescent="0.2">
      <c r="A28" s="12" t="s">
        <v>590</v>
      </c>
      <c r="B28" s="12" t="s">
        <v>587</v>
      </c>
      <c r="C28" s="13" t="s">
        <v>589</v>
      </c>
      <c r="D28" s="12" t="s">
        <v>585</v>
      </c>
      <c r="E28" s="25">
        <v>1.87</v>
      </c>
      <c r="F28" s="10">
        <f>F27</f>
        <v>68.05</v>
      </c>
      <c r="G28" s="10">
        <f>ROUND(F28*$I$8,2)</f>
        <v>83.25</v>
      </c>
      <c r="H28" s="10">
        <f>ROUND(G28*E28,2)</f>
        <v>155.68</v>
      </c>
    </row>
    <row r="29" spans="1:15" ht="45" x14ac:dyDescent="0.2">
      <c r="A29" s="12" t="s">
        <v>588</v>
      </c>
      <c r="B29" s="12" t="s">
        <v>587</v>
      </c>
      <c r="C29" s="13" t="s">
        <v>586</v>
      </c>
      <c r="D29" s="12" t="s">
        <v>585</v>
      </c>
      <c r="E29" s="25">
        <v>5.74</v>
      </c>
      <c r="F29" s="10">
        <f>F27</f>
        <v>68.05</v>
      </c>
      <c r="G29" s="10">
        <f>ROUND(F29*$I$8,2)</f>
        <v>83.25</v>
      </c>
      <c r="H29" s="10">
        <f>ROUND(G29*E29,2)</f>
        <v>477.86</v>
      </c>
    </row>
    <row r="30" spans="1:15" ht="60" x14ac:dyDescent="0.2">
      <c r="A30" s="12" t="s">
        <v>584</v>
      </c>
      <c r="B30" s="12">
        <v>101173</v>
      </c>
      <c r="C30" s="13" t="s">
        <v>583</v>
      </c>
      <c r="D30" s="12" t="s">
        <v>582</v>
      </c>
      <c r="E30" s="25">
        <v>126</v>
      </c>
      <c r="F30" s="10">
        <v>58.24</v>
      </c>
      <c r="G30" s="10">
        <f>ROUND(F30*$I$8,2)</f>
        <v>71.25</v>
      </c>
      <c r="H30" s="10">
        <f>ROUND(G30*E30,2)</f>
        <v>8977.5</v>
      </c>
    </row>
    <row r="31" spans="1:15" ht="30" x14ac:dyDescent="0.25">
      <c r="A31" s="12" t="s">
        <v>581</v>
      </c>
      <c r="B31" s="12">
        <v>101616</v>
      </c>
      <c r="C31" s="13" t="s">
        <v>580</v>
      </c>
      <c r="D31" s="12" t="s">
        <v>6</v>
      </c>
      <c r="E31" s="25">
        <v>25.05</v>
      </c>
      <c r="F31" s="10">
        <v>6.07</v>
      </c>
      <c r="G31" s="10">
        <f>ROUND(F31*$I$8,2)</f>
        <v>7.43</v>
      </c>
      <c r="H31" s="10">
        <f>ROUND(G31*E31,2)</f>
        <v>186.12</v>
      </c>
      <c r="K31" s="30"/>
      <c r="L31" s="30"/>
      <c r="M31" s="30"/>
      <c r="N31" s="30"/>
      <c r="O31" s="30"/>
    </row>
    <row r="32" spans="1:15" ht="60" x14ac:dyDescent="0.25">
      <c r="A32" s="12" t="s">
        <v>579</v>
      </c>
      <c r="B32" s="12">
        <v>97083</v>
      </c>
      <c r="C32" s="13" t="s">
        <v>419</v>
      </c>
      <c r="D32" s="12" t="s">
        <v>6</v>
      </c>
      <c r="E32" s="25">
        <v>49.98</v>
      </c>
      <c r="F32" s="10">
        <v>3.13</v>
      </c>
      <c r="G32" s="10">
        <f>ROUND(F32*$I$8,2)</f>
        <v>3.83</v>
      </c>
      <c r="H32" s="10">
        <f>ROUND(G32*E32,2)</f>
        <v>191.42</v>
      </c>
      <c r="K32" s="30"/>
      <c r="L32" s="30"/>
      <c r="M32" s="30"/>
      <c r="N32" s="30"/>
      <c r="O32" s="30"/>
    </row>
    <row r="33" spans="1:15" ht="45" x14ac:dyDescent="0.25">
      <c r="A33" s="12" t="s">
        <v>578</v>
      </c>
      <c r="B33" s="12">
        <v>96385</v>
      </c>
      <c r="C33" s="13" t="s">
        <v>577</v>
      </c>
      <c r="D33" s="12" t="s">
        <v>416</v>
      </c>
      <c r="E33" s="25">
        <v>59.42</v>
      </c>
      <c r="F33" s="10">
        <v>11.83</v>
      </c>
      <c r="G33" s="10">
        <f>ROUND(F33*$I$8,2)</f>
        <v>14.47</v>
      </c>
      <c r="H33" s="10">
        <f>ROUND(G33*E33,2)</f>
        <v>859.81</v>
      </c>
      <c r="K33" s="30"/>
      <c r="L33" s="30"/>
      <c r="M33" s="30"/>
      <c r="N33" s="30"/>
      <c r="O33" s="30"/>
    </row>
    <row r="34" spans="1:15" ht="18" x14ac:dyDescent="0.25">
      <c r="A34" s="9" t="s">
        <v>5</v>
      </c>
      <c r="B34" s="9"/>
      <c r="C34" s="9"/>
      <c r="D34" s="9"/>
      <c r="E34" s="9"/>
      <c r="F34" s="9"/>
      <c r="G34" s="9"/>
      <c r="H34" s="8">
        <f>SUM(H26:H33)</f>
        <v>11965.4</v>
      </c>
      <c r="K34" s="30"/>
      <c r="L34" s="30"/>
      <c r="M34" s="30"/>
      <c r="N34" s="30"/>
      <c r="O34" s="30"/>
    </row>
    <row r="35" spans="1:15" ht="18" x14ac:dyDescent="0.25">
      <c r="A35" s="7"/>
      <c r="B35" s="7"/>
      <c r="C35" s="7"/>
      <c r="D35" s="7"/>
      <c r="E35" s="7"/>
      <c r="F35" s="7"/>
      <c r="G35" s="7"/>
      <c r="H35" s="7"/>
      <c r="K35" s="30"/>
      <c r="L35" s="30"/>
      <c r="M35" s="30"/>
      <c r="N35" s="30"/>
      <c r="O35" s="30"/>
    </row>
    <row r="36" spans="1:15" ht="18" x14ac:dyDescent="0.25">
      <c r="A36" s="15" t="s">
        <v>576</v>
      </c>
      <c r="B36" s="21"/>
      <c r="C36" s="14" t="s">
        <v>575</v>
      </c>
      <c r="D36" s="14"/>
      <c r="E36" s="14"/>
      <c r="F36" s="14"/>
      <c r="G36" s="14"/>
      <c r="H36" s="14"/>
      <c r="K36" s="30"/>
      <c r="L36" s="30"/>
      <c r="M36" s="30"/>
      <c r="N36" s="30"/>
      <c r="O36" s="30"/>
    </row>
    <row r="37" spans="1:15" ht="30" x14ac:dyDescent="0.25">
      <c r="A37" s="12" t="s">
        <v>574</v>
      </c>
      <c r="B37" s="12" t="s">
        <v>573</v>
      </c>
      <c r="C37" s="13" t="s">
        <v>572</v>
      </c>
      <c r="D37" s="12" t="s">
        <v>571</v>
      </c>
      <c r="E37" s="25">
        <v>2.25</v>
      </c>
      <c r="F37" s="10">
        <v>231.92</v>
      </c>
      <c r="G37" s="10">
        <f>ROUND(F37*$I$8,2)</f>
        <v>283.73</v>
      </c>
      <c r="H37" s="10">
        <f>ROUND(G37*E37,2)</f>
        <v>638.39</v>
      </c>
      <c r="K37" s="30"/>
      <c r="L37" s="30"/>
      <c r="M37" s="30"/>
      <c r="N37" s="30"/>
      <c r="O37" s="30"/>
    </row>
    <row r="38" spans="1:15" ht="30" x14ac:dyDescent="0.25">
      <c r="A38" s="12" t="s">
        <v>570</v>
      </c>
      <c r="B38" s="12" t="s">
        <v>552</v>
      </c>
      <c r="C38" s="13" t="s">
        <v>551</v>
      </c>
      <c r="D38" s="12" t="s">
        <v>6</v>
      </c>
      <c r="E38" s="25">
        <v>4.53</v>
      </c>
      <c r="F38" s="10">
        <v>45.26</v>
      </c>
      <c r="G38" s="10">
        <f>ROUND(F38*$I$8,2)</f>
        <v>55.37</v>
      </c>
      <c r="H38" s="10">
        <f>ROUND(G38*E38,2)</f>
        <v>250.83</v>
      </c>
      <c r="K38" s="30"/>
      <c r="L38" s="30"/>
      <c r="M38" s="30"/>
      <c r="N38" s="30"/>
      <c r="O38" s="30"/>
    </row>
    <row r="39" spans="1:15" ht="30" x14ac:dyDescent="0.25">
      <c r="A39" s="12" t="s">
        <v>569</v>
      </c>
      <c r="B39" s="12" t="s">
        <v>568</v>
      </c>
      <c r="C39" s="13" t="s">
        <v>567</v>
      </c>
      <c r="D39" s="12" t="s">
        <v>528</v>
      </c>
      <c r="E39" s="25">
        <v>354.1</v>
      </c>
      <c r="F39" s="10">
        <v>11.65</v>
      </c>
      <c r="G39" s="10">
        <f>ROUND(F39*$I$8,2)</f>
        <v>14.25</v>
      </c>
      <c r="H39" s="10">
        <f>ROUND(G39*E39,2)</f>
        <v>5045.93</v>
      </c>
      <c r="K39" s="30"/>
      <c r="L39" s="30"/>
      <c r="M39" s="30"/>
      <c r="N39" s="30"/>
      <c r="O39" s="30"/>
    </row>
    <row r="40" spans="1:15" ht="30" x14ac:dyDescent="0.25">
      <c r="A40" s="12" t="s">
        <v>566</v>
      </c>
      <c r="B40" s="12" t="s">
        <v>565</v>
      </c>
      <c r="C40" s="13" t="s">
        <v>564</v>
      </c>
      <c r="D40" s="12" t="s">
        <v>528</v>
      </c>
      <c r="E40" s="25">
        <v>14.6</v>
      </c>
      <c r="F40" s="10">
        <v>11.65</v>
      </c>
      <c r="G40" s="10">
        <f>ROUND(F40*$I$8,2)</f>
        <v>14.25</v>
      </c>
      <c r="H40" s="10">
        <f>ROUND(G40*E40,2)</f>
        <v>208.05</v>
      </c>
      <c r="K40" s="30"/>
      <c r="L40" s="30"/>
      <c r="M40" s="30"/>
      <c r="N40" s="30"/>
      <c r="O40" s="30"/>
    </row>
    <row r="41" spans="1:15" ht="45" x14ac:dyDescent="0.25">
      <c r="A41" s="12" t="s">
        <v>563</v>
      </c>
      <c r="B41" s="12">
        <v>96543</v>
      </c>
      <c r="C41" s="13" t="s">
        <v>562</v>
      </c>
      <c r="D41" s="12" t="s">
        <v>528</v>
      </c>
      <c r="E41" s="25">
        <v>210</v>
      </c>
      <c r="F41" s="10">
        <v>18.71</v>
      </c>
      <c r="G41" s="10">
        <f>ROUND(F41*$I$8,2)</f>
        <v>22.89</v>
      </c>
      <c r="H41" s="10">
        <f>ROUND(G41*E41,2)</f>
        <v>4806.8999999999996</v>
      </c>
      <c r="K41" s="30"/>
      <c r="L41" s="30"/>
      <c r="M41" s="30"/>
      <c r="N41" s="30"/>
      <c r="O41" s="30"/>
    </row>
    <row r="42" spans="1:15" ht="45" x14ac:dyDescent="0.25">
      <c r="A42" s="12" t="s">
        <v>561</v>
      </c>
      <c r="B42" s="12">
        <v>96545</v>
      </c>
      <c r="C42" s="13" t="s">
        <v>560</v>
      </c>
      <c r="D42" s="12" t="s">
        <v>528</v>
      </c>
      <c r="E42" s="25">
        <v>8.6999999999999993</v>
      </c>
      <c r="F42" s="10">
        <v>14.87</v>
      </c>
      <c r="G42" s="10">
        <f>ROUND(F42*$I$8,2)</f>
        <v>18.190000000000001</v>
      </c>
      <c r="H42" s="10">
        <f>ROUND(G42*E42,2)</f>
        <v>158.25</v>
      </c>
      <c r="K42" s="30"/>
      <c r="L42" s="30"/>
      <c r="M42" s="30"/>
      <c r="N42" s="30"/>
      <c r="O42" s="30"/>
    </row>
    <row r="43" spans="1:15" ht="45" x14ac:dyDescent="0.25">
      <c r="A43" s="12" t="s">
        <v>559</v>
      </c>
      <c r="B43" s="12">
        <v>96546</v>
      </c>
      <c r="C43" s="13" t="s">
        <v>558</v>
      </c>
      <c r="D43" s="12" t="s">
        <v>528</v>
      </c>
      <c r="E43" s="25">
        <v>471.2</v>
      </c>
      <c r="F43" s="10">
        <v>12.93</v>
      </c>
      <c r="G43" s="10">
        <f>ROUND(F43*$I$8,2)</f>
        <v>15.82</v>
      </c>
      <c r="H43" s="10">
        <f>ROUND(G43*E43,2)</f>
        <v>7454.38</v>
      </c>
      <c r="K43" s="30"/>
      <c r="L43" s="30"/>
      <c r="M43" s="30"/>
      <c r="N43" s="30"/>
      <c r="O43" s="30"/>
    </row>
    <row r="44" spans="1:15" ht="45" x14ac:dyDescent="0.25">
      <c r="A44" s="12" t="s">
        <v>557</v>
      </c>
      <c r="B44" s="12" t="s">
        <v>545</v>
      </c>
      <c r="C44" s="13" t="s">
        <v>556</v>
      </c>
      <c r="D44" s="12" t="s">
        <v>416</v>
      </c>
      <c r="E44" s="25">
        <v>20.29</v>
      </c>
      <c r="F44" s="10">
        <v>698.16</v>
      </c>
      <c r="G44" s="10">
        <f>ROUND(F44*$I$8,2)</f>
        <v>854.13</v>
      </c>
      <c r="H44" s="10">
        <f>ROUND(G44*E44,2)</f>
        <v>17330.3</v>
      </c>
      <c r="J44" s="32"/>
      <c r="K44" s="32"/>
      <c r="L44" s="30"/>
      <c r="M44" s="30"/>
    </row>
    <row r="45" spans="1:15" ht="18" x14ac:dyDescent="0.25">
      <c r="A45" s="9" t="s">
        <v>5</v>
      </c>
      <c r="B45" s="9"/>
      <c r="C45" s="9"/>
      <c r="D45" s="9"/>
      <c r="E45" s="9"/>
      <c r="F45" s="9"/>
      <c r="G45" s="9"/>
      <c r="H45" s="8">
        <f>SUM(H37:H44)</f>
        <v>35893.03</v>
      </c>
      <c r="J45" s="32"/>
      <c r="K45" s="32"/>
      <c r="L45" s="30"/>
      <c r="M45" s="30"/>
    </row>
    <row r="46" spans="1:15" ht="18" x14ac:dyDescent="0.25">
      <c r="A46" s="7"/>
      <c r="B46" s="7"/>
      <c r="C46" s="7"/>
      <c r="D46" s="7"/>
      <c r="E46" s="7"/>
      <c r="F46" s="7"/>
      <c r="G46" s="7"/>
      <c r="H46" s="7"/>
      <c r="J46" s="32"/>
      <c r="K46" s="32"/>
      <c r="L46" s="30"/>
      <c r="M46" s="30"/>
    </row>
    <row r="47" spans="1:15" ht="18" x14ac:dyDescent="0.25">
      <c r="A47" s="15" t="s">
        <v>555</v>
      </c>
      <c r="B47" s="14"/>
      <c r="C47" s="14" t="s">
        <v>554</v>
      </c>
      <c r="D47" s="14"/>
      <c r="E47" s="14"/>
      <c r="F47" s="14"/>
      <c r="G47" s="14"/>
      <c r="H47" s="14"/>
      <c r="L47" s="30"/>
      <c r="M47" s="30"/>
    </row>
    <row r="48" spans="1:15" ht="30" x14ac:dyDescent="0.25">
      <c r="A48" s="12" t="s">
        <v>553</v>
      </c>
      <c r="B48" s="31" t="s">
        <v>552</v>
      </c>
      <c r="C48" s="13" t="s">
        <v>551</v>
      </c>
      <c r="D48" s="12" t="s">
        <v>6</v>
      </c>
      <c r="E48" s="25">
        <v>243.19</v>
      </c>
      <c r="F48" s="10">
        <f>F38</f>
        <v>45.26</v>
      </c>
      <c r="G48" s="10">
        <f>ROUND(F48*$I$8,2)</f>
        <v>55.37</v>
      </c>
      <c r="H48" s="10">
        <f>ROUND(G48*E48,2)</f>
        <v>13465.43</v>
      </c>
      <c r="L48" s="30"/>
      <c r="M48" s="30"/>
    </row>
    <row r="49" spans="1:13" ht="45" x14ac:dyDescent="0.25">
      <c r="A49" s="12" t="s">
        <v>550</v>
      </c>
      <c r="B49" s="12">
        <v>92759</v>
      </c>
      <c r="C49" s="13" t="s">
        <v>549</v>
      </c>
      <c r="D49" s="12" t="s">
        <v>528</v>
      </c>
      <c r="E49" s="25">
        <v>288</v>
      </c>
      <c r="F49" s="10">
        <v>13.06</v>
      </c>
      <c r="G49" s="10">
        <f>ROUND(F49*$I$8,2)</f>
        <v>15.98</v>
      </c>
      <c r="H49" s="10">
        <f>ROUND(G49*E49,2)</f>
        <v>4602.24</v>
      </c>
      <c r="L49" s="30"/>
      <c r="M49" s="30"/>
    </row>
    <row r="50" spans="1:13" ht="45" x14ac:dyDescent="0.25">
      <c r="A50" s="12" t="s">
        <v>548</v>
      </c>
      <c r="B50" s="12">
        <v>92762</v>
      </c>
      <c r="C50" s="13" t="s">
        <v>547</v>
      </c>
      <c r="D50" s="12" t="s">
        <v>528</v>
      </c>
      <c r="E50" s="25">
        <v>921.2</v>
      </c>
      <c r="F50" s="10">
        <v>10.06</v>
      </c>
      <c r="G50" s="10">
        <f>ROUND(F50*$I$8,2)</f>
        <v>12.31</v>
      </c>
      <c r="H50" s="10">
        <f>ROUND(G50*E50,2)</f>
        <v>11339.97</v>
      </c>
      <c r="L50" s="30"/>
      <c r="M50" s="30"/>
    </row>
    <row r="51" spans="1:13" ht="45" x14ac:dyDescent="0.2">
      <c r="A51" s="12" t="s">
        <v>546</v>
      </c>
      <c r="B51" s="12" t="s">
        <v>545</v>
      </c>
      <c r="C51" s="13" t="s">
        <v>544</v>
      </c>
      <c r="D51" s="12" t="s">
        <v>416</v>
      </c>
      <c r="E51" s="25">
        <v>14.09</v>
      </c>
      <c r="F51" s="10">
        <v>698.16</v>
      </c>
      <c r="G51" s="10">
        <f>ROUND(F51*$I$8,2)</f>
        <v>854.13</v>
      </c>
      <c r="H51" s="10">
        <f>ROUND(G51*E51,2)</f>
        <v>12034.69</v>
      </c>
    </row>
    <row r="52" spans="1:13" ht="30" x14ac:dyDescent="0.2">
      <c r="A52" s="12" t="s">
        <v>543</v>
      </c>
      <c r="B52" s="12" t="s">
        <v>542</v>
      </c>
      <c r="C52" s="13" t="s">
        <v>541</v>
      </c>
      <c r="D52" s="12" t="s">
        <v>29</v>
      </c>
      <c r="E52" s="25">
        <v>158.11000000000001</v>
      </c>
      <c r="F52" s="10">
        <f>[1]Composições!G7</f>
        <v>39.559528</v>
      </c>
      <c r="G52" s="10">
        <f>ROUND(F52*$I$8,2)</f>
        <v>48.4</v>
      </c>
      <c r="H52" s="10">
        <f>ROUND(G52*E52,2)</f>
        <v>7652.52</v>
      </c>
    </row>
    <row r="53" spans="1:13" ht="75" x14ac:dyDescent="0.2">
      <c r="A53" s="12" t="s">
        <v>540</v>
      </c>
      <c r="B53" s="12" t="s">
        <v>539</v>
      </c>
      <c r="C53" s="13" t="s">
        <v>538</v>
      </c>
      <c r="D53" s="12" t="s">
        <v>6</v>
      </c>
      <c r="E53" s="25">
        <v>13.55</v>
      </c>
      <c r="F53" s="10">
        <v>177.11</v>
      </c>
      <c r="G53" s="10">
        <f>ROUND(F53*$I$8,2)</f>
        <v>216.68</v>
      </c>
      <c r="H53" s="10">
        <f>ROUND(G53*E53,2)</f>
        <v>2936.01</v>
      </c>
    </row>
    <row r="54" spans="1:13" ht="75" x14ac:dyDescent="0.2">
      <c r="A54" s="12" t="s">
        <v>537</v>
      </c>
      <c r="B54" s="12" t="s">
        <v>536</v>
      </c>
      <c r="C54" s="13" t="s">
        <v>535</v>
      </c>
      <c r="D54" s="12" t="s">
        <v>6</v>
      </c>
      <c r="E54" s="25">
        <v>6.23</v>
      </c>
      <c r="F54" s="10">
        <v>209.22</v>
      </c>
      <c r="G54" s="10">
        <f>ROUND(F54*$I$8,2)</f>
        <v>255.96</v>
      </c>
      <c r="H54" s="10">
        <f>ROUND(G54*E54,2)</f>
        <v>1594.63</v>
      </c>
    </row>
    <row r="55" spans="1:13" ht="15" customHeight="1" x14ac:dyDescent="0.2">
      <c r="A55" s="12" t="s">
        <v>534</v>
      </c>
      <c r="B55" s="12">
        <v>92800</v>
      </c>
      <c r="C55" s="13" t="s">
        <v>533</v>
      </c>
      <c r="D55" s="12" t="s">
        <v>528</v>
      </c>
      <c r="E55" s="25">
        <v>2.4</v>
      </c>
      <c r="F55" s="10">
        <v>8.9</v>
      </c>
      <c r="G55" s="10">
        <f>ROUND(F55*$I$8,2)</f>
        <v>10.89</v>
      </c>
      <c r="H55" s="10">
        <f>ROUND(G55*E55,2)</f>
        <v>26.14</v>
      </c>
    </row>
    <row r="56" spans="1:13" ht="45" x14ac:dyDescent="0.2">
      <c r="A56" s="12" t="s">
        <v>532</v>
      </c>
      <c r="B56" s="12">
        <v>92768</v>
      </c>
      <c r="C56" s="13" t="s">
        <v>531</v>
      </c>
      <c r="D56" s="12" t="s">
        <v>528</v>
      </c>
      <c r="E56" s="25">
        <v>7.1</v>
      </c>
      <c r="F56" s="10">
        <v>12.54</v>
      </c>
      <c r="G56" s="10">
        <f>ROUND(F56*$I$8,2)</f>
        <v>15.34</v>
      </c>
      <c r="H56" s="10">
        <f>ROUND(G56*E56,2)</f>
        <v>108.91</v>
      </c>
    </row>
    <row r="57" spans="1:13" ht="15" customHeight="1" x14ac:dyDescent="0.2">
      <c r="A57" s="12" t="s">
        <v>530</v>
      </c>
      <c r="B57" s="12">
        <v>92801</v>
      </c>
      <c r="C57" s="13" t="s">
        <v>529</v>
      </c>
      <c r="D57" s="12" t="s">
        <v>528</v>
      </c>
      <c r="E57" s="25">
        <v>9.6</v>
      </c>
      <c r="F57" s="10">
        <v>8.91</v>
      </c>
      <c r="G57" s="10">
        <f>ROUND(F57*$I$8,2)</f>
        <v>10.9</v>
      </c>
      <c r="H57" s="10">
        <f>ROUND(G57*E57,2)</f>
        <v>104.64</v>
      </c>
    </row>
    <row r="58" spans="1:13" ht="75" x14ac:dyDescent="0.2">
      <c r="A58" s="12" t="s">
        <v>527</v>
      </c>
      <c r="B58" s="12" t="s">
        <v>526</v>
      </c>
      <c r="C58" s="13" t="s">
        <v>525</v>
      </c>
      <c r="D58" s="12" t="s">
        <v>521</v>
      </c>
      <c r="E58" s="25">
        <f>E53</f>
        <v>13.55</v>
      </c>
      <c r="F58" s="10">
        <v>21.05</v>
      </c>
      <c r="G58" s="10">
        <f>ROUND(F58*$I$8,2)</f>
        <v>25.75</v>
      </c>
      <c r="H58" s="10">
        <f>ROUND(G58*E58,2)</f>
        <v>348.91</v>
      </c>
    </row>
    <row r="59" spans="1:13" ht="75" x14ac:dyDescent="0.2">
      <c r="A59" s="12" t="s">
        <v>524</v>
      </c>
      <c r="B59" s="12" t="s">
        <v>523</v>
      </c>
      <c r="C59" s="13" t="s">
        <v>522</v>
      </c>
      <c r="D59" s="12" t="s">
        <v>521</v>
      </c>
      <c r="E59" s="25">
        <f>E54</f>
        <v>6.23</v>
      </c>
      <c r="F59" s="10">
        <v>21.93</v>
      </c>
      <c r="G59" s="10">
        <f>ROUND(F59*$I$8,2)</f>
        <v>26.83</v>
      </c>
      <c r="H59" s="10">
        <f>ROUND(G59*E59,2)</f>
        <v>167.15</v>
      </c>
    </row>
    <row r="60" spans="1:13" ht="15.75" x14ac:dyDescent="0.25">
      <c r="A60" s="9" t="s">
        <v>5</v>
      </c>
      <c r="B60" s="9"/>
      <c r="C60" s="9"/>
      <c r="D60" s="9"/>
      <c r="E60" s="9"/>
      <c r="F60" s="9"/>
      <c r="G60" s="9"/>
      <c r="H60" s="8">
        <f>SUM(H48:H59)</f>
        <v>54381.240000000013</v>
      </c>
    </row>
    <row r="61" spans="1:13" x14ac:dyDescent="0.2">
      <c r="A61" s="7"/>
      <c r="B61" s="7"/>
      <c r="C61" s="7"/>
      <c r="D61" s="7"/>
      <c r="E61" s="7"/>
      <c r="F61" s="7"/>
      <c r="G61" s="7"/>
      <c r="H61" s="7"/>
    </row>
    <row r="62" spans="1:13" ht="18" x14ac:dyDescent="0.2">
      <c r="A62" s="15" t="s">
        <v>520</v>
      </c>
      <c r="B62" s="21"/>
      <c r="C62" s="14" t="s">
        <v>519</v>
      </c>
      <c r="D62" s="14"/>
      <c r="E62" s="14"/>
      <c r="F62" s="14"/>
      <c r="G62" s="14"/>
      <c r="H62" s="14"/>
    </row>
    <row r="63" spans="1:13" ht="45" x14ac:dyDescent="0.2">
      <c r="A63" s="12" t="s">
        <v>518</v>
      </c>
      <c r="B63" s="12" t="s">
        <v>517</v>
      </c>
      <c r="C63" s="13" t="s">
        <v>516</v>
      </c>
      <c r="D63" s="12" t="s">
        <v>503</v>
      </c>
      <c r="E63" s="11">
        <v>34.14</v>
      </c>
      <c r="F63" s="10">
        <v>71.37</v>
      </c>
      <c r="G63" s="10">
        <f>ROUND(F63*$I$8,2)</f>
        <v>87.31</v>
      </c>
      <c r="H63" s="10">
        <f>ROUND(G63*E63,2)</f>
        <v>2980.76</v>
      </c>
    </row>
    <row r="64" spans="1:13" ht="45" x14ac:dyDescent="0.2">
      <c r="A64" s="12" t="s">
        <v>515</v>
      </c>
      <c r="B64" s="12" t="s">
        <v>514</v>
      </c>
      <c r="C64" s="13" t="s">
        <v>513</v>
      </c>
      <c r="D64" s="12" t="s">
        <v>6</v>
      </c>
      <c r="E64" s="25">
        <v>335.51</v>
      </c>
      <c r="F64" s="10">
        <v>67.03</v>
      </c>
      <c r="G64" s="10">
        <f>ROUND(F64*$I$8,2)</f>
        <v>82</v>
      </c>
      <c r="H64" s="10">
        <f>ROUND(G64*E64,2)</f>
        <v>27511.82</v>
      </c>
    </row>
    <row r="65" spans="1:8" ht="45" x14ac:dyDescent="0.2">
      <c r="A65" s="12" t="s">
        <v>512</v>
      </c>
      <c r="B65" s="12" t="s">
        <v>511</v>
      </c>
      <c r="C65" s="13" t="s">
        <v>510</v>
      </c>
      <c r="D65" s="12" t="s">
        <v>6</v>
      </c>
      <c r="E65" s="25">
        <v>20.16</v>
      </c>
      <c r="F65" s="10">
        <v>49.43</v>
      </c>
      <c r="G65" s="10">
        <f>ROUND(F65*$I$8,2)</f>
        <v>60.47</v>
      </c>
      <c r="H65" s="10">
        <f>ROUND(G65*E65,2)</f>
        <v>1219.08</v>
      </c>
    </row>
    <row r="66" spans="1:8" ht="45" x14ac:dyDescent="0.2">
      <c r="A66" s="12" t="s">
        <v>509</v>
      </c>
      <c r="B66" s="12" t="s">
        <v>508</v>
      </c>
      <c r="C66" s="13" t="s">
        <v>507</v>
      </c>
      <c r="D66" s="12" t="s">
        <v>503</v>
      </c>
      <c r="E66" s="11">
        <v>22.03</v>
      </c>
      <c r="F66" s="10">
        <v>328.76</v>
      </c>
      <c r="G66" s="10">
        <f>ROUND(F66*$I$8,2)</f>
        <v>402.2</v>
      </c>
      <c r="H66" s="10">
        <f>ROUND(G66*E66,2)</f>
        <v>8860.4699999999993</v>
      </c>
    </row>
    <row r="67" spans="1:8" ht="60" x14ac:dyDescent="0.2">
      <c r="A67" s="12" t="s">
        <v>506</v>
      </c>
      <c r="B67" s="12" t="s">
        <v>505</v>
      </c>
      <c r="C67" s="13" t="s">
        <v>504</v>
      </c>
      <c r="D67" s="12" t="s">
        <v>503</v>
      </c>
      <c r="E67" s="11">
        <v>70.5</v>
      </c>
      <c r="F67" s="10">
        <v>62.46</v>
      </c>
      <c r="G67" s="10">
        <f>ROUND(F67*$I$8,2)</f>
        <v>76.41</v>
      </c>
      <c r="H67" s="10">
        <f>ROUND(G67*E67,2)</f>
        <v>5386.91</v>
      </c>
    </row>
    <row r="68" spans="1:8" ht="60" x14ac:dyDescent="0.2">
      <c r="A68" s="12" t="s">
        <v>502</v>
      </c>
      <c r="B68" s="12" t="s">
        <v>501</v>
      </c>
      <c r="C68" s="13" t="s">
        <v>500</v>
      </c>
      <c r="D68" s="12" t="s">
        <v>29</v>
      </c>
      <c r="E68" s="11">
        <v>34.5</v>
      </c>
      <c r="F68" s="10">
        <v>18.739999999999998</v>
      </c>
      <c r="G68" s="10">
        <f>ROUND(F68*$I$8,2)</f>
        <v>22.93</v>
      </c>
      <c r="H68" s="10">
        <f>ROUND(G68*E68,2)</f>
        <v>791.09</v>
      </c>
    </row>
    <row r="69" spans="1:8" ht="30" x14ac:dyDescent="0.2">
      <c r="A69" s="12" t="s">
        <v>499</v>
      </c>
      <c r="B69" s="12">
        <v>93183</v>
      </c>
      <c r="C69" s="13" t="s">
        <v>498</v>
      </c>
      <c r="D69" s="12" t="s">
        <v>29</v>
      </c>
      <c r="E69" s="25">
        <v>31.4</v>
      </c>
      <c r="F69" s="10">
        <v>73.64</v>
      </c>
      <c r="G69" s="10">
        <f>ROUND(F69*$I$8,2)</f>
        <v>90.09</v>
      </c>
      <c r="H69" s="10">
        <f>ROUND(G69*E69,2)</f>
        <v>2828.83</v>
      </c>
    </row>
    <row r="70" spans="1:8" ht="30" x14ac:dyDescent="0.2">
      <c r="A70" s="12" t="s">
        <v>497</v>
      </c>
      <c r="B70" s="12">
        <v>93182</v>
      </c>
      <c r="C70" s="13" t="s">
        <v>496</v>
      </c>
      <c r="D70" s="12" t="s">
        <v>29</v>
      </c>
      <c r="E70" s="25">
        <v>6</v>
      </c>
      <c r="F70" s="10">
        <v>58.11</v>
      </c>
      <c r="G70" s="10">
        <f>ROUND(F70*$I$8,2)</f>
        <v>71.09</v>
      </c>
      <c r="H70" s="10">
        <f>ROUND(G70*E70,2)</f>
        <v>426.54</v>
      </c>
    </row>
    <row r="71" spans="1:8" ht="30" x14ac:dyDescent="0.2">
      <c r="A71" s="12" t="s">
        <v>495</v>
      </c>
      <c r="B71" s="12">
        <v>93194</v>
      </c>
      <c r="C71" s="13" t="s">
        <v>494</v>
      </c>
      <c r="D71" s="12" t="s">
        <v>29</v>
      </c>
      <c r="E71" s="25">
        <f>E70</f>
        <v>6</v>
      </c>
      <c r="F71" s="10">
        <v>29.02</v>
      </c>
      <c r="G71" s="10">
        <f>ROUND(F71*$I$8,2)</f>
        <v>35.5</v>
      </c>
      <c r="H71" s="10">
        <f>ROUND(G71*E71,2)</f>
        <v>213</v>
      </c>
    </row>
    <row r="72" spans="1:8" ht="30" x14ac:dyDescent="0.2">
      <c r="A72" s="12" t="s">
        <v>493</v>
      </c>
      <c r="B72" s="12">
        <v>93195</v>
      </c>
      <c r="C72" s="13" t="s">
        <v>492</v>
      </c>
      <c r="D72" s="12" t="s">
        <v>29</v>
      </c>
      <c r="E72" s="25">
        <f>E69</f>
        <v>31.4</v>
      </c>
      <c r="F72" s="10">
        <v>70.16</v>
      </c>
      <c r="G72" s="10">
        <f>ROUND(F72*$I$8,2)</f>
        <v>85.83</v>
      </c>
      <c r="H72" s="10">
        <f>ROUND(G72*E72,2)</f>
        <v>2695.06</v>
      </c>
    </row>
    <row r="73" spans="1:8" ht="30" x14ac:dyDescent="0.2">
      <c r="A73" s="12" t="s">
        <v>491</v>
      </c>
      <c r="B73" s="12">
        <v>93184</v>
      </c>
      <c r="C73" s="13" t="s">
        <v>490</v>
      </c>
      <c r="D73" s="12" t="s">
        <v>29</v>
      </c>
      <c r="E73" s="25">
        <v>7.3</v>
      </c>
      <c r="F73" s="10">
        <v>29.89</v>
      </c>
      <c r="G73" s="10">
        <f>ROUND(F73*$I$8,2)</f>
        <v>36.57</v>
      </c>
      <c r="H73" s="10">
        <f>ROUND(G73*E73,2)</f>
        <v>266.95999999999998</v>
      </c>
    </row>
    <row r="74" spans="1:8" ht="15" customHeight="1" x14ac:dyDescent="0.2">
      <c r="A74" s="12" t="s">
        <v>489</v>
      </c>
      <c r="B74" s="12">
        <v>93185</v>
      </c>
      <c r="C74" s="13" t="s">
        <v>488</v>
      </c>
      <c r="D74" s="12" t="s">
        <v>29</v>
      </c>
      <c r="E74" s="25">
        <v>2.2000000000000002</v>
      </c>
      <c r="F74" s="10">
        <v>72.540000000000006</v>
      </c>
      <c r="G74" s="10">
        <f>ROUND(F74*$I$8,2)</f>
        <v>88.75</v>
      </c>
      <c r="H74" s="10">
        <f>ROUND(G74*E74,2)</f>
        <v>195.25</v>
      </c>
    </row>
    <row r="75" spans="1:8" ht="15.75" x14ac:dyDescent="0.25">
      <c r="A75" s="9" t="s">
        <v>5</v>
      </c>
      <c r="B75" s="9"/>
      <c r="C75" s="9"/>
      <c r="D75" s="9"/>
      <c r="E75" s="9"/>
      <c r="F75" s="9"/>
      <c r="G75" s="9"/>
      <c r="H75" s="8">
        <f>SUM(H63:H74)</f>
        <v>53375.770000000004</v>
      </c>
    </row>
    <row r="76" spans="1:8" x14ac:dyDescent="0.2">
      <c r="A76" s="7"/>
      <c r="B76" s="7"/>
      <c r="C76" s="7"/>
      <c r="D76" s="7"/>
      <c r="E76" s="7"/>
      <c r="F76" s="7"/>
      <c r="G76" s="7"/>
      <c r="H76" s="7"/>
    </row>
    <row r="77" spans="1:8" ht="18" x14ac:dyDescent="0.2">
      <c r="A77" s="15" t="s">
        <v>487</v>
      </c>
      <c r="B77" s="21"/>
      <c r="C77" s="14" t="s">
        <v>486</v>
      </c>
      <c r="D77" s="14"/>
      <c r="E77" s="14"/>
      <c r="F77" s="14"/>
      <c r="G77" s="14"/>
      <c r="H77" s="14"/>
    </row>
    <row r="78" spans="1:8" ht="75" x14ac:dyDescent="0.2">
      <c r="A78" s="12" t="s">
        <v>485</v>
      </c>
      <c r="B78" s="12">
        <v>94570</v>
      </c>
      <c r="C78" s="13" t="s">
        <v>484</v>
      </c>
      <c r="D78" s="12" t="s">
        <v>6</v>
      </c>
      <c r="E78" s="25">
        <v>4.4400000000000004</v>
      </c>
      <c r="F78" s="10">
        <v>327.47000000000003</v>
      </c>
      <c r="G78" s="10">
        <f>ROUND(F78*$I$8,2)</f>
        <v>400.63</v>
      </c>
      <c r="H78" s="10">
        <f>ROUND(G78*E78,2)</f>
        <v>1778.8</v>
      </c>
    </row>
    <row r="79" spans="1:8" ht="75" x14ac:dyDescent="0.2">
      <c r="A79" s="12" t="s">
        <v>483</v>
      </c>
      <c r="B79" s="12">
        <v>94573</v>
      </c>
      <c r="C79" s="13" t="s">
        <v>482</v>
      </c>
      <c r="D79" s="12" t="s">
        <v>6</v>
      </c>
      <c r="E79" s="25">
        <v>16.8</v>
      </c>
      <c r="F79" s="10">
        <v>380.19</v>
      </c>
      <c r="G79" s="10">
        <f>ROUND(F79*$I$8,2)</f>
        <v>465.12</v>
      </c>
      <c r="H79" s="10">
        <f>ROUND(G79*E79,2)</f>
        <v>7814.02</v>
      </c>
    </row>
    <row r="80" spans="1:8" ht="60" x14ac:dyDescent="0.2">
      <c r="A80" s="12" t="s">
        <v>481</v>
      </c>
      <c r="B80" s="12">
        <v>94569</v>
      </c>
      <c r="C80" s="13" t="s">
        <v>480</v>
      </c>
      <c r="D80" s="12" t="s">
        <v>6</v>
      </c>
      <c r="E80" s="11">
        <v>7.56</v>
      </c>
      <c r="F80" s="10">
        <v>634.72</v>
      </c>
      <c r="G80" s="10">
        <f>ROUND(F80*$I$8,2)</f>
        <v>776.52</v>
      </c>
      <c r="H80" s="10">
        <f>ROUND(G80*E80,2)</f>
        <v>5870.49</v>
      </c>
    </row>
    <row r="81" spans="1:14" ht="60" x14ac:dyDescent="0.2">
      <c r="A81" s="12" t="s">
        <v>479</v>
      </c>
      <c r="B81" s="12">
        <v>100702</v>
      </c>
      <c r="C81" s="13" t="s">
        <v>478</v>
      </c>
      <c r="D81" s="12" t="s">
        <v>6</v>
      </c>
      <c r="E81" s="11">
        <v>3.36</v>
      </c>
      <c r="F81" s="10">
        <v>464.84</v>
      </c>
      <c r="G81" s="10">
        <f>ROUND(F81*$I$8,2)</f>
        <v>568.69000000000005</v>
      </c>
      <c r="H81" s="10">
        <f>ROUND(G81*E81,2)</f>
        <v>1910.8</v>
      </c>
    </row>
    <row r="82" spans="1:14" ht="45" x14ac:dyDescent="0.2">
      <c r="A82" s="12" t="s">
        <v>477</v>
      </c>
      <c r="B82" s="12">
        <v>91341</v>
      </c>
      <c r="C82" s="13" t="s">
        <v>476</v>
      </c>
      <c r="D82" s="12" t="s">
        <v>6</v>
      </c>
      <c r="E82" s="11">
        <v>9.0299999999999994</v>
      </c>
      <c r="F82" s="10">
        <v>646.07000000000005</v>
      </c>
      <c r="G82" s="10">
        <f>ROUND(F82*$I$8,2)</f>
        <v>790.4</v>
      </c>
      <c r="H82" s="10">
        <f>ROUND(G82*E82,2)</f>
        <v>7137.31</v>
      </c>
    </row>
    <row r="83" spans="1:14" ht="60" x14ac:dyDescent="0.2">
      <c r="A83" s="12" t="s">
        <v>475</v>
      </c>
      <c r="B83" s="12">
        <v>90830</v>
      </c>
      <c r="C83" s="13" t="s">
        <v>474</v>
      </c>
      <c r="D83" s="12" t="s">
        <v>12</v>
      </c>
      <c r="E83" s="11">
        <v>5</v>
      </c>
      <c r="F83" s="10">
        <v>170.66</v>
      </c>
      <c r="G83" s="10">
        <f>ROUND(F83*$I$8,2)</f>
        <v>208.79</v>
      </c>
      <c r="H83" s="10">
        <f>ROUND(G83*E83,2)</f>
        <v>1043.95</v>
      </c>
    </row>
    <row r="84" spans="1:14" ht="30" x14ac:dyDescent="0.2">
      <c r="A84" s="12" t="s">
        <v>473</v>
      </c>
      <c r="B84" s="12">
        <v>94589</v>
      </c>
      <c r="C84" s="13" t="s">
        <v>472</v>
      </c>
      <c r="D84" s="12" t="s">
        <v>29</v>
      </c>
      <c r="E84" s="11">
        <v>92.6</v>
      </c>
      <c r="F84" s="10">
        <v>20.93</v>
      </c>
      <c r="G84" s="10">
        <f>ROUND(F84*$I$8,2)</f>
        <v>25.61</v>
      </c>
      <c r="H84" s="10">
        <f>ROUND(G84*E84,2)</f>
        <v>2371.4899999999998</v>
      </c>
    </row>
    <row r="85" spans="1:14" ht="75" x14ac:dyDescent="0.2">
      <c r="A85" s="12" t="s">
        <v>471</v>
      </c>
      <c r="B85" s="12" t="s">
        <v>470</v>
      </c>
      <c r="C85" s="13" t="s">
        <v>469</v>
      </c>
      <c r="D85" s="12" t="s">
        <v>12</v>
      </c>
      <c r="E85" s="11">
        <v>8</v>
      </c>
      <c r="F85" s="10">
        <v>431.97</v>
      </c>
      <c r="G85" s="10">
        <f>ROUND(F85*$I$8,2)</f>
        <v>528.47</v>
      </c>
      <c r="H85" s="10">
        <f>ROUND(G85*E85,2)</f>
        <v>4227.76</v>
      </c>
    </row>
    <row r="86" spans="1:14" ht="30" x14ac:dyDescent="0.2">
      <c r="A86" s="12" t="s">
        <v>468</v>
      </c>
      <c r="B86" s="12" t="s">
        <v>467</v>
      </c>
      <c r="C86" s="13" t="s">
        <v>466</v>
      </c>
      <c r="D86" s="12" t="s">
        <v>6</v>
      </c>
      <c r="E86" s="11">
        <v>3.15</v>
      </c>
      <c r="F86" s="10">
        <v>522.29999999999995</v>
      </c>
      <c r="G86" s="10">
        <f>ROUND(F86*$I$8,2)</f>
        <v>638.98</v>
      </c>
      <c r="H86" s="10">
        <f>ROUND(G86*E86,2)</f>
        <v>2012.79</v>
      </c>
    </row>
    <row r="87" spans="1:14" ht="15.75" x14ac:dyDescent="0.25">
      <c r="A87" s="9" t="s">
        <v>5</v>
      </c>
      <c r="B87" s="9"/>
      <c r="C87" s="9"/>
      <c r="D87" s="9"/>
      <c r="E87" s="9"/>
      <c r="F87" s="9"/>
      <c r="G87" s="9"/>
      <c r="H87" s="8">
        <f>SUM(H78:H86)</f>
        <v>34167.410000000003</v>
      </c>
    </row>
    <row r="88" spans="1:14" x14ac:dyDescent="0.2">
      <c r="A88" s="7"/>
      <c r="B88" s="7"/>
      <c r="C88" s="7"/>
      <c r="D88" s="7"/>
      <c r="E88" s="7"/>
      <c r="F88" s="7"/>
      <c r="G88" s="7"/>
      <c r="H88" s="7"/>
    </row>
    <row r="89" spans="1:14" ht="18" x14ac:dyDescent="0.2">
      <c r="A89" s="15" t="s">
        <v>465</v>
      </c>
      <c r="B89" s="21"/>
      <c r="C89" s="14" t="s">
        <v>464</v>
      </c>
      <c r="D89" s="14"/>
      <c r="E89" s="14"/>
      <c r="F89" s="14"/>
      <c r="G89" s="14"/>
      <c r="H89" s="14"/>
    </row>
    <row r="90" spans="1:14" ht="45" x14ac:dyDescent="0.2">
      <c r="A90" s="12" t="s">
        <v>463</v>
      </c>
      <c r="B90" s="12">
        <v>100378</v>
      </c>
      <c r="C90" s="28" t="s">
        <v>462</v>
      </c>
      <c r="D90" s="12" t="s">
        <v>461</v>
      </c>
      <c r="E90" s="25">
        <v>728.15</v>
      </c>
      <c r="F90" s="10">
        <v>10.57</v>
      </c>
      <c r="G90" s="10">
        <f>ROUND(F90*$I$8,2)</f>
        <v>12.93</v>
      </c>
      <c r="H90" s="10">
        <f>ROUND(G90*E90,2)</f>
        <v>9414.98</v>
      </c>
      <c r="M90" s="29"/>
      <c r="N90" s="18"/>
    </row>
    <row r="91" spans="1:14" ht="75" x14ac:dyDescent="0.2">
      <c r="A91" s="12" t="s">
        <v>460</v>
      </c>
      <c r="B91" s="12">
        <v>92580</v>
      </c>
      <c r="C91" s="28" t="s">
        <v>459</v>
      </c>
      <c r="D91" s="12" t="s">
        <v>6</v>
      </c>
      <c r="E91" s="25">
        <v>171.86</v>
      </c>
      <c r="F91" s="10">
        <v>46.52</v>
      </c>
      <c r="G91" s="10">
        <f>ROUND(F91*$I$8,2)</f>
        <v>56.91</v>
      </c>
      <c r="H91" s="10">
        <f>ROUND(G91*E91,2)</f>
        <v>9780.5499999999993</v>
      </c>
    </row>
    <row r="92" spans="1:14" ht="30" x14ac:dyDescent="0.2">
      <c r="A92" s="12" t="s">
        <v>458</v>
      </c>
      <c r="B92" s="12">
        <v>94213</v>
      </c>
      <c r="C92" s="13" t="s">
        <v>457</v>
      </c>
      <c r="D92" s="12" t="s">
        <v>6</v>
      </c>
      <c r="E92" s="25">
        <v>171.86</v>
      </c>
      <c r="F92" s="10">
        <v>54</v>
      </c>
      <c r="G92" s="10">
        <f>ROUND(F92*$I$8,2)</f>
        <v>66.06</v>
      </c>
      <c r="H92" s="10">
        <f>ROUND(G92*E92,2)</f>
        <v>11353.07</v>
      </c>
    </row>
    <row r="93" spans="1:14" ht="75" x14ac:dyDescent="0.2">
      <c r="A93" s="12" t="s">
        <v>456</v>
      </c>
      <c r="B93" s="12">
        <v>100384</v>
      </c>
      <c r="C93" s="13" t="s">
        <v>455</v>
      </c>
      <c r="D93" s="12" t="s">
        <v>6</v>
      </c>
      <c r="E93" s="25">
        <v>11.08</v>
      </c>
      <c r="F93" s="10">
        <v>34.64</v>
      </c>
      <c r="G93" s="10">
        <f>ROUND(F93*$I$8,2)</f>
        <v>42.38</v>
      </c>
      <c r="H93" s="10">
        <f>ROUND(G93*E93,2)</f>
        <v>469.57</v>
      </c>
    </row>
    <row r="94" spans="1:14" ht="75" x14ac:dyDescent="0.2">
      <c r="A94" s="12" t="s">
        <v>454</v>
      </c>
      <c r="B94" s="12">
        <v>92543</v>
      </c>
      <c r="C94" s="13" t="s">
        <v>453</v>
      </c>
      <c r="D94" s="12" t="s">
        <v>6</v>
      </c>
      <c r="E94" s="25">
        <v>11.08</v>
      </c>
      <c r="F94" s="10">
        <v>31.29</v>
      </c>
      <c r="G94" s="10">
        <f>ROUND(F94*$I$8,2)</f>
        <v>38.28</v>
      </c>
      <c r="H94" s="10">
        <f>ROUND(G94*E94,2)</f>
        <v>424.14</v>
      </c>
    </row>
    <row r="95" spans="1:14" ht="75" x14ac:dyDescent="0.2">
      <c r="A95" s="12" t="s">
        <v>452</v>
      </c>
      <c r="B95" s="12">
        <v>94210</v>
      </c>
      <c r="C95" s="13" t="s">
        <v>451</v>
      </c>
      <c r="D95" s="12" t="s">
        <v>6</v>
      </c>
      <c r="E95" s="25">
        <v>11.08</v>
      </c>
      <c r="F95" s="10">
        <v>44.12</v>
      </c>
      <c r="G95" s="10">
        <f>ROUND(F95*$I$8,2)</f>
        <v>53.98</v>
      </c>
      <c r="H95" s="10">
        <f>ROUND(G95*E95,2)</f>
        <v>598.1</v>
      </c>
    </row>
    <row r="96" spans="1:14" ht="15.75" x14ac:dyDescent="0.25">
      <c r="A96" s="9" t="s">
        <v>5</v>
      </c>
      <c r="B96" s="9"/>
      <c r="C96" s="9"/>
      <c r="D96" s="9"/>
      <c r="E96" s="9"/>
      <c r="F96" s="9"/>
      <c r="G96" s="9"/>
      <c r="H96" s="8">
        <f>SUM(H90:H95)</f>
        <v>32040.409999999996</v>
      </c>
    </row>
    <row r="97" spans="1:14" x14ac:dyDescent="0.2">
      <c r="A97" s="7"/>
      <c r="B97" s="7"/>
      <c r="C97" s="7"/>
      <c r="D97" s="7"/>
      <c r="E97" s="7"/>
      <c r="F97" s="7"/>
      <c r="G97" s="7"/>
      <c r="H97" s="7"/>
    </row>
    <row r="98" spans="1:14" ht="18" x14ac:dyDescent="0.2">
      <c r="A98" s="15" t="s">
        <v>450</v>
      </c>
      <c r="B98" s="21"/>
      <c r="C98" s="14" t="s">
        <v>449</v>
      </c>
      <c r="D98" s="14"/>
      <c r="E98" s="14"/>
      <c r="F98" s="14"/>
      <c r="G98" s="14"/>
      <c r="H98" s="14"/>
    </row>
    <row r="99" spans="1:14" ht="15" x14ac:dyDescent="0.2">
      <c r="A99" s="12" t="s">
        <v>448</v>
      </c>
      <c r="B99" s="12" t="s">
        <v>447</v>
      </c>
      <c r="C99" s="13" t="s">
        <v>446</v>
      </c>
      <c r="D99" s="12" t="s">
        <v>6</v>
      </c>
      <c r="E99" s="25">
        <v>207.83</v>
      </c>
      <c r="F99" s="10">
        <v>28.12</v>
      </c>
      <c r="G99" s="10">
        <f>ROUND(F99*$I$8,2)</f>
        <v>34.4</v>
      </c>
      <c r="H99" s="10">
        <f>ROUND(G99*E99,2)</f>
        <v>7149.35</v>
      </c>
    </row>
    <row r="100" spans="1:14" ht="45" x14ac:dyDescent="0.2">
      <c r="A100" s="12" t="s">
        <v>445</v>
      </c>
      <c r="B100" s="12">
        <v>98562</v>
      </c>
      <c r="C100" s="13" t="s">
        <v>444</v>
      </c>
      <c r="D100" s="12" t="s">
        <v>6</v>
      </c>
      <c r="E100" s="25">
        <v>41.91</v>
      </c>
      <c r="F100" s="10">
        <v>48.01</v>
      </c>
      <c r="G100" s="10">
        <f>ROUND(F100*$I$8,2)</f>
        <v>58.74</v>
      </c>
      <c r="H100" s="10">
        <f>ROUND(G100*E100,2)</f>
        <v>2461.79</v>
      </c>
    </row>
    <row r="101" spans="1:14" ht="15.75" x14ac:dyDescent="0.25">
      <c r="A101" s="9" t="s">
        <v>5</v>
      </c>
      <c r="B101" s="9"/>
      <c r="C101" s="9"/>
      <c r="D101" s="9"/>
      <c r="E101" s="9"/>
      <c r="F101" s="9"/>
      <c r="G101" s="9"/>
      <c r="H101" s="8">
        <f>SUM(H99:H100)</f>
        <v>9611.14</v>
      </c>
    </row>
    <row r="102" spans="1:14" x14ac:dyDescent="0.2">
      <c r="A102" s="7"/>
      <c r="B102" s="7"/>
      <c r="C102" s="7"/>
      <c r="D102" s="7"/>
      <c r="E102" s="7"/>
      <c r="F102" s="7"/>
      <c r="G102" s="7"/>
      <c r="H102" s="7"/>
    </row>
    <row r="103" spans="1:14" ht="18" x14ac:dyDescent="0.2">
      <c r="A103" s="15" t="s">
        <v>443</v>
      </c>
      <c r="B103" s="21"/>
      <c r="C103" s="14" t="s">
        <v>442</v>
      </c>
      <c r="D103" s="14"/>
      <c r="E103" s="14"/>
      <c r="F103" s="14"/>
      <c r="G103" s="14"/>
      <c r="H103" s="14"/>
    </row>
    <row r="104" spans="1:14" ht="60" x14ac:dyDescent="0.2">
      <c r="A104" s="12" t="s">
        <v>441</v>
      </c>
      <c r="B104" s="12">
        <v>87904</v>
      </c>
      <c r="C104" s="13" t="s">
        <v>440</v>
      </c>
      <c r="D104" s="12" t="s">
        <v>6</v>
      </c>
      <c r="E104" s="25">
        <v>474.3</v>
      </c>
      <c r="F104" s="10">
        <v>8.1999999999999993</v>
      </c>
      <c r="G104" s="10">
        <f>ROUND(F104*$I$8,2)</f>
        <v>10.029999999999999</v>
      </c>
      <c r="H104" s="10">
        <f>ROUND(G104*E104,2)</f>
        <v>4757.2299999999996</v>
      </c>
    </row>
    <row r="105" spans="1:14" ht="60" x14ac:dyDescent="0.25">
      <c r="A105" s="12" t="s">
        <v>439</v>
      </c>
      <c r="B105" s="12">
        <v>87879</v>
      </c>
      <c r="C105" s="13" t="s">
        <v>438</v>
      </c>
      <c r="D105" s="12" t="s">
        <v>6</v>
      </c>
      <c r="E105" s="25">
        <v>465.77</v>
      </c>
      <c r="F105" s="10">
        <v>4.34</v>
      </c>
      <c r="G105" s="10">
        <f>ROUND(F105*$I$8,2)</f>
        <v>5.31</v>
      </c>
      <c r="H105" s="10">
        <f>ROUND(G105*E105,2)</f>
        <v>2473.2399999999998</v>
      </c>
      <c r="L105" s="27"/>
      <c r="N105" s="26"/>
    </row>
    <row r="106" spans="1:14" ht="45" x14ac:dyDescent="0.2">
      <c r="A106" s="12" t="s">
        <v>437</v>
      </c>
      <c r="B106" s="12" t="s">
        <v>436</v>
      </c>
      <c r="C106" s="13" t="s">
        <v>435</v>
      </c>
      <c r="D106" s="12" t="s">
        <v>6</v>
      </c>
      <c r="E106" s="25">
        <v>19.78</v>
      </c>
      <c r="F106" s="10">
        <v>12.73</v>
      </c>
      <c r="G106" s="10">
        <f>ROUND(F106*$I$8,2)</f>
        <v>15.57</v>
      </c>
      <c r="H106" s="10">
        <f>ROUND(G106*E106,2)</f>
        <v>307.97000000000003</v>
      </c>
    </row>
    <row r="107" spans="1:14" ht="90" x14ac:dyDescent="0.2">
      <c r="A107" s="12" t="s">
        <v>434</v>
      </c>
      <c r="B107" s="12">
        <v>87553</v>
      </c>
      <c r="C107" s="13" t="s">
        <v>433</v>
      </c>
      <c r="D107" s="12" t="s">
        <v>6</v>
      </c>
      <c r="E107" s="11">
        <v>121.44</v>
      </c>
      <c r="F107" s="10">
        <v>21.64</v>
      </c>
      <c r="G107" s="10">
        <f>ROUND(F107*$I$8,2)</f>
        <v>26.47</v>
      </c>
      <c r="H107" s="10">
        <f>ROUND(G107*E107,2)</f>
        <v>3214.52</v>
      </c>
      <c r="N107" s="26"/>
    </row>
    <row r="108" spans="1:14" ht="75" x14ac:dyDescent="0.2">
      <c r="A108" s="12" t="s">
        <v>432</v>
      </c>
      <c r="B108" s="12">
        <v>87547</v>
      </c>
      <c r="C108" s="13" t="s">
        <v>431</v>
      </c>
      <c r="D108" s="12" t="s">
        <v>6</v>
      </c>
      <c r="E108" s="25">
        <v>344.33</v>
      </c>
      <c r="F108" s="10">
        <v>25.28</v>
      </c>
      <c r="G108" s="10">
        <f>ROUND(F108*$I$8,2)</f>
        <v>30.93</v>
      </c>
      <c r="H108" s="10">
        <f>ROUND(G108*E108,2)</f>
        <v>10650.13</v>
      </c>
    </row>
    <row r="109" spans="1:14" ht="75" x14ac:dyDescent="0.2">
      <c r="A109" s="12" t="s">
        <v>430</v>
      </c>
      <c r="B109" s="12">
        <v>87775</v>
      </c>
      <c r="C109" s="13" t="s">
        <v>429</v>
      </c>
      <c r="D109" s="12" t="s">
        <v>6</v>
      </c>
      <c r="E109" s="25">
        <v>194.51</v>
      </c>
      <c r="F109" s="10">
        <v>52.59</v>
      </c>
      <c r="G109" s="10">
        <f>ROUND(F109*$I$8,2)</f>
        <v>64.34</v>
      </c>
      <c r="H109" s="10">
        <f>ROUND(G109*E109,2)</f>
        <v>12514.77</v>
      </c>
    </row>
    <row r="110" spans="1:14" ht="75" x14ac:dyDescent="0.2">
      <c r="A110" s="12" t="s">
        <v>428</v>
      </c>
      <c r="B110" s="12">
        <v>87792</v>
      </c>
      <c r="C110" s="13" t="s">
        <v>427</v>
      </c>
      <c r="D110" s="12" t="s">
        <v>6</v>
      </c>
      <c r="E110" s="25">
        <v>283.04000000000002</v>
      </c>
      <c r="F110" s="10">
        <v>39.01</v>
      </c>
      <c r="G110" s="10">
        <f>ROUND(F110*$I$8,2)</f>
        <v>47.72</v>
      </c>
      <c r="H110" s="10">
        <f>ROUND(G110*E110,2)</f>
        <v>13506.67</v>
      </c>
    </row>
    <row r="111" spans="1:14" ht="60" x14ac:dyDescent="0.2">
      <c r="A111" s="12" t="s">
        <v>426</v>
      </c>
      <c r="B111" s="12">
        <v>90407</v>
      </c>
      <c r="C111" s="13" t="s">
        <v>425</v>
      </c>
      <c r="D111" s="12" t="s">
        <v>6</v>
      </c>
      <c r="E111" s="25">
        <f>E106</f>
        <v>19.78</v>
      </c>
      <c r="F111" s="10">
        <v>52.64</v>
      </c>
      <c r="G111" s="10">
        <f>ROUND(F111*$I$8,2)</f>
        <v>64.400000000000006</v>
      </c>
      <c r="H111" s="10">
        <f>ROUND(G111*E111,2)</f>
        <v>1273.83</v>
      </c>
    </row>
    <row r="112" spans="1:14" ht="60" x14ac:dyDescent="0.2">
      <c r="A112" s="12" t="s">
        <v>424</v>
      </c>
      <c r="B112" s="12">
        <v>87273</v>
      </c>
      <c r="C112" s="13" t="s">
        <v>423</v>
      </c>
      <c r="D112" s="12" t="s">
        <v>6</v>
      </c>
      <c r="E112" s="11">
        <f>E107</f>
        <v>121.44</v>
      </c>
      <c r="F112" s="10">
        <v>62.91</v>
      </c>
      <c r="G112" s="10">
        <f>ROUND(F112*$I$8,2)</f>
        <v>76.959999999999994</v>
      </c>
      <c r="H112" s="10">
        <f>ROUND(G112*E112,2)</f>
        <v>9346.02</v>
      </c>
    </row>
    <row r="113" spans="1:8" ht="15.75" x14ac:dyDescent="0.25">
      <c r="A113" s="9" t="s">
        <v>5</v>
      </c>
      <c r="B113" s="9"/>
      <c r="C113" s="9"/>
      <c r="D113" s="9"/>
      <c r="E113" s="9"/>
      <c r="F113" s="9"/>
      <c r="G113" s="9"/>
      <c r="H113" s="8">
        <f>SUM(H104:H112)</f>
        <v>58044.380000000005</v>
      </c>
    </row>
    <row r="114" spans="1:8" x14ac:dyDescent="0.2">
      <c r="A114" s="7"/>
      <c r="B114" s="7"/>
      <c r="C114" s="7"/>
      <c r="D114" s="7"/>
      <c r="E114" s="7"/>
      <c r="F114" s="7"/>
      <c r="G114" s="7"/>
      <c r="H114" s="7"/>
    </row>
    <row r="115" spans="1:8" ht="18" x14ac:dyDescent="0.2">
      <c r="A115" s="15" t="s">
        <v>422</v>
      </c>
      <c r="B115" s="21"/>
      <c r="C115" s="14" t="s">
        <v>421</v>
      </c>
      <c r="D115" s="14"/>
      <c r="E115" s="14"/>
      <c r="F115" s="14"/>
      <c r="G115" s="14"/>
      <c r="H115" s="14"/>
    </row>
    <row r="116" spans="1:8" ht="60" x14ac:dyDescent="0.2">
      <c r="A116" s="12" t="s">
        <v>420</v>
      </c>
      <c r="B116" s="12">
        <v>97083</v>
      </c>
      <c r="C116" s="13" t="s">
        <v>419</v>
      </c>
      <c r="D116" s="12" t="s">
        <v>6</v>
      </c>
      <c r="E116" s="25">
        <v>189.97</v>
      </c>
      <c r="F116" s="10">
        <v>3.13</v>
      </c>
      <c r="G116" s="10">
        <f>ROUND(F116*$I$8,2)</f>
        <v>3.83</v>
      </c>
      <c r="H116" s="10">
        <f>ROUND(G116*E116,2)</f>
        <v>727.59</v>
      </c>
    </row>
    <row r="117" spans="1:8" ht="60" x14ac:dyDescent="0.2">
      <c r="A117" s="12" t="s">
        <v>418</v>
      </c>
      <c r="B117" s="12">
        <v>94990</v>
      </c>
      <c r="C117" s="13" t="s">
        <v>417</v>
      </c>
      <c r="D117" s="12" t="s">
        <v>416</v>
      </c>
      <c r="E117" s="25">
        <v>11.1</v>
      </c>
      <c r="F117" s="10">
        <v>779.95</v>
      </c>
      <c r="G117" s="10">
        <f>ROUND(F117*$I$8,2)</f>
        <v>954.19</v>
      </c>
      <c r="H117" s="10">
        <f>ROUND(G117*E117,2)</f>
        <v>10591.51</v>
      </c>
    </row>
    <row r="118" spans="1:8" ht="60" x14ac:dyDescent="0.2">
      <c r="A118" s="12" t="s">
        <v>415</v>
      </c>
      <c r="B118" s="12">
        <v>87620</v>
      </c>
      <c r="C118" s="13" t="s">
        <v>414</v>
      </c>
      <c r="D118" s="12" t="s">
        <v>6</v>
      </c>
      <c r="E118" s="25">
        <v>136.54</v>
      </c>
      <c r="F118" s="10">
        <v>30.73</v>
      </c>
      <c r="G118" s="10">
        <f>ROUND(F118*$I$8,2)</f>
        <v>37.6</v>
      </c>
      <c r="H118" s="10">
        <f>ROUND(G118*E118,2)</f>
        <v>5133.8999999999996</v>
      </c>
    </row>
    <row r="119" spans="1:8" ht="60" x14ac:dyDescent="0.2">
      <c r="A119" s="12" t="s">
        <v>413</v>
      </c>
      <c r="B119" s="12">
        <v>87251</v>
      </c>
      <c r="C119" s="13" t="s">
        <v>412</v>
      </c>
      <c r="D119" s="12" t="s">
        <v>6</v>
      </c>
      <c r="E119" s="25">
        <v>41.26</v>
      </c>
      <c r="F119" s="10">
        <v>49.1</v>
      </c>
      <c r="G119" s="10">
        <f>ROUND(F119*$I$8,2)</f>
        <v>60.07</v>
      </c>
      <c r="H119" s="10">
        <f>ROUND(G119*E119,2)</f>
        <v>2478.4899999999998</v>
      </c>
    </row>
    <row r="120" spans="1:8" ht="60" x14ac:dyDescent="0.2">
      <c r="A120" s="12" t="s">
        <v>411</v>
      </c>
      <c r="B120" s="12">
        <v>87249</v>
      </c>
      <c r="C120" s="13" t="s">
        <v>410</v>
      </c>
      <c r="D120" s="12" t="s">
        <v>6</v>
      </c>
      <c r="E120" s="25">
        <v>4.38</v>
      </c>
      <c r="F120" s="10">
        <v>68.11</v>
      </c>
      <c r="G120" s="10">
        <f>ROUND(F120*$I$8,2)</f>
        <v>83.33</v>
      </c>
      <c r="H120" s="10">
        <f>ROUND(G120*E120,2)</f>
        <v>364.99</v>
      </c>
    </row>
    <row r="121" spans="1:8" ht="90" x14ac:dyDescent="0.2">
      <c r="A121" s="12" t="s">
        <v>409</v>
      </c>
      <c r="B121" s="12" t="s">
        <v>408</v>
      </c>
      <c r="C121" s="13" t="s">
        <v>407</v>
      </c>
      <c r="D121" s="12" t="s">
        <v>6</v>
      </c>
      <c r="E121" s="25">
        <v>90.23</v>
      </c>
      <c r="F121" s="10">
        <v>69</v>
      </c>
      <c r="G121" s="10">
        <f>ROUND(F121*$I$8,2)</f>
        <v>84.41</v>
      </c>
      <c r="H121" s="10">
        <f>ROUND(G121*E121,2)</f>
        <v>7616.31</v>
      </c>
    </row>
    <row r="122" spans="1:8" ht="45" x14ac:dyDescent="0.2">
      <c r="A122" s="12" t="s">
        <v>406</v>
      </c>
      <c r="B122" s="12">
        <v>88649</v>
      </c>
      <c r="C122" s="13" t="s">
        <v>405</v>
      </c>
      <c r="D122" s="12" t="s">
        <v>29</v>
      </c>
      <c r="E122" s="11">
        <v>74.17</v>
      </c>
      <c r="F122" s="10">
        <v>8.1300000000000008</v>
      </c>
      <c r="G122" s="10">
        <f>ROUND(F122*$I$8,2)</f>
        <v>9.9499999999999993</v>
      </c>
      <c r="H122" s="10">
        <f>ROUND(G122*E122,2)</f>
        <v>737.99</v>
      </c>
    </row>
    <row r="123" spans="1:8" ht="15.75" x14ac:dyDescent="0.25">
      <c r="A123" s="9" t="s">
        <v>5</v>
      </c>
      <c r="B123" s="9"/>
      <c r="C123" s="9"/>
      <c r="D123" s="9"/>
      <c r="E123" s="9"/>
      <c r="F123" s="9"/>
      <c r="G123" s="9"/>
      <c r="H123" s="8">
        <f>SUM(H116:H122)</f>
        <v>27650.780000000002</v>
      </c>
    </row>
    <row r="124" spans="1:8" x14ac:dyDescent="0.2">
      <c r="A124" s="7"/>
      <c r="B124" s="7"/>
      <c r="C124" s="7"/>
      <c r="D124" s="7"/>
      <c r="E124" s="7"/>
      <c r="F124" s="7"/>
      <c r="G124" s="7"/>
      <c r="H124" s="7"/>
    </row>
    <row r="125" spans="1:8" ht="18" x14ac:dyDescent="0.2">
      <c r="A125" s="15" t="s">
        <v>404</v>
      </c>
      <c r="B125" s="21"/>
      <c r="C125" s="14" t="s">
        <v>403</v>
      </c>
      <c r="D125" s="14"/>
      <c r="E125" s="14"/>
      <c r="F125" s="14"/>
      <c r="G125" s="14"/>
      <c r="H125" s="14"/>
    </row>
    <row r="126" spans="1:8" ht="45" x14ac:dyDescent="0.2">
      <c r="A126" s="12" t="s">
        <v>402</v>
      </c>
      <c r="B126" s="12" t="s">
        <v>401</v>
      </c>
      <c r="C126" s="13" t="s">
        <v>400</v>
      </c>
      <c r="D126" s="12" t="s">
        <v>6</v>
      </c>
      <c r="E126" s="25">
        <v>477.55</v>
      </c>
      <c r="F126" s="10">
        <v>23.3</v>
      </c>
      <c r="G126" s="10">
        <f>ROUND(F126*$I$8,2)</f>
        <v>28.51</v>
      </c>
      <c r="H126" s="10">
        <f>ROUND(G126*E126,2)</f>
        <v>13614.95</v>
      </c>
    </row>
    <row r="127" spans="1:8" ht="45" x14ac:dyDescent="0.2">
      <c r="A127" s="12" t="s">
        <v>399</v>
      </c>
      <c r="B127" s="12" t="s">
        <v>398</v>
      </c>
      <c r="C127" s="13" t="s">
        <v>397</v>
      </c>
      <c r="D127" s="12" t="s">
        <v>6</v>
      </c>
      <c r="E127" s="25">
        <v>344.33</v>
      </c>
      <c r="F127" s="10">
        <v>17.309999999999999</v>
      </c>
      <c r="G127" s="10">
        <f>ROUND(F127*$I$8,2)</f>
        <v>21.18</v>
      </c>
      <c r="H127" s="10">
        <f>ROUND(G127*E127,2)</f>
        <v>7292.91</v>
      </c>
    </row>
    <row r="128" spans="1:8" ht="45" x14ac:dyDescent="0.2">
      <c r="A128" s="12" t="s">
        <v>396</v>
      </c>
      <c r="B128" s="12" t="s">
        <v>395</v>
      </c>
      <c r="C128" s="13" t="s">
        <v>394</v>
      </c>
      <c r="D128" s="12" t="s">
        <v>6</v>
      </c>
      <c r="E128" s="25">
        <f>E67</f>
        <v>70.5</v>
      </c>
      <c r="F128" s="10">
        <v>15.73</v>
      </c>
      <c r="G128" s="10">
        <f>ROUND(F128*$I$8,2)</f>
        <v>19.239999999999998</v>
      </c>
      <c r="H128" s="10">
        <f>ROUND(G128*E128,2)</f>
        <v>1356.42</v>
      </c>
    </row>
    <row r="129" spans="1:8" ht="45" x14ac:dyDescent="0.2">
      <c r="A129" s="12" t="s">
        <v>393</v>
      </c>
      <c r="B129" s="12" t="s">
        <v>392</v>
      </c>
      <c r="C129" s="13" t="s">
        <v>391</v>
      </c>
      <c r="D129" s="12" t="s">
        <v>6</v>
      </c>
      <c r="E129" s="25">
        <f>E111</f>
        <v>19.78</v>
      </c>
      <c r="F129" s="10">
        <v>29.56</v>
      </c>
      <c r="G129" s="10">
        <f>ROUND(F129*$I$8,2)</f>
        <v>36.159999999999997</v>
      </c>
      <c r="H129" s="10">
        <f>ROUND(G129*E129,2)</f>
        <v>715.24</v>
      </c>
    </row>
    <row r="130" spans="1:8" ht="30" x14ac:dyDescent="0.2">
      <c r="A130" s="12" t="s">
        <v>390</v>
      </c>
      <c r="B130" s="12">
        <v>88485</v>
      </c>
      <c r="C130" s="13" t="s">
        <v>389</v>
      </c>
      <c r="D130" s="12" t="s">
        <v>6</v>
      </c>
      <c r="E130" s="25">
        <f>E126</f>
        <v>477.55</v>
      </c>
      <c r="F130" s="10">
        <v>4.18</v>
      </c>
      <c r="G130" s="10">
        <f>ROUND(F130*$I$8,2)</f>
        <v>5.1100000000000003</v>
      </c>
      <c r="H130" s="10">
        <f>ROUND(G130*E130,2)</f>
        <v>2440.2800000000002</v>
      </c>
    </row>
    <row r="131" spans="1:8" ht="30" x14ac:dyDescent="0.2">
      <c r="A131" s="12" t="s">
        <v>388</v>
      </c>
      <c r="B131" s="12">
        <v>88484</v>
      </c>
      <c r="C131" s="13" t="s">
        <v>387</v>
      </c>
      <c r="D131" s="12" t="s">
        <v>6</v>
      </c>
      <c r="E131" s="25">
        <v>90.28</v>
      </c>
      <c r="F131" s="10">
        <v>5.09</v>
      </c>
      <c r="G131" s="10">
        <f>ROUND(F131*$I$8,2)</f>
        <v>6.23</v>
      </c>
      <c r="H131" s="10">
        <f>ROUND(G131*E131,2)</f>
        <v>562.44000000000005</v>
      </c>
    </row>
    <row r="132" spans="1:8" ht="30" x14ac:dyDescent="0.2">
      <c r="A132" s="12" t="s">
        <v>386</v>
      </c>
      <c r="B132" s="12">
        <v>88488</v>
      </c>
      <c r="C132" s="13" t="s">
        <v>385</v>
      </c>
      <c r="D132" s="12" t="s">
        <v>6</v>
      </c>
      <c r="E132" s="25">
        <f>E131</f>
        <v>90.28</v>
      </c>
      <c r="F132" s="10">
        <v>14.06</v>
      </c>
      <c r="G132" s="10">
        <f>ROUND(F132*$I$8,2)</f>
        <v>17.2</v>
      </c>
      <c r="H132" s="10">
        <f>ROUND(G132*E132,2)</f>
        <v>1552.82</v>
      </c>
    </row>
    <row r="133" spans="1:8" ht="30" x14ac:dyDescent="0.2">
      <c r="A133" s="12" t="s">
        <v>384</v>
      </c>
      <c r="B133" s="12">
        <v>88489</v>
      </c>
      <c r="C133" s="13" t="s">
        <v>383</v>
      </c>
      <c r="D133" s="12" t="s">
        <v>6</v>
      </c>
      <c r="E133" s="25">
        <f>E130</f>
        <v>477.55</v>
      </c>
      <c r="F133" s="10">
        <v>11.82</v>
      </c>
      <c r="G133" s="10">
        <f>ROUND(F133*$I$8,2)</f>
        <v>14.46</v>
      </c>
      <c r="H133" s="10">
        <f>ROUND(G133*E133,2)</f>
        <v>6905.37</v>
      </c>
    </row>
    <row r="134" spans="1:8" ht="45" x14ac:dyDescent="0.2">
      <c r="A134" s="12" t="s">
        <v>382</v>
      </c>
      <c r="B134" s="12" t="s">
        <v>381</v>
      </c>
      <c r="C134" s="13" t="s">
        <v>380</v>
      </c>
      <c r="D134" s="12" t="s">
        <v>6</v>
      </c>
      <c r="E134" s="25">
        <v>6.3</v>
      </c>
      <c r="F134" s="10">
        <v>37.51</v>
      </c>
      <c r="G134" s="10">
        <f>ROUND(F134*$I$8,2)</f>
        <v>45.89</v>
      </c>
      <c r="H134" s="10">
        <f>ROUND(G134*E134,2)</f>
        <v>289.11</v>
      </c>
    </row>
    <row r="135" spans="1:8" ht="45" x14ac:dyDescent="0.2">
      <c r="A135" s="12" t="s">
        <v>379</v>
      </c>
      <c r="B135" s="12" t="s">
        <v>378</v>
      </c>
      <c r="C135" s="13" t="s">
        <v>377</v>
      </c>
      <c r="D135" s="12" t="s">
        <v>6</v>
      </c>
      <c r="E135" s="25">
        <v>101.93</v>
      </c>
      <c r="F135" s="10">
        <v>38.549999999999997</v>
      </c>
      <c r="G135" s="10">
        <f>ROUND(F135*$I$8,2)</f>
        <v>47.16</v>
      </c>
      <c r="H135" s="10">
        <f>ROUND(G135*E135,2)</f>
        <v>4807.0200000000004</v>
      </c>
    </row>
    <row r="136" spans="1:8" ht="15.75" x14ac:dyDescent="0.25">
      <c r="A136" s="9" t="s">
        <v>5</v>
      </c>
      <c r="B136" s="9"/>
      <c r="C136" s="9"/>
      <c r="D136" s="9"/>
      <c r="E136" s="9"/>
      <c r="F136" s="9"/>
      <c r="G136" s="9"/>
      <c r="H136" s="8">
        <f>SUM(H126:H135)</f>
        <v>39536.559999999998</v>
      </c>
    </row>
    <row r="137" spans="1:8" x14ac:dyDescent="0.2">
      <c r="A137" s="7"/>
      <c r="B137" s="7"/>
      <c r="C137" s="7"/>
      <c r="D137" s="7"/>
      <c r="E137" s="7"/>
      <c r="F137" s="7"/>
      <c r="G137" s="7"/>
      <c r="H137" s="7"/>
    </row>
    <row r="138" spans="1:8" ht="18" x14ac:dyDescent="0.2">
      <c r="A138" s="15" t="s">
        <v>376</v>
      </c>
      <c r="B138" s="21"/>
      <c r="C138" s="14" t="s">
        <v>375</v>
      </c>
      <c r="D138" s="14"/>
      <c r="E138" s="14"/>
      <c r="F138" s="14"/>
      <c r="G138" s="14"/>
      <c r="H138" s="14"/>
    </row>
    <row r="139" spans="1:8" ht="30" x14ac:dyDescent="0.2">
      <c r="A139" s="23" t="s">
        <v>374</v>
      </c>
      <c r="B139" s="12">
        <v>102610</v>
      </c>
      <c r="C139" s="13" t="s">
        <v>373</v>
      </c>
      <c r="D139" s="12" t="s">
        <v>12</v>
      </c>
      <c r="E139" s="11">
        <v>1</v>
      </c>
      <c r="F139" s="10">
        <v>2046.82</v>
      </c>
      <c r="G139" s="10">
        <f>ROUND(F139*$I$8,2)</f>
        <v>2504.08</v>
      </c>
      <c r="H139" s="10">
        <f>ROUND(G139*E139,2)</f>
        <v>2504.08</v>
      </c>
    </row>
    <row r="140" spans="1:8" ht="30" x14ac:dyDescent="0.2">
      <c r="A140" s="23" t="s">
        <v>372</v>
      </c>
      <c r="B140" s="12">
        <v>94795</v>
      </c>
      <c r="C140" s="13" t="s">
        <v>371</v>
      </c>
      <c r="D140" s="12" t="s">
        <v>12</v>
      </c>
      <c r="E140" s="11">
        <v>1</v>
      </c>
      <c r="F140" s="10">
        <v>32.31</v>
      </c>
      <c r="G140" s="10">
        <f>ROUND(F140*$I$8,2)</f>
        <v>39.53</v>
      </c>
      <c r="H140" s="10">
        <f>ROUND(G140*E140,2)</f>
        <v>39.53</v>
      </c>
    </row>
    <row r="141" spans="1:8" ht="45" x14ac:dyDescent="0.2">
      <c r="A141" s="23" t="s">
        <v>370</v>
      </c>
      <c r="B141" s="12">
        <v>103971</v>
      </c>
      <c r="C141" s="13" t="s">
        <v>369</v>
      </c>
      <c r="D141" s="12" t="s">
        <v>12</v>
      </c>
      <c r="E141" s="11">
        <v>2</v>
      </c>
      <c r="F141" s="10">
        <v>22.84</v>
      </c>
      <c r="G141" s="10">
        <f>ROUND(F141*$I$8,2)</f>
        <v>27.94</v>
      </c>
      <c r="H141" s="10">
        <f>ROUND(G141*E141,2)</f>
        <v>55.88</v>
      </c>
    </row>
    <row r="142" spans="1:8" ht="45" x14ac:dyDescent="0.2">
      <c r="A142" s="23" t="s">
        <v>368</v>
      </c>
      <c r="B142" s="12">
        <v>103966</v>
      </c>
      <c r="C142" s="13" t="s">
        <v>367</v>
      </c>
      <c r="D142" s="12" t="s">
        <v>12</v>
      </c>
      <c r="E142" s="11">
        <v>2</v>
      </c>
      <c r="F142" s="10">
        <v>8.84</v>
      </c>
      <c r="G142" s="10">
        <f>ROUND(F142*$I$8,2)</f>
        <v>10.81</v>
      </c>
      <c r="H142" s="10">
        <f>ROUND(G142*E142,2)</f>
        <v>21.62</v>
      </c>
    </row>
    <row r="143" spans="1:8" ht="45" x14ac:dyDescent="0.2">
      <c r="A143" s="23" t="s">
        <v>366</v>
      </c>
      <c r="B143" s="12">
        <v>103968</v>
      </c>
      <c r="C143" s="13" t="s">
        <v>365</v>
      </c>
      <c r="D143" s="12" t="s">
        <v>12</v>
      </c>
      <c r="E143" s="11">
        <v>1</v>
      </c>
      <c r="F143" s="10">
        <v>15.22</v>
      </c>
      <c r="G143" s="10">
        <f>ROUND(F143*$I$8,2)</f>
        <v>18.62</v>
      </c>
      <c r="H143" s="10">
        <f>ROUND(G143*E143,2)</f>
        <v>18.62</v>
      </c>
    </row>
    <row r="144" spans="1:8" ht="45" x14ac:dyDescent="0.2">
      <c r="A144" s="23" t="s">
        <v>364</v>
      </c>
      <c r="B144" s="12">
        <v>89401</v>
      </c>
      <c r="C144" s="13" t="s">
        <v>363</v>
      </c>
      <c r="D144" s="12" t="s">
        <v>29</v>
      </c>
      <c r="E144" s="11">
        <v>64</v>
      </c>
      <c r="F144" s="10">
        <v>10.25</v>
      </c>
      <c r="G144" s="10">
        <f>ROUND(F144*$I$8,2)</f>
        <v>12.54</v>
      </c>
      <c r="H144" s="10">
        <f>ROUND(G144*E144,2)</f>
        <v>802.56</v>
      </c>
    </row>
    <row r="145" spans="1:8" ht="45" x14ac:dyDescent="0.2">
      <c r="A145" s="23" t="s">
        <v>362</v>
      </c>
      <c r="B145" s="12">
        <v>89402</v>
      </c>
      <c r="C145" s="13" t="s">
        <v>361</v>
      </c>
      <c r="D145" s="12" t="s">
        <v>29</v>
      </c>
      <c r="E145" s="24">
        <v>42</v>
      </c>
      <c r="F145" s="10">
        <v>11.78</v>
      </c>
      <c r="G145" s="10">
        <f>ROUND(F145*$I$8,2)</f>
        <v>14.41</v>
      </c>
      <c r="H145" s="10">
        <f>ROUND(G145*E145,2)</f>
        <v>605.22</v>
      </c>
    </row>
    <row r="146" spans="1:8" ht="45" x14ac:dyDescent="0.2">
      <c r="A146" s="23" t="s">
        <v>360</v>
      </c>
      <c r="B146" s="12">
        <v>103979</v>
      </c>
      <c r="C146" s="13" t="s">
        <v>30</v>
      </c>
      <c r="D146" s="12" t="s">
        <v>29</v>
      </c>
      <c r="E146" s="11">
        <v>18</v>
      </c>
      <c r="F146" s="10">
        <v>28.19</v>
      </c>
      <c r="G146" s="10">
        <f>ROUND(F146*$I$8,2)</f>
        <v>34.49</v>
      </c>
      <c r="H146" s="10">
        <f>ROUND(G146*E146,2)</f>
        <v>620.82000000000005</v>
      </c>
    </row>
    <row r="147" spans="1:8" ht="45" x14ac:dyDescent="0.2">
      <c r="A147" s="23" t="s">
        <v>359</v>
      </c>
      <c r="B147" s="12">
        <v>89450</v>
      </c>
      <c r="C147" s="13" t="s">
        <v>358</v>
      </c>
      <c r="D147" s="12" t="s">
        <v>29</v>
      </c>
      <c r="E147" s="11">
        <v>10</v>
      </c>
      <c r="F147" s="10">
        <v>27.13</v>
      </c>
      <c r="G147" s="10">
        <f>ROUND(F147*$I$8,2)</f>
        <v>33.19</v>
      </c>
      <c r="H147" s="10">
        <f>ROUND(G147*E147,2)</f>
        <v>331.9</v>
      </c>
    </row>
    <row r="148" spans="1:8" ht="45" x14ac:dyDescent="0.2">
      <c r="A148" s="23" t="s">
        <v>357</v>
      </c>
      <c r="B148" s="12">
        <v>89393</v>
      </c>
      <c r="C148" s="13" t="s">
        <v>356</v>
      </c>
      <c r="D148" s="12" t="s">
        <v>12</v>
      </c>
      <c r="E148" s="24">
        <v>3</v>
      </c>
      <c r="F148" s="10">
        <v>10.43</v>
      </c>
      <c r="G148" s="10">
        <f>ROUND(F148*$I$8,2)</f>
        <v>12.76</v>
      </c>
      <c r="H148" s="10">
        <f>ROUND(G148*E148,2)</f>
        <v>38.28</v>
      </c>
    </row>
    <row r="149" spans="1:8" ht="45" x14ac:dyDescent="0.2">
      <c r="A149" s="23" t="s">
        <v>355</v>
      </c>
      <c r="B149" s="12">
        <v>89440</v>
      </c>
      <c r="C149" s="13" t="s">
        <v>354</v>
      </c>
      <c r="D149" s="12" t="s">
        <v>12</v>
      </c>
      <c r="E149" s="11">
        <v>8</v>
      </c>
      <c r="F149" s="10">
        <v>11.29</v>
      </c>
      <c r="G149" s="10">
        <f>ROUND(F149*$I$8,2)</f>
        <v>13.81</v>
      </c>
      <c r="H149" s="10">
        <f>ROUND(G149*E149,2)</f>
        <v>110.48</v>
      </c>
    </row>
    <row r="150" spans="1:8" ht="45" x14ac:dyDescent="0.2">
      <c r="A150" s="23" t="s">
        <v>353</v>
      </c>
      <c r="B150" s="12">
        <v>104004</v>
      </c>
      <c r="C150" s="13" t="s">
        <v>27</v>
      </c>
      <c r="D150" s="12" t="s">
        <v>12</v>
      </c>
      <c r="E150" s="11">
        <v>3</v>
      </c>
      <c r="F150" s="10">
        <v>27.49</v>
      </c>
      <c r="G150" s="10">
        <f>ROUND(F150*$I$8,2)</f>
        <v>33.630000000000003</v>
      </c>
      <c r="H150" s="10">
        <f>ROUND(G150*E150,2)</f>
        <v>100.89</v>
      </c>
    </row>
    <row r="151" spans="1:8" ht="45" x14ac:dyDescent="0.2">
      <c r="A151" s="23" t="s">
        <v>352</v>
      </c>
      <c r="B151" s="12">
        <v>89628</v>
      </c>
      <c r="C151" s="13" t="s">
        <v>351</v>
      </c>
      <c r="D151" s="12" t="s">
        <v>12</v>
      </c>
      <c r="E151" s="11">
        <v>2</v>
      </c>
      <c r="F151" s="10">
        <v>43.69</v>
      </c>
      <c r="G151" s="10">
        <f>ROUND(F151*$I$8,2)</f>
        <v>53.45</v>
      </c>
      <c r="H151" s="10">
        <f>ROUND(G151*E151,2)</f>
        <v>106.9</v>
      </c>
    </row>
    <row r="152" spans="1:8" ht="45" x14ac:dyDescent="0.2">
      <c r="A152" s="23" t="s">
        <v>350</v>
      </c>
      <c r="B152" s="12">
        <v>89627</v>
      </c>
      <c r="C152" s="13" t="s">
        <v>349</v>
      </c>
      <c r="D152" s="12" t="s">
        <v>12</v>
      </c>
      <c r="E152" s="11">
        <v>1</v>
      </c>
      <c r="F152" s="10">
        <v>18.46</v>
      </c>
      <c r="G152" s="10">
        <f>ROUND(F152*$I$8,2)</f>
        <v>22.58</v>
      </c>
      <c r="H152" s="10">
        <f>ROUND(G152*E152,2)</f>
        <v>22.58</v>
      </c>
    </row>
    <row r="153" spans="1:8" ht="45" x14ac:dyDescent="0.2">
      <c r="A153" s="23" t="s">
        <v>348</v>
      </c>
      <c r="B153" s="12">
        <v>89630</v>
      </c>
      <c r="C153" s="13" t="s">
        <v>347</v>
      </c>
      <c r="D153" s="12" t="s">
        <v>12</v>
      </c>
      <c r="E153" s="11">
        <v>2</v>
      </c>
      <c r="F153" s="10">
        <v>55.66</v>
      </c>
      <c r="G153" s="10">
        <f>ROUND(F153*$I$8,2)</f>
        <v>68.09</v>
      </c>
      <c r="H153" s="10">
        <f>ROUND(G153*E153,2)</f>
        <v>136.18</v>
      </c>
    </row>
    <row r="154" spans="1:8" ht="30" x14ac:dyDescent="0.2">
      <c r="A154" s="23" t="s">
        <v>346</v>
      </c>
      <c r="B154" s="12">
        <v>89353</v>
      </c>
      <c r="C154" s="13" t="s">
        <v>345</v>
      </c>
      <c r="D154" s="12" t="s">
        <v>12</v>
      </c>
      <c r="E154" s="11">
        <v>1</v>
      </c>
      <c r="F154" s="22">
        <v>53.06</v>
      </c>
      <c r="G154" s="10">
        <f>ROUND(F154*$I$8,2)</f>
        <v>64.91</v>
      </c>
      <c r="H154" s="10">
        <f>ROUND(G154*E154,2)</f>
        <v>64.91</v>
      </c>
    </row>
    <row r="155" spans="1:8" ht="30" x14ac:dyDescent="0.2">
      <c r="A155" s="23" t="s">
        <v>344</v>
      </c>
      <c r="B155" s="12">
        <v>94498</v>
      </c>
      <c r="C155" s="13" t="s">
        <v>343</v>
      </c>
      <c r="D155" s="12" t="s">
        <v>12</v>
      </c>
      <c r="E155" s="11">
        <v>1</v>
      </c>
      <c r="F155" s="22">
        <v>196.86</v>
      </c>
      <c r="G155" s="10">
        <f>ROUND(F155*$I$8,2)</f>
        <v>240.84</v>
      </c>
      <c r="H155" s="10">
        <f>ROUND(G155*E155,2)</f>
        <v>240.84</v>
      </c>
    </row>
    <row r="156" spans="1:8" ht="45" x14ac:dyDescent="0.2">
      <c r="A156" s="23" t="s">
        <v>342</v>
      </c>
      <c r="B156" s="12">
        <v>94794</v>
      </c>
      <c r="C156" s="13" t="s">
        <v>341</v>
      </c>
      <c r="D156" s="12" t="s">
        <v>12</v>
      </c>
      <c r="E156" s="11">
        <v>3</v>
      </c>
      <c r="F156" s="22">
        <v>225.14</v>
      </c>
      <c r="G156" s="10">
        <f>ROUND(F156*$I$8,2)</f>
        <v>275.44</v>
      </c>
      <c r="H156" s="10">
        <f>ROUND(G156*E156,2)</f>
        <v>826.32</v>
      </c>
    </row>
    <row r="157" spans="1:8" ht="60" x14ac:dyDescent="0.2">
      <c r="A157" s="23" t="s">
        <v>340</v>
      </c>
      <c r="B157" s="12" t="s">
        <v>339</v>
      </c>
      <c r="C157" s="13" t="s">
        <v>338</v>
      </c>
      <c r="D157" s="12" t="s">
        <v>12</v>
      </c>
      <c r="E157" s="11">
        <v>4</v>
      </c>
      <c r="F157" s="22">
        <v>86.89</v>
      </c>
      <c r="G157" s="10">
        <f>ROUND(F157*$I$8,2)</f>
        <v>106.3</v>
      </c>
      <c r="H157" s="10">
        <f>ROUND(G157*E157,2)</f>
        <v>425.2</v>
      </c>
    </row>
    <row r="158" spans="1:8" ht="60" x14ac:dyDescent="0.2">
      <c r="A158" s="23" t="s">
        <v>337</v>
      </c>
      <c r="B158" s="12" t="s">
        <v>336</v>
      </c>
      <c r="C158" s="13" t="s">
        <v>335</v>
      </c>
      <c r="D158" s="12" t="s">
        <v>12</v>
      </c>
      <c r="E158" s="11">
        <v>7</v>
      </c>
      <c r="F158" s="22">
        <v>88.95</v>
      </c>
      <c r="G158" s="10">
        <f>ROUND(F158*$I$8,2)</f>
        <v>108.82</v>
      </c>
      <c r="H158" s="10">
        <f>ROUND(G158*E158,2)</f>
        <v>761.74</v>
      </c>
    </row>
    <row r="159" spans="1:8" ht="30" x14ac:dyDescent="0.2">
      <c r="A159" s="23" t="s">
        <v>334</v>
      </c>
      <c r="B159" s="12" t="s">
        <v>333</v>
      </c>
      <c r="C159" s="13" t="s">
        <v>332</v>
      </c>
      <c r="D159" s="12" t="s">
        <v>12</v>
      </c>
      <c r="E159" s="11">
        <v>1</v>
      </c>
      <c r="F159" s="22">
        <v>56.27</v>
      </c>
      <c r="G159" s="10">
        <f>ROUND(F159*$I$8,2)</f>
        <v>68.84</v>
      </c>
      <c r="H159" s="10">
        <f>ROUND(G159*E159,2)</f>
        <v>68.84</v>
      </c>
    </row>
    <row r="160" spans="1:8" ht="30" x14ac:dyDescent="0.2">
      <c r="A160" s="23" t="s">
        <v>331</v>
      </c>
      <c r="B160" s="12" t="s">
        <v>330</v>
      </c>
      <c r="C160" s="13" t="s">
        <v>329</v>
      </c>
      <c r="D160" s="12" t="s">
        <v>12</v>
      </c>
      <c r="E160" s="11">
        <v>2</v>
      </c>
      <c r="F160" s="22">
        <v>18.309999999999999</v>
      </c>
      <c r="G160" s="10">
        <f>ROUND(F160*$I$8,2)</f>
        <v>22.4</v>
      </c>
      <c r="H160" s="10">
        <f>ROUND(G160*E160,2)</f>
        <v>44.8</v>
      </c>
    </row>
    <row r="161" spans="1:8" ht="30" x14ac:dyDescent="0.2">
      <c r="A161" s="23" t="s">
        <v>328</v>
      </c>
      <c r="B161" s="12" t="s">
        <v>327</v>
      </c>
      <c r="C161" s="13" t="s">
        <v>326</v>
      </c>
      <c r="D161" s="12" t="s">
        <v>12</v>
      </c>
      <c r="E161" s="11">
        <v>2</v>
      </c>
      <c r="F161" s="22">
        <v>16.260000000000002</v>
      </c>
      <c r="G161" s="10">
        <f>ROUND(F161*$I$8,2)</f>
        <v>19.89</v>
      </c>
      <c r="H161" s="10">
        <f>ROUND(G161*E161,2)</f>
        <v>39.78</v>
      </c>
    </row>
    <row r="162" spans="1:8" ht="45" x14ac:dyDescent="0.2">
      <c r="A162" s="23" t="s">
        <v>325</v>
      </c>
      <c r="B162" s="12">
        <v>89371</v>
      </c>
      <c r="C162" s="13" t="s">
        <v>324</v>
      </c>
      <c r="D162" s="12" t="s">
        <v>12</v>
      </c>
      <c r="E162" s="11">
        <v>2</v>
      </c>
      <c r="F162" s="22">
        <v>5.63</v>
      </c>
      <c r="G162" s="10">
        <f>ROUND(F162*$I$8,2)</f>
        <v>6.89</v>
      </c>
      <c r="H162" s="10">
        <f>ROUND(G162*E162,2)</f>
        <v>13.78</v>
      </c>
    </row>
    <row r="163" spans="1:8" ht="45" x14ac:dyDescent="0.2">
      <c r="A163" s="23" t="s">
        <v>323</v>
      </c>
      <c r="B163" s="12">
        <v>89378</v>
      </c>
      <c r="C163" s="13" t="s">
        <v>322</v>
      </c>
      <c r="D163" s="12" t="s">
        <v>12</v>
      </c>
      <c r="E163" s="11">
        <v>6</v>
      </c>
      <c r="F163" s="22">
        <v>6.6</v>
      </c>
      <c r="G163" s="10">
        <f>ROUND(F163*$I$8,2)</f>
        <v>8.07</v>
      </c>
      <c r="H163" s="10">
        <f>ROUND(G163*E163,2)</f>
        <v>48.42</v>
      </c>
    </row>
    <row r="164" spans="1:8" ht="45" x14ac:dyDescent="0.2">
      <c r="A164" s="23" t="s">
        <v>321</v>
      </c>
      <c r="B164" s="12">
        <v>89575</v>
      </c>
      <c r="C164" s="13" t="s">
        <v>32</v>
      </c>
      <c r="D164" s="12" t="s">
        <v>12</v>
      </c>
      <c r="E164" s="11">
        <v>3</v>
      </c>
      <c r="F164" s="22">
        <v>10.59</v>
      </c>
      <c r="G164" s="10">
        <f>ROUND(F164*$I$8,2)</f>
        <v>12.96</v>
      </c>
      <c r="H164" s="10">
        <f>ROUND(G164*E164,2)</f>
        <v>38.880000000000003</v>
      </c>
    </row>
    <row r="165" spans="1:8" ht="60" x14ac:dyDescent="0.2">
      <c r="A165" s="23" t="s">
        <v>320</v>
      </c>
      <c r="B165" s="12">
        <v>89376</v>
      </c>
      <c r="C165" s="13" t="s">
        <v>319</v>
      </c>
      <c r="D165" s="12" t="s">
        <v>12</v>
      </c>
      <c r="E165" s="11">
        <v>5</v>
      </c>
      <c r="F165" s="22">
        <v>5.33</v>
      </c>
      <c r="G165" s="10">
        <f>ROUND(F165*$I$8,2)</f>
        <v>6.52</v>
      </c>
      <c r="H165" s="10">
        <f>ROUND(G165*E165,2)</f>
        <v>32.6</v>
      </c>
    </row>
    <row r="166" spans="1:8" ht="60" x14ac:dyDescent="0.2">
      <c r="A166" s="23" t="s">
        <v>318</v>
      </c>
      <c r="B166" s="12">
        <v>89383</v>
      </c>
      <c r="C166" s="13" t="s">
        <v>317</v>
      </c>
      <c r="D166" s="12" t="s">
        <v>12</v>
      </c>
      <c r="E166" s="11">
        <v>17</v>
      </c>
      <c r="F166" s="22">
        <v>6.21</v>
      </c>
      <c r="G166" s="10">
        <f>ROUND(F166*$I$8,2)</f>
        <v>7.6</v>
      </c>
      <c r="H166" s="10">
        <f>ROUND(G166*E166,2)</f>
        <v>129.19999999999999</v>
      </c>
    </row>
    <row r="167" spans="1:8" ht="60" x14ac:dyDescent="0.2">
      <c r="A167" s="23" t="s">
        <v>316</v>
      </c>
      <c r="B167" s="12">
        <v>89570</v>
      </c>
      <c r="C167" s="13" t="s">
        <v>315</v>
      </c>
      <c r="D167" s="12" t="s">
        <v>12</v>
      </c>
      <c r="E167" s="11">
        <v>2</v>
      </c>
      <c r="F167" s="22">
        <v>10.49</v>
      </c>
      <c r="G167" s="10">
        <f>ROUND(F167*$I$8,2)</f>
        <v>12.83</v>
      </c>
      <c r="H167" s="10">
        <f>ROUND(G167*E167,2)</f>
        <v>25.66</v>
      </c>
    </row>
    <row r="168" spans="1:8" ht="60" x14ac:dyDescent="0.2">
      <c r="A168" s="23" t="s">
        <v>314</v>
      </c>
      <c r="B168" s="12">
        <v>104001</v>
      </c>
      <c r="C168" s="13" t="s">
        <v>36</v>
      </c>
      <c r="D168" s="12" t="s">
        <v>12</v>
      </c>
      <c r="E168" s="11">
        <v>10</v>
      </c>
      <c r="F168" s="22">
        <v>12.73</v>
      </c>
      <c r="G168" s="10">
        <f>ROUND(F168*$I$8,2)</f>
        <v>15.57</v>
      </c>
      <c r="H168" s="10">
        <f>ROUND(G168*E168,2)</f>
        <v>155.69999999999999</v>
      </c>
    </row>
    <row r="169" spans="1:8" ht="60" x14ac:dyDescent="0.2">
      <c r="A169" s="23" t="s">
        <v>313</v>
      </c>
      <c r="B169" s="12">
        <v>89610</v>
      </c>
      <c r="C169" s="13" t="s">
        <v>312</v>
      </c>
      <c r="D169" s="12" t="s">
        <v>12</v>
      </c>
      <c r="E169" s="11">
        <v>2</v>
      </c>
      <c r="F169" s="22">
        <v>17.8</v>
      </c>
      <c r="G169" s="10">
        <f>ROUND(F169*$I$8,2)</f>
        <v>21.78</v>
      </c>
      <c r="H169" s="10">
        <f>ROUND(G169*E169,2)</f>
        <v>43.56</v>
      </c>
    </row>
    <row r="170" spans="1:8" ht="45" x14ac:dyDescent="0.2">
      <c r="A170" s="23" t="s">
        <v>311</v>
      </c>
      <c r="B170" s="12">
        <v>89404</v>
      </c>
      <c r="C170" s="13" t="s">
        <v>310</v>
      </c>
      <c r="D170" s="12" t="s">
        <v>12</v>
      </c>
      <c r="E170" s="11">
        <v>16</v>
      </c>
      <c r="F170" s="22">
        <v>6.87</v>
      </c>
      <c r="G170" s="10">
        <f>ROUND(F170*$I$8,2)</f>
        <v>8.4</v>
      </c>
      <c r="H170" s="10">
        <f>ROUND(G170*E170,2)</f>
        <v>134.4</v>
      </c>
    </row>
    <row r="171" spans="1:8" ht="45" x14ac:dyDescent="0.2">
      <c r="A171" s="23" t="s">
        <v>309</v>
      </c>
      <c r="B171" s="12">
        <v>89481</v>
      </c>
      <c r="C171" s="13" t="s">
        <v>308</v>
      </c>
      <c r="D171" s="12" t="s">
        <v>12</v>
      </c>
      <c r="E171" s="11">
        <v>23</v>
      </c>
      <c r="F171" s="22">
        <v>4.99</v>
      </c>
      <c r="G171" s="10">
        <f>ROUND(F171*$I$8,2)</f>
        <v>6.1</v>
      </c>
      <c r="H171" s="10">
        <f>ROUND(G171*E171,2)</f>
        <v>140.30000000000001</v>
      </c>
    </row>
    <row r="172" spans="1:8" ht="45" x14ac:dyDescent="0.2">
      <c r="A172" s="23" t="s">
        <v>307</v>
      </c>
      <c r="B172" s="12">
        <v>89501</v>
      </c>
      <c r="C172" s="13" t="s">
        <v>306</v>
      </c>
      <c r="D172" s="12" t="s">
        <v>12</v>
      </c>
      <c r="E172" s="11">
        <v>9</v>
      </c>
      <c r="F172" s="22">
        <v>13.2</v>
      </c>
      <c r="G172" s="10">
        <f>ROUND(F172*$I$8,2)</f>
        <v>16.149999999999999</v>
      </c>
      <c r="H172" s="10">
        <f>ROUND(G172*E172,2)</f>
        <v>145.35</v>
      </c>
    </row>
    <row r="173" spans="1:8" ht="45" x14ac:dyDescent="0.2">
      <c r="A173" s="23" t="s">
        <v>305</v>
      </c>
      <c r="B173" s="12">
        <v>89505</v>
      </c>
      <c r="C173" s="13" t="s">
        <v>304</v>
      </c>
      <c r="D173" s="12" t="s">
        <v>12</v>
      </c>
      <c r="E173" s="11">
        <v>3</v>
      </c>
      <c r="F173" s="22">
        <v>37.81</v>
      </c>
      <c r="G173" s="10">
        <f>ROUND(F173*$I$8,2)</f>
        <v>46.26</v>
      </c>
      <c r="H173" s="10">
        <f>ROUND(G173*E173,2)</f>
        <v>138.78</v>
      </c>
    </row>
    <row r="174" spans="1:8" ht="45" x14ac:dyDescent="0.2">
      <c r="A174" s="23" t="s">
        <v>303</v>
      </c>
      <c r="B174" s="12">
        <v>89371</v>
      </c>
      <c r="C174" s="13" t="s">
        <v>302</v>
      </c>
      <c r="D174" s="12" t="s">
        <v>12</v>
      </c>
      <c r="E174" s="11">
        <v>3</v>
      </c>
      <c r="F174" s="22">
        <v>5.63</v>
      </c>
      <c r="G174" s="10">
        <f>ROUND(F174*$I$8,2)</f>
        <v>6.89</v>
      </c>
      <c r="H174" s="10">
        <f>ROUND(G174*E174,2)</f>
        <v>20.67</v>
      </c>
    </row>
    <row r="175" spans="1:8" ht="30" x14ac:dyDescent="0.2">
      <c r="A175" s="23" t="s">
        <v>301</v>
      </c>
      <c r="B175" s="12">
        <v>3515</v>
      </c>
      <c r="C175" s="13" t="s">
        <v>300</v>
      </c>
      <c r="D175" s="12" t="s">
        <v>12</v>
      </c>
      <c r="E175" s="11">
        <v>5</v>
      </c>
      <c r="F175" s="22">
        <v>6.16</v>
      </c>
      <c r="G175" s="10">
        <f>ROUND(F175*$I$8,2)</f>
        <v>7.54</v>
      </c>
      <c r="H175" s="10">
        <f>ROUND(G175*E175,2)</f>
        <v>37.700000000000003</v>
      </c>
    </row>
    <row r="176" spans="1:8" ht="60" x14ac:dyDescent="0.2">
      <c r="A176" s="23" t="s">
        <v>299</v>
      </c>
      <c r="B176" s="12">
        <v>90373</v>
      </c>
      <c r="C176" s="13" t="s">
        <v>298</v>
      </c>
      <c r="D176" s="12" t="s">
        <v>12</v>
      </c>
      <c r="E176" s="11">
        <v>7</v>
      </c>
      <c r="F176" s="22">
        <v>12.2</v>
      </c>
      <c r="G176" s="10">
        <f>ROUND(F176*$I$8,2)</f>
        <v>14.93</v>
      </c>
      <c r="H176" s="10">
        <f>ROUND(G176*E176,2)</f>
        <v>104.51</v>
      </c>
    </row>
    <row r="177" spans="1:8" ht="60" x14ac:dyDescent="0.2">
      <c r="A177" s="23" t="s">
        <v>297</v>
      </c>
      <c r="B177" s="12">
        <v>89366</v>
      </c>
      <c r="C177" s="13" t="s">
        <v>296</v>
      </c>
      <c r="D177" s="12" t="s">
        <v>12</v>
      </c>
      <c r="E177" s="11">
        <v>5</v>
      </c>
      <c r="F177" s="22">
        <v>15.25</v>
      </c>
      <c r="G177" s="10">
        <f>ROUND(F177*$I$8,2)</f>
        <v>18.66</v>
      </c>
      <c r="H177" s="10">
        <f>ROUND(G177*E177,2)</f>
        <v>93.3</v>
      </c>
    </row>
    <row r="178" spans="1:8" ht="45" x14ac:dyDescent="0.2">
      <c r="A178" s="23" t="s">
        <v>295</v>
      </c>
      <c r="B178" s="12" t="s">
        <v>294</v>
      </c>
      <c r="C178" s="13" t="s">
        <v>293</v>
      </c>
      <c r="D178" s="12" t="s">
        <v>12</v>
      </c>
      <c r="E178" s="11">
        <v>5</v>
      </c>
      <c r="F178" s="22">
        <v>113.34</v>
      </c>
      <c r="G178" s="10">
        <f>ROUND(F178*$I$8,2)</f>
        <v>138.66</v>
      </c>
      <c r="H178" s="10">
        <f>ROUND(G178*E178,2)</f>
        <v>693.3</v>
      </c>
    </row>
    <row r="179" spans="1:8" ht="45" x14ac:dyDescent="0.2">
      <c r="A179" s="23" t="s">
        <v>292</v>
      </c>
      <c r="B179" s="12" t="s">
        <v>291</v>
      </c>
      <c r="C179" s="13" t="s">
        <v>290</v>
      </c>
      <c r="D179" s="12" t="s">
        <v>12</v>
      </c>
      <c r="E179" s="11">
        <v>2</v>
      </c>
      <c r="F179" s="22">
        <v>48.1</v>
      </c>
      <c r="G179" s="10">
        <f>ROUND(F179*$I$8,2)</f>
        <v>58.85</v>
      </c>
      <c r="H179" s="10">
        <f>ROUND(G179*E179,2)</f>
        <v>117.7</v>
      </c>
    </row>
    <row r="180" spans="1:8" ht="15.75" x14ac:dyDescent="0.25">
      <c r="A180" s="9" t="s">
        <v>5</v>
      </c>
      <c r="B180" s="9"/>
      <c r="C180" s="9"/>
      <c r="D180" s="9"/>
      <c r="E180" s="9"/>
      <c r="F180" s="9"/>
      <c r="G180" s="9"/>
      <c r="H180" s="8">
        <f>SUM(H139:H179)</f>
        <v>10101.779999999999</v>
      </c>
    </row>
    <row r="181" spans="1:8" x14ac:dyDescent="0.2">
      <c r="A181" s="7"/>
      <c r="B181" s="7"/>
      <c r="C181" s="7"/>
      <c r="D181" s="7"/>
      <c r="E181" s="7"/>
      <c r="F181" s="7"/>
      <c r="G181" s="7"/>
      <c r="H181" s="7"/>
    </row>
    <row r="182" spans="1:8" ht="18" x14ac:dyDescent="0.2">
      <c r="A182" s="15" t="s">
        <v>289</v>
      </c>
      <c r="B182" s="21"/>
      <c r="C182" s="14" t="s">
        <v>288</v>
      </c>
      <c r="D182" s="14"/>
      <c r="E182" s="14"/>
      <c r="F182" s="14"/>
      <c r="G182" s="14"/>
      <c r="H182" s="14"/>
    </row>
    <row r="183" spans="1:8" ht="45" x14ac:dyDescent="0.2">
      <c r="A183" s="12" t="s">
        <v>287</v>
      </c>
      <c r="B183" s="12" t="s">
        <v>286</v>
      </c>
      <c r="C183" s="13" t="s">
        <v>285</v>
      </c>
      <c r="D183" s="12" t="s">
        <v>29</v>
      </c>
      <c r="E183" s="11">
        <v>4</v>
      </c>
      <c r="F183" s="10">
        <v>45.52</v>
      </c>
      <c r="G183" s="10">
        <f>ROUND(F183*$I$8,2)</f>
        <v>55.69</v>
      </c>
      <c r="H183" s="10">
        <f>ROUND(G183*E183,2)</f>
        <v>222.76</v>
      </c>
    </row>
    <row r="184" spans="1:8" ht="45" x14ac:dyDescent="0.2">
      <c r="A184" s="12" t="s">
        <v>284</v>
      </c>
      <c r="B184" s="12" t="s">
        <v>283</v>
      </c>
      <c r="C184" s="13" t="s">
        <v>282</v>
      </c>
      <c r="D184" s="12" t="s">
        <v>29</v>
      </c>
      <c r="E184" s="11">
        <v>22.75</v>
      </c>
      <c r="F184" s="10">
        <v>69.41</v>
      </c>
      <c r="G184" s="10">
        <f>ROUND(F184*$I$8,2)</f>
        <v>84.92</v>
      </c>
      <c r="H184" s="10">
        <f>ROUND(G184*E184,2)</f>
        <v>1931.93</v>
      </c>
    </row>
    <row r="185" spans="1:8" ht="45" x14ac:dyDescent="0.2">
      <c r="A185" s="12" t="s">
        <v>281</v>
      </c>
      <c r="B185" s="12" t="s">
        <v>280</v>
      </c>
      <c r="C185" s="13" t="s">
        <v>279</v>
      </c>
      <c r="D185" s="12" t="s">
        <v>29</v>
      </c>
      <c r="E185" s="11">
        <v>141.66</v>
      </c>
      <c r="F185" s="10">
        <v>48.83</v>
      </c>
      <c r="G185" s="10">
        <f>ROUND(F185*$I$8,2)</f>
        <v>59.74</v>
      </c>
      <c r="H185" s="10">
        <f>ROUND(G185*E185,2)</f>
        <v>8462.77</v>
      </c>
    </row>
    <row r="186" spans="1:8" ht="45" x14ac:dyDescent="0.2">
      <c r="A186" s="12" t="s">
        <v>278</v>
      </c>
      <c r="B186" s="12" t="s">
        <v>277</v>
      </c>
      <c r="C186" s="13" t="s">
        <v>276</v>
      </c>
      <c r="D186" s="12" t="s">
        <v>29</v>
      </c>
      <c r="E186" s="11">
        <v>3</v>
      </c>
      <c r="F186" s="10">
        <v>24.74</v>
      </c>
      <c r="G186" s="10">
        <f>ROUND(F186*$I$8,2)</f>
        <v>30.27</v>
      </c>
      <c r="H186" s="10">
        <f>ROUND(G186*E186,2)</f>
        <v>90.81</v>
      </c>
    </row>
    <row r="187" spans="1:8" ht="45" x14ac:dyDescent="0.2">
      <c r="A187" s="12" t="s">
        <v>275</v>
      </c>
      <c r="B187" s="12" t="s">
        <v>274</v>
      </c>
      <c r="C187" s="13" t="s">
        <v>273</v>
      </c>
      <c r="D187" s="12" t="s">
        <v>29</v>
      </c>
      <c r="E187" s="11">
        <v>3.9</v>
      </c>
      <c r="F187" s="10">
        <v>32.15</v>
      </c>
      <c r="G187" s="10">
        <f>ROUND(F187*$I$8,2)</f>
        <v>39.33</v>
      </c>
      <c r="H187" s="10">
        <f>ROUND(G187*E187,2)</f>
        <v>153.38999999999999</v>
      </c>
    </row>
    <row r="188" spans="1:8" ht="45" x14ac:dyDescent="0.2">
      <c r="A188" s="12" t="s">
        <v>272</v>
      </c>
      <c r="B188" s="12" t="s">
        <v>271</v>
      </c>
      <c r="C188" s="13" t="s">
        <v>270</v>
      </c>
      <c r="D188" s="12" t="s">
        <v>29</v>
      </c>
      <c r="E188" s="11">
        <v>31</v>
      </c>
      <c r="F188" s="10">
        <v>35.520000000000003</v>
      </c>
      <c r="G188" s="10">
        <f>ROUND(F188*$I$8,2)</f>
        <v>43.46</v>
      </c>
      <c r="H188" s="10">
        <f>ROUND(G188*E188,2)</f>
        <v>1347.26</v>
      </c>
    </row>
    <row r="189" spans="1:8" ht="45" x14ac:dyDescent="0.2">
      <c r="A189" s="12" t="s">
        <v>269</v>
      </c>
      <c r="B189" s="12" t="s">
        <v>268</v>
      </c>
      <c r="C189" s="13" t="s">
        <v>267</v>
      </c>
      <c r="D189" s="12" t="s">
        <v>29</v>
      </c>
      <c r="E189" s="11">
        <v>16</v>
      </c>
      <c r="F189" s="10">
        <v>68.02</v>
      </c>
      <c r="G189" s="10">
        <f>ROUND(F189*$I$8,2)</f>
        <v>83.22</v>
      </c>
      <c r="H189" s="10">
        <f>ROUND(G189*E189,2)</f>
        <v>1331.52</v>
      </c>
    </row>
    <row r="190" spans="1:8" ht="45" x14ac:dyDescent="0.2">
      <c r="A190" s="12" t="s">
        <v>266</v>
      </c>
      <c r="B190" s="12">
        <v>89517</v>
      </c>
      <c r="C190" s="13" t="s">
        <v>265</v>
      </c>
      <c r="D190" s="12" t="s">
        <v>12</v>
      </c>
      <c r="E190" s="11">
        <v>1</v>
      </c>
      <c r="F190" s="10">
        <v>63.18</v>
      </c>
      <c r="G190" s="10">
        <f>ROUND(F190*$I$8,2)</f>
        <v>77.290000000000006</v>
      </c>
      <c r="H190" s="10">
        <f>ROUND(G190*E190,2)</f>
        <v>77.290000000000006</v>
      </c>
    </row>
    <row r="191" spans="1:8" ht="45" x14ac:dyDescent="0.2">
      <c r="A191" s="12" t="s">
        <v>264</v>
      </c>
      <c r="B191" s="12">
        <v>89531</v>
      </c>
      <c r="C191" s="13" t="s">
        <v>263</v>
      </c>
      <c r="D191" s="12" t="s">
        <v>12</v>
      </c>
      <c r="E191" s="11">
        <v>2</v>
      </c>
      <c r="F191" s="10">
        <v>34.44</v>
      </c>
      <c r="G191" s="10">
        <f>ROUND(F191*$I$8,2)</f>
        <v>42.13</v>
      </c>
      <c r="H191" s="10">
        <f>ROUND(G191*E191,2)</f>
        <v>84.26</v>
      </c>
    </row>
    <row r="192" spans="1:8" ht="45" x14ac:dyDescent="0.2">
      <c r="A192" s="12" t="s">
        <v>262</v>
      </c>
      <c r="B192" s="12">
        <v>89529</v>
      </c>
      <c r="C192" s="13" t="s">
        <v>261</v>
      </c>
      <c r="D192" s="12" t="s">
        <v>12</v>
      </c>
      <c r="E192" s="11">
        <v>12</v>
      </c>
      <c r="F192" s="10">
        <v>33.51</v>
      </c>
      <c r="G192" s="10">
        <f>ROUND(F192*$I$8,2)</f>
        <v>41</v>
      </c>
      <c r="H192" s="10">
        <f>ROUND(G192*E192,2)</f>
        <v>492</v>
      </c>
    </row>
    <row r="193" spans="1:8" ht="45" x14ac:dyDescent="0.2">
      <c r="A193" s="12" t="s">
        <v>260</v>
      </c>
      <c r="B193" s="12">
        <v>89522</v>
      </c>
      <c r="C193" s="13" t="s">
        <v>259</v>
      </c>
      <c r="D193" s="12" t="s">
        <v>12</v>
      </c>
      <c r="E193" s="11">
        <v>2</v>
      </c>
      <c r="F193" s="10">
        <v>26.92</v>
      </c>
      <c r="G193" s="10">
        <f>ROUND(F193*$I$8,2)</f>
        <v>32.93</v>
      </c>
      <c r="H193" s="10">
        <f>ROUND(G193*E193,2)</f>
        <v>65.86</v>
      </c>
    </row>
    <row r="194" spans="1:8" ht="60" x14ac:dyDescent="0.2">
      <c r="A194" s="12" t="s">
        <v>258</v>
      </c>
      <c r="B194" s="12">
        <v>89590</v>
      </c>
      <c r="C194" s="13" t="s">
        <v>257</v>
      </c>
      <c r="D194" s="12" t="s">
        <v>12</v>
      </c>
      <c r="E194" s="11">
        <v>2</v>
      </c>
      <c r="F194" s="10">
        <v>120.88</v>
      </c>
      <c r="G194" s="10">
        <f>ROUND(F194*$I$8,2)</f>
        <v>147.88</v>
      </c>
      <c r="H194" s="10">
        <f>ROUND(G194*E194,2)</f>
        <v>295.76</v>
      </c>
    </row>
    <row r="195" spans="1:8" ht="45" x14ac:dyDescent="0.2">
      <c r="A195" s="12" t="s">
        <v>256</v>
      </c>
      <c r="B195" s="12">
        <v>89545</v>
      </c>
      <c r="C195" s="13" t="s">
        <v>255</v>
      </c>
      <c r="D195" s="12" t="s">
        <v>12</v>
      </c>
      <c r="E195" s="11">
        <v>1</v>
      </c>
      <c r="F195" s="10">
        <v>15.08</v>
      </c>
      <c r="G195" s="10">
        <f>ROUND(F195*$I$8,2)</f>
        <v>18.45</v>
      </c>
      <c r="H195" s="10">
        <f>ROUND(G195*E195,2)</f>
        <v>18.45</v>
      </c>
    </row>
    <row r="196" spans="1:8" ht="60" x14ac:dyDescent="0.2">
      <c r="A196" s="12" t="s">
        <v>254</v>
      </c>
      <c r="B196" s="12">
        <v>89599</v>
      </c>
      <c r="C196" s="13" t="s">
        <v>253</v>
      </c>
      <c r="D196" s="12" t="s">
        <v>12</v>
      </c>
      <c r="E196" s="11">
        <v>3</v>
      </c>
      <c r="F196" s="10">
        <v>22.56</v>
      </c>
      <c r="G196" s="10">
        <f>ROUND(F196*$I$8,2)</f>
        <v>27.6</v>
      </c>
      <c r="H196" s="10">
        <f>ROUND(G196*E196,2)</f>
        <v>82.8</v>
      </c>
    </row>
    <row r="197" spans="1:8" ht="45" x14ac:dyDescent="0.2">
      <c r="A197" s="12" t="s">
        <v>252</v>
      </c>
      <c r="B197" s="12">
        <v>89554</v>
      </c>
      <c r="C197" s="13" t="s">
        <v>251</v>
      </c>
      <c r="D197" s="12" t="s">
        <v>12</v>
      </c>
      <c r="E197" s="11">
        <v>23</v>
      </c>
      <c r="F197" s="10">
        <v>25.38</v>
      </c>
      <c r="G197" s="10">
        <f>ROUND(F197*$I$8,2)</f>
        <v>31.05</v>
      </c>
      <c r="H197" s="10">
        <f>ROUND(G197*E197,2)</f>
        <v>714.15</v>
      </c>
    </row>
    <row r="198" spans="1:8" ht="60" x14ac:dyDescent="0.2">
      <c r="A198" s="12" t="s">
        <v>250</v>
      </c>
      <c r="B198" s="12">
        <v>89677</v>
      </c>
      <c r="C198" s="13" t="s">
        <v>249</v>
      </c>
      <c r="D198" s="12" t="s">
        <v>12</v>
      </c>
      <c r="E198" s="11">
        <v>3</v>
      </c>
      <c r="F198" s="10">
        <v>69.98</v>
      </c>
      <c r="G198" s="10">
        <f>ROUND(F198*$I$8,2)</f>
        <v>85.61</v>
      </c>
      <c r="H198" s="10">
        <f>ROUND(G198*E198,2)</f>
        <v>256.83</v>
      </c>
    </row>
    <row r="199" spans="1:8" ht="60" x14ac:dyDescent="0.2">
      <c r="A199" s="12" t="s">
        <v>248</v>
      </c>
      <c r="B199" s="12">
        <v>89692</v>
      </c>
      <c r="C199" s="13" t="s">
        <v>247</v>
      </c>
      <c r="D199" s="12" t="s">
        <v>12</v>
      </c>
      <c r="E199" s="11">
        <v>1</v>
      </c>
      <c r="F199" s="10">
        <v>91.46</v>
      </c>
      <c r="G199" s="10">
        <f>ROUND(F199*$I$8,2)</f>
        <v>111.89</v>
      </c>
      <c r="H199" s="10">
        <f>ROUND(G199*E199,2)</f>
        <v>111.89</v>
      </c>
    </row>
    <row r="200" spans="1:8" ht="75" x14ac:dyDescent="0.2">
      <c r="A200" s="12" t="s">
        <v>246</v>
      </c>
      <c r="B200" s="12">
        <v>89690</v>
      </c>
      <c r="C200" s="13" t="s">
        <v>245</v>
      </c>
      <c r="D200" s="12" t="s">
        <v>12</v>
      </c>
      <c r="E200" s="11">
        <v>1</v>
      </c>
      <c r="F200" s="10">
        <v>81.14</v>
      </c>
      <c r="G200" s="10">
        <f>ROUND(F200*$I$8,2)</f>
        <v>99.27</v>
      </c>
      <c r="H200" s="10">
        <f>ROUND(G200*E200,2)</f>
        <v>99.27</v>
      </c>
    </row>
    <row r="201" spans="1:8" ht="15" x14ac:dyDescent="0.2">
      <c r="A201" s="12" t="s">
        <v>244</v>
      </c>
      <c r="B201" s="12" t="s">
        <v>243</v>
      </c>
      <c r="C201" s="13" t="s">
        <v>242</v>
      </c>
      <c r="D201" s="12" t="s">
        <v>12</v>
      </c>
      <c r="E201" s="11">
        <v>1</v>
      </c>
      <c r="F201" s="10">
        <v>669.15</v>
      </c>
      <c r="G201" s="10">
        <f>ROUND(F201*$I$8,2)</f>
        <v>818.64</v>
      </c>
      <c r="H201" s="10">
        <f>ROUND(G201*E201,2)</f>
        <v>818.64</v>
      </c>
    </row>
    <row r="202" spans="1:8" ht="45" x14ac:dyDescent="0.2">
      <c r="A202" s="12" t="s">
        <v>241</v>
      </c>
      <c r="B202" s="12">
        <v>89482</v>
      </c>
      <c r="C202" s="13" t="s">
        <v>240</v>
      </c>
      <c r="D202" s="12" t="s">
        <v>12</v>
      </c>
      <c r="E202" s="11">
        <v>1</v>
      </c>
      <c r="F202" s="10">
        <v>35.619999999999997</v>
      </c>
      <c r="G202" s="10">
        <f>ROUND(F202*$I$8,2)</f>
        <v>43.58</v>
      </c>
      <c r="H202" s="10">
        <f>ROUND(G202*E202,2)</f>
        <v>43.58</v>
      </c>
    </row>
    <row r="203" spans="1:8" ht="15.75" x14ac:dyDescent="0.25">
      <c r="A203" s="9" t="s">
        <v>5</v>
      </c>
      <c r="B203" s="9"/>
      <c r="C203" s="9"/>
      <c r="D203" s="9"/>
      <c r="E203" s="9"/>
      <c r="F203" s="9"/>
      <c r="G203" s="9"/>
      <c r="H203" s="8">
        <f>SUM(H183:H202)</f>
        <v>16701.220000000005</v>
      </c>
    </row>
    <row r="204" spans="1:8" x14ac:dyDescent="0.2">
      <c r="A204" s="7"/>
      <c r="B204" s="7"/>
      <c r="C204" s="7"/>
      <c r="D204" s="7"/>
      <c r="E204" s="7"/>
      <c r="F204" s="7"/>
      <c r="G204" s="7"/>
      <c r="H204" s="7"/>
    </row>
    <row r="205" spans="1:8" ht="18" x14ac:dyDescent="0.2">
      <c r="A205" s="15" t="s">
        <v>239</v>
      </c>
      <c r="B205" s="21"/>
      <c r="C205" s="14" t="s">
        <v>238</v>
      </c>
      <c r="D205" s="14"/>
      <c r="E205" s="14"/>
      <c r="F205" s="14"/>
      <c r="G205" s="14"/>
      <c r="H205" s="14"/>
    </row>
    <row r="206" spans="1:8" ht="60" x14ac:dyDescent="0.2">
      <c r="A206" s="12" t="s">
        <v>237</v>
      </c>
      <c r="B206" s="12" t="s">
        <v>236</v>
      </c>
      <c r="C206" s="13" t="s">
        <v>235</v>
      </c>
      <c r="D206" s="12" t="s">
        <v>12</v>
      </c>
      <c r="E206" s="11">
        <v>1</v>
      </c>
      <c r="F206" s="10">
        <f>[1]Composições!G16</f>
        <v>276.06787720000005</v>
      </c>
      <c r="G206" s="10">
        <f>ROUND(F206*$I$8,2)</f>
        <v>337.74</v>
      </c>
      <c r="H206" s="10">
        <f>ROUND(G206*E206,2)</f>
        <v>337.74</v>
      </c>
    </row>
    <row r="207" spans="1:8" ht="60" x14ac:dyDescent="0.2">
      <c r="A207" s="12" t="s">
        <v>234</v>
      </c>
      <c r="B207" s="12" t="s">
        <v>233</v>
      </c>
      <c r="C207" s="13" t="s">
        <v>232</v>
      </c>
      <c r="D207" s="12" t="s">
        <v>12</v>
      </c>
      <c r="E207" s="11">
        <v>1</v>
      </c>
      <c r="F207" s="10">
        <f>[1]Composições!G32</f>
        <v>289.18289710000005</v>
      </c>
      <c r="G207" s="10">
        <f>ROUND(F207*$I$8,2)</f>
        <v>353.79</v>
      </c>
      <c r="H207" s="10">
        <f>ROUND(G207*E207,2)</f>
        <v>353.79</v>
      </c>
    </row>
    <row r="208" spans="1:8" ht="60" x14ac:dyDescent="0.2">
      <c r="A208" s="12" t="s">
        <v>231</v>
      </c>
      <c r="B208" s="12" t="s">
        <v>230</v>
      </c>
      <c r="C208" s="13" t="s">
        <v>229</v>
      </c>
      <c r="D208" s="12" t="s">
        <v>12</v>
      </c>
      <c r="E208" s="11">
        <v>1</v>
      </c>
      <c r="F208" s="10">
        <f>[1]Composições!G48</f>
        <v>305.69367214000005</v>
      </c>
      <c r="G208" s="10">
        <f>ROUND(F208*$I$8,2)</f>
        <v>373.99</v>
      </c>
      <c r="H208" s="10">
        <f>ROUND(G208*E208,2)</f>
        <v>373.99</v>
      </c>
    </row>
    <row r="209" spans="1:8" ht="75" x14ac:dyDescent="0.2">
      <c r="A209" s="12" t="s">
        <v>228</v>
      </c>
      <c r="B209" s="12">
        <v>89728</v>
      </c>
      <c r="C209" s="13" t="s">
        <v>227</v>
      </c>
      <c r="D209" s="12" t="s">
        <v>12</v>
      </c>
      <c r="E209" s="11">
        <v>4</v>
      </c>
      <c r="F209" s="10">
        <v>12.17</v>
      </c>
      <c r="G209" s="10">
        <f>ROUND(F209*$I$8,2)</f>
        <v>14.89</v>
      </c>
      <c r="H209" s="10">
        <f>ROUND(G209*E209,2)</f>
        <v>59.56</v>
      </c>
    </row>
    <row r="210" spans="1:8" ht="60" x14ac:dyDescent="0.2">
      <c r="A210" s="12" t="s">
        <v>226</v>
      </c>
      <c r="B210" s="12">
        <v>89726</v>
      </c>
      <c r="C210" s="13" t="s">
        <v>225</v>
      </c>
      <c r="D210" s="12" t="s">
        <v>12</v>
      </c>
      <c r="E210" s="11">
        <v>8</v>
      </c>
      <c r="F210" s="10">
        <v>9.74</v>
      </c>
      <c r="G210" s="10">
        <f>ROUND(F210*$I$8,2)</f>
        <v>11.92</v>
      </c>
      <c r="H210" s="10">
        <f>ROUND(G210*E210,2)</f>
        <v>95.36</v>
      </c>
    </row>
    <row r="211" spans="1:8" ht="60" x14ac:dyDescent="0.2">
      <c r="A211" s="12" t="s">
        <v>224</v>
      </c>
      <c r="B211" s="12">
        <v>89739</v>
      </c>
      <c r="C211" s="13" t="s">
        <v>223</v>
      </c>
      <c r="D211" s="12" t="s">
        <v>12</v>
      </c>
      <c r="E211" s="11">
        <v>1</v>
      </c>
      <c r="F211" s="10">
        <v>21.83</v>
      </c>
      <c r="G211" s="10">
        <f>ROUND(F211*$I$8,2)</f>
        <v>26.71</v>
      </c>
      <c r="H211" s="10">
        <f>ROUND(G211*E211,2)</f>
        <v>26.71</v>
      </c>
    </row>
    <row r="212" spans="1:8" ht="60" x14ac:dyDescent="0.2">
      <c r="A212" s="12" t="s">
        <v>222</v>
      </c>
      <c r="B212" s="12">
        <v>89746</v>
      </c>
      <c r="C212" s="13" t="s">
        <v>221</v>
      </c>
      <c r="D212" s="12" t="s">
        <v>12</v>
      </c>
      <c r="E212" s="11">
        <v>2</v>
      </c>
      <c r="F212" s="10">
        <v>26.22</v>
      </c>
      <c r="G212" s="10">
        <f>ROUND(F212*$I$8,2)</f>
        <v>32.08</v>
      </c>
      <c r="H212" s="10">
        <f>ROUND(G212*E212,2)</f>
        <v>64.16</v>
      </c>
    </row>
    <row r="213" spans="1:8" ht="60" x14ac:dyDescent="0.2">
      <c r="A213" s="12" t="s">
        <v>220</v>
      </c>
      <c r="B213" s="12">
        <v>89737</v>
      </c>
      <c r="C213" s="13" t="s">
        <v>219</v>
      </c>
      <c r="D213" s="12" t="s">
        <v>12</v>
      </c>
      <c r="E213" s="11">
        <v>4</v>
      </c>
      <c r="F213" s="10">
        <v>20.94</v>
      </c>
      <c r="G213" s="10">
        <f>ROUND(F213*$I$8,2)</f>
        <v>25.62</v>
      </c>
      <c r="H213" s="10">
        <f>ROUND(G213*E213,2)</f>
        <v>102.48</v>
      </c>
    </row>
    <row r="214" spans="1:8" ht="60" x14ac:dyDescent="0.2">
      <c r="A214" s="12" t="s">
        <v>218</v>
      </c>
      <c r="B214" s="12">
        <v>89744</v>
      </c>
      <c r="C214" s="13" t="s">
        <v>217</v>
      </c>
      <c r="D214" s="12" t="s">
        <v>12</v>
      </c>
      <c r="E214" s="11">
        <v>5</v>
      </c>
      <c r="F214" s="10">
        <v>25.46</v>
      </c>
      <c r="G214" s="10">
        <f>ROUND(F214*$I$8,2)</f>
        <v>31.15</v>
      </c>
      <c r="H214" s="10">
        <f>ROUND(G214*E214,2)</f>
        <v>155.75</v>
      </c>
    </row>
    <row r="215" spans="1:8" ht="60" x14ac:dyDescent="0.2">
      <c r="A215" s="12" t="s">
        <v>216</v>
      </c>
      <c r="B215" s="12">
        <v>89724</v>
      </c>
      <c r="C215" s="13" t="s">
        <v>215</v>
      </c>
      <c r="D215" s="12" t="s">
        <v>12</v>
      </c>
      <c r="E215" s="11">
        <v>4</v>
      </c>
      <c r="F215" s="10">
        <v>9.5299999999999994</v>
      </c>
      <c r="G215" s="10">
        <f>ROUND(F215*$I$8,2)</f>
        <v>11.66</v>
      </c>
      <c r="H215" s="10">
        <f>ROUND(G215*E215,2)</f>
        <v>46.64</v>
      </c>
    </row>
    <row r="216" spans="1:8" ht="60" x14ac:dyDescent="0.2">
      <c r="A216" s="12" t="s">
        <v>214</v>
      </c>
      <c r="B216" s="12">
        <v>104345</v>
      </c>
      <c r="C216" s="13" t="s">
        <v>213</v>
      </c>
      <c r="D216" s="12" t="s">
        <v>12</v>
      </c>
      <c r="E216" s="11">
        <v>6</v>
      </c>
      <c r="F216" s="10">
        <v>39.409999999999997</v>
      </c>
      <c r="G216" s="10">
        <f>ROUND(F216*$I$8,2)</f>
        <v>48.21</v>
      </c>
      <c r="H216" s="10">
        <f>ROUND(G216*E216,2)</f>
        <v>289.26</v>
      </c>
    </row>
    <row r="217" spans="1:8" ht="75" x14ac:dyDescent="0.2">
      <c r="A217" s="12" t="s">
        <v>212</v>
      </c>
      <c r="B217" s="12">
        <v>104355</v>
      </c>
      <c r="C217" s="13" t="s">
        <v>211</v>
      </c>
      <c r="D217" s="12" t="s">
        <v>12</v>
      </c>
      <c r="E217" s="11">
        <v>1</v>
      </c>
      <c r="F217" s="10">
        <v>44.12</v>
      </c>
      <c r="G217" s="10">
        <f>ROUND(F217*$I$8,2)</f>
        <v>53.98</v>
      </c>
      <c r="H217" s="10">
        <f>ROUND(G217*E217,2)</f>
        <v>53.98</v>
      </c>
    </row>
    <row r="218" spans="1:8" ht="75" x14ac:dyDescent="0.2">
      <c r="A218" s="12" t="s">
        <v>210</v>
      </c>
      <c r="B218" s="12">
        <v>104343</v>
      </c>
      <c r="C218" s="13" t="s">
        <v>209</v>
      </c>
      <c r="D218" s="12" t="s">
        <v>12</v>
      </c>
      <c r="E218" s="11">
        <v>1</v>
      </c>
      <c r="F218" s="10">
        <v>31.35</v>
      </c>
      <c r="G218" s="10">
        <f>ROUND(F218*$I$8,2)</f>
        <v>38.35</v>
      </c>
      <c r="H218" s="10">
        <f>ROUND(G218*E218,2)</f>
        <v>38.35</v>
      </c>
    </row>
    <row r="219" spans="1:8" ht="75" x14ac:dyDescent="0.2">
      <c r="A219" s="12" t="s">
        <v>208</v>
      </c>
      <c r="B219" s="12">
        <v>89795</v>
      </c>
      <c r="C219" s="13" t="s">
        <v>207</v>
      </c>
      <c r="D219" s="12" t="s">
        <v>12</v>
      </c>
      <c r="E219" s="11">
        <v>1</v>
      </c>
      <c r="F219" s="10">
        <v>37.590000000000003</v>
      </c>
      <c r="G219" s="10">
        <f>ROUND(F219*$I$8,2)</f>
        <v>45.99</v>
      </c>
      <c r="H219" s="10">
        <f>ROUND(G219*E219,2)</f>
        <v>45.99</v>
      </c>
    </row>
    <row r="220" spans="1:8" ht="60" x14ac:dyDescent="0.2">
      <c r="A220" s="12" t="s">
        <v>206</v>
      </c>
      <c r="B220" s="12">
        <v>89778</v>
      </c>
      <c r="C220" s="13" t="s">
        <v>205</v>
      </c>
      <c r="D220" s="12" t="s">
        <v>12</v>
      </c>
      <c r="E220" s="11">
        <v>18</v>
      </c>
      <c r="F220" s="10">
        <v>16.100000000000001</v>
      </c>
      <c r="G220" s="10">
        <f>ROUND(F220*$I$8,2)</f>
        <v>19.7</v>
      </c>
      <c r="H220" s="10">
        <f>ROUND(G220*E220,2)</f>
        <v>354.6</v>
      </c>
    </row>
    <row r="221" spans="1:8" ht="60" x14ac:dyDescent="0.2">
      <c r="A221" s="12" t="s">
        <v>204</v>
      </c>
      <c r="B221" s="12">
        <v>89774</v>
      </c>
      <c r="C221" s="13" t="s">
        <v>203</v>
      </c>
      <c r="D221" s="12" t="s">
        <v>12</v>
      </c>
      <c r="E221" s="11">
        <v>5</v>
      </c>
      <c r="F221" s="10">
        <v>14.11</v>
      </c>
      <c r="G221" s="10">
        <f>ROUND(F221*$I$8,2)</f>
        <v>17.260000000000002</v>
      </c>
      <c r="H221" s="10">
        <f>ROUND(G221*E221,2)</f>
        <v>86.3</v>
      </c>
    </row>
    <row r="222" spans="1:8" ht="60" x14ac:dyDescent="0.2">
      <c r="A222" s="12" t="s">
        <v>202</v>
      </c>
      <c r="B222" s="12">
        <v>89753</v>
      </c>
      <c r="C222" s="13" t="s">
        <v>201</v>
      </c>
      <c r="D222" s="12" t="s">
        <v>12</v>
      </c>
      <c r="E222" s="11">
        <v>1</v>
      </c>
      <c r="F222" s="10">
        <v>8.61</v>
      </c>
      <c r="G222" s="10">
        <f>ROUND(F222*$I$8,2)</f>
        <v>10.53</v>
      </c>
      <c r="H222" s="10">
        <f>ROUND(G222*E222,2)</f>
        <v>10.53</v>
      </c>
    </row>
    <row r="223" spans="1:8" ht="60" x14ac:dyDescent="0.2">
      <c r="A223" s="12" t="s">
        <v>200</v>
      </c>
      <c r="B223" s="12">
        <v>89549</v>
      </c>
      <c r="C223" s="13" t="s">
        <v>199</v>
      </c>
      <c r="D223" s="12" t="s">
        <v>12</v>
      </c>
      <c r="E223" s="11">
        <v>2</v>
      </c>
      <c r="F223" s="10">
        <v>17.3</v>
      </c>
      <c r="G223" s="10">
        <f>ROUND(F223*$I$8,2)</f>
        <v>21.16</v>
      </c>
      <c r="H223" s="10">
        <f>ROUND(G223*E223,2)</f>
        <v>42.32</v>
      </c>
    </row>
    <row r="224" spans="1:8" ht="45" x14ac:dyDescent="0.2">
      <c r="A224" s="12" t="s">
        <v>198</v>
      </c>
      <c r="B224" s="12">
        <v>89711</v>
      </c>
      <c r="C224" s="13" t="s">
        <v>197</v>
      </c>
      <c r="D224" s="12" t="s">
        <v>29</v>
      </c>
      <c r="E224" s="11">
        <v>5</v>
      </c>
      <c r="F224" s="10">
        <v>20.25</v>
      </c>
      <c r="G224" s="10">
        <f>ROUND(F224*$I$8,2)</f>
        <v>24.77</v>
      </c>
      <c r="H224" s="10">
        <f>ROUND(G224*E224,2)</f>
        <v>123.85</v>
      </c>
    </row>
    <row r="225" spans="1:8" ht="45" x14ac:dyDescent="0.2">
      <c r="A225" s="12" t="s">
        <v>196</v>
      </c>
      <c r="B225" s="12">
        <v>89712</v>
      </c>
      <c r="C225" s="13" t="s">
        <v>195</v>
      </c>
      <c r="D225" s="12" t="s">
        <v>29</v>
      </c>
      <c r="E225" s="11">
        <v>14</v>
      </c>
      <c r="F225" s="10">
        <v>25.51</v>
      </c>
      <c r="G225" s="10">
        <f>ROUND(F225*$I$8,2)</f>
        <v>31.21</v>
      </c>
      <c r="H225" s="10">
        <f>ROUND(G225*E225,2)</f>
        <v>436.94</v>
      </c>
    </row>
    <row r="226" spans="1:8" ht="45" x14ac:dyDescent="0.2">
      <c r="A226" s="12" t="s">
        <v>194</v>
      </c>
      <c r="B226" s="12">
        <v>89713</v>
      </c>
      <c r="C226" s="13" t="s">
        <v>193</v>
      </c>
      <c r="D226" s="12" t="s">
        <v>29</v>
      </c>
      <c r="E226" s="11">
        <v>7</v>
      </c>
      <c r="F226" s="10">
        <v>31.74</v>
      </c>
      <c r="G226" s="10">
        <f>ROUND(F226*$I$8,2)</f>
        <v>38.83</v>
      </c>
      <c r="H226" s="10">
        <f>ROUND(G226*E226,2)</f>
        <v>271.81</v>
      </c>
    </row>
    <row r="227" spans="1:8" ht="60" x14ac:dyDescent="0.2">
      <c r="A227" s="12" t="s">
        <v>192</v>
      </c>
      <c r="B227" s="12">
        <v>89714</v>
      </c>
      <c r="C227" s="13" t="s">
        <v>191</v>
      </c>
      <c r="D227" s="12" t="s">
        <v>29</v>
      </c>
      <c r="E227" s="11">
        <v>37</v>
      </c>
      <c r="F227" s="10">
        <v>35.54</v>
      </c>
      <c r="G227" s="10">
        <f>ROUND(F227*$I$8,2)</f>
        <v>43.48</v>
      </c>
      <c r="H227" s="10">
        <f>ROUND(G227*E227,2)</f>
        <v>1608.76</v>
      </c>
    </row>
    <row r="228" spans="1:8" ht="60" x14ac:dyDescent="0.2">
      <c r="A228" s="12" t="s">
        <v>190</v>
      </c>
      <c r="B228" s="12">
        <v>104328</v>
      </c>
      <c r="C228" s="13" t="s">
        <v>189</v>
      </c>
      <c r="D228" s="12" t="s">
        <v>12</v>
      </c>
      <c r="E228" s="11">
        <v>7</v>
      </c>
      <c r="F228" s="10">
        <v>63.5</v>
      </c>
      <c r="G228" s="10">
        <f>ROUND(F228*$I$8,2)</f>
        <v>77.69</v>
      </c>
      <c r="H228" s="10">
        <f>ROUND(G228*E228,2)</f>
        <v>543.83000000000004</v>
      </c>
    </row>
    <row r="229" spans="1:8" ht="15.75" x14ac:dyDescent="0.25">
      <c r="A229" s="9" t="s">
        <v>5</v>
      </c>
      <c r="B229" s="9"/>
      <c r="C229" s="9"/>
      <c r="D229" s="9"/>
      <c r="E229" s="9"/>
      <c r="F229" s="9"/>
      <c r="G229" s="9"/>
      <c r="H229" s="8">
        <f>SUM(H206:H228)</f>
        <v>5522.7000000000007</v>
      </c>
    </row>
    <row r="230" spans="1:8" x14ac:dyDescent="0.2">
      <c r="A230" s="7"/>
      <c r="B230" s="7"/>
      <c r="C230" s="7"/>
      <c r="D230" s="7"/>
      <c r="E230" s="7"/>
      <c r="F230" s="7"/>
      <c r="G230" s="7"/>
      <c r="H230" s="7"/>
    </row>
    <row r="231" spans="1:8" ht="18" x14ac:dyDescent="0.2">
      <c r="A231" s="14" t="s">
        <v>188</v>
      </c>
      <c r="B231" s="21"/>
      <c r="C231" s="14" t="s">
        <v>187</v>
      </c>
      <c r="D231" s="14"/>
      <c r="E231" s="14"/>
      <c r="F231" s="14"/>
      <c r="G231" s="14"/>
      <c r="H231" s="14"/>
    </row>
    <row r="232" spans="1:8" ht="90" x14ac:dyDescent="0.2">
      <c r="A232" s="12" t="s">
        <v>186</v>
      </c>
      <c r="B232" s="12" t="s">
        <v>185</v>
      </c>
      <c r="C232" s="13" t="s">
        <v>184</v>
      </c>
      <c r="D232" s="12" t="s">
        <v>12</v>
      </c>
      <c r="E232" s="11">
        <v>4</v>
      </c>
      <c r="F232" s="10">
        <v>760.73</v>
      </c>
      <c r="G232" s="10">
        <f>ROUND(F232*$I$8,2)</f>
        <v>930.68</v>
      </c>
      <c r="H232" s="10">
        <f>ROUND(G232*E232,2)</f>
        <v>3722.72</v>
      </c>
    </row>
    <row r="233" spans="1:8" ht="75" x14ac:dyDescent="0.2">
      <c r="A233" s="12" t="s">
        <v>183</v>
      </c>
      <c r="B233" s="12">
        <v>86925</v>
      </c>
      <c r="C233" s="13" t="s">
        <v>182</v>
      </c>
      <c r="D233" s="12" t="s">
        <v>12</v>
      </c>
      <c r="E233" s="11">
        <v>1</v>
      </c>
      <c r="F233" s="10">
        <v>557.59</v>
      </c>
      <c r="G233" s="10">
        <f>ROUND(F233*$I$8,2)</f>
        <v>682.16</v>
      </c>
      <c r="H233" s="10">
        <f>ROUND(G233*E233,2)</f>
        <v>682.16</v>
      </c>
    </row>
    <row r="234" spans="1:8" ht="30" x14ac:dyDescent="0.2">
      <c r="A234" s="12" t="s">
        <v>181</v>
      </c>
      <c r="B234" s="12" t="s">
        <v>180</v>
      </c>
      <c r="C234" s="13" t="s">
        <v>179</v>
      </c>
      <c r="D234" s="12" t="s">
        <v>178</v>
      </c>
      <c r="E234" s="11">
        <v>1.65</v>
      </c>
      <c r="F234" s="10">
        <v>268.81</v>
      </c>
      <c r="G234" s="10">
        <f>ROUND(F234*$I$8,2)</f>
        <v>328.86</v>
      </c>
      <c r="H234" s="10">
        <f>ROUND(G234*E234,2)</f>
        <v>542.62</v>
      </c>
    </row>
    <row r="235" spans="1:8" ht="75" x14ac:dyDescent="0.2">
      <c r="A235" s="12" t="s">
        <v>177</v>
      </c>
      <c r="B235" s="12" t="s">
        <v>176</v>
      </c>
      <c r="C235" s="13" t="s">
        <v>175</v>
      </c>
      <c r="D235" s="12" t="s">
        <v>12</v>
      </c>
      <c r="E235" s="11">
        <v>4</v>
      </c>
      <c r="F235" s="10">
        <v>398.04</v>
      </c>
      <c r="G235" s="10">
        <f>ROUND(F235*$I$8,2)</f>
        <v>486.96</v>
      </c>
      <c r="H235" s="10">
        <f>ROUND(G235*E235,2)</f>
        <v>1947.84</v>
      </c>
    </row>
    <row r="236" spans="1:8" ht="45" x14ac:dyDescent="0.2">
      <c r="A236" s="12" t="s">
        <v>174</v>
      </c>
      <c r="B236" s="12">
        <v>86915</v>
      </c>
      <c r="C236" s="13" t="s">
        <v>173</v>
      </c>
      <c r="D236" s="12" t="s">
        <v>12</v>
      </c>
      <c r="E236" s="11">
        <v>4</v>
      </c>
      <c r="F236" s="10">
        <v>152.72999999999999</v>
      </c>
      <c r="G236" s="10">
        <f>ROUND(F236*$I$8,2)</f>
        <v>186.85</v>
      </c>
      <c r="H236" s="10">
        <f>ROUND(G236*E236,2)</f>
        <v>747.4</v>
      </c>
    </row>
    <row r="237" spans="1:8" ht="30" x14ac:dyDescent="0.2">
      <c r="A237" s="12" t="s">
        <v>172</v>
      </c>
      <c r="B237" s="12">
        <v>100858</v>
      </c>
      <c r="C237" s="13" t="s">
        <v>171</v>
      </c>
      <c r="D237" s="12" t="s">
        <v>12</v>
      </c>
      <c r="E237" s="11">
        <v>2</v>
      </c>
      <c r="F237" s="10">
        <v>730.31</v>
      </c>
      <c r="G237" s="10">
        <f>ROUND(F237*$I$8,2)</f>
        <v>893.46</v>
      </c>
      <c r="H237" s="10">
        <f>ROUND(G237*E237,2)</f>
        <v>1786.92</v>
      </c>
    </row>
    <row r="238" spans="1:8" ht="45" x14ac:dyDescent="0.2">
      <c r="A238" s="12" t="s">
        <v>170</v>
      </c>
      <c r="B238" s="12">
        <v>100869</v>
      </c>
      <c r="C238" s="13" t="s">
        <v>169</v>
      </c>
      <c r="D238" s="12" t="s">
        <v>12</v>
      </c>
      <c r="E238" s="11">
        <v>4</v>
      </c>
      <c r="F238" s="10">
        <v>397.73</v>
      </c>
      <c r="G238" s="10">
        <f>ROUND(F238*$I$8,2)</f>
        <v>486.58</v>
      </c>
      <c r="H238" s="10">
        <f>ROUND(G238*E238,2)</f>
        <v>1946.32</v>
      </c>
    </row>
    <row r="239" spans="1:8" ht="30" x14ac:dyDescent="0.2">
      <c r="A239" s="12" t="s">
        <v>168</v>
      </c>
      <c r="B239" s="12" t="s">
        <v>167</v>
      </c>
      <c r="C239" s="13" t="s">
        <v>166</v>
      </c>
      <c r="D239" s="12" t="s">
        <v>12</v>
      </c>
      <c r="E239" s="11">
        <v>2</v>
      </c>
      <c r="F239" s="10">
        <v>67.47</v>
      </c>
      <c r="G239" s="10">
        <f>ROUND(F239*$I$8,2)</f>
        <v>82.54</v>
      </c>
      <c r="H239" s="10">
        <f>ROUND(G239*E239,2)</f>
        <v>165.08</v>
      </c>
    </row>
    <row r="240" spans="1:8" ht="45" x14ac:dyDescent="0.2">
      <c r="A240" s="12" t="s">
        <v>165</v>
      </c>
      <c r="B240" s="12" t="s">
        <v>164</v>
      </c>
      <c r="C240" s="13" t="s">
        <v>163</v>
      </c>
      <c r="D240" s="12" t="s">
        <v>12</v>
      </c>
      <c r="E240" s="11">
        <v>2</v>
      </c>
      <c r="F240" s="10">
        <v>65.010000000000005</v>
      </c>
      <c r="G240" s="10">
        <f>ROUND(F240*$I$8,2)</f>
        <v>79.53</v>
      </c>
      <c r="H240" s="10">
        <f>ROUND(G240*E240,2)</f>
        <v>159.06</v>
      </c>
    </row>
    <row r="241" spans="1:8" ht="30" x14ac:dyDescent="0.2">
      <c r="A241" s="12" t="s">
        <v>162</v>
      </c>
      <c r="B241" s="12">
        <v>95545</v>
      </c>
      <c r="C241" s="13" t="s">
        <v>161</v>
      </c>
      <c r="D241" s="12" t="s">
        <v>12</v>
      </c>
      <c r="E241" s="11">
        <v>4</v>
      </c>
      <c r="F241" s="10">
        <v>40.299999999999997</v>
      </c>
      <c r="G241" s="10">
        <f>ROUND(F241*$I$8,2)</f>
        <v>49.3</v>
      </c>
      <c r="H241" s="10">
        <f>ROUND(G241*E241,2)</f>
        <v>197.2</v>
      </c>
    </row>
    <row r="242" spans="1:8" ht="30" x14ac:dyDescent="0.2">
      <c r="A242" s="12" t="s">
        <v>160</v>
      </c>
      <c r="B242" s="12">
        <v>95544</v>
      </c>
      <c r="C242" s="13" t="s">
        <v>159</v>
      </c>
      <c r="D242" s="12" t="s">
        <v>12</v>
      </c>
      <c r="E242" s="11">
        <v>4</v>
      </c>
      <c r="F242" s="10">
        <v>41.07</v>
      </c>
      <c r="G242" s="10">
        <f>ROUND(F242*$I$8,2)</f>
        <v>50.25</v>
      </c>
      <c r="H242" s="10">
        <f>ROUND(G242*E242,2)</f>
        <v>201</v>
      </c>
    </row>
    <row r="243" spans="1:8" ht="15.75" x14ac:dyDescent="0.25">
      <c r="A243" s="9" t="s">
        <v>5</v>
      </c>
      <c r="B243" s="9"/>
      <c r="C243" s="9"/>
      <c r="D243" s="9"/>
      <c r="E243" s="9"/>
      <c r="F243" s="9"/>
      <c r="G243" s="9"/>
      <c r="H243" s="8">
        <f>SUM(H232:H242)</f>
        <v>12098.32</v>
      </c>
    </row>
    <row r="244" spans="1:8" x14ac:dyDescent="0.2">
      <c r="A244" s="7"/>
      <c r="B244" s="7"/>
      <c r="C244" s="7"/>
      <c r="D244" s="7"/>
      <c r="E244" s="7"/>
      <c r="F244" s="7"/>
      <c r="G244" s="7"/>
      <c r="H244" s="7"/>
    </row>
    <row r="245" spans="1:8" ht="18" x14ac:dyDescent="0.2">
      <c r="A245" s="14" t="s">
        <v>158</v>
      </c>
      <c r="B245" s="14"/>
      <c r="C245" s="14" t="s">
        <v>157</v>
      </c>
      <c r="D245" s="14"/>
      <c r="E245" s="14"/>
      <c r="F245" s="14"/>
      <c r="G245" s="14"/>
      <c r="H245" s="14"/>
    </row>
    <row r="246" spans="1:8" ht="45" x14ac:dyDescent="0.2">
      <c r="A246" s="12" t="s">
        <v>156</v>
      </c>
      <c r="B246" s="12">
        <v>91924</v>
      </c>
      <c r="C246" s="13" t="s">
        <v>155</v>
      </c>
      <c r="D246" s="12" t="s">
        <v>29</v>
      </c>
      <c r="E246" s="11">
        <v>218</v>
      </c>
      <c r="F246" s="10">
        <v>2.66</v>
      </c>
      <c r="G246" s="10">
        <f>ROUND(F246*$I$8,2)</f>
        <v>3.25</v>
      </c>
      <c r="H246" s="10">
        <f>ROUND(G246*E246,2)</f>
        <v>708.5</v>
      </c>
    </row>
    <row r="247" spans="1:8" ht="45" x14ac:dyDescent="0.2">
      <c r="A247" s="12" t="s">
        <v>154</v>
      </c>
      <c r="B247" s="12">
        <v>91924</v>
      </c>
      <c r="C247" s="13" t="s">
        <v>153</v>
      </c>
      <c r="D247" s="12" t="s">
        <v>29</v>
      </c>
      <c r="E247" s="11">
        <v>121</v>
      </c>
      <c r="F247" s="10">
        <f>F246</f>
        <v>2.66</v>
      </c>
      <c r="G247" s="10">
        <f>ROUND(F247*$I$8,2)</f>
        <v>3.25</v>
      </c>
      <c r="H247" s="10">
        <f>ROUND(G247*E247,2)</f>
        <v>393.25</v>
      </c>
    </row>
    <row r="248" spans="1:8" ht="45" x14ac:dyDescent="0.2">
      <c r="A248" s="12" t="s">
        <v>152</v>
      </c>
      <c r="B248" s="12">
        <v>91924</v>
      </c>
      <c r="C248" s="13" t="s">
        <v>151</v>
      </c>
      <c r="D248" s="12" t="s">
        <v>29</v>
      </c>
      <c r="E248" s="11">
        <v>69</v>
      </c>
      <c r="F248" s="10">
        <f>F246</f>
        <v>2.66</v>
      </c>
      <c r="G248" s="10">
        <f>ROUND(F248*$I$8,2)</f>
        <v>3.25</v>
      </c>
      <c r="H248" s="10">
        <f>ROUND(G248*E248,2)</f>
        <v>224.25</v>
      </c>
    </row>
    <row r="249" spans="1:8" ht="45" x14ac:dyDescent="0.2">
      <c r="A249" s="12" t="s">
        <v>150</v>
      </c>
      <c r="B249" s="12">
        <v>91924</v>
      </c>
      <c r="C249" s="13" t="s">
        <v>149</v>
      </c>
      <c r="D249" s="12" t="s">
        <v>29</v>
      </c>
      <c r="E249" s="11">
        <v>45</v>
      </c>
      <c r="F249" s="10">
        <f>F246</f>
        <v>2.66</v>
      </c>
      <c r="G249" s="10">
        <f>ROUND(F249*$I$8,2)</f>
        <v>3.25</v>
      </c>
      <c r="H249" s="10">
        <f>ROUND(G249*E249,2)</f>
        <v>146.25</v>
      </c>
    </row>
    <row r="250" spans="1:8" ht="45" x14ac:dyDescent="0.2">
      <c r="A250" s="12" t="s">
        <v>148</v>
      </c>
      <c r="B250" s="12">
        <v>91926</v>
      </c>
      <c r="C250" s="13" t="s">
        <v>147</v>
      </c>
      <c r="D250" s="12" t="s">
        <v>29</v>
      </c>
      <c r="E250" s="11">
        <v>183</v>
      </c>
      <c r="F250" s="10">
        <v>3.83</v>
      </c>
      <c r="G250" s="10">
        <f>ROUND(F250*$I$8,2)</f>
        <v>4.6900000000000004</v>
      </c>
      <c r="H250" s="10">
        <f>ROUND(G250*E250,2)</f>
        <v>858.27</v>
      </c>
    </row>
    <row r="251" spans="1:8" ht="45" x14ac:dyDescent="0.2">
      <c r="A251" s="12" t="s">
        <v>146</v>
      </c>
      <c r="B251" s="12">
        <v>91926</v>
      </c>
      <c r="C251" s="13" t="s">
        <v>145</v>
      </c>
      <c r="D251" s="12" t="s">
        <v>29</v>
      </c>
      <c r="E251" s="11">
        <v>56</v>
      </c>
      <c r="F251" s="10">
        <f>F250</f>
        <v>3.83</v>
      </c>
      <c r="G251" s="10">
        <f>ROUND(F251*$I$8,2)</f>
        <v>4.6900000000000004</v>
      </c>
      <c r="H251" s="10">
        <f>ROUND(G251*E251,2)</f>
        <v>262.64</v>
      </c>
    </row>
    <row r="252" spans="1:8" ht="45" x14ac:dyDescent="0.2">
      <c r="A252" s="12" t="s">
        <v>144</v>
      </c>
      <c r="B252" s="12">
        <v>91926</v>
      </c>
      <c r="C252" s="13" t="s">
        <v>143</v>
      </c>
      <c r="D252" s="12" t="s">
        <v>29</v>
      </c>
      <c r="E252" s="11">
        <v>81</v>
      </c>
      <c r="F252" s="10">
        <f>F250</f>
        <v>3.83</v>
      </c>
      <c r="G252" s="10">
        <f>ROUND(F252*$I$8,2)</f>
        <v>4.6900000000000004</v>
      </c>
      <c r="H252" s="10">
        <f>ROUND(G252*E252,2)</f>
        <v>379.89</v>
      </c>
    </row>
    <row r="253" spans="1:8" ht="45" x14ac:dyDescent="0.2">
      <c r="A253" s="12" t="s">
        <v>142</v>
      </c>
      <c r="B253" s="12">
        <v>91926</v>
      </c>
      <c r="C253" s="13" t="s">
        <v>141</v>
      </c>
      <c r="D253" s="12" t="s">
        <v>29</v>
      </c>
      <c r="E253" s="11">
        <v>133</v>
      </c>
      <c r="F253" s="10">
        <f>F250</f>
        <v>3.83</v>
      </c>
      <c r="G253" s="10">
        <f>ROUND(F253*$I$8,2)</f>
        <v>4.6900000000000004</v>
      </c>
      <c r="H253" s="10">
        <f>ROUND(G253*E253,2)</f>
        <v>623.77</v>
      </c>
    </row>
    <row r="254" spans="1:8" ht="45" x14ac:dyDescent="0.2">
      <c r="A254" s="12" t="s">
        <v>140</v>
      </c>
      <c r="B254" s="12">
        <v>91926</v>
      </c>
      <c r="C254" s="13" t="s">
        <v>139</v>
      </c>
      <c r="D254" s="12" t="s">
        <v>29</v>
      </c>
      <c r="E254" s="11">
        <v>67</v>
      </c>
      <c r="F254" s="10">
        <f>F251</f>
        <v>3.83</v>
      </c>
      <c r="G254" s="10">
        <f>ROUND(F254*$I$8,2)</f>
        <v>4.6900000000000004</v>
      </c>
      <c r="H254" s="10">
        <f>ROUND(G254*E254,2)</f>
        <v>314.23</v>
      </c>
    </row>
    <row r="255" spans="1:8" ht="45" x14ac:dyDescent="0.2">
      <c r="A255" s="12" t="s">
        <v>138</v>
      </c>
      <c r="B255" s="12">
        <v>91928</v>
      </c>
      <c r="C255" s="13" t="s">
        <v>137</v>
      </c>
      <c r="D255" s="12" t="s">
        <v>29</v>
      </c>
      <c r="E255" s="11">
        <v>64</v>
      </c>
      <c r="F255" s="10">
        <v>5.89</v>
      </c>
      <c r="G255" s="10">
        <f>ROUND(F255*$I$8,2)</f>
        <v>7.21</v>
      </c>
      <c r="H255" s="10">
        <f>ROUND(G255*E255,2)</f>
        <v>461.44</v>
      </c>
    </row>
    <row r="256" spans="1:8" ht="45" x14ac:dyDescent="0.2">
      <c r="A256" s="12" t="s">
        <v>136</v>
      </c>
      <c r="B256" s="12">
        <v>91928</v>
      </c>
      <c r="C256" s="13" t="s">
        <v>135</v>
      </c>
      <c r="D256" s="12" t="s">
        <v>29</v>
      </c>
      <c r="E256" s="11">
        <v>33</v>
      </c>
      <c r="F256" s="10">
        <f>F255</f>
        <v>5.89</v>
      </c>
      <c r="G256" s="10">
        <f>ROUND(F256*$I$8,2)</f>
        <v>7.21</v>
      </c>
      <c r="H256" s="10">
        <f>ROUND(G256*E256,2)</f>
        <v>237.93</v>
      </c>
    </row>
    <row r="257" spans="1:8" ht="45" x14ac:dyDescent="0.2">
      <c r="A257" s="12" t="s">
        <v>134</v>
      </c>
      <c r="B257" s="12">
        <v>91928</v>
      </c>
      <c r="C257" s="13" t="s">
        <v>133</v>
      </c>
      <c r="D257" s="12" t="s">
        <v>29</v>
      </c>
      <c r="E257" s="11">
        <v>83</v>
      </c>
      <c r="F257" s="10">
        <f>F255</f>
        <v>5.89</v>
      </c>
      <c r="G257" s="10">
        <f>ROUND(F257*$I$8,2)</f>
        <v>7.21</v>
      </c>
      <c r="H257" s="10">
        <f>ROUND(G257*E257,2)</f>
        <v>598.42999999999995</v>
      </c>
    </row>
    <row r="258" spans="1:8" ht="45" x14ac:dyDescent="0.2">
      <c r="A258" s="12" t="s">
        <v>132</v>
      </c>
      <c r="B258" s="12">
        <v>91928</v>
      </c>
      <c r="C258" s="13" t="s">
        <v>131</v>
      </c>
      <c r="D258" s="12" t="s">
        <v>29</v>
      </c>
      <c r="E258" s="11">
        <v>73</v>
      </c>
      <c r="F258" s="10">
        <f>F255</f>
        <v>5.89</v>
      </c>
      <c r="G258" s="10">
        <f>ROUND(F258*$I$8,2)</f>
        <v>7.21</v>
      </c>
      <c r="H258" s="10">
        <f>ROUND(G258*E258,2)</f>
        <v>526.33000000000004</v>
      </c>
    </row>
    <row r="259" spans="1:8" ht="45" x14ac:dyDescent="0.2">
      <c r="A259" s="12" t="s">
        <v>130</v>
      </c>
      <c r="B259" s="12">
        <v>91928</v>
      </c>
      <c r="C259" s="13" t="s">
        <v>129</v>
      </c>
      <c r="D259" s="12" t="s">
        <v>29</v>
      </c>
      <c r="E259" s="11">
        <v>31</v>
      </c>
      <c r="F259" s="10">
        <f>F256</f>
        <v>5.89</v>
      </c>
      <c r="G259" s="10">
        <f>ROUND(F259*$I$8,2)</f>
        <v>7.21</v>
      </c>
      <c r="H259" s="10">
        <f>ROUND(G259*E259,2)</f>
        <v>223.51</v>
      </c>
    </row>
    <row r="260" spans="1:8" ht="60" x14ac:dyDescent="0.2">
      <c r="A260" s="12" t="s">
        <v>128</v>
      </c>
      <c r="B260" s="12">
        <v>91934</v>
      </c>
      <c r="C260" s="13" t="s">
        <v>127</v>
      </c>
      <c r="D260" s="12" t="s">
        <v>29</v>
      </c>
      <c r="E260" s="11">
        <v>25</v>
      </c>
      <c r="F260" s="10">
        <v>21.13</v>
      </c>
      <c r="G260" s="10">
        <f>ROUND(F260*$I$8,2)</f>
        <v>25.85</v>
      </c>
      <c r="H260" s="10">
        <f>ROUND(G260*E260,2)</f>
        <v>646.25</v>
      </c>
    </row>
    <row r="261" spans="1:8" ht="60" x14ac:dyDescent="0.2">
      <c r="A261" s="12" t="s">
        <v>126</v>
      </c>
      <c r="B261" s="12">
        <v>92984</v>
      </c>
      <c r="C261" s="13" t="s">
        <v>125</v>
      </c>
      <c r="D261" s="12" t="s">
        <v>29</v>
      </c>
      <c r="E261" s="11">
        <v>25</v>
      </c>
      <c r="F261" s="10">
        <v>23.8</v>
      </c>
      <c r="G261" s="10">
        <f>ROUND(F261*$I$8,2)</f>
        <v>29.12</v>
      </c>
      <c r="H261" s="10">
        <f>ROUND(G261*E261,2)</f>
        <v>728</v>
      </c>
    </row>
    <row r="262" spans="1:8" ht="60" x14ac:dyDescent="0.2">
      <c r="A262" s="12" t="s">
        <v>124</v>
      </c>
      <c r="B262" s="12">
        <v>92984</v>
      </c>
      <c r="C262" s="13" t="s">
        <v>123</v>
      </c>
      <c r="D262" s="12" t="s">
        <v>29</v>
      </c>
      <c r="E262" s="11">
        <v>25</v>
      </c>
      <c r="F262" s="10">
        <f>F261</f>
        <v>23.8</v>
      </c>
      <c r="G262" s="10">
        <f>ROUND(F262*$I$8,2)</f>
        <v>29.12</v>
      </c>
      <c r="H262" s="10">
        <f>ROUND(G262*E262,2)</f>
        <v>728</v>
      </c>
    </row>
    <row r="263" spans="1:8" ht="60" x14ac:dyDescent="0.2">
      <c r="A263" s="12" t="s">
        <v>122</v>
      </c>
      <c r="B263" s="12">
        <v>92984</v>
      </c>
      <c r="C263" s="13" t="s">
        <v>121</v>
      </c>
      <c r="D263" s="12" t="s">
        <v>29</v>
      </c>
      <c r="E263" s="11">
        <v>25</v>
      </c>
      <c r="F263" s="10">
        <f>F261</f>
        <v>23.8</v>
      </c>
      <c r="G263" s="10">
        <f>ROUND(F263*$I$8,2)</f>
        <v>29.12</v>
      </c>
      <c r="H263" s="10">
        <f>ROUND(G263*E263,2)</f>
        <v>728</v>
      </c>
    </row>
    <row r="264" spans="1:8" ht="60" x14ac:dyDescent="0.2">
      <c r="A264" s="12" t="s">
        <v>120</v>
      </c>
      <c r="B264" s="12">
        <v>92984</v>
      </c>
      <c r="C264" s="13" t="s">
        <v>119</v>
      </c>
      <c r="D264" s="12" t="s">
        <v>29</v>
      </c>
      <c r="E264" s="11">
        <v>25</v>
      </c>
      <c r="F264" s="10">
        <f>F261</f>
        <v>23.8</v>
      </c>
      <c r="G264" s="10">
        <f>ROUND(F264*$I$8,2)</f>
        <v>29.12</v>
      </c>
      <c r="H264" s="10">
        <f>ROUND(G264*E264,2)</f>
        <v>728</v>
      </c>
    </row>
    <row r="265" spans="1:8" ht="30" x14ac:dyDescent="0.2">
      <c r="A265" s="12" t="s">
        <v>118</v>
      </c>
      <c r="B265" s="12" t="s">
        <v>117</v>
      </c>
      <c r="C265" s="13" t="s">
        <v>116</v>
      </c>
      <c r="D265" s="12" t="s">
        <v>12</v>
      </c>
      <c r="E265" s="11">
        <v>2</v>
      </c>
      <c r="F265" s="10">
        <v>115.96</v>
      </c>
      <c r="G265" s="10">
        <f>ROUND(F265*$I$8,2)</f>
        <v>141.87</v>
      </c>
      <c r="H265" s="10">
        <f>ROUND(G265*E265,2)</f>
        <v>283.74</v>
      </c>
    </row>
    <row r="266" spans="1:8" ht="30" x14ac:dyDescent="0.2">
      <c r="A266" s="12" t="s">
        <v>115</v>
      </c>
      <c r="B266" s="12">
        <v>91936</v>
      </c>
      <c r="C266" s="13" t="s">
        <v>114</v>
      </c>
      <c r="D266" s="12" t="s">
        <v>12</v>
      </c>
      <c r="E266" s="11">
        <v>2</v>
      </c>
      <c r="F266" s="10">
        <v>17.45</v>
      </c>
      <c r="G266" s="10">
        <f>ROUND(F266*$I$8,2)</f>
        <v>21.35</v>
      </c>
      <c r="H266" s="10">
        <f>ROUND(G266*E266,2)</f>
        <v>42.7</v>
      </c>
    </row>
    <row r="267" spans="1:8" ht="45" x14ac:dyDescent="0.2">
      <c r="A267" s="12" t="s">
        <v>113</v>
      </c>
      <c r="B267" s="12">
        <v>91939</v>
      </c>
      <c r="C267" s="13" t="s">
        <v>112</v>
      </c>
      <c r="D267" s="12" t="s">
        <v>12</v>
      </c>
      <c r="E267" s="11">
        <v>4</v>
      </c>
      <c r="F267" s="10">
        <v>30.51</v>
      </c>
      <c r="G267" s="10">
        <f>ROUND(F267*$I$8,2)</f>
        <v>37.33</v>
      </c>
      <c r="H267" s="10">
        <f>ROUND(G267*E267,2)</f>
        <v>149.32</v>
      </c>
    </row>
    <row r="268" spans="1:8" ht="45" x14ac:dyDescent="0.2">
      <c r="A268" s="12" t="s">
        <v>111</v>
      </c>
      <c r="B268" s="12">
        <v>91940</v>
      </c>
      <c r="C268" s="13" t="s">
        <v>110</v>
      </c>
      <c r="D268" s="12" t="s">
        <v>12</v>
      </c>
      <c r="E268" s="11">
        <v>11</v>
      </c>
      <c r="F268" s="10">
        <v>17.579999999999998</v>
      </c>
      <c r="G268" s="10">
        <f>ROUND(F268*$I$8,2)</f>
        <v>21.51</v>
      </c>
      <c r="H268" s="10">
        <f>ROUND(G268*E268,2)</f>
        <v>236.61</v>
      </c>
    </row>
    <row r="269" spans="1:8" ht="45" x14ac:dyDescent="0.2">
      <c r="A269" s="12" t="s">
        <v>109</v>
      </c>
      <c r="B269" s="12">
        <v>91941</v>
      </c>
      <c r="C269" s="13" t="s">
        <v>108</v>
      </c>
      <c r="D269" s="12" t="s">
        <v>12</v>
      </c>
      <c r="E269" s="11">
        <v>14</v>
      </c>
      <c r="F269" s="10">
        <v>11.23</v>
      </c>
      <c r="G269" s="10">
        <f>ROUND(F269*$I$8,2)</f>
        <v>13.74</v>
      </c>
      <c r="H269" s="10">
        <f>ROUND(G269*E269,2)</f>
        <v>192.36</v>
      </c>
    </row>
    <row r="270" spans="1:8" ht="45" x14ac:dyDescent="0.2">
      <c r="A270" s="12" t="s">
        <v>107</v>
      </c>
      <c r="B270" s="12">
        <v>91953</v>
      </c>
      <c r="C270" s="13" t="s">
        <v>106</v>
      </c>
      <c r="D270" s="12" t="s">
        <v>12</v>
      </c>
      <c r="E270" s="11">
        <v>6</v>
      </c>
      <c r="F270" s="10">
        <v>28.63</v>
      </c>
      <c r="G270" s="10">
        <f>ROUND(F270*$I$8,2)</f>
        <v>35.03</v>
      </c>
      <c r="H270" s="10">
        <f>ROUND(G270*E270,2)</f>
        <v>210.18</v>
      </c>
    </row>
    <row r="271" spans="1:8" ht="45" x14ac:dyDescent="0.2">
      <c r="A271" s="12" t="s">
        <v>105</v>
      </c>
      <c r="B271" s="12">
        <v>91959</v>
      </c>
      <c r="C271" s="13" t="s">
        <v>104</v>
      </c>
      <c r="D271" s="12" t="s">
        <v>12</v>
      </c>
      <c r="E271" s="11">
        <v>1</v>
      </c>
      <c r="F271" s="10">
        <v>43.61</v>
      </c>
      <c r="G271" s="10">
        <f>ROUND(F271*$I$8,2)</f>
        <v>53.35</v>
      </c>
      <c r="H271" s="10">
        <f>ROUND(G271*E271,2)</f>
        <v>53.35</v>
      </c>
    </row>
    <row r="272" spans="1:8" ht="45" x14ac:dyDescent="0.2">
      <c r="A272" s="12" t="s">
        <v>103</v>
      </c>
      <c r="B272" s="12">
        <v>91993</v>
      </c>
      <c r="C272" s="13" t="s">
        <v>102</v>
      </c>
      <c r="D272" s="12" t="s">
        <v>12</v>
      </c>
      <c r="E272" s="11">
        <v>4</v>
      </c>
      <c r="F272" s="10">
        <v>45.52</v>
      </c>
      <c r="G272" s="10">
        <f>ROUND(F272*$I$8,2)</f>
        <v>55.69</v>
      </c>
      <c r="H272" s="10">
        <f>ROUND(G272*E272,2)</f>
        <v>222.76</v>
      </c>
    </row>
    <row r="273" spans="1:8" ht="45" x14ac:dyDescent="0.2">
      <c r="A273" s="12" t="s">
        <v>101</v>
      </c>
      <c r="B273" s="12">
        <v>91997</v>
      </c>
      <c r="C273" s="13" t="s">
        <v>100</v>
      </c>
      <c r="D273" s="12" t="s">
        <v>12</v>
      </c>
      <c r="E273" s="11">
        <v>2</v>
      </c>
      <c r="F273" s="10">
        <v>35.83</v>
      </c>
      <c r="G273" s="10">
        <f>ROUND(F273*$I$8,2)</f>
        <v>43.83</v>
      </c>
      <c r="H273" s="10">
        <f>ROUND(G273*E273,2)</f>
        <v>87.66</v>
      </c>
    </row>
    <row r="274" spans="1:8" ht="45" x14ac:dyDescent="0.2">
      <c r="A274" s="12" t="s">
        <v>99</v>
      </c>
      <c r="B274" s="12">
        <v>92008</v>
      </c>
      <c r="C274" s="13" t="s">
        <v>98</v>
      </c>
      <c r="D274" s="12" t="s">
        <v>12</v>
      </c>
      <c r="E274" s="11">
        <v>14</v>
      </c>
      <c r="F274" s="10">
        <v>46.34</v>
      </c>
      <c r="G274" s="10">
        <f>ROUND(F274*$I$8,2)</f>
        <v>56.69</v>
      </c>
      <c r="H274" s="10">
        <f>ROUND(G274*E274,2)</f>
        <v>793.66</v>
      </c>
    </row>
    <row r="275" spans="1:8" ht="45" x14ac:dyDescent="0.2">
      <c r="A275" s="12" t="s">
        <v>97</v>
      </c>
      <c r="B275" s="12">
        <v>92004</v>
      </c>
      <c r="C275" s="13" t="s">
        <v>96</v>
      </c>
      <c r="D275" s="12" t="s">
        <v>12</v>
      </c>
      <c r="E275" s="11">
        <v>6</v>
      </c>
      <c r="F275" s="10">
        <v>53.88</v>
      </c>
      <c r="G275" s="10">
        <f>ROUND(F275*$I$8,2)</f>
        <v>65.92</v>
      </c>
      <c r="H275" s="10">
        <f>ROUND(G275*E275,2)</f>
        <v>395.52</v>
      </c>
    </row>
    <row r="276" spans="1:8" ht="45" x14ac:dyDescent="0.2">
      <c r="A276" s="12" t="s">
        <v>95</v>
      </c>
      <c r="B276" s="12">
        <v>101632</v>
      </c>
      <c r="C276" s="13" t="s">
        <v>94</v>
      </c>
      <c r="D276" s="12" t="s">
        <v>12</v>
      </c>
      <c r="E276" s="11">
        <v>2</v>
      </c>
      <c r="F276" s="10">
        <v>37.799999999999997</v>
      </c>
      <c r="G276" s="10">
        <f>ROUND(F276*$I$8,2)</f>
        <v>46.24</v>
      </c>
      <c r="H276" s="10">
        <f>ROUND(G276*E276,2)</f>
        <v>92.48</v>
      </c>
    </row>
    <row r="277" spans="1:8" ht="30" x14ac:dyDescent="0.2">
      <c r="A277" s="12" t="s">
        <v>93</v>
      </c>
      <c r="B277" s="12" t="s">
        <v>92</v>
      </c>
      <c r="C277" s="13" t="s">
        <v>91</v>
      </c>
      <c r="D277" s="12" t="s">
        <v>12</v>
      </c>
      <c r="E277" s="11">
        <v>1</v>
      </c>
      <c r="F277" s="10">
        <v>511.05</v>
      </c>
      <c r="G277" s="10">
        <f>ROUND(F277*$I$8,2)</f>
        <v>625.22</v>
      </c>
      <c r="H277" s="10">
        <f>ROUND(G277*E277,2)</f>
        <v>625.22</v>
      </c>
    </row>
    <row r="278" spans="1:8" ht="30" x14ac:dyDescent="0.2">
      <c r="A278" s="12" t="s">
        <v>90</v>
      </c>
      <c r="B278" s="12">
        <v>93653</v>
      </c>
      <c r="C278" s="13" t="s">
        <v>89</v>
      </c>
      <c r="D278" s="12" t="s">
        <v>12</v>
      </c>
      <c r="E278" s="11">
        <v>7</v>
      </c>
      <c r="F278" s="10">
        <v>17.41</v>
      </c>
      <c r="G278" s="10">
        <f>ROUND(F278*$I$8,2)</f>
        <v>21.3</v>
      </c>
      <c r="H278" s="10">
        <f>ROUND(G278*E278,2)</f>
        <v>149.1</v>
      </c>
    </row>
    <row r="279" spans="1:8" ht="30" x14ac:dyDescent="0.2">
      <c r="A279" s="12" t="s">
        <v>88</v>
      </c>
      <c r="B279" s="12">
        <v>93654</v>
      </c>
      <c r="C279" s="13" t="s">
        <v>87</v>
      </c>
      <c r="D279" s="12" t="s">
        <v>12</v>
      </c>
      <c r="E279" s="11">
        <v>3</v>
      </c>
      <c r="F279" s="10">
        <v>18.03</v>
      </c>
      <c r="G279" s="10">
        <f>ROUND(F279*$I$8,2)</f>
        <v>22.06</v>
      </c>
      <c r="H279" s="10">
        <f>ROUND(G279*E279,2)</f>
        <v>66.180000000000007</v>
      </c>
    </row>
    <row r="280" spans="1:8" ht="30" x14ac:dyDescent="0.2">
      <c r="A280" s="12" t="s">
        <v>86</v>
      </c>
      <c r="B280" s="12">
        <v>93660</v>
      </c>
      <c r="C280" s="13" t="s">
        <v>85</v>
      </c>
      <c r="D280" s="12" t="s">
        <v>12</v>
      </c>
      <c r="E280" s="11">
        <v>1</v>
      </c>
      <c r="F280" s="10">
        <v>87.42</v>
      </c>
      <c r="G280" s="10">
        <f>ROUND(F280*$I$8,2)</f>
        <v>106.95</v>
      </c>
      <c r="H280" s="10">
        <f>ROUND(G280*E280,2)</f>
        <v>106.95</v>
      </c>
    </row>
    <row r="281" spans="1:8" ht="30" x14ac:dyDescent="0.2">
      <c r="A281" s="12" t="s">
        <v>84</v>
      </c>
      <c r="B281" s="12">
        <v>93663</v>
      </c>
      <c r="C281" s="13" t="s">
        <v>83</v>
      </c>
      <c r="D281" s="12" t="s">
        <v>12</v>
      </c>
      <c r="E281" s="11">
        <v>5</v>
      </c>
      <c r="F281" s="10">
        <v>91.45</v>
      </c>
      <c r="G281" s="10">
        <f>ROUND(F281*$I$8,2)</f>
        <v>111.88</v>
      </c>
      <c r="H281" s="10">
        <f>ROUND(G281*E281,2)</f>
        <v>559.4</v>
      </c>
    </row>
    <row r="282" spans="1:8" ht="45" x14ac:dyDescent="0.2">
      <c r="A282" s="12" t="s">
        <v>82</v>
      </c>
      <c r="B282" s="12" t="s">
        <v>81</v>
      </c>
      <c r="C282" s="13" t="s">
        <v>80</v>
      </c>
      <c r="D282" s="12" t="s">
        <v>12</v>
      </c>
      <c r="E282" s="11">
        <v>1</v>
      </c>
      <c r="F282" s="10">
        <v>203.57</v>
      </c>
      <c r="G282" s="10">
        <f>ROUND(F282*$I$8,2)</f>
        <v>249.05</v>
      </c>
      <c r="H282" s="10">
        <f>ROUND(G282*E282,2)</f>
        <v>249.05</v>
      </c>
    </row>
    <row r="283" spans="1:8" ht="45" x14ac:dyDescent="0.2">
      <c r="A283" s="12" t="s">
        <v>79</v>
      </c>
      <c r="B283" s="12">
        <v>91834</v>
      </c>
      <c r="C283" s="13" t="s">
        <v>78</v>
      </c>
      <c r="D283" s="12" t="s">
        <v>29</v>
      </c>
      <c r="E283" s="11">
        <v>285</v>
      </c>
      <c r="F283" s="10">
        <v>16.920000000000002</v>
      </c>
      <c r="G283" s="10">
        <f>ROUND(F283*$I$8,2)</f>
        <v>20.7</v>
      </c>
      <c r="H283" s="10">
        <f>ROUND(G283*E283,2)</f>
        <v>5899.5</v>
      </c>
    </row>
    <row r="284" spans="1:8" ht="45" x14ac:dyDescent="0.2">
      <c r="A284" s="12" t="s">
        <v>77</v>
      </c>
      <c r="B284" s="12">
        <v>91836</v>
      </c>
      <c r="C284" s="13" t="s">
        <v>76</v>
      </c>
      <c r="D284" s="12" t="s">
        <v>29</v>
      </c>
      <c r="E284" s="11">
        <v>60</v>
      </c>
      <c r="F284" s="10">
        <v>19.8</v>
      </c>
      <c r="G284" s="10">
        <f>ROUND(F284*$I$8,2)</f>
        <v>24.22</v>
      </c>
      <c r="H284" s="10">
        <f>ROUND(G284*E284,2)</f>
        <v>1453.2</v>
      </c>
    </row>
    <row r="285" spans="1:8" ht="30" x14ac:dyDescent="0.2">
      <c r="A285" s="12" t="s">
        <v>75</v>
      </c>
      <c r="B285" s="12" t="s">
        <v>74</v>
      </c>
      <c r="C285" s="13" t="s">
        <v>73</v>
      </c>
      <c r="D285" s="12" t="s">
        <v>12</v>
      </c>
      <c r="E285" s="11">
        <v>13</v>
      </c>
      <c r="F285" s="10">
        <v>75.260000000000005</v>
      </c>
      <c r="G285" s="10">
        <f>ROUND(F285*$I$8,2)</f>
        <v>92.07</v>
      </c>
      <c r="H285" s="10">
        <f>ROUND(G285*E285,2)</f>
        <v>1196.9100000000001</v>
      </c>
    </row>
    <row r="286" spans="1:8" ht="45" x14ac:dyDescent="0.2">
      <c r="A286" s="12" t="s">
        <v>72</v>
      </c>
      <c r="B286" s="12">
        <v>103782</v>
      </c>
      <c r="C286" s="13" t="s">
        <v>71</v>
      </c>
      <c r="D286" s="12" t="s">
        <v>12</v>
      </c>
      <c r="E286" s="11">
        <v>2</v>
      </c>
      <c r="F286" s="10">
        <v>34.090000000000003</v>
      </c>
      <c r="G286" s="10">
        <f>ROUND(F286*$I$8,2)</f>
        <v>41.71</v>
      </c>
      <c r="H286" s="10">
        <f>ROUND(G286*E286,2)</f>
        <v>83.42</v>
      </c>
    </row>
    <row r="287" spans="1:8" ht="30" x14ac:dyDescent="0.2">
      <c r="A287" s="12" t="s">
        <v>70</v>
      </c>
      <c r="B287" s="12" t="s">
        <v>69</v>
      </c>
      <c r="C287" s="13" t="s">
        <v>68</v>
      </c>
      <c r="D287" s="12" t="s">
        <v>12</v>
      </c>
      <c r="E287" s="11">
        <v>6</v>
      </c>
      <c r="F287" s="10">
        <v>332.33</v>
      </c>
      <c r="G287" s="10">
        <f>ROUND(F287*$I$8,2)</f>
        <v>406.57</v>
      </c>
      <c r="H287" s="10">
        <f>ROUND(G287*E287,2)</f>
        <v>2439.42</v>
      </c>
    </row>
    <row r="288" spans="1:8" ht="60" x14ac:dyDescent="0.2">
      <c r="A288" s="12" t="s">
        <v>67</v>
      </c>
      <c r="B288" s="12" t="s">
        <v>66</v>
      </c>
      <c r="C288" s="13" t="s">
        <v>65</v>
      </c>
      <c r="D288" s="12" t="s">
        <v>12</v>
      </c>
      <c r="E288" s="11">
        <v>6</v>
      </c>
      <c r="F288" s="10">
        <v>66.569999999999993</v>
      </c>
      <c r="G288" s="10">
        <f>ROUND(F288*$I$8,2)</f>
        <v>81.44</v>
      </c>
      <c r="H288" s="10">
        <f>ROUND(G288*E288,2)</f>
        <v>488.64</v>
      </c>
    </row>
    <row r="289" spans="1:15" ht="60" x14ac:dyDescent="0.2">
      <c r="A289" s="12" t="s">
        <v>64</v>
      </c>
      <c r="B289" s="12" t="s">
        <v>63</v>
      </c>
      <c r="C289" s="13" t="s">
        <v>62</v>
      </c>
      <c r="D289" s="12" t="s">
        <v>12</v>
      </c>
      <c r="E289" s="11">
        <v>1</v>
      </c>
      <c r="F289" s="10">
        <v>70.760000000000005</v>
      </c>
      <c r="G289" s="10">
        <f>ROUND(F289*$I$8,2)</f>
        <v>86.57</v>
      </c>
      <c r="H289" s="10">
        <f>ROUND(G289*E289,2)</f>
        <v>86.57</v>
      </c>
    </row>
    <row r="290" spans="1:15" ht="15.75" x14ac:dyDescent="0.25">
      <c r="A290" s="9" t="s">
        <v>5</v>
      </c>
      <c r="B290" s="9"/>
      <c r="C290" s="9"/>
      <c r="D290" s="9"/>
      <c r="E290" s="9"/>
      <c r="F290" s="9"/>
      <c r="G290" s="9"/>
      <c r="H290" s="8">
        <f>SUM(H246:H289)</f>
        <v>25680.839999999997</v>
      </c>
    </row>
    <row r="291" spans="1:15" x14ac:dyDescent="0.2">
      <c r="A291" s="7"/>
      <c r="B291" s="7"/>
      <c r="C291" s="7"/>
      <c r="D291" s="7"/>
      <c r="E291" s="7"/>
      <c r="F291" s="7"/>
      <c r="G291" s="7"/>
      <c r="H291" s="7"/>
    </row>
    <row r="292" spans="1:15" ht="18" x14ac:dyDescent="0.2">
      <c r="A292" s="14" t="s">
        <v>61</v>
      </c>
      <c r="B292" s="14"/>
      <c r="C292" s="14" t="s">
        <v>60</v>
      </c>
      <c r="D292" s="14"/>
      <c r="E292" s="14"/>
      <c r="F292" s="14"/>
      <c r="G292" s="14"/>
      <c r="H292" s="14"/>
    </row>
    <row r="293" spans="1:15" ht="30" x14ac:dyDescent="0.2">
      <c r="A293" s="12" t="s">
        <v>59</v>
      </c>
      <c r="B293" s="12" t="s">
        <v>58</v>
      </c>
      <c r="C293" s="13" t="s">
        <v>57</v>
      </c>
      <c r="D293" s="12" t="s">
        <v>12</v>
      </c>
      <c r="E293" s="11">
        <v>2</v>
      </c>
      <c r="F293" s="10">
        <v>218.59</v>
      </c>
      <c r="G293" s="10">
        <f>ROUND(F293*$I$8,2)</f>
        <v>267.42</v>
      </c>
      <c r="H293" s="10">
        <f>ROUND(G293*E293,2)</f>
        <v>534.84</v>
      </c>
    </row>
    <row r="294" spans="1:15" ht="45" x14ac:dyDescent="0.2">
      <c r="A294" s="12" t="s">
        <v>56</v>
      </c>
      <c r="B294" s="12">
        <v>97599</v>
      </c>
      <c r="C294" s="13" t="s">
        <v>55</v>
      </c>
      <c r="D294" s="12" t="s">
        <v>12</v>
      </c>
      <c r="E294" s="11">
        <v>3</v>
      </c>
      <c r="F294" s="10">
        <v>23.69</v>
      </c>
      <c r="G294" s="10">
        <f>ROUND(F294*$I$8,2)</f>
        <v>28.98</v>
      </c>
      <c r="H294" s="10">
        <f>ROUND(G294*E294,2)</f>
        <v>86.94</v>
      </c>
    </row>
    <row r="295" spans="1:15" ht="45" x14ac:dyDescent="0.2">
      <c r="A295" s="12" t="s">
        <v>54</v>
      </c>
      <c r="B295" s="12" t="s">
        <v>53</v>
      </c>
      <c r="C295" s="13" t="s">
        <v>52</v>
      </c>
      <c r="D295" s="12" t="s">
        <v>12</v>
      </c>
      <c r="E295" s="11">
        <v>2</v>
      </c>
      <c r="F295" s="10">
        <v>19.98</v>
      </c>
      <c r="G295" s="10">
        <f>ROUND(F295*$I$8,2)</f>
        <v>24.44</v>
      </c>
      <c r="H295" s="10">
        <f>ROUND(G295*E295,2)</f>
        <v>48.88</v>
      </c>
    </row>
    <row r="296" spans="1:15" ht="45" x14ac:dyDescent="0.2">
      <c r="A296" s="12" t="s">
        <v>51</v>
      </c>
      <c r="B296" s="12" t="s">
        <v>50</v>
      </c>
      <c r="C296" s="13" t="s">
        <v>49</v>
      </c>
      <c r="D296" s="12" t="s">
        <v>12</v>
      </c>
      <c r="E296" s="11">
        <v>1</v>
      </c>
      <c r="F296" s="10">
        <v>19.98</v>
      </c>
      <c r="G296" s="10">
        <f>ROUND(F296*$I$8,2)</f>
        <v>24.44</v>
      </c>
      <c r="H296" s="10">
        <f>ROUND(G296*E296,2)</f>
        <v>24.44</v>
      </c>
    </row>
    <row r="297" spans="1:15" ht="45" x14ac:dyDescent="0.2">
      <c r="A297" s="12" t="s">
        <v>48</v>
      </c>
      <c r="B297" s="12" t="s">
        <v>47</v>
      </c>
      <c r="C297" s="13" t="s">
        <v>46</v>
      </c>
      <c r="D297" s="12" t="s">
        <v>12</v>
      </c>
      <c r="E297" s="11">
        <v>1</v>
      </c>
      <c r="F297" s="10">
        <v>19.98</v>
      </c>
      <c r="G297" s="10">
        <f>ROUND(F297*$I$8,2)</f>
        <v>24.44</v>
      </c>
      <c r="H297" s="10">
        <f>ROUND(G297*E297,2)</f>
        <v>24.44</v>
      </c>
    </row>
    <row r="298" spans="1:15" ht="45" x14ac:dyDescent="0.2">
      <c r="A298" s="12" t="s">
        <v>45</v>
      </c>
      <c r="B298" s="12" t="s">
        <v>44</v>
      </c>
      <c r="C298" s="13" t="s">
        <v>43</v>
      </c>
      <c r="D298" s="12" t="s">
        <v>12</v>
      </c>
      <c r="E298" s="11">
        <v>2</v>
      </c>
      <c r="F298" s="10">
        <v>16.989999999999998</v>
      </c>
      <c r="G298" s="10">
        <f>ROUND(F298*$I$8,2)</f>
        <v>20.79</v>
      </c>
      <c r="H298" s="10">
        <f>ROUND(G298*E298,2)</f>
        <v>41.58</v>
      </c>
    </row>
    <row r="299" spans="1:15" ht="15.75" x14ac:dyDescent="0.25">
      <c r="A299" s="9" t="s">
        <v>5</v>
      </c>
      <c r="B299" s="9"/>
      <c r="C299" s="9"/>
      <c r="D299" s="9"/>
      <c r="E299" s="9"/>
      <c r="F299" s="9"/>
      <c r="G299" s="9"/>
      <c r="H299" s="8">
        <f>SUM(H293:H298)</f>
        <v>761.12000000000012</v>
      </c>
    </row>
    <row r="300" spans="1:15" x14ac:dyDescent="0.2">
      <c r="A300" s="7"/>
      <c r="B300" s="7"/>
      <c r="C300" s="7"/>
      <c r="D300" s="7"/>
      <c r="E300" s="7"/>
      <c r="F300" s="7"/>
      <c r="G300" s="7"/>
      <c r="H300" s="7"/>
    </row>
    <row r="301" spans="1:15" ht="18" x14ac:dyDescent="0.2">
      <c r="A301" s="14" t="s">
        <v>42</v>
      </c>
      <c r="B301" s="14"/>
      <c r="C301" s="14" t="s">
        <v>41</v>
      </c>
      <c r="D301" s="14"/>
      <c r="E301" s="14"/>
      <c r="F301" s="14"/>
      <c r="G301" s="14"/>
      <c r="H301" s="14"/>
    </row>
    <row r="302" spans="1:15" ht="240" x14ac:dyDescent="0.2">
      <c r="A302" s="12" t="s">
        <v>40</v>
      </c>
      <c r="B302" s="12" t="s">
        <v>39</v>
      </c>
      <c r="C302" s="20" t="s">
        <v>38</v>
      </c>
      <c r="D302" s="12" t="s">
        <v>12</v>
      </c>
      <c r="E302" s="11">
        <v>1</v>
      </c>
      <c r="F302" s="10">
        <f>[1]Cotações!E8</f>
        <v>50160</v>
      </c>
      <c r="G302" s="10">
        <f>ROUND(F302*$I$8,2)</f>
        <v>61365.74</v>
      </c>
      <c r="H302" s="10">
        <f>ROUND(G302*E302,2)</f>
        <v>61365.74</v>
      </c>
      <c r="N302" s="18"/>
      <c r="O302" s="19"/>
    </row>
    <row r="303" spans="1:15" ht="60" x14ac:dyDescent="0.2">
      <c r="A303" s="12" t="s">
        <v>37</v>
      </c>
      <c r="B303" s="12">
        <v>104001</v>
      </c>
      <c r="C303" s="13" t="s">
        <v>36</v>
      </c>
      <c r="D303" s="12" t="s">
        <v>12</v>
      </c>
      <c r="E303" s="11">
        <v>12</v>
      </c>
      <c r="F303" s="10">
        <v>12.73</v>
      </c>
      <c r="G303" s="10">
        <f>ROUND(F303*$I$8,2)</f>
        <v>15.57</v>
      </c>
      <c r="H303" s="10">
        <f>ROUND(G303*E303,2)</f>
        <v>186.84</v>
      </c>
      <c r="N303" s="18"/>
      <c r="O303" s="19"/>
    </row>
    <row r="304" spans="1:15" ht="45" x14ac:dyDescent="0.2">
      <c r="A304" s="12" t="s">
        <v>35</v>
      </c>
      <c r="B304" s="12">
        <v>103986</v>
      </c>
      <c r="C304" s="13" t="s">
        <v>34</v>
      </c>
      <c r="D304" s="12" t="s">
        <v>12</v>
      </c>
      <c r="E304" s="11">
        <v>31</v>
      </c>
      <c r="F304" s="10">
        <v>25.81</v>
      </c>
      <c r="G304" s="10">
        <f>ROUND(F304*$I$8,2)</f>
        <v>31.58</v>
      </c>
      <c r="H304" s="10">
        <f>ROUND(G304*E304,2)</f>
        <v>978.98</v>
      </c>
      <c r="N304" s="18"/>
    </row>
    <row r="305" spans="1:8" ht="45" x14ac:dyDescent="0.2">
      <c r="A305" s="12" t="s">
        <v>33</v>
      </c>
      <c r="B305" s="12">
        <v>89575</v>
      </c>
      <c r="C305" s="13" t="s">
        <v>32</v>
      </c>
      <c r="D305" s="12" t="s">
        <v>12</v>
      </c>
      <c r="E305" s="11">
        <v>5</v>
      </c>
      <c r="F305" s="10">
        <v>10.59</v>
      </c>
      <c r="G305" s="10">
        <f>ROUND(F305*$I$8,2)</f>
        <v>12.96</v>
      </c>
      <c r="H305" s="10">
        <f>ROUND(G305*E305,2)</f>
        <v>64.8</v>
      </c>
    </row>
    <row r="306" spans="1:8" ht="15" customHeight="1" x14ac:dyDescent="0.2">
      <c r="A306" s="12" t="s">
        <v>31</v>
      </c>
      <c r="B306" s="12">
        <v>103979</v>
      </c>
      <c r="C306" s="13" t="s">
        <v>30</v>
      </c>
      <c r="D306" s="12" t="s">
        <v>29</v>
      </c>
      <c r="E306" s="11">
        <v>59</v>
      </c>
      <c r="F306" s="10">
        <v>28.19</v>
      </c>
      <c r="G306" s="10">
        <f>ROUND(F306*$I$8,2)</f>
        <v>34.49</v>
      </c>
      <c r="H306" s="10">
        <f>ROUND(G306*E306,2)</f>
        <v>2034.91</v>
      </c>
    </row>
    <row r="307" spans="1:8" ht="45" x14ac:dyDescent="0.2">
      <c r="A307" s="12" t="s">
        <v>28</v>
      </c>
      <c r="B307" s="12">
        <v>104004</v>
      </c>
      <c r="C307" s="13" t="s">
        <v>27</v>
      </c>
      <c r="D307" s="12" t="s">
        <v>12</v>
      </c>
      <c r="E307" s="11">
        <v>6</v>
      </c>
      <c r="F307" s="10">
        <v>27.49</v>
      </c>
      <c r="G307" s="10">
        <f>ROUND(F307*$I$8,2)</f>
        <v>33.630000000000003</v>
      </c>
      <c r="H307" s="10">
        <f>ROUND(G307*E307,2)</f>
        <v>201.78</v>
      </c>
    </row>
    <row r="308" spans="1:8" ht="45" x14ac:dyDescent="0.2">
      <c r="A308" s="12" t="s">
        <v>26</v>
      </c>
      <c r="B308" s="12">
        <v>103997</v>
      </c>
      <c r="C308" s="13" t="s">
        <v>25</v>
      </c>
      <c r="D308" s="12" t="s">
        <v>12</v>
      </c>
      <c r="E308" s="11">
        <v>7</v>
      </c>
      <c r="F308" s="10">
        <v>35.96</v>
      </c>
      <c r="G308" s="10">
        <f>ROUND(F308*$I$8,2)</f>
        <v>43.99</v>
      </c>
      <c r="H308" s="10">
        <f>ROUND(G308*E308,2)</f>
        <v>307.93</v>
      </c>
    </row>
    <row r="309" spans="1:8" ht="45" x14ac:dyDescent="0.2">
      <c r="A309" s="12" t="s">
        <v>24</v>
      </c>
      <c r="B309" s="12" t="s">
        <v>23</v>
      </c>
      <c r="C309" s="13" t="s">
        <v>22</v>
      </c>
      <c r="D309" s="12" t="s">
        <v>12</v>
      </c>
      <c r="E309" s="11">
        <v>6</v>
      </c>
      <c r="F309" s="10">
        <v>111.84</v>
      </c>
      <c r="G309" s="10">
        <f>ROUND(F309*$I$8,2)</f>
        <v>136.83000000000001</v>
      </c>
      <c r="H309" s="10">
        <f>ROUND(G309*E309,2)</f>
        <v>820.98</v>
      </c>
    </row>
    <row r="310" spans="1:8" ht="30" x14ac:dyDescent="0.2">
      <c r="A310" s="12" t="s">
        <v>21</v>
      </c>
      <c r="B310" s="12" t="s">
        <v>20</v>
      </c>
      <c r="C310" s="13" t="s">
        <v>19</v>
      </c>
      <c r="D310" s="12" t="s">
        <v>12</v>
      </c>
      <c r="E310" s="11">
        <v>3</v>
      </c>
      <c r="F310" s="10">
        <v>29.3</v>
      </c>
      <c r="G310" s="10">
        <f>ROUND(F310*$I$8,2)</f>
        <v>35.85</v>
      </c>
      <c r="H310" s="10">
        <f>ROUND(G310*E310,2)</f>
        <v>107.55</v>
      </c>
    </row>
    <row r="311" spans="1:8" ht="45" x14ac:dyDescent="0.2">
      <c r="A311" s="12" t="s">
        <v>18</v>
      </c>
      <c r="B311" s="12" t="s">
        <v>17</v>
      </c>
      <c r="C311" s="13" t="s">
        <v>16</v>
      </c>
      <c r="D311" s="12" t="s">
        <v>12</v>
      </c>
      <c r="E311" s="11">
        <v>2</v>
      </c>
      <c r="F311" s="10">
        <v>53.05</v>
      </c>
      <c r="G311" s="10">
        <f>ROUND(F311*$I$8,2)</f>
        <v>64.900000000000006</v>
      </c>
      <c r="H311" s="10">
        <f>ROUND(G311*E311,2)</f>
        <v>129.80000000000001</v>
      </c>
    </row>
    <row r="312" spans="1:8" ht="30" x14ac:dyDescent="0.2">
      <c r="A312" s="12" t="s">
        <v>15</v>
      </c>
      <c r="B312" s="12" t="s">
        <v>14</v>
      </c>
      <c r="C312" s="13" t="s">
        <v>13</v>
      </c>
      <c r="D312" s="12" t="s">
        <v>12</v>
      </c>
      <c r="E312" s="11">
        <v>1</v>
      </c>
      <c r="F312" s="10">
        <v>80.47</v>
      </c>
      <c r="G312" s="10">
        <f>ROUND(F312*$I$8,2)</f>
        <v>98.45</v>
      </c>
      <c r="H312" s="10">
        <f>ROUND(G312*E312,2)</f>
        <v>98.45</v>
      </c>
    </row>
    <row r="313" spans="1:8" ht="15.75" x14ac:dyDescent="0.25">
      <c r="A313" s="9" t="s">
        <v>5</v>
      </c>
      <c r="B313" s="9"/>
      <c r="C313" s="9"/>
      <c r="D313" s="9"/>
      <c r="E313" s="9"/>
      <c r="F313" s="9"/>
      <c r="G313" s="9"/>
      <c r="H313" s="17">
        <f>SUM(H302:H312)</f>
        <v>66297.760000000009</v>
      </c>
    </row>
    <row r="314" spans="1:8" ht="15.75" x14ac:dyDescent="0.2">
      <c r="A314" s="16"/>
      <c r="B314" s="16"/>
      <c r="C314" s="16"/>
      <c r="D314" s="16"/>
      <c r="E314" s="16"/>
      <c r="F314" s="16"/>
      <c r="G314" s="16"/>
      <c r="H314" s="16"/>
    </row>
    <row r="315" spans="1:8" ht="18" x14ac:dyDescent="0.2">
      <c r="A315" s="15" t="s">
        <v>11</v>
      </c>
      <c r="B315" s="14"/>
      <c r="C315" s="14" t="s">
        <v>10</v>
      </c>
      <c r="D315" s="14"/>
      <c r="E315" s="14"/>
      <c r="F315" s="14"/>
      <c r="G315" s="14"/>
      <c r="H315" s="14"/>
    </row>
    <row r="316" spans="1:8" ht="15" x14ac:dyDescent="0.2">
      <c r="A316" s="12" t="s">
        <v>9</v>
      </c>
      <c r="B316" s="12" t="s">
        <v>8</v>
      </c>
      <c r="C316" s="13" t="s">
        <v>7</v>
      </c>
      <c r="D316" s="12" t="s">
        <v>6</v>
      </c>
      <c r="E316" s="11">
        <v>203.38</v>
      </c>
      <c r="F316" s="10">
        <v>7.36</v>
      </c>
      <c r="G316" s="10">
        <f>ROUND(F316*$I$8,2)</f>
        <v>9</v>
      </c>
      <c r="H316" s="10">
        <f>ROUND(G316*E316,2)</f>
        <v>1830.42</v>
      </c>
    </row>
    <row r="317" spans="1:8" ht="15.75" x14ac:dyDescent="0.25">
      <c r="A317" s="9" t="s">
        <v>5</v>
      </c>
      <c r="B317" s="9"/>
      <c r="C317" s="9"/>
      <c r="D317" s="9"/>
      <c r="E317" s="9"/>
      <c r="F317" s="9"/>
      <c r="G317" s="9"/>
      <c r="H317" s="8">
        <f>SUM(H316:H316)</f>
        <v>1830.42</v>
      </c>
    </row>
    <row r="318" spans="1:8" x14ac:dyDescent="0.2">
      <c r="A318" s="7"/>
      <c r="B318" s="7"/>
      <c r="C318" s="7"/>
      <c r="D318" s="7"/>
      <c r="E318" s="7"/>
      <c r="F318" s="7"/>
      <c r="G318" s="7"/>
      <c r="H318" s="7"/>
    </row>
    <row r="319" spans="1:8" ht="15.75" x14ac:dyDescent="0.25">
      <c r="A319" s="6" t="s">
        <v>4</v>
      </c>
      <c r="B319" s="6"/>
      <c r="C319" s="6"/>
      <c r="D319" s="6"/>
      <c r="E319" s="6"/>
      <c r="F319" s="6"/>
      <c r="G319" s="6"/>
      <c r="H319" s="5">
        <f>SUM(H317,H313,H290,H243,H229,H203,H180,H136,H123,H113,H101,H96,H87,H75,H60,H45,H34,H23,H16,H11,H299)</f>
        <v>526312.41</v>
      </c>
    </row>
    <row r="320" spans="1:8" x14ac:dyDescent="0.2">
      <c r="A320" s="4" t="s">
        <v>3</v>
      </c>
      <c r="B320" s="4"/>
      <c r="C320" s="4"/>
      <c r="D320" s="4"/>
      <c r="E320" s="4"/>
      <c r="F320" s="4"/>
      <c r="G320" s="4"/>
      <c r="H320" s="4"/>
    </row>
    <row r="321" spans="1:8" x14ac:dyDescent="0.2">
      <c r="A321" s="4"/>
      <c r="B321" s="4"/>
      <c r="C321" s="4"/>
      <c r="D321" s="4"/>
      <c r="E321" s="4"/>
      <c r="F321" s="4"/>
      <c r="G321" s="4"/>
      <c r="H321" s="4"/>
    </row>
    <row r="322" spans="1:8" x14ac:dyDescent="0.2">
      <c r="A322" s="4"/>
      <c r="B322" s="4"/>
      <c r="C322" s="4"/>
      <c r="D322" s="4"/>
      <c r="E322" s="4"/>
      <c r="F322" s="4"/>
      <c r="G322" s="4"/>
      <c r="H322" s="4"/>
    </row>
    <row r="323" spans="1:8" x14ac:dyDescent="0.2">
      <c r="A323" s="4"/>
      <c r="B323" s="4"/>
      <c r="C323" s="4"/>
      <c r="D323" s="4"/>
      <c r="E323" s="4"/>
      <c r="F323" s="4"/>
      <c r="G323" s="4"/>
      <c r="H323" s="4"/>
    </row>
    <row r="324" spans="1:8" x14ac:dyDescent="0.2">
      <c r="A324" s="4"/>
      <c r="B324" s="4"/>
      <c r="C324" s="4"/>
      <c r="D324" s="4"/>
      <c r="E324" s="4"/>
      <c r="F324" s="4"/>
      <c r="G324" s="4"/>
      <c r="H324" s="4"/>
    </row>
    <row r="325" spans="1:8" ht="18" x14ac:dyDescent="0.25">
      <c r="C325" s="3" t="s">
        <v>2</v>
      </c>
      <c r="D325" s="3"/>
      <c r="E325" s="3"/>
      <c r="F325" s="3"/>
      <c r="G325" s="3"/>
    </row>
    <row r="326" spans="1:8" ht="18" x14ac:dyDescent="0.25">
      <c r="C326" s="3" t="s">
        <v>1</v>
      </c>
      <c r="D326" s="3"/>
      <c r="E326" s="3"/>
      <c r="F326" s="3"/>
      <c r="G326" s="3"/>
    </row>
    <row r="327" spans="1:8" ht="18" x14ac:dyDescent="0.25">
      <c r="C327" s="3" t="s">
        <v>0</v>
      </c>
      <c r="D327" s="3"/>
      <c r="E327" s="3"/>
      <c r="F327" s="3"/>
      <c r="G327" s="3"/>
    </row>
  </sheetData>
  <mergeCells count="59">
    <mergeCell ref="B3:C3"/>
    <mergeCell ref="D3:E3"/>
    <mergeCell ref="F3:H3"/>
    <mergeCell ref="A87:G87"/>
    <mergeCell ref="A96:G96"/>
    <mergeCell ref="A97:H97"/>
    <mergeCell ref="A101:G101"/>
    <mergeCell ref="A102:H102"/>
    <mergeCell ref="B4:C4"/>
    <mergeCell ref="D4:E4"/>
    <mergeCell ref="F4:H4"/>
    <mergeCell ref="A35:H35"/>
    <mergeCell ref="B5:C5"/>
    <mergeCell ref="D5:E5"/>
    <mergeCell ref="F5:H5"/>
    <mergeCell ref="B6:C6"/>
    <mergeCell ref="D6:H6"/>
    <mergeCell ref="A23:G23"/>
    <mergeCell ref="A24:H24"/>
    <mergeCell ref="A34:G34"/>
    <mergeCell ref="A16:G16"/>
    <mergeCell ref="A114:H114"/>
    <mergeCell ref="A123:G123"/>
    <mergeCell ref="A88:H88"/>
    <mergeCell ref="A45:G45"/>
    <mergeCell ref="A46:H46"/>
    <mergeCell ref="A60:G60"/>
    <mergeCell ref="A61:H61"/>
    <mergeCell ref="A75:G75"/>
    <mergeCell ref="A76:H76"/>
    <mergeCell ref="A113:G113"/>
    <mergeCell ref="A1:B2"/>
    <mergeCell ref="C1:H1"/>
    <mergeCell ref="C2:H2"/>
    <mergeCell ref="A11:G11"/>
    <mergeCell ref="A230:H230"/>
    <mergeCell ref="A136:G136"/>
    <mergeCell ref="A137:H137"/>
    <mergeCell ref="A180:G180"/>
    <mergeCell ref="A181:H181"/>
    <mergeCell ref="A203:G203"/>
    <mergeCell ref="C326:G326"/>
    <mergeCell ref="A290:G290"/>
    <mergeCell ref="A291:H291"/>
    <mergeCell ref="A124:H124"/>
    <mergeCell ref="A243:G243"/>
    <mergeCell ref="A244:H244"/>
    <mergeCell ref="A204:H204"/>
    <mergeCell ref="A229:G229"/>
    <mergeCell ref="A313:G313"/>
    <mergeCell ref="A314:H314"/>
    <mergeCell ref="A299:G299"/>
    <mergeCell ref="A300:H300"/>
    <mergeCell ref="C327:G327"/>
    <mergeCell ref="A317:G317"/>
    <mergeCell ref="A318:H318"/>
    <mergeCell ref="A319:G319"/>
    <mergeCell ref="A320:H324"/>
    <mergeCell ref="C325:G325"/>
  </mergeCells>
  <pageMargins left="0.25" right="0.25" top="0.75" bottom="0.75" header="0.3" footer="0.3"/>
  <pageSetup paperSize="9" scale="57" firstPageNumber="0" fitToHeight="0" orientation="portrait" r:id="rId1"/>
  <drawing r:id="rId2"/>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Lseh84bvUuPW27/NJE94fz6axr+uxBVhiU2/5y+sGEM=</DigestValue>
    </Reference>
    <Reference Type="http://www.w3.org/2000/09/xmldsig#Object" URI="#idOfficeObject">
      <DigestMethod Algorithm="http://www.w3.org/2001/04/xmlenc#sha256"/>
      <DigestValue>OYdxujDaBtYkLUbSiH/fhLWvS3xc4fR2IcZnZjAXKPI=</DigestValue>
    </Reference>
    <Reference Type="http://uri.etsi.org/01903#SignedProperties" URI="#idSignedProperties">
      <Transforms>
        <Transform Algorithm="http://www.w3.org/TR/2001/REC-xml-c14n-20010315"/>
      </Transforms>
      <DigestMethod Algorithm="http://www.w3.org/2001/04/xmlenc#sha256"/>
      <DigestValue>JnkwecWl8210jkeMp0mWuHt0cP0to7DAArCKRL7IZUc=</DigestValue>
    </Reference>
  </SignedInfo>
  <SignatureValue>gc8GSDBW0TzdhSHKeQAJjXsQnheoW0EO13jbLhxr09YaHA6ltuhR4ELoVOEFVq17gd5LrdfCEhwY
MgNbtUf5mO2Qrlm60stYHONJfmVvD/efgmVDH82Y5izPMdQl2crtsFmev5oNHj9vNhD/552k82Un
LPzSBnx0qPZ4SDanKITFNBrvYgUjBHFK4NaLde5bKQ8dvhnezNYP4QTJz8lhNZcE+ik0YRvwQ37L
Us7F5uSrRXhpCvJaTj89rdawdH8nvbGwWrbZsG+APLa9rG6FbryGl5F84u3ru+TlTxBAWGpUzRvc
q+6XmZGVVyrB9fEuM9ph1cK/qiy0vSx6ZrQTow==</SignatureValue>
  <KeyInfo>
    <X509Data>
      <X509Certificate>MIIHAzCCBOugAwIBAgIIfg4jBSJBY4MwDQYJKoZIhvcNAQELBQAwWTELMAkGA1UEBhMCQlIxEzARBgNVBAoTCklDUC1CcmFzaWwxFTATBgNVBAsTDEFDIFNPTFVUSSB2NTEeMBwGA1UEAxMVQUMgU09MVVRJIE11bHRpcGxhIHY1MB4XDTIzMDUyMjE0MzMwMFoXDTI2MDUyMjE0MzMwMFowgb0xCzAJBgNVBAYTAkJSMRMwEQYDVQQKEwpJQ1AtQnJhc2lsMR4wHAYDVQQLExVBQyBTT0xVVEkgTXVsdGlwbGEgdjUxFzAVBgNVBAsTDjE4Nzk5ODk3MDAwMTIwMRkwFwYDVQQLExBWaWRlb2NvbmZlcmVuY2lhMRowGAYDVQQLExFDZXJ0aWZpY2FkbyBQRiBBMzEpMCcGA1UEAxMgTUFUSEVVUyBBTFZFUyBEVUFSVEU6MDE2MTAxMDI2MTQwggEiMA0GCSqGSIb3DQEBAQUAA4IBDwAwggEKAoIBAQDWPFTy590NP1iyXZJ2JTcaO4Hy53k+OVFefbaRxRzXJ8y9P8sD+KaINOxE/SOliFY64FEGlgy4I06dXNFTzYPMAnkdWrxF07Ztte28ejgE03W+/dKRT1MJ8cN/Li6+jyN6p13kFbRWT1ZbALd5o0W1QW8dI7bdju8uh4f7h2zf8VyLezVAhjEYZhbwZSaFTfajW/YyYT27WQffGFuBJPHETI+/l+oOD7YZkGvcvLdm0Ay9+uoIHBYw7NF5b/g3g5HTT0RWiiKPExEul3sngUsUtwVWWO7IhUEgsi6YHAYCUXaXf+PMuvBAz+uMEh0oKpnWAcNnnbHlDTJjlfKDMkP3AgMBAAGjggJoMIICZDAJBgNVHRMEAjAAMB8GA1UdIwQYMBaAFMVS7SWACd+cgsifR8bdtF8x3bmxMFQGCCsGAQUFBwEBBEgwRjBEBggrBgEFBQcwAoY4aHR0cDovL2NjZC5hY3NvbHV0aS5jb20uYnIvbGNyL2FjLXNvbHV0aS1tdWx0aXBsYS12NS5wN2IwgZcGA1UdEQSBjzCBjIEXbWR1YXJ0ZS5lbmdAaG90bWFpbC5jb22gOAYFYEwBAwGgLxMtMzAwODE5OTIwMTYxMDEwMjYxNDAwMDAwMDAwMDAwMDAwMDAwMDAwMDAwMDAwoBcGBWBMAQMGoA4TDDAwMDAwMDAwMDAwMKAeBgVgTAEDBaAVExMwMDAwMDAwMDAwMDAwMDAwMDAwMF0GA1UdIARWMFQwUgYGYEwBAgMlMEgwRgYIKwYBBQUHAgEWOmh0dHA6Ly9jY2QuYWNzb2x1dGkuY29tLmJyL2RvY3MvZHBjLWFjLXNvbHV0aS1tdWx0aXBsYS5wZGYwKQYDVR0lBCIwIAYIKwYBBQUHAwIGCCsGAQUFBwMEBgorBgEEAYI3FAICMIGMBgNVHR8EgYQwgYEwPqA8oDqGOGh0dHA6Ly9jY2QuYWNzb2x1dGkuY29tLmJyL2xjci9hYy1zb2x1dGktbXVsdGlwbGEtdjUuY3JsMD+gPaA7hjlodHRwOi8vY2NkMi5hY3NvbHV0aS5jb20uYnIvbGNyL2FjLXNvbHV0aS1tdWx0aXBsYS12NS5jcmwwHQYDVR0OBBYEFK3OZzBxP8UIC1AtxPcc0faVioQQMA4GA1UdDwEB/wQEAwIF4DANBgkqhkiG9w0BAQsFAAOCAgEAJiu60ur6z0ONjeU1DfqSjpCvHghvYLvGWwrBlWwgD98EywWbrZttceTWMJR4WWbC1p4TLK9UoaT8tfxJdzPMVqWHZ3rUa4mANduwU/Vv9cT+ikwW/4A4J3KiC3yKdN1oPSneYNu+mbXlyl7A9sdAFzhqA2P6vMkBwGDRHxN8LdHAZAMCbJlRXSD0fGTwYvUyuccGDHWvyTg44pPktlNNbVVhcm3Ax59v0GarpLJ1PLF+kxdaIjQUUz5mc3wTlKFFSYw0oBGQZo2L3//n8w+L1H0DF5mv/5aDprTGh+EqYd6ehmAZU6/lv0P4t46AyNb0wq61gxYFiuQixstRlCKfUUJJcnzC6m4NggkMs18SssJOFZVuX45Hv1/ihzID5lXs/obliiXZNncL3S5Ek5EVo2sQ7ducQG12LUn44TwaxyNJUfNG7qjDveG09XEf0WGulrgq1grd7XLy6/XZnM8Wr0uxeR6YNhEt0vi7kvZRRpF/3iee/gBxsYSWxPBqGcNv5N9orJHj+lbvO4fOE6il/NiQiupOXuae2oEmDzbnUROCQGowksaR9gHJnPXjmMGc7VNJsQtDpILppU7Bh0MhgeufAuXk71ltx6taIAl2yFarSF/XHk786BspeQfaPM38s4afCwrCKNKUtN0oSiZZKQO0bxuOuLdBr35nawAsCJc=</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5"/>
            <mdssi:RelationshipReference xmlns:mdssi="http://schemas.openxmlformats.org/package/2006/digital-signature" SourceId="rId4"/>
          </Transform>
          <Transform Algorithm="http://www.w3.org/TR/2001/REC-xml-c14n-20010315"/>
        </Transforms>
        <DigestMethod Algorithm="http://www.w3.org/2001/04/xmlenc#sha256"/>
        <DigestValue>UWT6/LjEjB/AwVgZ9knweCsO94tYoJdKkD1WK58wc1k=</DigestValue>
      </Reference>
      <Reference URI="/xl/calcChain.xml?ContentType=application/vnd.openxmlformats-officedocument.spreadsheetml.calcChain+xml">
        <DigestMethod Algorithm="http://www.w3.org/2001/04/xmlenc#sha256"/>
        <DigestValue>psd1UBDBRuHqQaQ76kSTSVTe11rblzzL+YARmWadRd4=</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drawing1.xml?ContentType=application/vnd.openxmlformats-officedocument.drawing+xml">
        <DigestMethod Algorithm="http://www.w3.org/2001/04/xmlenc#sha256"/>
        <DigestValue>OnXY42OPRx8N61xq6PnINltxqvVfLW7OLCrxk/NZJy4=</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sKoOSCDJ1DG1FUYyRgAjMX9oEVxyCJo08/euNaNpjtM=</DigestValue>
      </Reference>
      <Reference URI="/xl/externalLinks/externalLink1.xml?ContentType=application/vnd.openxmlformats-officedocument.spreadsheetml.externalLink+xml">
        <DigestMethod Algorithm="http://www.w3.org/2001/04/xmlenc#sha256"/>
        <DigestValue>AIpqACso/8mcuwCNIBb4XrFoXO3a95kJ1nK61rzA9Oo=</DigestValue>
      </Reference>
      <Reference URI="/xl/media/image1.png?ContentType=image/png">
        <DigestMethod Algorithm="http://www.w3.org/2001/04/xmlenc#sha256"/>
        <DigestValue>X79RNeq37RtLzTM+Of87OhTIAH7vH8/OFNgEjNZ29PQ=</DigestValue>
      </Reference>
      <Reference URI="/xl/printerSettings/printerSettings1.bin?ContentType=application/vnd.openxmlformats-officedocument.spreadsheetml.printerSettings">
        <DigestMethod Algorithm="http://www.w3.org/2001/04/xmlenc#sha256"/>
        <DigestValue>88Gd91J0fKNyDf4bAqCKAhc9pAbVJ7fSyZQIgYlDfgQ=</DigestValue>
      </Reference>
      <Reference URI="/xl/sharedStrings.xml?ContentType=application/vnd.openxmlformats-officedocument.spreadsheetml.sharedStrings+xml">
        <DigestMethod Algorithm="http://www.w3.org/2001/04/xmlenc#sha256"/>
        <DigestValue>pympNn6CP9PrBs5skxIJsoha+VgBjD3WaxSz9pZoXRs=</DigestValue>
      </Reference>
      <Reference URI="/xl/styles.xml?ContentType=application/vnd.openxmlformats-officedocument.spreadsheetml.styles+xml">
        <DigestMethod Algorithm="http://www.w3.org/2001/04/xmlenc#sha256"/>
        <DigestValue>fTLluPTotjfS/j/IHNNjPscjOV8eAju4KdWyccGe4MI=</DigestValue>
      </Reference>
      <Reference URI="/xl/theme/theme1.xml?ContentType=application/vnd.openxmlformats-officedocument.theme+xml">
        <DigestMethod Algorithm="http://www.w3.org/2001/04/xmlenc#sha256"/>
        <DigestValue>UjOvE6DspcGH4J48/R/wKpX04oXW2mCGbLigBn8v2Wg=</DigestValue>
      </Reference>
      <Reference URI="/xl/workbook.xml?ContentType=application/vnd.openxmlformats-officedocument.spreadsheetml.sheet.main+xml">
        <DigestMethod Algorithm="http://www.w3.org/2001/04/xmlenc#sha256"/>
        <DigestValue>RbNW8jVDl+7hNoIDBZxwUJ6q9fbNRfDQq5ILp8wfcsA=</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AkNhP713P2yRa4Dh2ARGFlwE9QoRTO7fyLFTfcPffHI=</DigestValue>
      </Reference>
      <Reference URI="/xl/worksheets/sheet1.xml?ContentType=application/vnd.openxmlformats-officedocument.spreadsheetml.worksheet+xml">
        <DigestMethod Algorithm="http://www.w3.org/2001/04/xmlenc#sha256"/>
        <DigestValue>1mltOSWLz4ATcOArKJvXTVmP6/bmHndAktmG3jBBxHc=</DigestValue>
      </Reference>
    </Manifest>
    <SignatureProperties>
      <SignatureProperty Id="idSignatureTime" Target="#idPackageSignature">
        <mdssi:SignatureTime xmlns:mdssi="http://schemas.openxmlformats.org/package/2006/digital-signature">
          <mdssi:Format>YYYY-MM-DDThh:mm:ssTZD</mdssi:Format>
          <mdssi:Value>2024-05-13T13:00:18Z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Assinar</SignatureComments>
          <WindowsVersion>10.0</WindowsVersion>
          <OfficeVersion>16.0.13801/22</OfficeVersion>
          <ApplicationVersion>16.0.13801</ApplicationVersion>
          <Monitors>1</Monitors>
          <HorizontalResolution>1600</HorizontalResolution>
          <VerticalResolution>900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2024-05-13T13:00:18Z</xd:SigningTime>
          <xd:SigningCertificate>
            <xd:Cert>
              <xd:CertDigest>
                <DigestMethod Algorithm="http://www.w3.org/2001/04/xmlenc#sha256"/>
                <DigestValue>vTkaX2JM+9VhrJDW+S1XoBOwiCwYVlOOXO7BOWe1IJk=</DigestValue>
              </xd:CertDigest>
              <xd:IssuerSerial>
                <X509IssuerName>CN=AC SOLUTI Multipla v5, OU=AC SOLUTI v5, O=ICP-Brasil, C=BR</X509IssuerName>
                <X509SerialNumber>9083236003409388419</X509SerialNumber>
              </xd:IssuerSerial>
            </xd:Cert>
          </xd:SigningCertificate>
          <xd:SignaturePolicyIdentifier>
            <xd:SignaturePolicyImplied/>
          </xd:SignaturePolicyIdentifier>
        </xd:SignedSignatureProperties>
        <xd:SignedDataObjectProperties>
          <xd:CommitmentTypeIndication>
            <xd:CommitmentTypeId>
              <xd:Identifier>http://uri.etsi.org/01903/v1.2.2#ProofOfOrigin</xd:Identifier>
              <xd:Description>Criou e aprovou este documento</xd:Description>
            </xd:CommitmentTypeId>
            <xd:AllSignedDataObjects/>
            <xd:CommitmentTypeQualifiers>
              <xd:CommitmentTypeQualifier>Assinar</xd:CommitmentTypeQualifier>
            </xd:CommitmentTypeQualifiers>
          </xd:CommitmentTypeIndication>
        </xd:SignedDataObjectProperties>
      </xd:SignedProperties>
      <xd:UnsignedProperties>
        <xd:UnsignedSignatureProperties>
          <xd:CertificateValues>
            <xd:EncapsulatedX509Certificate>MIIHFjCCBP6gAwIBAgIBDDANBgkqhkiG9w0BAQ0FADBvMQswCQYDVQQGEwJCUjETMBEGA1UEChMKSUNQLUJyYXNpbDE0MDIGA1UECxMrQXV0b3JpZGFkZSBDZXJ0aWZpY2Fkb3JhIFJhaXogQnJhc2lsZWlyYSB2NTEVMBMGA1UEAxMMQUMgU09MVVRJIHY1MB4XDTE5MDIwNTE0MzQ1NloXDTI5MDMwMjExNTg1OVowWTELMAkGA1UEBhMCQlIxEzARBgNVBAoTCklDUC1CcmFzaWwxFTATBgNVBAsTDEFDIFNPTFVUSSB2NTEeMBwGA1UEAxMVQUMgU09MVVRJIE11bHRpcGxhIHY1MIICIjANBgkqhkiG9w0BAQEFAAOCAg8AMIICCgKCAgEAuIIdPZR/Ntz47joJvl7bf95r1gdFRBMo+evFua6ExWPPifqy6/gO97XvtjJuMdJIYqExiijS0STmUP2Sq1BDOz8VkpTBAzF6wiDMX4224uWn7ndK8J3BmOWzmIj4Lfk+lFNbwIYSeJ6/C6TSwcZpqQy6NOhLW3eOIr+EWdJFEiyr2yU0hzSRvDtdmpl2DzntlUO+5pgM5YD5GR/YxsrrycCV10ZSXN7BJLGIVZAg0BBc5d8/QYBqzk7FKdviRi2k79XV+feH1UzpUaOD2s/fTQqqhDDaNEbd+LpP9pVeuB/xxuSK70SDDWFoaKP4dqxgDBEZIAPUOJ9aIFiVUFJxNPTBgQVTb5mdKknLywVCMPA8Nf88iv1gEk3wZq3y4kyJddg5UrIVnY2xzoG3z61/N93ty1B7Inpm3D917bvuLXaYcGfDGyPYSKXITc8yvdB8FuUW3C3ugTUxU7IywrP0M58jGYXbEWotHG1CwDwureKRVaYnzt062NDYOha7r88bXD4FymU4ieMyYN/SX0VviCXnzG+x4lWYwj+r29gSZ2LBSAe3q5MePTRkU3V25Fopm7olQka7zpuKTN7ITFQWJ78yhKEdcUEAsTB03BhAPXdJ0iUjoPzFIdUZAtfa4KP/C/YODMo/oY9ru/OrOoOixte8koyHAbQube9OFZ7ATNsCAwEAAaOCAdEwggHNMB0GA1UdDgQWBBTFUu0lgAnfnILIn0fG3bRfMd25sTAPBgNVHRMBAf8EBTADAQH/MB8GA1UdIwQYMBaAFErHl9y4Wa0KBztHVSbf1bInrnpxMIHvBgNVHSAEgecwgeQwSgYGYEwBAgEmMEAwPgYIKwYBBQUHAgEWMmh0dHBzOi8vY2NkLmFjc29sdXRpLmNvbS5ici9kb2NzL2RwYy1hYy1zb2x1dGkucGRmMEoGBmBMAQIEDzBAMD4GCCsGAQUFBwIBFjJodHRwczovL2NjZC5hY3NvbHV0aS5jb20uYnIvZG9jcy9kcGMtYWMtc29sdXRpLnBkZjBKBgZgTAECAyUwQDA+BggrBgEFBQcCARYyaHR0cHM6Ly9jY2QuYWNzb2x1dGkuY29tLmJyL2RvY3MvZHBjLWFjLXNvbHV0aS5wZGYweAYDVR0fBHEwbzA1oDOgMYYvaHR0cDovL2NjZC5hY3NvbHV0aS5jb20uYnIvbGNyL2FjLXNvbHV0aS12NS5jcmwwNqA0oDKGMGh0dHA6Ly9jY2QyLmFjc29sdXRpLmNvbS5ici9sY3IvYWMtc29sdXRpLXY1LmNybDAOBgNVHQ8BAf8EBAMCAQYwDQYJKoZIhvcNAQENBQADggIBALRfV/fT9jlFPGFrAa1Hnri1WgOlG9dhBL2orVahlkeS4NXe2FyT8VbOmhOkWGsHoCd7jwly7v5Q1CMo3Uw92E8akgqtbXj9kTXB80tSDctkIC++eAilOJCFMYomK5/X8TjVwj9KSnWRgXihEd+Hc/bowV7nIe3B6Ebs+C2VoVkkMT6qT/TqafrmIH9uJfvKWuOWtGv4RLNTg6YHxqEUnD+R+l0iohxuh29+uaJhjElRrd8gNFqvEDWm4EdhWTvzMkZdH4Zun1yMUl5Y3CdD5zSLOVcgGrmE0Skh9drDZTN4BdV84FJTGrj0DwANXUNSihpaMr32Cnav7J0zmDFXeM7tIj/CVfmxQczVfRlwSb2LM+NE8+XkQFZfeHOOa2ioeI1jlGuLjuLqj9yVAX2Vn/MkFsA1tt9CeHCEI7cEBi55B9bgjBNN1kOC9XZBdxp5RS3eZSe6T1AZovxgAQEirEKmCxmlICDz4qVh1SgT3Gvj7Pubrv6SqL7dJK6VxQlUPJAibQDn29uyqwHwFX/jmbxol3GOE3ae1AKBFONwlE2YkwJb5li+IGnUeFgIwiQwZdm43TFu68QeTE2Mq30w0GsY6nbLhOnBbsrmX+dBwWi85JFtZsy9y3Kr+jNdExUPIc7VQbYZGu+5cdHthRJcTnllZeQU36sTKznw5NK0QhdR</xd:EncapsulatedX509Certificate>
            <xd:EncapsulatedX509Certificate>MIIGPjCCBCagAwIBAgIBCzANBgkqhkiG9w0BAQ0FADCBlzELMAkGA1UEBhMCQlIxEzARBgNVBAoMCklDUC1CcmFzaWwxPTA7BgNVBAsMNEluc3RpdHV0byBOYWNpb25hbCBkZSBUZWNub2xvZ2lhIGRhIEluZm9ybWFjYW8gLSBJVEkxNDAyBgNVBAMMK0F1dG9yaWRhZGUgQ2VydGlmaWNhZG9yYSBSYWl6IEJyYXNpbGVpcmEgdjUwHhcNMTgwNjI5MTg1NTIwWhcNMjkwMzAyMTIwMDIwWjBvMQswCQYDVQQGEwJCUjETMBEGA1UEChMKSUNQLUJyYXNpbDE0MDIGA1UECxMrQXV0b3JpZGFkZSBDZXJ0aWZpY2Fkb3JhIFJhaXogQnJhc2lsZWlyYSB2NTEVMBMGA1UEAxMMQUMgU09MVVRJIHY1MIICIjANBgkqhkiG9w0BAQEFAAOCAg8AMIICCgKCAgEAtoQbmI4YZawD53+Un9kiyaLa1Yf0OtZ1HtRX8dEJ/a8gMegdj8octdGAid1SKe7IMYRCN554iZldoDhfK7YLJxbjQaT/OfA7fRu6uA7z7joS34zdYhEN4P4EgL3DTCQPVzStjExIhu+qG0VV4cuZQ8n+jrRL653/liXqTwgVJd1YHZO/vQnjWWUmuANO1Gxp/cIRjASUenWfT0LV3Uiu9x9ZwYi/fS6eX7ihmpxVgRrzf717EcYZziVjNJj/wwLRbVs4pgz005d+W96iqxhi0Hb/f4rBYqYci9DwEFzYdvkkk62KbrbHw+lhpGXdQs+wHPYR8rh6nxdNwMuXLyF1UU9EXxy5TGsrbQmCdjWVDcJs2ViLDcmBHSdvLcgkOQYj7vCw5Mpfu+7s2veGa0H/U+FrdYSn4JXy9E78TNcRv5mV1y98eDR4iHSSJMPcPmn54QImkoXwch6t5EmmPEd1FpPD0bw5cs8Fm30GFkIH1245ANRI298V9s3qcR+hHTKianI7uFmrgZEPu8hl8rNnQmAo1q8XOShp8h9XB1xh6I9yETNX+LbaPsoZ7iFNbvQ6+TLxBzM6wcKaT9eW6DXscIRFviyqeLy2finG9IE9hGYVeWoLl2uGVqFr124HTLppej/0Wbfel7QjDL0I99u2vKviD14J+2E+UBLjsFgOf5UCAwEAAaOBuzCBuDAUBgNVHSAEDTALMAkGBWBMAQEuMAAwPwYDVR0fBDgwNjA0oDKgMIYuaHR0cDovL2FjcmFpei5pY3BicmFzaWwuZ292LmJyL0xDUmFjcmFpenY1LmNybDAfBgNVHSMEGDAWgBRpqL512cTvbOcTReRhbuVo+LZAXjAdBgNVHQ4EFgQUSseX3LhZrQoHO0dVJt/VsieuenEwDwYDVR0TAQH/BAUwAwEB/zAOBgNVHQ8BAf8EBAMCAQYwDQYJKoZIhvcNAQENBQADggIBAHTHprVP4HJFNsMWtG/1uj+CRSITHaIqKokRSoDFGRuxKLWNAXv1G59Ioyn0iiQimDUijBSVizNBHRFYpxs6J+0Ju9z8cHUWahqBkqhMLNNzPDjWCgxiBCGwMHvkSku1nJHkKf0Tbo7XL5GvZTE7rXY4phop6hqImfCPdaG9uoI2RENAuGF5Vsa/7I7x3pbKwQV78UbmrFfCoLrZB8e3pawY5JVxZU5PHyf59A+g8l9o5g7IqMtkKdpq2r52q/1SRaRZHWYwMc2o823nb57fjP+n21Ccxnve2j3a1lmsCbpvfwgkku9xTzOE3BhTSFYMUGeD7FUfSmztTxuvtYGG4dKqfHXYmKE/GHtrKwbj4zU9DNsItO4BXCGnJg+Cm/1qJAvCBT8NHMwPp82jvxc7JC3KSREmLFQfhj5ndMi0T/B0HWhOEpe30GeZQToRxjPjV68UBjURNzEybWMTQwPf5hx6TtxCQ1ogUNR9Em/qmt3EWxXB+JDv3CgjeCNgzQQ8AQHdAvRYDu7z8xNhTaE+SL9+Ctp1LS9O9n8Miu4ZwsG/WP0A36ftUQSZ9QizDue2iS4HCvK8qhBWmqq8bF5pnPWCXSxxj7x+rKo648BBJSKpd4B5sQW+YG43ONUuE6VmFio4ofrwjvf+xZVoghfkADeq6/5hsGNJsLzXDfr6hCDB</xd:EncapsulatedX509Certificate>
            <xd:EncapsulatedX509Certificate>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gUXw/6YODeF2XkqEyfk3VehdsIx+3/ERgdjCS/ouxYR0Epi2hdoMUVJDNf3XQfjAWXJyCoTneHYAl2McMdvoqtLB2ileQlJiis0fTtYTJayee9BAIdIrCor1Lc0vozXCpDtq5nTwhjIocaZtcuFsdrkl+nbfYxl5m7vjTkTMS6j8ffjmFzbNPDlJuV3Vy7AzapPVJrMl6UHPXCHMYMzl0KxR/47S5XGgmLYkYt8bNCHA3fg07y+Gtvgu+SNhMPwWKIgwhYw+9vErOnavRhOimYo4M2AwNpNK0OKLI7Im5V094jFp4Ty+mlmfQH00k8nkSUEN+1TGGkhv16c2hukbx9iCfbmk7im2hGKjQA8eH64VPYoS2qdKbPbd3xDDHN2croYKpy2U2oQTVBSf9hC3o6fKo3zp0U3dNiw7ZgWKS9UwP31Q0gwgB1orZgLuF+LIppHYwxcTG/AovNWa4sTPukMiX2L+p7uIHExTZJJU4YoDacQh/mfbPIz3261He4YFmQ35sfw3eKHQSOLyiVfev/n0l/r308PijEd+d+Hz5RmqIzS8jYXZIeJxym4mEjE1fKpeP56Ea52LlIJ8ZqsJ3xzHWu3WkAVz4hMqrX6BPMGW2IxOuEUQyIaCBg1lI6QLiPMHvo2/J7gu4YfqRcH6i27W3HyzamEQIDAQABo4H1MIHyME4GA1UdIARHMEUwQwYFYEwBAQAwOjA4BggrBgEFBQcCARYsaHR0cDovL2FjcmFpei5pY3BicmFzaWwuZ292LmJyL0RQQ2FjcmFpei5wZGYwPwYDVR0fBDgwNjA0oDKgMIYuaHR0cDovL2FjcmFpei5pY3BicmFzaWwuZ292LmJyL0xDUmFjcmFpenY1LmNybDAfBgNVHSMEGDAWgBRpqL512cTvbOcTReRhbuVo+LZAXjAdBgNVHQ4EFgQUaai+ddnE72znE0XkYW7laPi2QF4wDwYDVR0TAQH/BAUwAwEB/zAOBgNVHQ8BAf8EBAMCAQYwDQYJKoZIhvcNAQENBQADggIBABRt2/JiWapef7o/plhR4PxymlMIp/JeZ5F0BZ1XafmYpl5g6pRokFrIRMFXLyEhlgo51I05InyCc9Td6UXjlsOASTc/LRavyjB/8NcQjlRYDh6xf7OdP05mFcT/0+6bYRtNgsnUbr10pfsK/UzyUvQWbumGS57hCZrAZOyd9MzukiF/azAa6JfoZk2nDkEudKOY8tRyTpMmDzN5fufPSC3v7tSJUqTqo5z7roN/FmckRzGAYyz5XulbOc5/UsAT/tk+KP/clbbqd/hhevmmdJclLr9qWZZcOgzuFU2YsgProtVu0fFNXGr6KK9fu44pOHajmMsTXK3X7r/Pwh19kFRow5F3RQMUZC6Re0YLfXh+ypnUSCzA+uL4JPtHIGyvkbWiulkustpOKUSVwBPzvA2sQUOvqdbAR7C8jcHYFJMuK2HZFji7pxcWWab/NKsFcJ3sluDjmhizpQaxbYTfAVXu3q8yd0su/BHHhBpteyHvYyyz0Eb9LUysR2cMtWvfPU6vnoPgYvOGO1CziyGEsgKULkCH4o2Vgl1gQuKWO4V68rFW8a/jvq28sbY+y/Ao0I5ohpnBcQOAawiFbz6yJtObajYMuztDDP8oY656EuuJXBJhuKAJPI/7WDtgfV8ffOh/iQGQATVMtgDN0gv8bn5NdUX8UMNX1sHhU3H1UpoW</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Planilha Orçamentária</vt:lpstr>
      <vt:lpstr>'Planilha Orçamentária'!Area_de_impressao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2024-05-13T12:58:40Z</dcterms:created>
  <dcterms:modified xsi:type="dcterms:W3CDTF">2024-05-13T12:59:05Z</dcterms:modified>
</cp:coreProperties>
</file>