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rives compartilhados\CLP\08_Contratações 2026\1_Licitações\1. Concorrência (99.0)\22. CC 74-2026 - ProcessoDigital_Demolição_Rosa Leão\"/>
    </mc:Choice>
  </mc:AlternateContent>
  <xr:revisionPtr revIDLastSave="0" documentId="13_ncr:1_{D393B9E5-B52B-44AD-8F50-22D78D46AC2C}" xr6:coauthVersionLast="47" xr6:coauthVersionMax="47" xr10:uidLastSave="{00000000-0000-0000-0000-000000000000}"/>
  <bookViews>
    <workbookView xWindow="-120" yWindow="-120" windowWidth="29040" windowHeight="15720" tabRatio="644" xr2:uid="{00000000-000D-0000-FFFF-FFFF00000000}"/>
  </bookViews>
  <sheets>
    <sheet name="Crono Geral" sheetId="27" r:id="rId1"/>
  </sheets>
  <externalReferences>
    <externalReference r:id="rId2"/>
  </externalReferences>
  <definedNames>
    <definedName name="_xlnm.Print_Area" localSheetId="0">'Crono Geral'!$B$1:$CV$77</definedName>
    <definedName name="_xlnm.Database" localSheetId="0">#REF!</definedName>
    <definedName name="_xlnm.Database">#REF!</definedName>
    <definedName name="MortesMultiplica">[1]Parametros!$B$6</definedName>
    <definedName name="NotaTotal">'[1]Base 201 municípios'!$CA$208</definedName>
    <definedName name="SomaPeso">[1]Parametros!$B$1</definedName>
    <definedName name="TabPeso">[1]Parametros!$D$5:$F$18</definedName>
    <definedName name="UsaMortes">[1]Parametros!$B$5</definedName>
    <definedName name="Verba">'[1]Base 201 municípios'!$CB$2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Z72" i="27" l="1"/>
  <c r="AZ70" i="27"/>
  <c r="CW70" i="27"/>
  <c r="CX70" i="27"/>
  <c r="CY70" i="27"/>
  <c r="CZ70" i="27"/>
  <c r="DA70" i="27"/>
  <c r="DB70" i="27"/>
  <c r="DC70" i="27"/>
  <c r="DD70" i="27"/>
  <c r="DE70" i="27"/>
  <c r="DF70" i="27"/>
  <c r="DG70" i="27"/>
  <c r="DH70" i="27"/>
  <c r="DI70" i="27"/>
  <c r="DJ70" i="27"/>
  <c r="DK70" i="27"/>
  <c r="DL70" i="27"/>
  <c r="DM70" i="27"/>
  <c r="DN70" i="27"/>
  <c r="DO70" i="27"/>
  <c r="DP70" i="27"/>
  <c r="DQ70" i="27"/>
  <c r="DR70" i="27"/>
  <c r="DS70" i="27"/>
  <c r="DT70" i="27"/>
  <c r="DU70" i="27"/>
  <c r="DV70" i="27"/>
  <c r="DW70" i="27"/>
  <c r="DX70" i="27"/>
  <c r="DY70" i="27"/>
  <c r="DZ70" i="27"/>
  <c r="EA70" i="27"/>
  <c r="EB70" i="27"/>
  <c r="EC70" i="27"/>
  <c r="ED70" i="27"/>
  <c r="EE70" i="27"/>
  <c r="EF70" i="27"/>
  <c r="EG70" i="27"/>
  <c r="EH70" i="27"/>
  <c r="EI70" i="27"/>
  <c r="EJ70" i="27"/>
  <c r="EK70" i="27"/>
  <c r="EL70" i="27"/>
  <c r="EM70" i="27"/>
  <c r="EN70" i="27"/>
  <c r="EO70" i="27"/>
  <c r="EP70" i="27"/>
  <c r="EQ70" i="27"/>
  <c r="ER70" i="27"/>
  <c r="ES70" i="27"/>
  <c r="ET70" i="27"/>
  <c r="EU70" i="27"/>
  <c r="EV70" i="27"/>
  <c r="EW70" i="27"/>
  <c r="EX70" i="27"/>
  <c r="EY70" i="27"/>
  <c r="EZ70" i="27"/>
  <c r="FA70" i="27"/>
  <c r="FB70" i="27"/>
  <c r="FC70" i="27"/>
  <c r="FD70" i="27"/>
  <c r="FE70" i="27"/>
  <c r="FF70" i="27"/>
  <c r="FG70" i="27"/>
  <c r="FH70" i="27"/>
  <c r="FI70" i="27"/>
  <c r="FJ70" i="27"/>
  <c r="FK70" i="27"/>
  <c r="FL70" i="27"/>
  <c r="FM70" i="27"/>
  <c r="FN70" i="27"/>
  <c r="FO70" i="27"/>
  <c r="FP70" i="27"/>
  <c r="FQ70" i="27"/>
  <c r="FR70" i="27"/>
  <c r="FS70" i="27"/>
  <c r="FT70" i="27"/>
  <c r="FU70" i="27"/>
  <c r="FV70" i="27"/>
  <c r="FW70" i="27"/>
  <c r="FX70" i="27"/>
  <c r="FY70" i="27"/>
  <c r="FZ70" i="27"/>
  <c r="GA70" i="27"/>
  <c r="GB70" i="27"/>
  <c r="GC70" i="27"/>
  <c r="GD70" i="27"/>
  <c r="GE70" i="27"/>
  <c r="GF70" i="27"/>
  <c r="GG70" i="27"/>
  <c r="GH70" i="27"/>
  <c r="GI70" i="27"/>
  <c r="GJ70" i="27"/>
  <c r="GK70" i="27"/>
  <c r="GL70" i="27"/>
  <c r="GM70" i="27"/>
  <c r="BP55" i="27"/>
  <c r="BL55" i="27"/>
  <c r="BP52" i="27"/>
  <c r="BL52" i="27"/>
  <c r="BP49" i="27"/>
  <c r="BL49" i="27"/>
  <c r="BP46" i="27"/>
  <c r="BL46" i="27"/>
  <c r="BL43" i="27"/>
  <c r="BH43" i="27"/>
  <c r="BL40" i="27"/>
  <c r="BH40" i="27"/>
  <c r="BL37" i="27"/>
  <c r="BH37" i="27"/>
  <c r="BL34" i="27"/>
  <c r="BH34" i="27"/>
  <c r="BL31" i="27"/>
  <c r="BH31" i="27"/>
  <c r="BH46" i="27"/>
  <c r="CJ52" i="27"/>
  <c r="CJ49" i="27"/>
  <c r="CJ46" i="27"/>
  <c r="CJ43" i="27"/>
  <c r="CF34" i="27"/>
  <c r="CF31" i="27"/>
  <c r="CF28" i="27"/>
  <c r="AZ13" i="27"/>
  <c r="BD13" i="27"/>
  <c r="H10" i="27" l="1"/>
  <c r="L10" i="27"/>
  <c r="P10" i="27"/>
  <c r="T10" i="27"/>
  <c r="X10" i="27"/>
  <c r="AB10" i="27"/>
  <c r="AF10" i="27"/>
  <c r="AJ10" i="27"/>
  <c r="AN10" i="27"/>
  <c r="AR10" i="27"/>
  <c r="AV10" i="27"/>
  <c r="AZ10" i="27"/>
  <c r="BD10" i="27"/>
  <c r="BH10" i="27"/>
  <c r="BL10" i="27"/>
  <c r="BP10" i="27"/>
  <c r="BT10" i="27"/>
  <c r="BX10" i="27"/>
  <c r="CB10" i="27"/>
  <c r="CF10" i="27"/>
  <c r="CJ10" i="27"/>
  <c r="CN10" i="27"/>
  <c r="CR10" i="27"/>
  <c r="CR49" i="27"/>
  <c r="CN49" i="27"/>
  <c r="CF49" i="27"/>
  <c r="CB49" i="27"/>
  <c r="BX49" i="27"/>
  <c r="BT49" i="27"/>
  <c r="BH49" i="27"/>
  <c r="BD49" i="27"/>
  <c r="AZ49" i="27"/>
  <c r="AV49" i="27"/>
  <c r="AR49" i="27"/>
  <c r="AN49" i="27"/>
  <c r="AJ49" i="27"/>
  <c r="AF49" i="27"/>
  <c r="AB49" i="27"/>
  <c r="X49" i="27"/>
  <c r="T49" i="27"/>
  <c r="P49" i="27"/>
  <c r="L49" i="27"/>
  <c r="H49" i="27"/>
  <c r="D49" i="27"/>
  <c r="CR37" i="27"/>
  <c r="CN37" i="27"/>
  <c r="CJ37" i="27"/>
  <c r="CF37" i="27"/>
  <c r="CB37" i="27"/>
  <c r="BX37" i="27"/>
  <c r="BT37" i="27"/>
  <c r="BP37" i="27"/>
  <c r="BD37" i="27"/>
  <c r="AZ37" i="27"/>
  <c r="AV37" i="27"/>
  <c r="AR37" i="27"/>
  <c r="AN37" i="27"/>
  <c r="AJ37" i="27"/>
  <c r="AF37" i="27"/>
  <c r="AB37" i="27"/>
  <c r="X37" i="27"/>
  <c r="T37" i="27"/>
  <c r="P37" i="27"/>
  <c r="L37" i="27"/>
  <c r="H37" i="27"/>
  <c r="D37" i="27"/>
  <c r="AV67" i="27"/>
  <c r="AR67" i="27"/>
  <c r="AN67" i="27"/>
  <c r="AJ67" i="27"/>
  <c r="AF67" i="27"/>
  <c r="AB67" i="27"/>
  <c r="X67" i="27"/>
  <c r="T67" i="27"/>
  <c r="P67" i="27"/>
  <c r="L67" i="27"/>
  <c r="H67" i="27"/>
  <c r="D67" i="27"/>
  <c r="AV64" i="27"/>
  <c r="AR64" i="27"/>
  <c r="AN64" i="27"/>
  <c r="AJ64" i="27"/>
  <c r="AF64" i="27"/>
  <c r="AB64" i="27"/>
  <c r="X64" i="27"/>
  <c r="T64" i="27"/>
  <c r="P64" i="27"/>
  <c r="L64" i="27"/>
  <c r="H64" i="27"/>
  <c r="D64" i="27"/>
  <c r="AV61" i="27"/>
  <c r="AR61" i="27"/>
  <c r="AN61" i="27"/>
  <c r="AJ61" i="27"/>
  <c r="AF61" i="27"/>
  <c r="AB61" i="27"/>
  <c r="X61" i="27"/>
  <c r="T61" i="27"/>
  <c r="P61" i="27"/>
  <c r="L61" i="27"/>
  <c r="H61" i="27"/>
  <c r="D61" i="27"/>
  <c r="AV58" i="27"/>
  <c r="AR58" i="27"/>
  <c r="AN58" i="27"/>
  <c r="AJ58" i="27"/>
  <c r="AF58" i="27"/>
  <c r="AB58" i="27"/>
  <c r="X58" i="27"/>
  <c r="T58" i="27"/>
  <c r="P58" i="27"/>
  <c r="L58" i="27"/>
  <c r="H58" i="27"/>
  <c r="D58" i="27"/>
  <c r="AV55" i="27"/>
  <c r="AR55" i="27"/>
  <c r="AN55" i="27"/>
  <c r="AJ55" i="27"/>
  <c r="AF55" i="27"/>
  <c r="AB55" i="27"/>
  <c r="X55" i="27"/>
  <c r="T55" i="27"/>
  <c r="P55" i="27"/>
  <c r="L55" i="27"/>
  <c r="H55" i="27"/>
  <c r="D55" i="27"/>
  <c r="AV52" i="27"/>
  <c r="AR52" i="27"/>
  <c r="AN52" i="27"/>
  <c r="AJ52" i="27"/>
  <c r="AF52" i="27"/>
  <c r="AB52" i="27"/>
  <c r="X52" i="27"/>
  <c r="T52" i="27"/>
  <c r="P52" i="27"/>
  <c r="L52" i="27"/>
  <c r="H52" i="27"/>
  <c r="D52" i="27"/>
  <c r="AV46" i="27"/>
  <c r="AR46" i="27"/>
  <c r="AN46" i="27"/>
  <c r="AJ46" i="27"/>
  <c r="AF46" i="27"/>
  <c r="AB46" i="27"/>
  <c r="X46" i="27"/>
  <c r="T46" i="27"/>
  <c r="P46" i="27"/>
  <c r="L46" i="27"/>
  <c r="H46" i="27"/>
  <c r="D46" i="27"/>
  <c r="AV43" i="27"/>
  <c r="AR43" i="27"/>
  <c r="AN43" i="27"/>
  <c r="AJ43" i="27"/>
  <c r="AF43" i="27"/>
  <c r="AB43" i="27"/>
  <c r="X43" i="27"/>
  <c r="T43" i="27"/>
  <c r="P43" i="27"/>
  <c r="L43" i="27"/>
  <c r="H43" i="27"/>
  <c r="D43" i="27"/>
  <c r="AV40" i="27"/>
  <c r="AR40" i="27"/>
  <c r="AN40" i="27"/>
  <c r="AJ40" i="27"/>
  <c r="AF40" i="27"/>
  <c r="AB40" i="27"/>
  <c r="X40" i="27"/>
  <c r="T40" i="27"/>
  <c r="P40" i="27"/>
  <c r="L40" i="27"/>
  <c r="H40" i="27"/>
  <c r="D40" i="27"/>
  <c r="AV34" i="27"/>
  <c r="AR34" i="27"/>
  <c r="AN34" i="27"/>
  <c r="AJ34" i="27"/>
  <c r="AF34" i="27"/>
  <c r="AB34" i="27"/>
  <c r="X34" i="27"/>
  <c r="T34" i="27"/>
  <c r="P34" i="27"/>
  <c r="L34" i="27"/>
  <c r="H34" i="27"/>
  <c r="D34" i="27"/>
  <c r="AV31" i="27"/>
  <c r="AR31" i="27"/>
  <c r="AN31" i="27"/>
  <c r="AJ31" i="27"/>
  <c r="AF31" i="27"/>
  <c r="AB31" i="27"/>
  <c r="X31" i="27"/>
  <c r="T31" i="27"/>
  <c r="P31" i="27"/>
  <c r="L31" i="27"/>
  <c r="H31" i="27"/>
  <c r="D31" i="27"/>
  <c r="AV28" i="27"/>
  <c r="AR28" i="27"/>
  <c r="AN28" i="27"/>
  <c r="AJ28" i="27"/>
  <c r="AF28" i="27"/>
  <c r="AB28" i="27"/>
  <c r="X28" i="27"/>
  <c r="T28" i="27"/>
  <c r="P28" i="27"/>
  <c r="L28" i="27"/>
  <c r="H28" i="27"/>
  <c r="D28" i="27"/>
  <c r="AV25" i="27"/>
  <c r="AR25" i="27"/>
  <c r="AN25" i="27"/>
  <c r="AJ25" i="27"/>
  <c r="AF25" i="27"/>
  <c r="AB25" i="27"/>
  <c r="X25" i="27"/>
  <c r="T25" i="27"/>
  <c r="P25" i="27"/>
  <c r="L25" i="27"/>
  <c r="H25" i="27"/>
  <c r="D25" i="27"/>
  <c r="AV22" i="27"/>
  <c r="AR22" i="27"/>
  <c r="AN22" i="27"/>
  <c r="AJ22" i="27"/>
  <c r="AF22" i="27"/>
  <c r="AB22" i="27"/>
  <c r="X22" i="27"/>
  <c r="T22" i="27"/>
  <c r="P22" i="27"/>
  <c r="L22" i="27"/>
  <c r="H22" i="27"/>
  <c r="D22" i="27"/>
  <c r="AV19" i="27"/>
  <c r="AR19" i="27"/>
  <c r="AN19" i="27"/>
  <c r="AJ19" i="27"/>
  <c r="AF19" i="27"/>
  <c r="AB19" i="27"/>
  <c r="X19" i="27"/>
  <c r="T19" i="27"/>
  <c r="P19" i="27"/>
  <c r="L19" i="27"/>
  <c r="H19" i="27"/>
  <c r="D19" i="27"/>
  <c r="AV16" i="27"/>
  <c r="AR16" i="27"/>
  <c r="AN16" i="27"/>
  <c r="AJ16" i="27"/>
  <c r="AF16" i="27"/>
  <c r="AB16" i="27"/>
  <c r="X16" i="27"/>
  <c r="T16" i="27"/>
  <c r="P16" i="27"/>
  <c r="L16" i="27"/>
  <c r="H16" i="27"/>
  <c r="D16" i="27"/>
  <c r="AV13" i="27"/>
  <c r="AR13" i="27"/>
  <c r="AN13" i="27"/>
  <c r="AJ13" i="27"/>
  <c r="AF13" i="27"/>
  <c r="AB13" i="27"/>
  <c r="X13" i="27"/>
  <c r="T13" i="27"/>
  <c r="P13" i="27"/>
  <c r="L13" i="27"/>
  <c r="H13" i="27"/>
  <c r="D13" i="27"/>
  <c r="D10" i="27"/>
  <c r="AV69" i="27" l="1"/>
  <c r="AR69" i="27"/>
  <c r="T69" i="27"/>
  <c r="X69" i="27"/>
  <c r="P69" i="27"/>
  <c r="AN69" i="27"/>
  <c r="L69" i="27"/>
  <c r="AJ69" i="27"/>
  <c r="AF69" i="27"/>
  <c r="AB69" i="27"/>
  <c r="H69" i="27"/>
  <c r="D69" i="27"/>
  <c r="D70" i="27" s="1"/>
  <c r="CR64" i="27"/>
  <c r="CN64" i="27"/>
  <c r="CJ64" i="27"/>
  <c r="CF64" i="27"/>
  <c r="CB64" i="27"/>
  <c r="BX64" i="27"/>
  <c r="BT64" i="27"/>
  <c r="BP64" i="27"/>
  <c r="BL64" i="27"/>
  <c r="BH64" i="27"/>
  <c r="BD64" i="27"/>
  <c r="AZ64" i="27"/>
  <c r="CR61" i="27"/>
  <c r="CN61" i="27"/>
  <c r="CJ61" i="27"/>
  <c r="CF61" i="27"/>
  <c r="CB61" i="27"/>
  <c r="BX61" i="27"/>
  <c r="BT61" i="27"/>
  <c r="BP61" i="27"/>
  <c r="BL61" i="27"/>
  <c r="BH61" i="27"/>
  <c r="BD61" i="27"/>
  <c r="AZ61" i="27"/>
  <c r="CR58" i="27"/>
  <c r="CN58" i="27"/>
  <c r="CJ58" i="27"/>
  <c r="CF58" i="27"/>
  <c r="CB58" i="27"/>
  <c r="BX58" i="27"/>
  <c r="BT58" i="27"/>
  <c r="BP58" i="27"/>
  <c r="BL58" i="27"/>
  <c r="BH58" i="27"/>
  <c r="BD58" i="27"/>
  <c r="AZ58" i="27"/>
  <c r="CR28" i="27"/>
  <c r="CN28" i="27"/>
  <c r="CJ28" i="27"/>
  <c r="CB28" i="27"/>
  <c r="BX28" i="27"/>
  <c r="BT28" i="27"/>
  <c r="BP28" i="27"/>
  <c r="BL28" i="27"/>
  <c r="BH28" i="27"/>
  <c r="BD28" i="27"/>
  <c r="AZ28" i="27"/>
  <c r="CR22" i="27"/>
  <c r="CN22" i="27"/>
  <c r="CJ22" i="27"/>
  <c r="CF22" i="27"/>
  <c r="CB22" i="27"/>
  <c r="BX22" i="27"/>
  <c r="BT22" i="27"/>
  <c r="BP22" i="27"/>
  <c r="BL22" i="27"/>
  <c r="BH22" i="27"/>
  <c r="BD22" i="27"/>
  <c r="AZ22" i="27"/>
  <c r="H70" i="27" l="1"/>
  <c r="L70" i="27" s="1"/>
  <c r="P70" i="27" s="1"/>
  <c r="T70" i="27" s="1"/>
  <c r="X70" i="27" s="1"/>
  <c r="AB70" i="27" s="1"/>
  <c r="AF70" i="27" s="1"/>
  <c r="AJ70" i="27" s="1"/>
  <c r="AN70" i="27" s="1"/>
  <c r="AR70" i="27" s="1"/>
  <c r="AV70" i="27" s="1"/>
  <c r="BP19" i="27"/>
  <c r="BL19" i="27"/>
  <c r="BT25" i="27"/>
  <c r="CR46" i="27"/>
  <c r="CN46" i="27"/>
  <c r="CF46" i="27"/>
  <c r="CB46" i="27"/>
  <c r="BX46" i="27"/>
  <c r="BT46" i="27"/>
  <c r="BD46" i="27"/>
  <c r="AZ46" i="27"/>
  <c r="CR43" i="27"/>
  <c r="CN43" i="27"/>
  <c r="CF43" i="27"/>
  <c r="CB43" i="27"/>
  <c r="BX43" i="27"/>
  <c r="BT43" i="27"/>
  <c r="BP43" i="27"/>
  <c r="BD43" i="27"/>
  <c r="AZ43" i="27"/>
  <c r="BD52" i="27" l="1"/>
  <c r="BH52" i="27"/>
  <c r="BT52" i="27"/>
  <c r="BX52" i="27"/>
  <c r="CB52" i="27"/>
  <c r="CF52" i="27"/>
  <c r="CN52" i="27"/>
  <c r="CR52" i="27"/>
  <c r="BD67" i="27" l="1"/>
  <c r="BH67" i="27"/>
  <c r="BL67" i="27"/>
  <c r="BP67" i="27"/>
  <c r="BT67" i="27"/>
  <c r="BX67" i="27"/>
  <c r="CB67" i="27"/>
  <c r="CF67" i="27"/>
  <c r="CJ67" i="27"/>
  <c r="CN67" i="27"/>
  <c r="CR67" i="27"/>
  <c r="AZ67" i="27"/>
  <c r="BD55" i="27"/>
  <c r="BH55" i="27"/>
  <c r="BT55" i="27"/>
  <c r="BX55" i="27"/>
  <c r="CB55" i="27"/>
  <c r="CF55" i="27"/>
  <c r="CJ55" i="27"/>
  <c r="CN55" i="27"/>
  <c r="CR55" i="27"/>
  <c r="AZ55" i="27"/>
  <c r="AZ52" i="27"/>
  <c r="BD40" i="27"/>
  <c r="BP40" i="27"/>
  <c r="BT40" i="27"/>
  <c r="BX40" i="27"/>
  <c r="CB40" i="27"/>
  <c r="CF40" i="27"/>
  <c r="CJ40" i="27"/>
  <c r="CN40" i="27"/>
  <c r="CR40" i="27"/>
  <c r="AZ40" i="27"/>
  <c r="BD34" i="27"/>
  <c r="BP34" i="27"/>
  <c r="BT34" i="27"/>
  <c r="BX34" i="27"/>
  <c r="CB34" i="27"/>
  <c r="CJ34" i="27"/>
  <c r="CN34" i="27"/>
  <c r="CR34" i="27"/>
  <c r="AZ34" i="27"/>
  <c r="BD31" i="27"/>
  <c r="BP31" i="27"/>
  <c r="BT31" i="27"/>
  <c r="BX31" i="27"/>
  <c r="CB31" i="27"/>
  <c r="CJ31" i="27"/>
  <c r="CN31" i="27"/>
  <c r="CR31" i="27"/>
  <c r="AZ31" i="27"/>
  <c r="BD25" i="27"/>
  <c r="BH25" i="27"/>
  <c r="BL25" i="27"/>
  <c r="BP25" i="27"/>
  <c r="BX25" i="27"/>
  <c r="CB25" i="27"/>
  <c r="CF25" i="27"/>
  <c r="CJ25" i="27"/>
  <c r="CN25" i="27"/>
  <c r="CR25" i="27"/>
  <c r="AZ25" i="27"/>
  <c r="BD19" i="27"/>
  <c r="BH19" i="27"/>
  <c r="BT19" i="27"/>
  <c r="BX19" i="27"/>
  <c r="CB19" i="27"/>
  <c r="CF19" i="27"/>
  <c r="CJ19" i="27"/>
  <c r="CN19" i="27"/>
  <c r="CR19" i="27"/>
  <c r="AZ19" i="27"/>
  <c r="BD16" i="27"/>
  <c r="BD69" i="27" s="1"/>
  <c r="BH16" i="27"/>
  <c r="BL16" i="27"/>
  <c r="BP16" i="27"/>
  <c r="BT16" i="27"/>
  <c r="BX16" i="27"/>
  <c r="CB16" i="27"/>
  <c r="CF16" i="27"/>
  <c r="CJ16" i="27"/>
  <c r="CN16" i="27"/>
  <c r="CR16" i="27"/>
  <c r="AZ16" i="27"/>
  <c r="BH13" i="27"/>
  <c r="BL13" i="27"/>
  <c r="BP13" i="27"/>
  <c r="BT13" i="27"/>
  <c r="BX13" i="27"/>
  <c r="CB13" i="27"/>
  <c r="CF13" i="27"/>
  <c r="CJ13" i="27"/>
  <c r="CN13" i="27"/>
  <c r="CR13" i="27"/>
  <c r="CR69" i="27" s="1"/>
  <c r="CF69" i="27" l="1"/>
  <c r="BP69" i="27"/>
  <c r="CN69" i="27"/>
  <c r="CB69" i="27"/>
  <c r="BL69" i="27"/>
  <c r="CJ69" i="27"/>
  <c r="BX69" i="27"/>
  <c r="BT69" i="27"/>
  <c r="BH69" i="27"/>
  <c r="AZ69" i="27"/>
  <c r="CV70" i="27"/>
  <c r="CV69" i="27" l="1"/>
  <c r="AR71" i="27"/>
  <c r="D71" i="27"/>
  <c r="D72" i="27" s="1"/>
  <c r="X71" i="27"/>
  <c r="P71" i="27"/>
  <c r="T71" i="27"/>
  <c r="AN71" i="27"/>
  <c r="L71" i="27"/>
  <c r="AF71" i="27"/>
  <c r="AJ71" i="27"/>
  <c r="AB71" i="27"/>
  <c r="AV71" i="27"/>
  <c r="H71" i="27"/>
  <c r="BX71" i="27"/>
  <c r="BT71" i="27"/>
  <c r="CR71" i="27"/>
  <c r="CB71" i="27"/>
  <c r="CJ71" i="27"/>
  <c r="CF71" i="27"/>
  <c r="BP71" i="27"/>
  <c r="CN71" i="27"/>
  <c r="BH71" i="27"/>
  <c r="BD71" i="27"/>
  <c r="BL71" i="27"/>
  <c r="AZ71" i="27"/>
  <c r="BD70" i="27"/>
  <c r="BH70" i="27" s="1"/>
  <c r="BL70" i="27" s="1"/>
  <c r="BP70" i="27" s="1"/>
  <c r="BT70" i="27" s="1"/>
  <c r="BX70" i="27" s="1"/>
  <c r="CB70" i="27" s="1"/>
  <c r="CF70" i="27" s="1"/>
  <c r="CJ70" i="27" s="1"/>
  <c r="CN70" i="27" s="1"/>
  <c r="CR70" i="27" s="1"/>
  <c r="H72" i="27" l="1"/>
  <c r="L72" i="27" s="1"/>
  <c r="P72" i="27" s="1"/>
  <c r="T72" i="27" s="1"/>
  <c r="X72" i="27" s="1"/>
  <c r="AB72" i="27" s="1"/>
  <c r="AF72" i="27" s="1"/>
  <c r="AJ72" i="27" s="1"/>
  <c r="AN72" i="27" s="1"/>
  <c r="AR72" i="27" s="1"/>
  <c r="AV72" i="27" s="1"/>
  <c r="BD72" i="27"/>
  <c r="BH72" i="27" s="1"/>
  <c r="BL72" i="27" s="1"/>
  <c r="BP72" i="27" s="1"/>
  <c r="BT72" i="27" s="1"/>
  <c r="BX72" i="27" s="1"/>
  <c r="CB72" i="27" s="1"/>
  <c r="CF72" i="27" s="1"/>
  <c r="CJ72" i="27" s="1"/>
  <c r="CN72" i="27" s="1"/>
  <c r="CR72" i="27" s="1"/>
</calcChain>
</file>

<file path=xl/sharedStrings.xml><?xml version="1.0" encoding="utf-8"?>
<sst xmlns="http://schemas.openxmlformats.org/spreadsheetml/2006/main" count="174" uniqueCount="82">
  <si>
    <t>3.2</t>
  </si>
  <si>
    <t>TRABALHOS EM TERRA</t>
  </si>
  <si>
    <t>1</t>
  </si>
  <si>
    <t>VALOR</t>
  </si>
  <si>
    <t>ITEM</t>
  </si>
  <si>
    <t>Percentual acumulado</t>
  </si>
  <si>
    <t>Percentual mensal</t>
  </si>
  <si>
    <t>Total acumulado (R$)</t>
  </si>
  <si>
    <t>Total mensal (R$)</t>
  </si>
  <si>
    <t>2</t>
  </si>
  <si>
    <t>DO ITEM</t>
  </si>
  <si>
    <t>4a.</t>
  </si>
  <si>
    <t>3a.</t>
  </si>
  <si>
    <t>2a.</t>
  </si>
  <si>
    <t>1a.</t>
  </si>
  <si>
    <t>6º</t>
  </si>
  <si>
    <t>5º</t>
  </si>
  <si>
    <t>4º</t>
  </si>
  <si>
    <t>3º</t>
  </si>
  <si>
    <t>2º</t>
  </si>
  <si>
    <t>1º</t>
  </si>
  <si>
    <t>SERVIÇO</t>
  </si>
  <si>
    <t xml:space="preserve">CRONOGRAMA FÍSICO-FINANCEIRO                </t>
  </si>
  <si>
    <t>DEMOLIÇOES E REMOÇOES</t>
  </si>
  <si>
    <t>01.00.00</t>
  </si>
  <si>
    <t>02.00.00</t>
  </si>
  <si>
    <t>INSTALAÇAO DA OBRA</t>
  </si>
  <si>
    <t>03.00.00</t>
  </si>
  <si>
    <t>04.00.00</t>
  </si>
  <si>
    <t>FUNDAÇOES</t>
  </si>
  <si>
    <t>07.00.00</t>
  </si>
  <si>
    <t>32.00.00</t>
  </si>
  <si>
    <t>11.00.00</t>
  </si>
  <si>
    <t>13.00.00</t>
  </si>
  <si>
    <t>17.00.00</t>
  </si>
  <si>
    <t>18.00.00</t>
  </si>
  <si>
    <t>ALVENARIAS E DIVISOES</t>
  </si>
  <si>
    <t>INSTALAÇAO ELETRICA E TELEFONICA</t>
  </si>
  <si>
    <t>SERRALHERIA</t>
  </si>
  <si>
    <t>PINTURA</t>
  </si>
  <si>
    <t>SERVICOS DIVERSOS</t>
  </si>
  <si>
    <t>10.00.00</t>
  </si>
  <si>
    <t>7º</t>
  </si>
  <si>
    <t>8º</t>
  </si>
  <si>
    <t>9º</t>
  </si>
  <si>
    <t>10º</t>
  </si>
  <si>
    <t>11º</t>
  </si>
  <si>
    <t>12º</t>
  </si>
  <si>
    <t>14.00.00</t>
  </si>
  <si>
    <t>15.00.00</t>
  </si>
  <si>
    <t>REVESTIMENTOS</t>
  </si>
  <si>
    <t>PISOS, RODAPÉS, SOLEIRAS E PEITORIS</t>
  </si>
  <si>
    <t>POSTO DE VIGILÂNCIA DA OBRA</t>
  </si>
  <si>
    <t>05.00.00</t>
  </si>
  <si>
    <t>GALERIA CELULAR E/OU CONTENÇÕES</t>
  </si>
  <si>
    <t>08.00.00</t>
  </si>
  <si>
    <t>COBERTURAS E FORROS</t>
  </si>
  <si>
    <t>INSTALAÇÕES HIDRO-SANITÁRIAS</t>
  </si>
  <si>
    <t>19.00.00</t>
  </si>
  <si>
    <t>DRENAGEM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</si>
  <si>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</si>
  <si>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</si>
  <si>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</si>
  <si>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</si>
  <si>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</si>
  <si>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</si>
  <si>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</si>
  <si>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</si>
  <si>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</si>
  <si>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</si>
  <si>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</si>
  <si>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</si>
  <si>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12.00.00</t>
  </si>
  <si>
    <t>MARCENARIA</t>
  </si>
  <si>
    <t>16.00.00</t>
  </si>
  <si>
    <t>VIDROS, ESPELHOS E ACESSÓRIOS</t>
  </si>
  <si>
    <t>ADMINISTRAÇÃO DE OBRA</t>
  </si>
  <si>
    <t>EQUIPAMENTOS</t>
  </si>
  <si>
    <t>BELO HORIZONTE/MG, 15 DE JUNHO DE 2026</t>
  </si>
  <si>
    <t>PROJETO: CONTRATAÇÃO DE SERVIÇOS DE DEMOLIÇÃO E REMOÇÃO DE ENTULHOS PARA VIABILIZAR AS OBRAS DE URBANIZAÇÃO NA COMUNIDADE ROSA LEÃO, NA REGIÃO DO IZIDORA.</t>
  </si>
  <si>
    <t>23.00.00</t>
  </si>
  <si>
    <t>45.00.00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</si>
</sst>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General_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Courier New"/>
      <family val="3"/>
    </font>
    <font>
      <sz val="10"/>
      <name val="Courier New"/>
      <family val="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Courier New"/>
      <family val="3"/>
    </font>
    <font>
      <sz val="10"/>
      <name val="Arial"/>
      <family val="2"/>
    </font>
    <font>
      <sz val="10"/>
      <name val="Mang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9"/>
      <name val="Arial"/>
      <family val="2"/>
    </font>
    <font>
      <b/>
      <sz val="13"/>
      <color indexed="8"/>
      <name val="Arial"/>
      <family val="2"/>
    </font>
    <font>
      <sz val="13"/>
      <color indexed="8"/>
      <name val="Arial"/>
      <family val="2"/>
    </font>
    <font>
      <sz val="13"/>
      <color indexed="9"/>
      <name val="Arial"/>
      <family val="2"/>
    </font>
    <font>
      <b/>
      <sz val="15"/>
      <color indexed="8"/>
      <name val="Arial"/>
      <family val="2"/>
    </font>
    <font>
      <b/>
      <sz val="15"/>
      <name val="Arial"/>
      <family val="2"/>
    </font>
    <font>
      <sz val="20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5"/>
      <name val="Arial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11" fillId="0" borderId="0" applyFont="0" applyFill="0" applyBorder="0" applyAlignment="0" applyProtection="0"/>
    <xf numFmtId="167" fontId="3" fillId="0" borderId="0"/>
    <xf numFmtId="0" fontId="8" fillId="0" borderId="0"/>
    <xf numFmtId="0" fontId="2" fillId="12" borderId="1" applyNumberFormat="0" applyFont="0" applyAlignment="0" applyProtection="0"/>
    <xf numFmtId="0" fontId="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6" fontId="2" fillId="0" borderId="0"/>
    <xf numFmtId="166" fontId="1" fillId="0" borderId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Protection="0">
      <alignment horizontal="left"/>
    </xf>
    <xf numFmtId="0" fontId="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4" fontId="29" fillId="0" borderId="0" applyFont="0" applyFill="0" applyBorder="0" applyAlignment="0" applyProtection="0"/>
  </cellStyleXfs>
  <cellXfs count="126">
    <xf numFmtId="0" fontId="0" fillId="0" borderId="0" xfId="0"/>
    <xf numFmtId="167" fontId="3" fillId="0" borderId="0" xfId="20"/>
    <xf numFmtId="167" fontId="3" fillId="0" borderId="0" xfId="20" applyAlignment="1">
      <alignment wrapText="1"/>
    </xf>
    <xf numFmtId="49" fontId="3" fillId="0" borderId="0" xfId="20" applyNumberFormat="1"/>
    <xf numFmtId="1" fontId="4" fillId="0" borderId="0" xfId="20" applyNumberFormat="1" applyFont="1"/>
    <xf numFmtId="49" fontId="6" fillId="0" borderId="2" xfId="20" applyNumberFormat="1" applyFont="1" applyBorder="1" applyAlignment="1">
      <alignment horizontal="center"/>
    </xf>
    <xf numFmtId="49" fontId="6" fillId="0" borderId="3" xfId="20" applyNumberFormat="1" applyFont="1" applyBorder="1" applyAlignment="1">
      <alignment horizontal="center"/>
    </xf>
    <xf numFmtId="49" fontId="6" fillId="0" borderId="4" xfId="20" applyNumberFormat="1" applyFont="1" applyBorder="1" applyAlignment="1">
      <alignment horizontal="center"/>
    </xf>
    <xf numFmtId="49" fontId="6" fillId="0" borderId="3" xfId="20" applyNumberFormat="1" applyFont="1" applyBorder="1"/>
    <xf numFmtId="49" fontId="5" fillId="0" borderId="3" xfId="20" applyNumberFormat="1" applyFont="1" applyBorder="1" applyProtection="1">
      <protection locked="0"/>
    </xf>
    <xf numFmtId="49" fontId="6" fillId="0" borderId="5" xfId="20" applyNumberFormat="1" applyFont="1" applyBorder="1" applyAlignment="1">
      <alignment horizontal="center"/>
    </xf>
    <xf numFmtId="49" fontId="3" fillId="0" borderId="6" xfId="20" applyNumberFormat="1" applyBorder="1" applyAlignment="1">
      <alignment horizontal="left"/>
    </xf>
    <xf numFmtId="49" fontId="7" fillId="0" borderId="6" xfId="20" applyNumberFormat="1" applyFont="1" applyBorder="1" applyAlignment="1">
      <alignment horizontal="center"/>
    </xf>
    <xf numFmtId="49" fontId="12" fillId="0" borderId="7" xfId="20" applyNumberFormat="1" applyFont="1" applyBorder="1" applyAlignment="1">
      <alignment horizontal="center"/>
    </xf>
    <xf numFmtId="167" fontId="12" fillId="0" borderId="8" xfId="20" applyFont="1" applyBorder="1" applyAlignment="1">
      <alignment horizontal="center" wrapText="1"/>
    </xf>
    <xf numFmtId="167" fontId="12" fillId="0" borderId="8" xfId="20" applyFont="1" applyBorder="1" applyAlignment="1">
      <alignment horizontal="center"/>
    </xf>
    <xf numFmtId="167" fontId="12" fillId="0" borderId="8" xfId="20" applyFont="1" applyBorder="1" applyAlignment="1">
      <alignment horizontal="left"/>
    </xf>
    <xf numFmtId="167" fontId="12" fillId="0" borderId="8" xfId="20" applyFont="1" applyBorder="1"/>
    <xf numFmtId="49" fontId="14" fillId="0" borderId="10" xfId="20" applyNumberFormat="1" applyFont="1" applyBorder="1"/>
    <xf numFmtId="167" fontId="12" fillId="0" borderId="0" xfId="20" applyFont="1" applyAlignment="1">
      <alignment horizontal="center" wrapText="1"/>
    </xf>
    <xf numFmtId="167" fontId="12" fillId="0" borderId="0" xfId="20" applyFont="1" applyAlignment="1">
      <alignment horizontal="center"/>
    </xf>
    <xf numFmtId="167" fontId="12" fillId="0" borderId="0" xfId="20" applyFont="1" applyAlignment="1">
      <alignment horizontal="left"/>
    </xf>
    <xf numFmtId="167" fontId="12" fillId="0" borderId="0" xfId="20" applyFont="1"/>
    <xf numFmtId="49" fontId="12" fillId="0" borderId="10" xfId="20" applyNumberFormat="1" applyFont="1" applyBorder="1" applyAlignment="1">
      <alignment horizontal="center"/>
    </xf>
    <xf numFmtId="49" fontId="12" fillId="0" borderId="0" xfId="20" applyNumberFormat="1" applyFont="1" applyAlignment="1">
      <alignment horizontal="center"/>
    </xf>
    <xf numFmtId="167" fontId="14" fillId="0" borderId="0" xfId="20" applyFont="1"/>
    <xf numFmtId="49" fontId="14" fillId="0" borderId="12" xfId="20" applyNumberFormat="1" applyFont="1" applyBorder="1" applyAlignment="1">
      <alignment horizontal="left"/>
    </xf>
    <xf numFmtId="167" fontId="15" fillId="0" borderId="13" xfId="20" applyFont="1" applyBorder="1" applyAlignment="1" applyProtection="1">
      <alignment horizontal="left" wrapText="1"/>
      <protection locked="0"/>
    </xf>
    <xf numFmtId="167" fontId="14" fillId="0" borderId="13" xfId="20" applyFont="1" applyBorder="1"/>
    <xf numFmtId="167" fontId="12" fillId="0" borderId="13" xfId="20" applyFont="1" applyBorder="1"/>
    <xf numFmtId="49" fontId="13" fillId="0" borderId="10" xfId="20" applyNumberFormat="1" applyFont="1" applyBorder="1" applyAlignment="1">
      <alignment horizontal="center"/>
    </xf>
    <xf numFmtId="167" fontId="13" fillId="0" borderId="10" xfId="20" applyFont="1" applyBorder="1" applyAlignment="1">
      <alignment horizontal="center" wrapText="1"/>
    </xf>
    <xf numFmtId="49" fontId="13" fillId="0" borderId="15" xfId="20" applyNumberFormat="1" applyFont="1" applyBorder="1" applyAlignment="1">
      <alignment horizontal="center"/>
    </xf>
    <xf numFmtId="167" fontId="13" fillId="0" borderId="15" xfId="20" applyFont="1" applyBorder="1" applyAlignment="1">
      <alignment horizontal="center" wrapText="1"/>
    </xf>
    <xf numFmtId="167" fontId="13" fillId="0" borderId="16" xfId="20" applyFont="1" applyBorder="1" applyAlignment="1">
      <alignment horizontal="center"/>
    </xf>
    <xf numFmtId="10" fontId="18" fillId="14" borderId="18" xfId="20" applyNumberFormat="1" applyFont="1" applyFill="1" applyBorder="1" applyAlignment="1">
      <alignment horizontal="center" vertical="center"/>
    </xf>
    <xf numFmtId="10" fontId="19" fillId="16" borderId="18" xfId="20" applyNumberFormat="1" applyFont="1" applyFill="1" applyBorder="1" applyAlignment="1">
      <alignment horizontal="center" vertical="center"/>
    </xf>
    <xf numFmtId="49" fontId="18" fillId="0" borderId="22" xfId="20" applyNumberFormat="1" applyFont="1" applyBorder="1" applyAlignment="1">
      <alignment horizontal="center"/>
    </xf>
    <xf numFmtId="167" fontId="17" fillId="0" borderId="8" xfId="20" applyFont="1" applyBorder="1" applyAlignment="1">
      <alignment horizontal="right" wrapText="1"/>
    </xf>
    <xf numFmtId="49" fontId="18" fillId="0" borderId="12" xfId="20" applyNumberFormat="1" applyFont="1" applyBorder="1" applyAlignment="1">
      <alignment horizontal="center"/>
    </xf>
    <xf numFmtId="167" fontId="17" fillId="0" borderId="20" xfId="20" applyFont="1" applyBorder="1" applyAlignment="1">
      <alignment horizontal="right" wrapText="1"/>
    </xf>
    <xf numFmtId="167" fontId="17" fillId="0" borderId="23" xfId="20" applyFont="1" applyBorder="1" applyAlignment="1">
      <alignment horizontal="right" wrapText="1"/>
    </xf>
    <xf numFmtId="0" fontId="22" fillId="0" borderId="0" xfId="0" applyFont="1"/>
    <xf numFmtId="4" fontId="7" fillId="0" borderId="0" xfId="20" applyNumberFormat="1" applyFont="1"/>
    <xf numFmtId="10" fontId="18" fillId="16" borderId="18" xfId="20" applyNumberFormat="1" applyFont="1" applyFill="1" applyBorder="1" applyAlignment="1">
      <alignment horizontal="center" vertical="center"/>
    </xf>
    <xf numFmtId="10" fontId="18" fillId="16" borderId="19" xfId="20" applyNumberFormat="1" applyFont="1" applyFill="1" applyBorder="1" applyAlignment="1">
      <alignment horizontal="center" vertical="center"/>
    </xf>
    <xf numFmtId="4" fontId="26" fillId="0" borderId="21" xfId="20" applyNumberFormat="1" applyFont="1" applyBorder="1" applyAlignment="1">
      <alignment horizontal="right"/>
    </xf>
    <xf numFmtId="10" fontId="18" fillId="16" borderId="38" xfId="20" applyNumberFormat="1" applyFont="1" applyFill="1" applyBorder="1" applyAlignment="1">
      <alignment horizontal="center" vertical="center"/>
    </xf>
    <xf numFmtId="10" fontId="18" fillId="17" borderId="18" xfId="20" applyNumberFormat="1" applyFont="1" applyFill="1" applyBorder="1" applyAlignment="1">
      <alignment horizontal="center" vertical="center"/>
    </xf>
    <xf numFmtId="10" fontId="18" fillId="17" borderId="20" xfId="20" applyNumberFormat="1" applyFont="1" applyFill="1" applyBorder="1" applyAlignment="1">
      <alignment horizontal="center" vertical="center"/>
    </xf>
    <xf numFmtId="10" fontId="19" fillId="17" borderId="18" xfId="20" applyNumberFormat="1" applyFont="1" applyFill="1" applyBorder="1" applyAlignment="1">
      <alignment horizontal="center" vertical="center"/>
    </xf>
    <xf numFmtId="10" fontId="18" fillId="17" borderId="19" xfId="20" applyNumberFormat="1" applyFont="1" applyFill="1" applyBorder="1" applyAlignment="1">
      <alignment horizontal="center" vertical="center"/>
    </xf>
    <xf numFmtId="49" fontId="5" fillId="17" borderId="3" xfId="20" applyNumberFormat="1" applyFont="1" applyFill="1" applyBorder="1" applyProtection="1">
      <protection locked="0"/>
    </xf>
    <xf numFmtId="167" fontId="3" fillId="17" borderId="0" xfId="20" applyFill="1"/>
    <xf numFmtId="49" fontId="6" fillId="17" borderId="3" xfId="20" applyNumberFormat="1" applyFont="1" applyFill="1" applyBorder="1"/>
    <xf numFmtId="4" fontId="0" fillId="17" borderId="0" xfId="0" applyNumberFormat="1" applyFill="1"/>
    <xf numFmtId="10" fontId="18" fillId="16" borderId="20" xfId="20" applyNumberFormat="1" applyFont="1" applyFill="1" applyBorder="1" applyAlignment="1">
      <alignment horizontal="center" vertical="center"/>
    </xf>
    <xf numFmtId="10" fontId="18" fillId="16" borderId="26" xfId="20" applyNumberFormat="1" applyFont="1" applyFill="1" applyBorder="1" applyAlignment="1">
      <alignment horizontal="center" vertical="center"/>
    </xf>
    <xf numFmtId="10" fontId="18" fillId="16" borderId="43" xfId="20" applyNumberFormat="1" applyFont="1" applyFill="1" applyBorder="1" applyAlignment="1">
      <alignment horizontal="center" vertical="center"/>
    </xf>
    <xf numFmtId="10" fontId="19" fillId="16" borderId="26" xfId="20" applyNumberFormat="1" applyFont="1" applyFill="1" applyBorder="1" applyAlignment="1">
      <alignment horizontal="center" vertical="center"/>
    </xf>
    <xf numFmtId="10" fontId="18" fillId="17" borderId="26" xfId="20" applyNumberFormat="1" applyFont="1" applyFill="1" applyBorder="1" applyAlignment="1">
      <alignment horizontal="center" vertical="center"/>
    </xf>
    <xf numFmtId="44" fontId="12" fillId="0" borderId="9" xfId="31" applyFont="1" applyBorder="1" applyAlignment="1">
      <alignment horizontal="right"/>
    </xf>
    <xf numFmtId="44" fontId="12" fillId="0" borderId="11" xfId="31" applyFont="1" applyBorder="1" applyAlignment="1">
      <alignment horizontal="right"/>
    </xf>
    <xf numFmtId="44" fontId="16" fillId="0" borderId="14" xfId="31" applyFont="1" applyBorder="1" applyAlignment="1" applyProtection="1">
      <alignment horizontal="right"/>
      <protection locked="0"/>
    </xf>
    <xf numFmtId="44" fontId="23" fillId="0" borderId="21" xfId="31" applyFont="1" applyBorder="1" applyAlignment="1">
      <alignment horizontal="right"/>
    </xf>
    <xf numFmtId="44" fontId="0" fillId="0" borderId="11" xfId="31" applyFont="1" applyBorder="1"/>
    <xf numFmtId="44" fontId="0" fillId="17" borderId="11" xfId="31" applyFont="1" applyFill="1" applyBorder="1"/>
    <xf numFmtId="44" fontId="24" fillId="0" borderId="11" xfId="31" applyFont="1" applyBorder="1" applyAlignment="1">
      <alignment horizontal="right" wrapText="1"/>
    </xf>
    <xf numFmtId="44" fontId="0" fillId="0" borderId="40" xfId="31" applyFont="1" applyBorder="1"/>
    <xf numFmtId="44" fontId="24" fillId="0" borderId="14" xfId="31" applyFont="1" applyBorder="1" applyAlignment="1">
      <alignment horizontal="right" wrapText="1"/>
    </xf>
    <xf numFmtId="44" fontId="2" fillId="0" borderId="9" xfId="31" applyFont="1" applyBorder="1" applyAlignment="1">
      <alignment horizontal="right" wrapText="1"/>
    </xf>
    <xf numFmtId="44" fontId="26" fillId="17" borderId="11" xfId="31" applyFont="1" applyFill="1" applyBorder="1" applyAlignment="1">
      <alignment horizontal="right" wrapText="1"/>
    </xf>
    <xf numFmtId="44" fontId="24" fillId="0" borderId="41" xfId="31" applyFont="1" applyBorder="1" applyAlignment="1">
      <alignment horizontal="right" wrapText="1"/>
    </xf>
    <xf numFmtId="44" fontId="26" fillId="0" borderId="21" xfId="31" applyFont="1" applyBorder="1" applyAlignment="1">
      <alignment horizontal="right"/>
    </xf>
    <xf numFmtId="44" fontId="26" fillId="0" borderId="36" xfId="31" applyFont="1" applyBorder="1" applyAlignment="1">
      <alignment horizontal="right"/>
    </xf>
    <xf numFmtId="44" fontId="26" fillId="0" borderId="33" xfId="31" applyFont="1" applyBorder="1" applyAlignment="1">
      <alignment horizontal="right"/>
    </xf>
    <xf numFmtId="44" fontId="22" fillId="0" borderId="0" xfId="31" applyFont="1"/>
    <xf numFmtId="44" fontId="28" fillId="0" borderId="0" xfId="31" applyFont="1" applyAlignment="1">
      <alignment horizontal="right" vertical="center"/>
    </xf>
    <xf numFmtId="44" fontId="22" fillId="0" borderId="0" xfId="31" applyFont="1" applyAlignment="1">
      <alignment horizontal="right" vertical="center"/>
    </xf>
    <xf numFmtId="44" fontId="22" fillId="0" borderId="0" xfId="31" applyFont="1" applyAlignment="1">
      <alignment horizontal="right"/>
    </xf>
    <xf numFmtId="44" fontId="27" fillId="0" borderId="0" xfId="31" applyFont="1" applyAlignment="1">
      <alignment horizontal="right"/>
    </xf>
    <xf numFmtId="4" fontId="18" fillId="0" borderId="26" xfId="20" applyNumberFormat="1" applyFont="1" applyBorder="1" applyAlignment="1">
      <alignment horizontal="center"/>
    </xf>
    <xf numFmtId="10" fontId="18" fillId="18" borderId="16" xfId="20" applyNumberFormat="1" applyFont="1" applyFill="1" applyBorder="1" applyAlignment="1" applyProtection="1">
      <alignment horizontal="center" vertical="center"/>
      <protection locked="0"/>
    </xf>
    <xf numFmtId="10" fontId="18" fillId="18" borderId="17" xfId="20" applyNumberFormat="1" applyFont="1" applyFill="1" applyBorder="1" applyAlignment="1" applyProtection="1">
      <alignment horizontal="center" vertical="center"/>
      <protection locked="0"/>
    </xf>
    <xf numFmtId="10" fontId="18" fillId="18" borderId="27" xfId="20" applyNumberFormat="1" applyFont="1" applyFill="1" applyBorder="1" applyAlignment="1" applyProtection="1">
      <alignment horizontal="center" vertical="center"/>
      <protection locked="0"/>
    </xf>
    <xf numFmtId="44" fontId="18" fillId="0" borderId="28" xfId="31" applyFont="1" applyBorder="1" applyAlignment="1">
      <alignment horizontal="center"/>
    </xf>
    <xf numFmtId="2" fontId="18" fillId="17" borderId="16" xfId="20" applyNumberFormat="1" applyFont="1" applyFill="1" applyBorder="1" applyAlignment="1">
      <alignment horizontal="center" vertical="center"/>
    </xf>
    <xf numFmtId="2" fontId="18" fillId="17" borderId="17" xfId="20" applyNumberFormat="1" applyFont="1" applyFill="1" applyBorder="1" applyAlignment="1">
      <alignment horizontal="center" vertical="center"/>
    </xf>
    <xf numFmtId="2" fontId="18" fillId="17" borderId="27" xfId="20" applyNumberFormat="1" applyFont="1" applyFill="1" applyBorder="1" applyAlignment="1">
      <alignment horizontal="center" vertical="center"/>
    </xf>
    <xf numFmtId="49" fontId="25" fillId="0" borderId="34" xfId="20" applyNumberFormat="1" applyFont="1" applyBorder="1" applyAlignment="1">
      <alignment vertical="center"/>
    </xf>
    <xf numFmtId="49" fontId="25" fillId="0" borderId="36" xfId="20" applyNumberFormat="1" applyFont="1" applyBorder="1" applyAlignment="1">
      <alignment vertical="center"/>
    </xf>
    <xf numFmtId="49" fontId="25" fillId="0" borderId="35" xfId="20" applyNumberFormat="1" applyFont="1" applyBorder="1" applyAlignment="1">
      <alignment vertical="center"/>
    </xf>
    <xf numFmtId="167" fontId="18" fillId="0" borderId="24" xfId="20" applyFont="1" applyBorder="1" applyAlignment="1">
      <alignment horizontal="left" vertical="center" wrapText="1"/>
    </xf>
    <xf numFmtId="167" fontId="18" fillId="0" borderId="39" xfId="20" applyFont="1" applyBorder="1" applyAlignment="1">
      <alignment horizontal="left" vertical="center" wrapText="1"/>
    </xf>
    <xf numFmtId="167" fontId="18" fillId="0" borderId="25" xfId="20" applyFont="1" applyBorder="1" applyAlignment="1">
      <alignment horizontal="left" vertical="center" wrapText="1"/>
    </xf>
    <xf numFmtId="44" fontId="18" fillId="17" borderId="16" xfId="31" applyFont="1" applyFill="1" applyBorder="1" applyAlignment="1">
      <alignment horizontal="center" vertical="center"/>
    </xf>
    <xf numFmtId="44" fontId="18" fillId="17" borderId="17" xfId="31" applyFont="1" applyFill="1" applyBorder="1" applyAlignment="1">
      <alignment horizontal="center" vertical="center"/>
    </xf>
    <xf numFmtId="44" fontId="18" fillId="17" borderId="27" xfId="31" applyFont="1" applyFill="1" applyBorder="1" applyAlignment="1">
      <alignment horizontal="center" vertical="center"/>
    </xf>
    <xf numFmtId="44" fontId="18" fillId="0" borderId="18" xfId="31" applyFont="1" applyBorder="1" applyAlignment="1">
      <alignment horizontal="center"/>
    </xf>
    <xf numFmtId="4" fontId="18" fillId="0" borderId="18" xfId="20" applyNumberFormat="1" applyFont="1" applyBorder="1" applyAlignment="1">
      <alignment horizontal="center"/>
    </xf>
    <xf numFmtId="44" fontId="18" fillId="17" borderId="45" xfId="31" applyFont="1" applyFill="1" applyBorder="1" applyAlignment="1">
      <alignment horizontal="center" vertical="center"/>
    </xf>
    <xf numFmtId="44" fontId="18" fillId="17" borderId="42" xfId="31" applyFont="1" applyFill="1" applyBorder="1" applyAlignment="1">
      <alignment horizontal="center" vertical="center"/>
    </xf>
    <xf numFmtId="44" fontId="18" fillId="17" borderId="44" xfId="31" applyFont="1" applyFill="1" applyBorder="1" applyAlignment="1">
      <alignment horizontal="center" vertical="center"/>
    </xf>
    <xf numFmtId="10" fontId="18" fillId="17" borderId="16" xfId="20" applyNumberFormat="1" applyFont="1" applyFill="1" applyBorder="1" applyAlignment="1" applyProtection="1">
      <alignment horizontal="center" vertical="center"/>
      <protection locked="0"/>
    </xf>
    <xf numFmtId="10" fontId="18" fillId="17" borderId="17" xfId="20" applyNumberFormat="1" applyFont="1" applyFill="1" applyBorder="1" applyAlignment="1" applyProtection="1">
      <alignment horizontal="center" vertical="center"/>
      <protection locked="0"/>
    </xf>
    <xf numFmtId="10" fontId="18" fillId="17" borderId="27" xfId="20" applyNumberFormat="1" applyFont="1" applyFill="1" applyBorder="1" applyAlignment="1" applyProtection="1">
      <alignment horizontal="center" vertical="center"/>
      <protection locked="0"/>
    </xf>
    <xf numFmtId="2" fontId="18" fillId="17" borderId="44" xfId="20" applyNumberFormat="1" applyFont="1" applyFill="1" applyBorder="1" applyAlignment="1">
      <alignment horizontal="center" vertical="center"/>
    </xf>
    <xf numFmtId="2" fontId="18" fillId="17" borderId="45" xfId="20" applyNumberFormat="1" applyFont="1" applyFill="1" applyBorder="1" applyAlignment="1">
      <alignment horizontal="center" vertical="center"/>
    </xf>
    <xf numFmtId="2" fontId="18" fillId="17" borderId="42" xfId="20" applyNumberFormat="1" applyFont="1" applyFill="1" applyBorder="1" applyAlignment="1">
      <alignment horizontal="center" vertical="center"/>
    </xf>
    <xf numFmtId="10" fontId="18" fillId="15" borderId="16" xfId="20" applyNumberFormat="1" applyFont="1" applyFill="1" applyBorder="1" applyAlignment="1" applyProtection="1">
      <alignment horizontal="center" vertical="center"/>
      <protection locked="0"/>
    </xf>
    <xf numFmtId="10" fontId="18" fillId="15" borderId="17" xfId="20" applyNumberFormat="1" applyFont="1" applyFill="1" applyBorder="1" applyAlignment="1" applyProtection="1">
      <alignment horizontal="center" vertical="center"/>
      <protection locked="0"/>
    </xf>
    <xf numFmtId="10" fontId="18" fillId="15" borderId="27" xfId="20" applyNumberFormat="1" applyFont="1" applyFill="1" applyBorder="1" applyAlignment="1" applyProtection="1">
      <alignment horizontal="center" vertical="center"/>
      <protection locked="0"/>
    </xf>
    <xf numFmtId="49" fontId="13" fillId="0" borderId="29" xfId="20" applyNumberFormat="1" applyFont="1" applyBorder="1" applyAlignment="1">
      <alignment horizontal="center"/>
    </xf>
    <xf numFmtId="49" fontId="13" fillId="0" borderId="30" xfId="20" applyNumberFormat="1" applyFont="1" applyBorder="1" applyAlignment="1">
      <alignment horizontal="center"/>
    </xf>
    <xf numFmtId="49" fontId="13" fillId="0" borderId="31" xfId="20" applyNumberFormat="1" applyFont="1" applyBorder="1" applyAlignment="1">
      <alignment horizontal="center"/>
    </xf>
    <xf numFmtId="167" fontId="21" fillId="0" borderId="0" xfId="20" applyFont="1" applyAlignment="1">
      <alignment horizontal="center"/>
    </xf>
    <xf numFmtId="0" fontId="20" fillId="13" borderId="0" xfId="20" applyNumberFormat="1" applyFont="1" applyFill="1" applyAlignment="1">
      <alignment horizontal="center" wrapText="1"/>
    </xf>
    <xf numFmtId="0" fontId="25" fillId="0" borderId="34" xfId="21" applyFont="1" applyBorder="1" applyAlignment="1">
      <alignment vertical="center"/>
    </xf>
    <xf numFmtId="0" fontId="25" fillId="0" borderId="36" xfId="21" applyFont="1" applyBorder="1" applyAlignment="1">
      <alignment vertical="center"/>
    </xf>
    <xf numFmtId="0" fontId="25" fillId="0" borderId="35" xfId="21" applyFont="1" applyBorder="1" applyAlignment="1">
      <alignment vertical="center"/>
    </xf>
    <xf numFmtId="49" fontId="25" fillId="0" borderId="34" xfId="20" applyNumberFormat="1" applyFont="1" applyBorder="1" applyAlignment="1" applyProtection="1">
      <alignment vertical="center"/>
      <protection locked="0"/>
    </xf>
    <xf numFmtId="49" fontId="25" fillId="0" borderId="36" xfId="20" applyNumberFormat="1" applyFont="1" applyBorder="1" applyAlignment="1" applyProtection="1">
      <alignment vertical="center"/>
      <protection locked="0"/>
    </xf>
    <xf numFmtId="49" fontId="25" fillId="0" borderId="37" xfId="20" applyNumberFormat="1" applyFont="1" applyBorder="1" applyAlignment="1">
      <alignment vertical="center"/>
    </xf>
    <xf numFmtId="0" fontId="22" fillId="0" borderId="0" xfId="0" applyFont="1" applyAlignment="1">
      <alignment horizontal="center"/>
    </xf>
    <xf numFmtId="49" fontId="25" fillId="0" borderId="33" xfId="20" applyNumberFormat="1" applyFont="1" applyBorder="1" applyAlignment="1" applyProtection="1">
      <alignment vertical="center"/>
      <protection locked="0"/>
    </xf>
    <xf numFmtId="167" fontId="18" fillId="0" borderId="32" xfId="20" applyFont="1" applyBorder="1" applyAlignment="1">
      <alignment horizontal="left" vertical="center" wrapText="1"/>
    </xf>
  </cellXfs>
  <cellStyles count="32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Campo do Assistente de dados" xfId="13" xr:uid="{00000000-0005-0000-0000-00000C000000}"/>
    <cellStyle name="Canto do Assistente de dados" xfId="14" xr:uid="{00000000-0005-0000-0000-00000D000000}"/>
    <cellStyle name="Categoria do Assistente de dados" xfId="15" xr:uid="{00000000-0005-0000-0000-00000E000000}"/>
    <cellStyle name="Excel Built-in Normal" xfId="16" xr:uid="{00000000-0005-0000-0000-00000F000000}"/>
    <cellStyle name="Excel Built-in Normal 1" xfId="17" xr:uid="{00000000-0005-0000-0000-000010000000}"/>
    <cellStyle name="Hiperlink 2" xfId="18" xr:uid="{00000000-0005-0000-0000-000011000000}"/>
    <cellStyle name="Moeda" xfId="31" builtinId="4"/>
    <cellStyle name="Moeda 2" xfId="19" xr:uid="{00000000-0005-0000-0000-000012000000}"/>
    <cellStyle name="Normal" xfId="0" builtinId="0"/>
    <cellStyle name="Normal 2" xfId="20" xr:uid="{00000000-0005-0000-0000-000014000000}"/>
    <cellStyle name="Normal 3" xfId="21" xr:uid="{00000000-0005-0000-0000-000015000000}"/>
    <cellStyle name="Nota 2" xfId="22" xr:uid="{00000000-0005-0000-0000-000016000000}"/>
    <cellStyle name="Resultado do Assistente de dados" xfId="23" xr:uid="{00000000-0005-0000-0000-000017000000}"/>
    <cellStyle name="Separador de milhares 2" xfId="24" xr:uid="{00000000-0005-0000-0000-000018000000}"/>
    <cellStyle name="Separador de milhares 3" xfId="25" xr:uid="{00000000-0005-0000-0000-000019000000}"/>
    <cellStyle name="Separador de milhares 4" xfId="26" xr:uid="{00000000-0005-0000-0000-00001A000000}"/>
    <cellStyle name="Separador de milhares 5" xfId="27" xr:uid="{00000000-0005-0000-0000-00001B000000}"/>
    <cellStyle name="Título do Assistente de dados" xfId="28" xr:uid="{00000000-0005-0000-0000-00001C000000}"/>
    <cellStyle name="Valor do Assistente de dados" xfId="29" xr:uid="{00000000-0005-0000-0000-00001D000000}"/>
    <cellStyle name="Vírgula 2" xfId="30" xr:uid="{00000000-0005-0000-0000-00001E000000}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292555</xdr:colOff>
      <xdr:row>0</xdr:row>
      <xdr:rowOff>129269</xdr:rowOff>
    </xdr:from>
    <xdr:to>
      <xdr:col>35</xdr:col>
      <xdr:colOff>272143</xdr:colOff>
      <xdr:row>5</xdr:row>
      <xdr:rowOff>110219</xdr:rowOff>
    </xdr:to>
    <xdr:pic>
      <xdr:nvPicPr>
        <xdr:cNvPr id="10462" name="Imagem 2" descr="Descrição: Descrição: marcas">
          <a:extLst>
            <a:ext uri="{FF2B5EF4-FFF2-40B4-BE49-F238E27FC236}">
              <a16:creationId xmlns:a16="http://schemas.microsoft.com/office/drawing/2014/main" id="{00000000-0008-0000-0000-0000D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042198" y="129269"/>
          <a:ext cx="5313588" cy="11647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3_03_2012\municipios_prioritarios_286_FINAL__regionaliza&#231;&#227;o_21_mar_2012_v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Base 201 municípios"/>
      <sheetName val="Recursos"/>
      <sheetName val="Tabela Regiões_Grupos PAC"/>
      <sheetName val="Memória"/>
      <sheetName val="Hierarquização pesos soma"/>
      <sheetName val="Hierarquização 201"/>
    </sheetNames>
    <sheetDataSet>
      <sheetData sheetId="0" refreshError="1">
        <row r="1">
          <cell r="B1" t="str">
            <v>não</v>
          </cell>
        </row>
        <row r="5">
          <cell r="B5" t="str">
            <v>sim</v>
          </cell>
          <cell r="D5">
            <v>1</v>
          </cell>
          <cell r="E5">
            <v>50</v>
          </cell>
          <cell r="F5">
            <v>4</v>
          </cell>
        </row>
        <row r="6">
          <cell r="B6">
            <v>4</v>
          </cell>
          <cell r="D6">
            <v>51</v>
          </cell>
          <cell r="E6">
            <v>100</v>
          </cell>
          <cell r="F6">
            <v>3</v>
          </cell>
        </row>
        <row r="7">
          <cell r="D7">
            <v>101</v>
          </cell>
          <cell r="E7">
            <v>150</v>
          </cell>
          <cell r="F7">
            <v>2</v>
          </cell>
        </row>
        <row r="8">
          <cell r="D8">
            <v>151</v>
          </cell>
          <cell r="E8">
            <v>201</v>
          </cell>
          <cell r="F8">
            <v>1</v>
          </cell>
        </row>
        <row r="9">
          <cell r="D9">
            <v>202</v>
          </cell>
        </row>
      </sheetData>
      <sheetData sheetId="1" refreshError="1">
        <row r="2">
          <cell r="CB2">
            <v>9000</v>
          </cell>
        </row>
        <row r="208">
          <cell r="CA208">
            <v>254.00192557448651</v>
          </cell>
        </row>
      </sheetData>
      <sheetData sheetId="2"/>
      <sheetData sheetId="3"/>
      <sheetData sheetId="4" refreshError="1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GM81"/>
  <sheetViews>
    <sheetView showGridLines="0" showZeros="0" tabSelected="1" view="pageBreakPreview" zoomScale="70" zoomScaleSheetLayoutView="70" workbookViewId="0">
      <pane ySplit="8" topLeftCell="A42" activePane="bottomLeft" state="frozen"/>
      <selection activeCell="B1" sqref="B1"/>
      <selection pane="bottomLeft" activeCell="CU63" sqref="CU63"/>
    </sheetView>
  </sheetViews>
  <sheetFormatPr defaultColWidth="16.5703125" defaultRowHeight="15.75" x14ac:dyDescent="0.25"/>
  <cols>
    <col min="1" max="1" width="7.42578125" style="3" hidden="1" customWidth="1"/>
    <col min="2" max="2" width="20.5703125" style="3" customWidth="1"/>
    <col min="3" max="3" width="37.7109375" style="2" customWidth="1"/>
    <col min="4" max="51" width="5.7109375" style="2" customWidth="1"/>
    <col min="52" max="99" width="5.7109375" style="1" customWidth="1"/>
    <col min="100" max="100" width="27.5703125" style="80" customWidth="1"/>
    <col min="101" max="101" width="16.5703125" style="1"/>
    <col min="102" max="102" width="32.85546875" style="1" customWidth="1"/>
    <col min="103" max="16384" width="16.5703125" style="1"/>
  </cols>
  <sheetData>
    <row r="1" spans="1:100" ht="16.5" x14ac:dyDescent="0.3">
      <c r="A1" s="12"/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5"/>
      <c r="BA1" s="15"/>
      <c r="BB1" s="15"/>
      <c r="BC1" s="15"/>
      <c r="BD1" s="15"/>
      <c r="BE1" s="15"/>
      <c r="BF1" s="16"/>
      <c r="BG1" s="16"/>
      <c r="BH1" s="16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61"/>
    </row>
    <row r="2" spans="1:100" ht="19.5" x14ac:dyDescent="0.3">
      <c r="A2" s="12"/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20"/>
      <c r="BA2" s="20"/>
      <c r="BB2" s="20"/>
      <c r="BC2" s="20"/>
      <c r="BD2" s="20"/>
      <c r="BE2" s="20"/>
      <c r="BF2" s="21"/>
      <c r="BG2" s="21"/>
      <c r="BH2" s="21"/>
      <c r="BI2" s="115" t="s">
        <v>22</v>
      </c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62"/>
    </row>
    <row r="3" spans="1:100" ht="19.149999999999999" customHeight="1" x14ac:dyDescent="0.3">
      <c r="A3" s="12"/>
      <c r="B3" s="23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20"/>
      <c r="BA3" s="20"/>
      <c r="BB3" s="20"/>
      <c r="BC3" s="24"/>
      <c r="BD3" s="20"/>
      <c r="BE3" s="25"/>
      <c r="BF3" s="25"/>
      <c r="BG3" s="25"/>
      <c r="BH3" s="25"/>
      <c r="BI3" s="116" t="s">
        <v>79</v>
      </c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6"/>
      <c r="CH3" s="116"/>
      <c r="CI3" s="116"/>
      <c r="CJ3" s="116"/>
      <c r="CK3" s="116"/>
      <c r="CL3" s="116"/>
      <c r="CM3" s="116"/>
      <c r="CN3" s="116"/>
      <c r="CO3" s="116"/>
      <c r="CP3" s="116"/>
      <c r="CQ3" s="116"/>
      <c r="CR3" s="116"/>
      <c r="CS3" s="116"/>
      <c r="CT3" s="116"/>
      <c r="CU3" s="116"/>
      <c r="CV3" s="62"/>
    </row>
    <row r="4" spans="1:100" ht="19.149999999999999" customHeight="1" x14ac:dyDescent="0.3">
      <c r="A4" s="12"/>
      <c r="B4" s="23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20"/>
      <c r="BA4" s="20"/>
      <c r="BB4" s="20"/>
      <c r="BC4" s="20"/>
      <c r="BD4" s="20"/>
      <c r="BE4" s="20"/>
      <c r="BF4" s="20"/>
      <c r="BG4" s="21"/>
      <c r="BH4" s="21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116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16"/>
      <c r="CM4" s="116"/>
      <c r="CN4" s="116"/>
      <c r="CO4" s="116"/>
      <c r="CP4" s="116"/>
      <c r="CQ4" s="116"/>
      <c r="CR4" s="116"/>
      <c r="CS4" s="116"/>
      <c r="CT4" s="116"/>
      <c r="CU4" s="116"/>
      <c r="CV4" s="62"/>
    </row>
    <row r="5" spans="1:100" ht="19.149999999999999" customHeight="1" x14ac:dyDescent="0.3">
      <c r="A5" s="12"/>
      <c r="B5" s="23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20"/>
      <c r="BA5" s="20"/>
      <c r="BB5" s="20"/>
      <c r="BC5" s="20"/>
      <c r="BD5" s="20"/>
      <c r="BE5" s="25"/>
      <c r="BF5" s="25"/>
      <c r="BG5" s="22"/>
      <c r="BH5" s="22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62"/>
    </row>
    <row r="6" spans="1:100" ht="16.5" thickBot="1" x14ac:dyDescent="0.3">
      <c r="A6" s="11"/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8"/>
      <c r="BA6" s="28"/>
      <c r="BB6" s="28"/>
      <c r="BC6" s="28"/>
      <c r="BD6" s="28"/>
      <c r="BE6" s="28"/>
      <c r="BF6" s="28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63"/>
    </row>
    <row r="7" spans="1:100" x14ac:dyDescent="0.25">
      <c r="A7" s="7" t="s">
        <v>4</v>
      </c>
      <c r="B7" s="30"/>
      <c r="C7" s="31" t="s">
        <v>21</v>
      </c>
      <c r="D7" s="112" t="s">
        <v>20</v>
      </c>
      <c r="E7" s="113"/>
      <c r="F7" s="113"/>
      <c r="G7" s="114"/>
      <c r="H7" s="112" t="s">
        <v>19</v>
      </c>
      <c r="I7" s="113"/>
      <c r="J7" s="113"/>
      <c r="K7" s="114"/>
      <c r="L7" s="112" t="s">
        <v>18</v>
      </c>
      <c r="M7" s="113"/>
      <c r="N7" s="113"/>
      <c r="O7" s="114"/>
      <c r="P7" s="112" t="s">
        <v>17</v>
      </c>
      <c r="Q7" s="113"/>
      <c r="R7" s="113"/>
      <c r="S7" s="114"/>
      <c r="T7" s="112" t="s">
        <v>16</v>
      </c>
      <c r="U7" s="113"/>
      <c r="V7" s="113"/>
      <c r="W7" s="113"/>
      <c r="X7" s="112" t="s">
        <v>15</v>
      </c>
      <c r="Y7" s="113"/>
      <c r="Z7" s="113"/>
      <c r="AA7" s="113"/>
      <c r="AB7" s="112" t="s">
        <v>42</v>
      </c>
      <c r="AC7" s="113"/>
      <c r="AD7" s="113"/>
      <c r="AE7" s="113"/>
      <c r="AF7" s="112" t="s">
        <v>43</v>
      </c>
      <c r="AG7" s="113"/>
      <c r="AH7" s="113"/>
      <c r="AI7" s="113"/>
      <c r="AJ7" s="112" t="s">
        <v>44</v>
      </c>
      <c r="AK7" s="113"/>
      <c r="AL7" s="113"/>
      <c r="AM7" s="113"/>
      <c r="AN7" s="112" t="s">
        <v>45</v>
      </c>
      <c r="AO7" s="113"/>
      <c r="AP7" s="113"/>
      <c r="AQ7" s="113"/>
      <c r="AR7" s="112" t="s">
        <v>46</v>
      </c>
      <c r="AS7" s="113"/>
      <c r="AT7" s="113"/>
      <c r="AU7" s="113"/>
      <c r="AV7" s="112" t="s">
        <v>47</v>
      </c>
      <c r="AW7" s="113"/>
      <c r="AX7" s="113"/>
      <c r="AY7" s="113"/>
      <c r="AZ7" s="112" t="s">
        <v>60</v>
      </c>
      <c r="BA7" s="113"/>
      <c r="BB7" s="113"/>
      <c r="BC7" s="114"/>
      <c r="BD7" s="112" t="s">
        <v>61</v>
      </c>
      <c r="BE7" s="113"/>
      <c r="BF7" s="113"/>
      <c r="BG7" s="114"/>
      <c r="BH7" s="112" t="s">
        <v>62</v>
      </c>
      <c r="BI7" s="113"/>
      <c r="BJ7" s="113"/>
      <c r="BK7" s="114"/>
      <c r="BL7" s="112" t="s">
        <v>63</v>
      </c>
      <c r="BM7" s="113"/>
      <c r="BN7" s="113"/>
      <c r="BO7" s="114"/>
      <c r="BP7" s="112" t="s">
        <v>64</v>
      </c>
      <c r="BQ7" s="113"/>
      <c r="BR7" s="113"/>
      <c r="BS7" s="113"/>
      <c r="BT7" s="112" t="s">
        <v>65</v>
      </c>
      <c r="BU7" s="113"/>
      <c r="BV7" s="113"/>
      <c r="BW7" s="113"/>
      <c r="BX7" s="112" t="s">
        <v>66</v>
      </c>
      <c r="BY7" s="113"/>
      <c r="BZ7" s="113"/>
      <c r="CA7" s="113"/>
      <c r="CB7" s="112" t="s">
        <v>67</v>
      </c>
      <c r="CC7" s="113"/>
      <c r="CD7" s="113"/>
      <c r="CE7" s="113"/>
      <c r="CF7" s="112" t="s">
        <v>68</v>
      </c>
      <c r="CG7" s="113"/>
      <c r="CH7" s="113"/>
      <c r="CI7" s="113"/>
      <c r="CJ7" s="112" t="s">
        <v>69</v>
      </c>
      <c r="CK7" s="113"/>
      <c r="CL7" s="113"/>
      <c r="CM7" s="113"/>
      <c r="CN7" s="112" t="s">
        <v>70</v>
      </c>
      <c r="CO7" s="113"/>
      <c r="CP7" s="113"/>
      <c r="CQ7" s="113"/>
      <c r="CR7" s="112" t="s">
        <v>71</v>
      </c>
      <c r="CS7" s="113"/>
      <c r="CT7" s="113"/>
      <c r="CU7" s="113"/>
      <c r="CV7" s="64" t="s">
        <v>3</v>
      </c>
    </row>
    <row r="8" spans="1:100" x14ac:dyDescent="0.25">
      <c r="A8" s="10"/>
      <c r="B8" s="32"/>
      <c r="C8" s="33"/>
      <c r="D8" s="34" t="s">
        <v>14</v>
      </c>
      <c r="E8" s="34" t="s">
        <v>13</v>
      </c>
      <c r="F8" s="34" t="s">
        <v>12</v>
      </c>
      <c r="G8" s="34" t="s">
        <v>11</v>
      </c>
      <c r="H8" s="34" t="s">
        <v>14</v>
      </c>
      <c r="I8" s="34" t="s">
        <v>13</v>
      </c>
      <c r="J8" s="34" t="s">
        <v>12</v>
      </c>
      <c r="K8" s="34" t="s">
        <v>11</v>
      </c>
      <c r="L8" s="34" t="s">
        <v>14</v>
      </c>
      <c r="M8" s="34" t="s">
        <v>13</v>
      </c>
      <c r="N8" s="34" t="s">
        <v>12</v>
      </c>
      <c r="O8" s="34" t="s">
        <v>11</v>
      </c>
      <c r="P8" s="34" t="s">
        <v>14</v>
      </c>
      <c r="Q8" s="34" t="s">
        <v>13</v>
      </c>
      <c r="R8" s="34" t="s">
        <v>12</v>
      </c>
      <c r="S8" s="34" t="s">
        <v>11</v>
      </c>
      <c r="T8" s="34" t="s">
        <v>14</v>
      </c>
      <c r="U8" s="34" t="s">
        <v>13</v>
      </c>
      <c r="V8" s="34" t="s">
        <v>12</v>
      </c>
      <c r="W8" s="34" t="s">
        <v>11</v>
      </c>
      <c r="X8" s="34" t="s">
        <v>14</v>
      </c>
      <c r="Y8" s="34" t="s">
        <v>13</v>
      </c>
      <c r="Z8" s="34" t="s">
        <v>12</v>
      </c>
      <c r="AA8" s="34" t="s">
        <v>11</v>
      </c>
      <c r="AB8" s="34" t="s">
        <v>14</v>
      </c>
      <c r="AC8" s="34" t="s">
        <v>13</v>
      </c>
      <c r="AD8" s="34" t="s">
        <v>12</v>
      </c>
      <c r="AE8" s="34" t="s">
        <v>11</v>
      </c>
      <c r="AF8" s="34" t="s">
        <v>14</v>
      </c>
      <c r="AG8" s="34" t="s">
        <v>13</v>
      </c>
      <c r="AH8" s="34" t="s">
        <v>12</v>
      </c>
      <c r="AI8" s="34" t="s">
        <v>11</v>
      </c>
      <c r="AJ8" s="34" t="s">
        <v>14</v>
      </c>
      <c r="AK8" s="34" t="s">
        <v>13</v>
      </c>
      <c r="AL8" s="34" t="s">
        <v>12</v>
      </c>
      <c r="AM8" s="34" t="s">
        <v>11</v>
      </c>
      <c r="AN8" s="34" t="s">
        <v>14</v>
      </c>
      <c r="AO8" s="34" t="s">
        <v>13</v>
      </c>
      <c r="AP8" s="34" t="s">
        <v>12</v>
      </c>
      <c r="AQ8" s="34" t="s">
        <v>11</v>
      </c>
      <c r="AR8" s="34" t="s">
        <v>14</v>
      </c>
      <c r="AS8" s="34" t="s">
        <v>13</v>
      </c>
      <c r="AT8" s="34" t="s">
        <v>12</v>
      </c>
      <c r="AU8" s="34" t="s">
        <v>11</v>
      </c>
      <c r="AV8" s="34" t="s">
        <v>14</v>
      </c>
      <c r="AW8" s="34" t="s">
        <v>13</v>
      </c>
      <c r="AX8" s="34" t="s">
        <v>12</v>
      </c>
      <c r="AY8" s="34" t="s">
        <v>11</v>
      </c>
      <c r="AZ8" s="34" t="s">
        <v>14</v>
      </c>
      <c r="BA8" s="34" t="s">
        <v>13</v>
      </c>
      <c r="BB8" s="34" t="s">
        <v>12</v>
      </c>
      <c r="BC8" s="34" t="s">
        <v>11</v>
      </c>
      <c r="BD8" s="34" t="s">
        <v>14</v>
      </c>
      <c r="BE8" s="34" t="s">
        <v>13</v>
      </c>
      <c r="BF8" s="34" t="s">
        <v>12</v>
      </c>
      <c r="BG8" s="34" t="s">
        <v>11</v>
      </c>
      <c r="BH8" s="34" t="s">
        <v>14</v>
      </c>
      <c r="BI8" s="34" t="s">
        <v>13</v>
      </c>
      <c r="BJ8" s="34" t="s">
        <v>12</v>
      </c>
      <c r="BK8" s="34" t="s">
        <v>11</v>
      </c>
      <c r="BL8" s="34" t="s">
        <v>14</v>
      </c>
      <c r="BM8" s="34" t="s">
        <v>13</v>
      </c>
      <c r="BN8" s="34" t="s">
        <v>12</v>
      </c>
      <c r="BO8" s="34" t="s">
        <v>11</v>
      </c>
      <c r="BP8" s="34" t="s">
        <v>14</v>
      </c>
      <c r="BQ8" s="34" t="s">
        <v>13</v>
      </c>
      <c r="BR8" s="34" t="s">
        <v>12</v>
      </c>
      <c r="BS8" s="34" t="s">
        <v>11</v>
      </c>
      <c r="BT8" s="34" t="s">
        <v>14</v>
      </c>
      <c r="BU8" s="34" t="s">
        <v>13</v>
      </c>
      <c r="BV8" s="34" t="s">
        <v>12</v>
      </c>
      <c r="BW8" s="34" t="s">
        <v>11</v>
      </c>
      <c r="BX8" s="34" t="s">
        <v>14</v>
      </c>
      <c r="BY8" s="34" t="s">
        <v>13</v>
      </c>
      <c r="BZ8" s="34" t="s">
        <v>12</v>
      </c>
      <c r="CA8" s="34" t="s">
        <v>11</v>
      </c>
      <c r="CB8" s="34" t="s">
        <v>14</v>
      </c>
      <c r="CC8" s="34" t="s">
        <v>13</v>
      </c>
      <c r="CD8" s="34" t="s">
        <v>12</v>
      </c>
      <c r="CE8" s="34" t="s">
        <v>11</v>
      </c>
      <c r="CF8" s="34" t="s">
        <v>14</v>
      </c>
      <c r="CG8" s="34" t="s">
        <v>13</v>
      </c>
      <c r="CH8" s="34" t="s">
        <v>12</v>
      </c>
      <c r="CI8" s="34" t="s">
        <v>11</v>
      </c>
      <c r="CJ8" s="34" t="s">
        <v>14</v>
      </c>
      <c r="CK8" s="34" t="s">
        <v>13</v>
      </c>
      <c r="CL8" s="34" t="s">
        <v>12</v>
      </c>
      <c r="CM8" s="34" t="s">
        <v>11</v>
      </c>
      <c r="CN8" s="34" t="s">
        <v>14</v>
      </c>
      <c r="CO8" s="34" t="s">
        <v>13</v>
      </c>
      <c r="CP8" s="34" t="s">
        <v>12</v>
      </c>
      <c r="CQ8" s="34" t="s">
        <v>11</v>
      </c>
      <c r="CR8" s="34" t="s">
        <v>14</v>
      </c>
      <c r="CS8" s="34" t="s">
        <v>13</v>
      </c>
      <c r="CT8" s="34" t="s">
        <v>12</v>
      </c>
      <c r="CU8" s="34" t="s">
        <v>11</v>
      </c>
      <c r="CV8" s="64" t="s">
        <v>10</v>
      </c>
    </row>
    <row r="9" spans="1:100" ht="17.45" customHeight="1" x14ac:dyDescent="0.25">
      <c r="A9" s="9" t="s">
        <v>2</v>
      </c>
      <c r="B9" s="117" t="s">
        <v>24</v>
      </c>
      <c r="C9" s="92" t="s">
        <v>26</v>
      </c>
      <c r="D9" s="35"/>
      <c r="E9" s="35"/>
      <c r="F9" s="35"/>
      <c r="G9" s="35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5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4"/>
      <c r="AW9" s="44"/>
      <c r="AX9" s="44"/>
      <c r="AY9" s="45"/>
      <c r="AZ9" s="35"/>
      <c r="BA9" s="35"/>
      <c r="BB9" s="35"/>
      <c r="BC9" s="35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5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4"/>
      <c r="CS9" s="44"/>
      <c r="CT9" s="44"/>
      <c r="CU9" s="45"/>
      <c r="CV9" s="65">
        <v>434409.83</v>
      </c>
    </row>
    <row r="10" spans="1:100" s="53" customFormat="1" ht="17.45" customHeight="1" x14ac:dyDescent="0.25">
      <c r="A10" s="52"/>
      <c r="B10" s="118"/>
      <c r="C10" s="93"/>
      <c r="D10" s="86">
        <f>D11*$CV9</f>
        <v>294529.86474000005</v>
      </c>
      <c r="E10" s="87"/>
      <c r="F10" s="87"/>
      <c r="G10" s="88"/>
      <c r="H10" s="86">
        <f t="shared" ref="H10" si="0">H11*$CV9</f>
        <v>6081.7376200000008</v>
      </c>
      <c r="I10" s="87"/>
      <c r="J10" s="87"/>
      <c r="K10" s="88"/>
      <c r="L10" s="86">
        <f t="shared" ref="L10" si="1">L11*$CV9</f>
        <v>6081.7376200000008</v>
      </c>
      <c r="M10" s="87"/>
      <c r="N10" s="87"/>
      <c r="O10" s="88"/>
      <c r="P10" s="86">
        <f t="shared" ref="P10" si="2">P11*$CV9</f>
        <v>6081.7376200000008</v>
      </c>
      <c r="Q10" s="87"/>
      <c r="R10" s="87"/>
      <c r="S10" s="88"/>
      <c r="T10" s="86">
        <f t="shared" ref="T10" si="3">T11*$CV9</f>
        <v>6081.7376200000008</v>
      </c>
      <c r="U10" s="87"/>
      <c r="V10" s="87"/>
      <c r="W10" s="88"/>
      <c r="X10" s="86">
        <f t="shared" ref="X10" si="4">X11*$CV9</f>
        <v>6081.7376200000008</v>
      </c>
      <c r="Y10" s="87"/>
      <c r="Z10" s="87"/>
      <c r="AA10" s="88"/>
      <c r="AB10" s="86">
        <f t="shared" ref="AB10" si="5">AB11*$CV9</f>
        <v>6081.7376200000008</v>
      </c>
      <c r="AC10" s="87"/>
      <c r="AD10" s="87"/>
      <c r="AE10" s="88"/>
      <c r="AF10" s="86">
        <f t="shared" ref="AF10" si="6">AF11*$CV9</f>
        <v>6081.7376200000008</v>
      </c>
      <c r="AG10" s="87"/>
      <c r="AH10" s="87"/>
      <c r="AI10" s="88"/>
      <c r="AJ10" s="86">
        <f t="shared" ref="AJ10" si="7">AJ11*$CV9</f>
        <v>6081.7376200000008</v>
      </c>
      <c r="AK10" s="87"/>
      <c r="AL10" s="87"/>
      <c r="AM10" s="88"/>
      <c r="AN10" s="86">
        <f t="shared" ref="AN10" si="8">AN11*$CV9</f>
        <v>6081.7376200000008</v>
      </c>
      <c r="AO10" s="87"/>
      <c r="AP10" s="87"/>
      <c r="AQ10" s="88"/>
      <c r="AR10" s="86">
        <f t="shared" ref="AR10" si="9">AR11*$CV9</f>
        <v>6081.7376200000008</v>
      </c>
      <c r="AS10" s="87"/>
      <c r="AT10" s="87"/>
      <c r="AU10" s="88"/>
      <c r="AV10" s="86">
        <f t="shared" ref="AV10" si="10">AV11*$CV9</f>
        <v>6081.7376200000008</v>
      </c>
      <c r="AW10" s="87"/>
      <c r="AX10" s="87"/>
      <c r="AY10" s="88"/>
      <c r="AZ10" s="86">
        <f t="shared" ref="AZ10" si="11">AZ11*$CV9</f>
        <v>6081.7376200000008</v>
      </c>
      <c r="BA10" s="87"/>
      <c r="BB10" s="87"/>
      <c r="BC10" s="88"/>
      <c r="BD10" s="86">
        <f t="shared" ref="BD10" si="12">BD11*$CV9</f>
        <v>6081.7376200000008</v>
      </c>
      <c r="BE10" s="87"/>
      <c r="BF10" s="87"/>
      <c r="BG10" s="88"/>
      <c r="BH10" s="86">
        <f t="shared" ref="BH10" si="13">BH11*$CV9</f>
        <v>6081.7376200000008</v>
      </c>
      <c r="BI10" s="87"/>
      <c r="BJ10" s="87"/>
      <c r="BK10" s="88"/>
      <c r="BL10" s="86">
        <f t="shared" ref="BL10" si="14">BL11*$CV9</f>
        <v>6081.7376200000008</v>
      </c>
      <c r="BM10" s="87"/>
      <c r="BN10" s="87"/>
      <c r="BO10" s="88"/>
      <c r="BP10" s="86">
        <f t="shared" ref="BP10" si="15">BP11*$CV9</f>
        <v>6081.7376200000008</v>
      </c>
      <c r="BQ10" s="87"/>
      <c r="BR10" s="87"/>
      <c r="BS10" s="88"/>
      <c r="BT10" s="86">
        <f t="shared" ref="BT10" si="16">BT11*$CV9</f>
        <v>6081.7376200000008</v>
      </c>
      <c r="BU10" s="87"/>
      <c r="BV10" s="87"/>
      <c r="BW10" s="88"/>
      <c r="BX10" s="86">
        <f t="shared" ref="BX10" si="17">BX11*$CV9</f>
        <v>6081.7376200000008</v>
      </c>
      <c r="BY10" s="87"/>
      <c r="BZ10" s="87"/>
      <c r="CA10" s="88"/>
      <c r="CB10" s="86">
        <f t="shared" ref="CB10" si="18">CB11*$CV9</f>
        <v>6081.7376200000008</v>
      </c>
      <c r="CC10" s="87"/>
      <c r="CD10" s="87"/>
      <c r="CE10" s="88"/>
      <c r="CF10" s="86">
        <f t="shared" ref="CF10" si="19">CF11*$CV9</f>
        <v>6081.7376200000008</v>
      </c>
      <c r="CG10" s="87"/>
      <c r="CH10" s="87"/>
      <c r="CI10" s="88"/>
      <c r="CJ10" s="86">
        <f t="shared" ref="CJ10" si="20">CJ11*$CV9</f>
        <v>6081.7376200000008</v>
      </c>
      <c r="CK10" s="87"/>
      <c r="CL10" s="87"/>
      <c r="CM10" s="88"/>
      <c r="CN10" s="86">
        <f t="shared" ref="CN10" si="21">CN11*$CV9</f>
        <v>6081.7376200000008</v>
      </c>
      <c r="CO10" s="87"/>
      <c r="CP10" s="87"/>
      <c r="CQ10" s="88"/>
      <c r="CR10" s="86">
        <f t="shared" ref="CR10" si="22">CR11*$CV9</f>
        <v>6081.7376200000008</v>
      </c>
      <c r="CS10" s="87"/>
      <c r="CT10" s="87"/>
      <c r="CU10" s="88"/>
      <c r="CV10" s="66"/>
    </row>
    <row r="11" spans="1:100" ht="17.45" customHeight="1" x14ac:dyDescent="0.25">
      <c r="A11" s="8"/>
      <c r="B11" s="119"/>
      <c r="C11" s="94"/>
      <c r="D11" s="109">
        <v>0.67800000000000005</v>
      </c>
      <c r="E11" s="110"/>
      <c r="F11" s="110"/>
      <c r="G11" s="111"/>
      <c r="H11" s="109">
        <v>1.4E-2</v>
      </c>
      <c r="I11" s="110"/>
      <c r="J11" s="110"/>
      <c r="K11" s="111"/>
      <c r="L11" s="109">
        <v>1.4E-2</v>
      </c>
      <c r="M11" s="110"/>
      <c r="N11" s="110"/>
      <c r="O11" s="111"/>
      <c r="P11" s="109">
        <v>1.4E-2</v>
      </c>
      <c r="Q11" s="110"/>
      <c r="R11" s="110"/>
      <c r="S11" s="111"/>
      <c r="T11" s="109">
        <v>1.4E-2</v>
      </c>
      <c r="U11" s="110"/>
      <c r="V11" s="110"/>
      <c r="W11" s="111"/>
      <c r="X11" s="109">
        <v>1.4E-2</v>
      </c>
      <c r="Y11" s="110"/>
      <c r="Z11" s="110"/>
      <c r="AA11" s="111"/>
      <c r="AB11" s="109">
        <v>1.4E-2</v>
      </c>
      <c r="AC11" s="110"/>
      <c r="AD11" s="110"/>
      <c r="AE11" s="111"/>
      <c r="AF11" s="109">
        <v>1.4E-2</v>
      </c>
      <c r="AG11" s="110"/>
      <c r="AH11" s="110"/>
      <c r="AI11" s="111"/>
      <c r="AJ11" s="109">
        <v>1.4E-2</v>
      </c>
      <c r="AK11" s="110"/>
      <c r="AL11" s="110"/>
      <c r="AM11" s="111"/>
      <c r="AN11" s="109">
        <v>1.4E-2</v>
      </c>
      <c r="AO11" s="110"/>
      <c r="AP11" s="110"/>
      <c r="AQ11" s="111"/>
      <c r="AR11" s="109">
        <v>1.4E-2</v>
      </c>
      <c r="AS11" s="110"/>
      <c r="AT11" s="110"/>
      <c r="AU11" s="111"/>
      <c r="AV11" s="109">
        <v>1.4E-2</v>
      </c>
      <c r="AW11" s="110"/>
      <c r="AX11" s="110"/>
      <c r="AY11" s="111"/>
      <c r="AZ11" s="109">
        <v>1.4E-2</v>
      </c>
      <c r="BA11" s="110"/>
      <c r="BB11" s="110"/>
      <c r="BC11" s="111"/>
      <c r="BD11" s="109">
        <v>1.4E-2</v>
      </c>
      <c r="BE11" s="110"/>
      <c r="BF11" s="110"/>
      <c r="BG11" s="111"/>
      <c r="BH11" s="109">
        <v>1.4E-2</v>
      </c>
      <c r="BI11" s="110"/>
      <c r="BJ11" s="110"/>
      <c r="BK11" s="111"/>
      <c r="BL11" s="109">
        <v>1.4E-2</v>
      </c>
      <c r="BM11" s="110"/>
      <c r="BN11" s="110"/>
      <c r="BO11" s="111"/>
      <c r="BP11" s="109">
        <v>1.4E-2</v>
      </c>
      <c r="BQ11" s="110"/>
      <c r="BR11" s="110"/>
      <c r="BS11" s="111"/>
      <c r="BT11" s="109">
        <v>1.4E-2</v>
      </c>
      <c r="BU11" s="110"/>
      <c r="BV11" s="110"/>
      <c r="BW11" s="111"/>
      <c r="BX11" s="109">
        <v>1.4E-2</v>
      </c>
      <c r="BY11" s="110"/>
      <c r="BZ11" s="110"/>
      <c r="CA11" s="111"/>
      <c r="CB11" s="109">
        <v>1.4E-2</v>
      </c>
      <c r="CC11" s="110"/>
      <c r="CD11" s="110"/>
      <c r="CE11" s="111"/>
      <c r="CF11" s="109">
        <v>1.4E-2</v>
      </c>
      <c r="CG11" s="110"/>
      <c r="CH11" s="110"/>
      <c r="CI11" s="111"/>
      <c r="CJ11" s="109">
        <v>1.4E-2</v>
      </c>
      <c r="CK11" s="110"/>
      <c r="CL11" s="110"/>
      <c r="CM11" s="111"/>
      <c r="CN11" s="109">
        <v>1.4E-2</v>
      </c>
      <c r="CO11" s="110"/>
      <c r="CP11" s="110"/>
      <c r="CQ11" s="111"/>
      <c r="CR11" s="109">
        <v>1.4E-2</v>
      </c>
      <c r="CS11" s="110"/>
      <c r="CT11" s="110"/>
      <c r="CU11" s="111"/>
      <c r="CV11" s="67"/>
    </row>
    <row r="12" spans="1:100" ht="16.5" x14ac:dyDescent="0.25">
      <c r="A12" s="9" t="s">
        <v>9</v>
      </c>
      <c r="B12" s="120" t="s">
        <v>25</v>
      </c>
      <c r="C12" s="92" t="s">
        <v>23</v>
      </c>
      <c r="D12" s="50"/>
      <c r="E12" s="50"/>
      <c r="F12" s="50"/>
      <c r="G12" s="36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5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44"/>
      <c r="AX12" s="44"/>
      <c r="AY12" s="45"/>
      <c r="AZ12" s="36"/>
      <c r="BA12" s="36"/>
      <c r="BB12" s="36"/>
      <c r="BC12" s="36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5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49"/>
      <c r="CL12" s="49"/>
      <c r="CM12" s="49"/>
      <c r="CN12" s="49"/>
      <c r="CO12" s="49"/>
      <c r="CP12" s="49"/>
      <c r="CQ12" s="49"/>
      <c r="CR12" s="49"/>
      <c r="CS12" s="48"/>
      <c r="CT12" s="48"/>
      <c r="CU12" s="51"/>
      <c r="CV12" s="68">
        <v>3763135.84</v>
      </c>
    </row>
    <row r="13" spans="1:100" s="53" customFormat="1" ht="16.5" x14ac:dyDescent="0.25">
      <c r="A13" s="52"/>
      <c r="B13" s="121"/>
      <c r="C13" s="93"/>
      <c r="D13" s="95">
        <f>D14*$CV12</f>
        <v>75262.716799999995</v>
      </c>
      <c r="E13" s="96"/>
      <c r="F13" s="96"/>
      <c r="G13" s="97"/>
      <c r="H13" s="95">
        <f t="shared" ref="H13" si="23">H14*$CV12</f>
        <v>188156.79200000002</v>
      </c>
      <c r="I13" s="96"/>
      <c r="J13" s="96"/>
      <c r="K13" s="97"/>
      <c r="L13" s="95">
        <f t="shared" ref="L13" si="24">L14*$CV12</f>
        <v>188156.79200000002</v>
      </c>
      <c r="M13" s="96"/>
      <c r="N13" s="96"/>
      <c r="O13" s="97"/>
      <c r="P13" s="95">
        <f t="shared" ref="P13" si="25">P14*$CV12</f>
        <v>188156.79200000002</v>
      </c>
      <c r="Q13" s="96"/>
      <c r="R13" s="96"/>
      <c r="S13" s="97"/>
      <c r="T13" s="95">
        <f t="shared" ref="T13" si="26">T14*$CV12</f>
        <v>188156.79200000002</v>
      </c>
      <c r="U13" s="96"/>
      <c r="V13" s="96"/>
      <c r="W13" s="97"/>
      <c r="X13" s="95">
        <f t="shared" ref="X13" si="27">X14*$CV12</f>
        <v>188156.79200000002</v>
      </c>
      <c r="Y13" s="96"/>
      <c r="Z13" s="96"/>
      <c r="AA13" s="97"/>
      <c r="AB13" s="95">
        <f t="shared" ref="AB13" si="28">AB14*$CV12</f>
        <v>188156.79200000002</v>
      </c>
      <c r="AC13" s="96"/>
      <c r="AD13" s="96"/>
      <c r="AE13" s="97"/>
      <c r="AF13" s="95">
        <f t="shared" ref="AF13" si="29">AF14*$CV12</f>
        <v>188156.79200000002</v>
      </c>
      <c r="AG13" s="96"/>
      <c r="AH13" s="96"/>
      <c r="AI13" s="97"/>
      <c r="AJ13" s="95">
        <f t="shared" ref="AJ13" si="30">AJ14*$CV12</f>
        <v>188156.79200000002</v>
      </c>
      <c r="AK13" s="96"/>
      <c r="AL13" s="96"/>
      <c r="AM13" s="97"/>
      <c r="AN13" s="95">
        <f t="shared" ref="AN13" si="31">AN14*$CV12</f>
        <v>188156.79200000002</v>
      </c>
      <c r="AO13" s="96"/>
      <c r="AP13" s="96"/>
      <c r="AQ13" s="97"/>
      <c r="AR13" s="95">
        <f t="shared" ref="AR13" si="32">AR14*$CV12</f>
        <v>188156.79200000002</v>
      </c>
      <c r="AS13" s="96"/>
      <c r="AT13" s="96"/>
      <c r="AU13" s="97"/>
      <c r="AV13" s="95">
        <f t="shared" ref="AV13" si="33">AV14*$CV12</f>
        <v>188156.79200000002</v>
      </c>
      <c r="AW13" s="96"/>
      <c r="AX13" s="96"/>
      <c r="AY13" s="97"/>
      <c r="AZ13" s="95">
        <f>AZ14*$CV12</f>
        <v>188156.79200000002</v>
      </c>
      <c r="BA13" s="96"/>
      <c r="BB13" s="96"/>
      <c r="BC13" s="97"/>
      <c r="BD13" s="95">
        <f t="shared" ref="BD13" si="34">BD14*$CV12</f>
        <v>169341.11279999997</v>
      </c>
      <c r="BE13" s="96"/>
      <c r="BF13" s="96"/>
      <c r="BG13" s="97"/>
      <c r="BH13" s="95">
        <f t="shared" ref="BH13" si="35">BH14*$CV12</f>
        <v>169341.11279999997</v>
      </c>
      <c r="BI13" s="96"/>
      <c r="BJ13" s="96"/>
      <c r="BK13" s="97"/>
      <c r="BL13" s="95">
        <f t="shared" ref="BL13" si="36">BL14*$CV12</f>
        <v>169341.11279999997</v>
      </c>
      <c r="BM13" s="96"/>
      <c r="BN13" s="96"/>
      <c r="BO13" s="97"/>
      <c r="BP13" s="95">
        <f t="shared" ref="BP13" si="37">BP14*$CV12</f>
        <v>169341.11279999997</v>
      </c>
      <c r="BQ13" s="96"/>
      <c r="BR13" s="96"/>
      <c r="BS13" s="97"/>
      <c r="BT13" s="95">
        <f t="shared" ref="BT13" si="38">BT14*$CV12</f>
        <v>169341.11279999997</v>
      </c>
      <c r="BU13" s="96"/>
      <c r="BV13" s="96"/>
      <c r="BW13" s="97"/>
      <c r="BX13" s="95">
        <f t="shared" ref="BX13" si="39">BX14*$CV12</f>
        <v>169341.11279999997</v>
      </c>
      <c r="BY13" s="96"/>
      <c r="BZ13" s="96"/>
      <c r="CA13" s="97"/>
      <c r="CB13" s="95">
        <f t="shared" ref="CB13" si="40">CB14*$CV12</f>
        <v>169341.11279999997</v>
      </c>
      <c r="CC13" s="96"/>
      <c r="CD13" s="96"/>
      <c r="CE13" s="97"/>
      <c r="CF13" s="95">
        <f t="shared" ref="CF13" si="41">CF14*$CV12</f>
        <v>169341.11279999997</v>
      </c>
      <c r="CG13" s="96"/>
      <c r="CH13" s="96"/>
      <c r="CI13" s="97"/>
      <c r="CJ13" s="95">
        <f t="shared" ref="CJ13" si="42">CJ14*$CV12</f>
        <v>75262.716799999995</v>
      </c>
      <c r="CK13" s="96"/>
      <c r="CL13" s="96"/>
      <c r="CM13" s="97"/>
      <c r="CN13" s="95">
        <f t="shared" ref="CN13" si="43">CN14*$CV12</f>
        <v>0</v>
      </c>
      <c r="CO13" s="96"/>
      <c r="CP13" s="96"/>
      <c r="CQ13" s="97"/>
      <c r="CR13" s="86">
        <f t="shared" ref="CR13" si="44">CR14*$CV12</f>
        <v>0</v>
      </c>
      <c r="CS13" s="87"/>
      <c r="CT13" s="87"/>
      <c r="CU13" s="88"/>
      <c r="CV13" s="66"/>
    </row>
    <row r="14" spans="1:100" ht="18" x14ac:dyDescent="0.25">
      <c r="A14" s="8"/>
      <c r="B14" s="121"/>
      <c r="C14" s="94"/>
      <c r="D14" s="82">
        <v>0.02</v>
      </c>
      <c r="E14" s="83"/>
      <c r="F14" s="83"/>
      <c r="G14" s="84"/>
      <c r="H14" s="82">
        <v>0.05</v>
      </c>
      <c r="I14" s="83"/>
      <c r="J14" s="83"/>
      <c r="K14" s="84"/>
      <c r="L14" s="82">
        <v>0.05</v>
      </c>
      <c r="M14" s="83"/>
      <c r="N14" s="83"/>
      <c r="O14" s="84"/>
      <c r="P14" s="82">
        <v>0.05</v>
      </c>
      <c r="Q14" s="83"/>
      <c r="R14" s="83"/>
      <c r="S14" s="84"/>
      <c r="T14" s="82">
        <v>0.05</v>
      </c>
      <c r="U14" s="83"/>
      <c r="V14" s="83"/>
      <c r="W14" s="84"/>
      <c r="X14" s="82">
        <v>0.05</v>
      </c>
      <c r="Y14" s="83"/>
      <c r="Z14" s="83"/>
      <c r="AA14" s="84"/>
      <c r="AB14" s="82">
        <v>0.05</v>
      </c>
      <c r="AC14" s="83"/>
      <c r="AD14" s="83"/>
      <c r="AE14" s="84"/>
      <c r="AF14" s="82">
        <v>0.05</v>
      </c>
      <c r="AG14" s="83"/>
      <c r="AH14" s="83"/>
      <c r="AI14" s="84"/>
      <c r="AJ14" s="82">
        <v>0.05</v>
      </c>
      <c r="AK14" s="83"/>
      <c r="AL14" s="83"/>
      <c r="AM14" s="84"/>
      <c r="AN14" s="82">
        <v>0.05</v>
      </c>
      <c r="AO14" s="83"/>
      <c r="AP14" s="83"/>
      <c r="AQ14" s="84"/>
      <c r="AR14" s="82">
        <v>0.05</v>
      </c>
      <c r="AS14" s="83"/>
      <c r="AT14" s="83"/>
      <c r="AU14" s="84"/>
      <c r="AV14" s="82">
        <v>0.05</v>
      </c>
      <c r="AW14" s="83"/>
      <c r="AX14" s="83"/>
      <c r="AY14" s="84"/>
      <c r="AZ14" s="82">
        <v>0.05</v>
      </c>
      <c r="BA14" s="83"/>
      <c r="BB14" s="83"/>
      <c r="BC14" s="84"/>
      <c r="BD14" s="82">
        <v>4.4999999999999998E-2</v>
      </c>
      <c r="BE14" s="83"/>
      <c r="BF14" s="83"/>
      <c r="BG14" s="84"/>
      <c r="BH14" s="82">
        <v>4.4999999999999998E-2</v>
      </c>
      <c r="BI14" s="83"/>
      <c r="BJ14" s="83"/>
      <c r="BK14" s="84"/>
      <c r="BL14" s="82">
        <v>4.4999999999999998E-2</v>
      </c>
      <c r="BM14" s="83"/>
      <c r="BN14" s="83"/>
      <c r="BO14" s="84"/>
      <c r="BP14" s="82">
        <v>4.4999999999999998E-2</v>
      </c>
      <c r="BQ14" s="83"/>
      <c r="BR14" s="83"/>
      <c r="BS14" s="84"/>
      <c r="BT14" s="82">
        <v>4.4999999999999998E-2</v>
      </c>
      <c r="BU14" s="83"/>
      <c r="BV14" s="83"/>
      <c r="BW14" s="84"/>
      <c r="BX14" s="82">
        <v>4.4999999999999998E-2</v>
      </c>
      <c r="BY14" s="83"/>
      <c r="BZ14" s="83"/>
      <c r="CA14" s="84"/>
      <c r="CB14" s="82">
        <v>4.4999999999999998E-2</v>
      </c>
      <c r="CC14" s="83"/>
      <c r="CD14" s="83"/>
      <c r="CE14" s="84"/>
      <c r="CF14" s="82">
        <v>4.4999999999999998E-2</v>
      </c>
      <c r="CG14" s="83"/>
      <c r="CH14" s="83"/>
      <c r="CI14" s="84"/>
      <c r="CJ14" s="82">
        <v>0.02</v>
      </c>
      <c r="CK14" s="83"/>
      <c r="CL14" s="83"/>
      <c r="CM14" s="84"/>
      <c r="CN14" s="82"/>
      <c r="CO14" s="83"/>
      <c r="CP14" s="83"/>
      <c r="CQ14" s="84"/>
      <c r="CR14" s="82"/>
      <c r="CS14" s="83"/>
      <c r="CT14" s="83"/>
      <c r="CU14" s="84"/>
      <c r="CV14" s="69"/>
    </row>
    <row r="15" spans="1:100" ht="19.5" customHeight="1" x14ac:dyDescent="0.25">
      <c r="A15" s="8"/>
      <c r="B15" s="122" t="s">
        <v>27</v>
      </c>
      <c r="C15" s="92" t="s">
        <v>1</v>
      </c>
      <c r="D15" s="50"/>
      <c r="E15" s="50"/>
      <c r="F15" s="50"/>
      <c r="G15" s="50"/>
      <c r="H15" s="48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5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5"/>
      <c r="AZ15" s="36"/>
      <c r="BA15" s="36"/>
      <c r="BB15" s="36"/>
      <c r="BC15" s="36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5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8"/>
      <c r="CQ15" s="48"/>
      <c r="CR15" s="48"/>
      <c r="CS15" s="48"/>
      <c r="CT15" s="48"/>
      <c r="CU15" s="51"/>
      <c r="CV15" s="65">
        <v>33156.71</v>
      </c>
    </row>
    <row r="16" spans="1:100" s="53" customFormat="1" ht="19.5" customHeight="1" x14ac:dyDescent="0.25">
      <c r="A16" s="54"/>
      <c r="B16" s="90"/>
      <c r="C16" s="93"/>
      <c r="D16" s="86">
        <f>D17*$CV15</f>
        <v>0</v>
      </c>
      <c r="E16" s="87"/>
      <c r="F16" s="87"/>
      <c r="G16" s="88"/>
      <c r="H16" s="95">
        <f t="shared" ref="H16" si="45">H17*$CV15</f>
        <v>663.13419999999996</v>
      </c>
      <c r="I16" s="96"/>
      <c r="J16" s="96"/>
      <c r="K16" s="97"/>
      <c r="L16" s="95">
        <f t="shared" ref="L16" si="46">L17*$CV15</f>
        <v>1657.8355000000001</v>
      </c>
      <c r="M16" s="96"/>
      <c r="N16" s="96"/>
      <c r="O16" s="97"/>
      <c r="P16" s="95">
        <f t="shared" ref="P16" si="47">P17*$CV15</f>
        <v>1657.8355000000001</v>
      </c>
      <c r="Q16" s="96"/>
      <c r="R16" s="96"/>
      <c r="S16" s="97"/>
      <c r="T16" s="95">
        <f t="shared" ref="T16" si="48">T17*$CV15</f>
        <v>1657.8355000000001</v>
      </c>
      <c r="U16" s="96"/>
      <c r="V16" s="96"/>
      <c r="W16" s="97"/>
      <c r="X16" s="95">
        <f t="shared" ref="X16" si="49">X17*$CV15</f>
        <v>1657.8355000000001</v>
      </c>
      <c r="Y16" s="96"/>
      <c r="Z16" s="96"/>
      <c r="AA16" s="97"/>
      <c r="AB16" s="95">
        <f t="shared" ref="AB16" si="50">AB17*$CV15</f>
        <v>1657.8355000000001</v>
      </c>
      <c r="AC16" s="96"/>
      <c r="AD16" s="96"/>
      <c r="AE16" s="97"/>
      <c r="AF16" s="95">
        <f t="shared" ref="AF16" si="51">AF17*$CV15</f>
        <v>1657.8355000000001</v>
      </c>
      <c r="AG16" s="96"/>
      <c r="AH16" s="96"/>
      <c r="AI16" s="97"/>
      <c r="AJ16" s="95">
        <f t="shared" ref="AJ16" si="52">AJ17*$CV15</f>
        <v>1657.8355000000001</v>
      </c>
      <c r="AK16" s="96"/>
      <c r="AL16" s="96"/>
      <c r="AM16" s="97"/>
      <c r="AN16" s="95">
        <f t="shared" ref="AN16" si="53">AN17*$CV15</f>
        <v>1657.8355000000001</v>
      </c>
      <c r="AO16" s="96"/>
      <c r="AP16" s="96"/>
      <c r="AQ16" s="97"/>
      <c r="AR16" s="95">
        <f t="shared" ref="AR16" si="54">AR17*$CV15</f>
        <v>1657.8355000000001</v>
      </c>
      <c r="AS16" s="96"/>
      <c r="AT16" s="96"/>
      <c r="AU16" s="97"/>
      <c r="AV16" s="95">
        <f t="shared" ref="AV16" si="55">AV17*$CV15</f>
        <v>1657.8355000000001</v>
      </c>
      <c r="AW16" s="96"/>
      <c r="AX16" s="96"/>
      <c r="AY16" s="97"/>
      <c r="AZ16" s="95">
        <f>AZ17*$CV15</f>
        <v>1657.8355000000001</v>
      </c>
      <c r="BA16" s="96"/>
      <c r="BB16" s="96"/>
      <c r="BC16" s="97"/>
      <c r="BD16" s="95">
        <f t="shared" ref="BD16" si="56">BD17*$CV15</f>
        <v>1657.8355000000001</v>
      </c>
      <c r="BE16" s="96"/>
      <c r="BF16" s="96"/>
      <c r="BG16" s="97"/>
      <c r="BH16" s="95">
        <f t="shared" ref="BH16" si="57">BH17*$CV15</f>
        <v>1492.0519499999998</v>
      </c>
      <c r="BI16" s="96"/>
      <c r="BJ16" s="96"/>
      <c r="BK16" s="97"/>
      <c r="BL16" s="95">
        <f t="shared" ref="BL16" si="58">BL17*$CV15</f>
        <v>1492.0519499999998</v>
      </c>
      <c r="BM16" s="96"/>
      <c r="BN16" s="96"/>
      <c r="BO16" s="97"/>
      <c r="BP16" s="95">
        <f t="shared" ref="BP16" si="59">BP17*$CV15</f>
        <v>1492.0519499999998</v>
      </c>
      <c r="BQ16" s="96"/>
      <c r="BR16" s="96"/>
      <c r="BS16" s="97"/>
      <c r="BT16" s="95">
        <f t="shared" ref="BT16" si="60">BT17*$CV15</f>
        <v>1492.0519499999998</v>
      </c>
      <c r="BU16" s="96"/>
      <c r="BV16" s="96"/>
      <c r="BW16" s="97"/>
      <c r="BX16" s="95">
        <f t="shared" ref="BX16" si="61">BX17*$CV15</f>
        <v>1492.0519499999998</v>
      </c>
      <c r="BY16" s="96"/>
      <c r="BZ16" s="96"/>
      <c r="CA16" s="97"/>
      <c r="CB16" s="95">
        <f t="shared" ref="CB16" si="62">CB17*$CV15</f>
        <v>1492.0519499999998</v>
      </c>
      <c r="CC16" s="96"/>
      <c r="CD16" s="96"/>
      <c r="CE16" s="97"/>
      <c r="CF16" s="95">
        <f t="shared" ref="CF16" si="63">CF17*$CV15</f>
        <v>1492.0519499999998</v>
      </c>
      <c r="CG16" s="96"/>
      <c r="CH16" s="96"/>
      <c r="CI16" s="97"/>
      <c r="CJ16" s="95">
        <f t="shared" ref="CJ16" si="64">CJ17*$CV15</f>
        <v>1492.0519499999998</v>
      </c>
      <c r="CK16" s="96"/>
      <c r="CL16" s="96"/>
      <c r="CM16" s="97"/>
      <c r="CN16" s="95">
        <f t="shared" ref="CN16" si="65">CN17*$CV15</f>
        <v>663.13419999999996</v>
      </c>
      <c r="CO16" s="96"/>
      <c r="CP16" s="96"/>
      <c r="CQ16" s="97"/>
      <c r="CR16" s="86">
        <f t="shared" ref="CR16" si="66">CR17*$CV15</f>
        <v>0</v>
      </c>
      <c r="CS16" s="87"/>
      <c r="CT16" s="87"/>
      <c r="CU16" s="88"/>
      <c r="CV16" s="66"/>
    </row>
    <row r="17" spans="1:100" ht="19.5" customHeight="1" x14ac:dyDescent="0.25">
      <c r="A17" s="8"/>
      <c r="B17" s="91"/>
      <c r="C17" s="94"/>
      <c r="D17" s="82"/>
      <c r="E17" s="83"/>
      <c r="F17" s="83"/>
      <c r="G17" s="84"/>
      <c r="H17" s="82">
        <v>0.02</v>
      </c>
      <c r="I17" s="83"/>
      <c r="J17" s="83"/>
      <c r="K17" s="84"/>
      <c r="L17" s="82">
        <v>0.05</v>
      </c>
      <c r="M17" s="83"/>
      <c r="N17" s="83"/>
      <c r="O17" s="84"/>
      <c r="P17" s="82">
        <v>0.05</v>
      </c>
      <c r="Q17" s="83"/>
      <c r="R17" s="83"/>
      <c r="S17" s="84"/>
      <c r="T17" s="82">
        <v>0.05</v>
      </c>
      <c r="U17" s="83"/>
      <c r="V17" s="83"/>
      <c r="W17" s="84"/>
      <c r="X17" s="82">
        <v>0.05</v>
      </c>
      <c r="Y17" s="83"/>
      <c r="Z17" s="83"/>
      <c r="AA17" s="84"/>
      <c r="AB17" s="82">
        <v>0.05</v>
      </c>
      <c r="AC17" s="83"/>
      <c r="AD17" s="83"/>
      <c r="AE17" s="84"/>
      <c r="AF17" s="82">
        <v>0.05</v>
      </c>
      <c r="AG17" s="83"/>
      <c r="AH17" s="83"/>
      <c r="AI17" s="84"/>
      <c r="AJ17" s="82">
        <v>0.05</v>
      </c>
      <c r="AK17" s="83"/>
      <c r="AL17" s="83"/>
      <c r="AM17" s="84"/>
      <c r="AN17" s="82">
        <v>0.05</v>
      </c>
      <c r="AO17" s="83"/>
      <c r="AP17" s="83"/>
      <c r="AQ17" s="84"/>
      <c r="AR17" s="82">
        <v>0.05</v>
      </c>
      <c r="AS17" s="83"/>
      <c r="AT17" s="83"/>
      <c r="AU17" s="84"/>
      <c r="AV17" s="82">
        <v>0.05</v>
      </c>
      <c r="AW17" s="83"/>
      <c r="AX17" s="83"/>
      <c r="AY17" s="84"/>
      <c r="AZ17" s="82">
        <v>0.05</v>
      </c>
      <c r="BA17" s="83"/>
      <c r="BB17" s="83"/>
      <c r="BC17" s="84"/>
      <c r="BD17" s="82">
        <v>0.05</v>
      </c>
      <c r="BE17" s="83"/>
      <c r="BF17" s="83"/>
      <c r="BG17" s="84"/>
      <c r="BH17" s="82">
        <v>4.4999999999999998E-2</v>
      </c>
      <c r="BI17" s="83"/>
      <c r="BJ17" s="83"/>
      <c r="BK17" s="84"/>
      <c r="BL17" s="82">
        <v>4.4999999999999998E-2</v>
      </c>
      <c r="BM17" s="83"/>
      <c r="BN17" s="83"/>
      <c r="BO17" s="84"/>
      <c r="BP17" s="82">
        <v>4.4999999999999998E-2</v>
      </c>
      <c r="BQ17" s="83"/>
      <c r="BR17" s="83"/>
      <c r="BS17" s="84"/>
      <c r="BT17" s="82">
        <v>4.4999999999999998E-2</v>
      </c>
      <c r="BU17" s="83"/>
      <c r="BV17" s="83"/>
      <c r="BW17" s="84"/>
      <c r="BX17" s="82">
        <v>4.4999999999999998E-2</v>
      </c>
      <c r="BY17" s="83"/>
      <c r="BZ17" s="83"/>
      <c r="CA17" s="84"/>
      <c r="CB17" s="82">
        <v>4.4999999999999998E-2</v>
      </c>
      <c r="CC17" s="83"/>
      <c r="CD17" s="83"/>
      <c r="CE17" s="84"/>
      <c r="CF17" s="82">
        <v>4.4999999999999998E-2</v>
      </c>
      <c r="CG17" s="83"/>
      <c r="CH17" s="83"/>
      <c r="CI17" s="84"/>
      <c r="CJ17" s="82">
        <v>4.4999999999999998E-2</v>
      </c>
      <c r="CK17" s="83"/>
      <c r="CL17" s="83"/>
      <c r="CM17" s="84"/>
      <c r="CN17" s="82">
        <v>0.02</v>
      </c>
      <c r="CO17" s="83"/>
      <c r="CP17" s="83"/>
      <c r="CQ17" s="84"/>
      <c r="CR17" s="82"/>
      <c r="CS17" s="83"/>
      <c r="CT17" s="83"/>
      <c r="CU17" s="84"/>
      <c r="CV17" s="69"/>
    </row>
    <row r="18" spans="1:100" ht="19.5" customHeight="1" x14ac:dyDescent="0.25">
      <c r="A18" s="8"/>
      <c r="B18" s="89" t="s">
        <v>28</v>
      </c>
      <c r="C18" s="92" t="s">
        <v>29</v>
      </c>
      <c r="D18" s="50"/>
      <c r="E18" s="50"/>
      <c r="F18" s="50"/>
      <c r="G18" s="50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51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8"/>
      <c r="AV18" s="48"/>
      <c r="AW18" s="48"/>
      <c r="AX18" s="48"/>
      <c r="AY18" s="51"/>
      <c r="AZ18" s="50"/>
      <c r="BA18" s="50"/>
      <c r="BB18" s="50"/>
      <c r="BC18" s="50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51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51"/>
      <c r="CV18" s="65">
        <v>86945.95</v>
      </c>
    </row>
    <row r="19" spans="1:100" s="53" customFormat="1" ht="19.5" customHeight="1" x14ac:dyDescent="0.25">
      <c r="A19" s="54"/>
      <c r="B19" s="90"/>
      <c r="C19" s="93"/>
      <c r="D19" s="86">
        <f>D20*$CV18</f>
        <v>0</v>
      </c>
      <c r="E19" s="87"/>
      <c r="F19" s="87"/>
      <c r="G19" s="88"/>
      <c r="H19" s="86">
        <f t="shared" ref="H19" si="67">H20*$CV18</f>
        <v>0</v>
      </c>
      <c r="I19" s="87"/>
      <c r="J19" s="87"/>
      <c r="K19" s="88"/>
      <c r="L19" s="86">
        <f t="shared" ref="L19" si="68">L20*$CV18</f>
        <v>0</v>
      </c>
      <c r="M19" s="87"/>
      <c r="N19" s="87"/>
      <c r="O19" s="88"/>
      <c r="P19" s="86">
        <f t="shared" ref="P19" si="69">P20*$CV18</f>
        <v>0</v>
      </c>
      <c r="Q19" s="87"/>
      <c r="R19" s="87"/>
      <c r="S19" s="88"/>
      <c r="T19" s="86">
        <f t="shared" ref="T19" si="70">T20*$CV18</f>
        <v>0</v>
      </c>
      <c r="U19" s="87"/>
      <c r="V19" s="87"/>
      <c r="W19" s="88"/>
      <c r="X19" s="86">
        <f t="shared" ref="X19" si="71">X20*$CV18</f>
        <v>0</v>
      </c>
      <c r="Y19" s="87"/>
      <c r="Z19" s="87"/>
      <c r="AA19" s="88"/>
      <c r="AB19" s="86">
        <f t="shared" ref="AB19" si="72">AB20*$CV18</f>
        <v>0</v>
      </c>
      <c r="AC19" s="87"/>
      <c r="AD19" s="87"/>
      <c r="AE19" s="88"/>
      <c r="AF19" s="86">
        <f t="shared" ref="AF19" si="73">AF20*$CV18</f>
        <v>0</v>
      </c>
      <c r="AG19" s="87"/>
      <c r="AH19" s="87"/>
      <c r="AI19" s="88"/>
      <c r="AJ19" s="95">
        <f t="shared" ref="AJ19" si="74">AJ20*$CV18</f>
        <v>34778.379999999997</v>
      </c>
      <c r="AK19" s="96"/>
      <c r="AL19" s="96"/>
      <c r="AM19" s="97"/>
      <c r="AN19" s="95">
        <f t="shared" ref="AN19" si="75">AN20*$CV18</f>
        <v>34778.379999999997</v>
      </c>
      <c r="AO19" s="96"/>
      <c r="AP19" s="96"/>
      <c r="AQ19" s="97"/>
      <c r="AR19" s="95">
        <f t="shared" ref="AR19" si="76">AR20*$CV18</f>
        <v>17389.189999999999</v>
      </c>
      <c r="AS19" s="96"/>
      <c r="AT19" s="96"/>
      <c r="AU19" s="97"/>
      <c r="AV19" s="86">
        <f t="shared" ref="AV19" si="77">AV20*$CV18</f>
        <v>0</v>
      </c>
      <c r="AW19" s="87"/>
      <c r="AX19" s="87"/>
      <c r="AY19" s="88"/>
      <c r="AZ19" s="86">
        <f>AZ20*$CV18</f>
        <v>0</v>
      </c>
      <c r="BA19" s="87"/>
      <c r="BB19" s="87"/>
      <c r="BC19" s="88"/>
      <c r="BD19" s="86">
        <f t="shared" ref="BD19" si="78">BD20*$CV18</f>
        <v>0</v>
      </c>
      <c r="BE19" s="87"/>
      <c r="BF19" s="87"/>
      <c r="BG19" s="88"/>
      <c r="BH19" s="86">
        <f t="shared" ref="BH19" si="79">BH20*$CV18</f>
        <v>0</v>
      </c>
      <c r="BI19" s="87"/>
      <c r="BJ19" s="87"/>
      <c r="BK19" s="88"/>
      <c r="BL19" s="86">
        <f t="shared" ref="BL19" si="80">BL20*$CV18</f>
        <v>0</v>
      </c>
      <c r="BM19" s="87"/>
      <c r="BN19" s="87"/>
      <c r="BO19" s="88"/>
      <c r="BP19" s="86">
        <f t="shared" ref="BP19" si="81">BP20*$CV18</f>
        <v>0</v>
      </c>
      <c r="BQ19" s="87"/>
      <c r="BR19" s="87"/>
      <c r="BS19" s="88"/>
      <c r="BT19" s="86">
        <f t="shared" ref="BT19" si="82">BT20*$CV18</f>
        <v>0</v>
      </c>
      <c r="BU19" s="87"/>
      <c r="BV19" s="87"/>
      <c r="BW19" s="88"/>
      <c r="BX19" s="86">
        <f t="shared" ref="BX19" si="83">BX20*$CV18</f>
        <v>0</v>
      </c>
      <c r="BY19" s="87"/>
      <c r="BZ19" s="87"/>
      <c r="CA19" s="88"/>
      <c r="CB19" s="86">
        <f t="shared" ref="CB19" si="84">CB20*$CV18</f>
        <v>0</v>
      </c>
      <c r="CC19" s="87"/>
      <c r="CD19" s="87"/>
      <c r="CE19" s="88"/>
      <c r="CF19" s="86">
        <f t="shared" ref="CF19" si="85">CF20*$CV18</f>
        <v>0</v>
      </c>
      <c r="CG19" s="87"/>
      <c r="CH19" s="87"/>
      <c r="CI19" s="88"/>
      <c r="CJ19" s="86">
        <f t="shared" ref="CJ19" si="86">CJ20*$CV18</f>
        <v>0</v>
      </c>
      <c r="CK19" s="87"/>
      <c r="CL19" s="87"/>
      <c r="CM19" s="88"/>
      <c r="CN19" s="86">
        <f t="shared" ref="CN19" si="87">CN20*$CV18</f>
        <v>0</v>
      </c>
      <c r="CO19" s="87"/>
      <c r="CP19" s="87"/>
      <c r="CQ19" s="88"/>
      <c r="CR19" s="86">
        <f t="shared" ref="CR19" si="88">CR20*$CV18</f>
        <v>0</v>
      </c>
      <c r="CS19" s="87"/>
      <c r="CT19" s="87"/>
      <c r="CU19" s="88"/>
      <c r="CV19" s="66"/>
    </row>
    <row r="20" spans="1:100" ht="19.5" customHeight="1" x14ac:dyDescent="0.25">
      <c r="A20" s="8"/>
      <c r="B20" s="91"/>
      <c r="C20" s="94"/>
      <c r="D20" s="82"/>
      <c r="E20" s="83"/>
      <c r="F20" s="83"/>
      <c r="G20" s="84"/>
      <c r="H20" s="82"/>
      <c r="I20" s="83"/>
      <c r="J20" s="83"/>
      <c r="K20" s="84"/>
      <c r="L20" s="82"/>
      <c r="M20" s="83"/>
      <c r="N20" s="83"/>
      <c r="O20" s="84"/>
      <c r="P20" s="82"/>
      <c r="Q20" s="83"/>
      <c r="R20" s="83"/>
      <c r="S20" s="84"/>
      <c r="T20" s="82"/>
      <c r="U20" s="83"/>
      <c r="V20" s="83"/>
      <c r="W20" s="84"/>
      <c r="X20" s="82"/>
      <c r="Y20" s="83"/>
      <c r="Z20" s="83"/>
      <c r="AA20" s="84"/>
      <c r="AB20" s="82"/>
      <c r="AC20" s="83"/>
      <c r="AD20" s="83"/>
      <c r="AE20" s="84"/>
      <c r="AF20" s="82"/>
      <c r="AG20" s="83"/>
      <c r="AH20" s="83"/>
      <c r="AI20" s="84"/>
      <c r="AJ20" s="82">
        <v>0.4</v>
      </c>
      <c r="AK20" s="83"/>
      <c r="AL20" s="83"/>
      <c r="AM20" s="84"/>
      <c r="AN20" s="82">
        <v>0.4</v>
      </c>
      <c r="AO20" s="83"/>
      <c r="AP20" s="83"/>
      <c r="AQ20" s="84"/>
      <c r="AR20" s="82">
        <v>0.2</v>
      </c>
      <c r="AS20" s="83"/>
      <c r="AT20" s="83"/>
      <c r="AU20" s="84"/>
      <c r="AV20" s="82"/>
      <c r="AW20" s="83"/>
      <c r="AX20" s="83"/>
      <c r="AY20" s="84"/>
      <c r="AZ20" s="82"/>
      <c r="BA20" s="83"/>
      <c r="BB20" s="83"/>
      <c r="BC20" s="84"/>
      <c r="BD20" s="82"/>
      <c r="BE20" s="83"/>
      <c r="BF20" s="83"/>
      <c r="BG20" s="84"/>
      <c r="BH20" s="82"/>
      <c r="BI20" s="83"/>
      <c r="BJ20" s="83"/>
      <c r="BK20" s="84"/>
      <c r="BL20" s="82"/>
      <c r="BM20" s="83"/>
      <c r="BN20" s="83"/>
      <c r="BO20" s="84"/>
      <c r="BP20" s="82"/>
      <c r="BQ20" s="83"/>
      <c r="BR20" s="83"/>
      <c r="BS20" s="84"/>
      <c r="BT20" s="82"/>
      <c r="BU20" s="83"/>
      <c r="BV20" s="83"/>
      <c r="BW20" s="84"/>
      <c r="BX20" s="82"/>
      <c r="BY20" s="83"/>
      <c r="BZ20" s="83"/>
      <c r="CA20" s="84"/>
      <c r="CB20" s="82"/>
      <c r="CC20" s="83"/>
      <c r="CD20" s="83"/>
      <c r="CE20" s="84"/>
      <c r="CF20" s="82"/>
      <c r="CG20" s="83"/>
      <c r="CH20" s="83"/>
      <c r="CI20" s="84"/>
      <c r="CJ20" s="82"/>
      <c r="CK20" s="83"/>
      <c r="CL20" s="83"/>
      <c r="CM20" s="84"/>
      <c r="CN20" s="82"/>
      <c r="CO20" s="83"/>
      <c r="CP20" s="83"/>
      <c r="CQ20" s="84"/>
      <c r="CR20" s="82"/>
      <c r="CS20" s="83"/>
      <c r="CT20" s="83"/>
      <c r="CU20" s="84"/>
      <c r="CV20" s="69"/>
    </row>
    <row r="21" spans="1:100" ht="19.5" customHeight="1" x14ac:dyDescent="0.25">
      <c r="A21" s="8"/>
      <c r="B21" s="89" t="s">
        <v>53</v>
      </c>
      <c r="C21" s="92" t="s">
        <v>54</v>
      </c>
      <c r="D21" s="50"/>
      <c r="E21" s="50"/>
      <c r="F21" s="50"/>
      <c r="G21" s="50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51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4"/>
      <c r="AU21" s="44"/>
      <c r="AV21" s="44"/>
      <c r="AW21" s="44"/>
      <c r="AX21" s="44"/>
      <c r="AY21" s="51"/>
      <c r="AZ21" s="50"/>
      <c r="BA21" s="50"/>
      <c r="BB21" s="50"/>
      <c r="BC21" s="50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51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1"/>
      <c r="CV21" s="65">
        <v>5439.97</v>
      </c>
    </row>
    <row r="22" spans="1:100" ht="19.5" customHeight="1" x14ac:dyDescent="0.25">
      <c r="A22" s="8"/>
      <c r="B22" s="90"/>
      <c r="C22" s="93"/>
      <c r="D22" s="86">
        <f>D23*$CV21</f>
        <v>0</v>
      </c>
      <c r="E22" s="87"/>
      <c r="F22" s="87"/>
      <c r="G22" s="88"/>
      <c r="H22" s="86">
        <f t="shared" ref="H22" si="89">H23*$CV21</f>
        <v>0</v>
      </c>
      <c r="I22" s="87"/>
      <c r="J22" s="87"/>
      <c r="K22" s="88"/>
      <c r="L22" s="86">
        <f t="shared" ref="L22" si="90">L23*$CV21</f>
        <v>0</v>
      </c>
      <c r="M22" s="87"/>
      <c r="N22" s="87"/>
      <c r="O22" s="88"/>
      <c r="P22" s="86">
        <f t="shared" ref="P22" si="91">P23*$CV21</f>
        <v>0</v>
      </c>
      <c r="Q22" s="87"/>
      <c r="R22" s="87"/>
      <c r="S22" s="88"/>
      <c r="T22" s="86">
        <f t="shared" ref="T22" si="92">T23*$CV21</f>
        <v>0</v>
      </c>
      <c r="U22" s="87"/>
      <c r="V22" s="87"/>
      <c r="W22" s="88"/>
      <c r="X22" s="86">
        <f t="shared" ref="X22" si="93">X23*$CV21</f>
        <v>0</v>
      </c>
      <c r="Y22" s="87"/>
      <c r="Z22" s="87"/>
      <c r="AA22" s="88"/>
      <c r="AB22" s="86">
        <f t="shared" ref="AB22" si="94">AB23*$CV21</f>
        <v>0</v>
      </c>
      <c r="AC22" s="87"/>
      <c r="AD22" s="87"/>
      <c r="AE22" s="88"/>
      <c r="AF22" s="86">
        <f t="shared" ref="AF22" si="95">AF23*$CV21</f>
        <v>0</v>
      </c>
      <c r="AG22" s="87"/>
      <c r="AH22" s="87"/>
      <c r="AI22" s="88"/>
      <c r="AJ22" s="86">
        <f t="shared" ref="AJ22" si="96">AJ23*$CV21</f>
        <v>0</v>
      </c>
      <c r="AK22" s="87"/>
      <c r="AL22" s="87"/>
      <c r="AM22" s="88"/>
      <c r="AN22" s="86">
        <f t="shared" ref="AN22" si="97">AN23*$CV21</f>
        <v>0</v>
      </c>
      <c r="AO22" s="87"/>
      <c r="AP22" s="87"/>
      <c r="AQ22" s="88"/>
      <c r="AR22" s="95">
        <f t="shared" ref="AR22" si="98">AR23*$CV21</f>
        <v>1903.9894999999999</v>
      </c>
      <c r="AS22" s="96"/>
      <c r="AT22" s="96"/>
      <c r="AU22" s="97"/>
      <c r="AV22" s="95">
        <f t="shared" ref="AV22" si="99">AV23*$CV21</f>
        <v>3535.9805000000001</v>
      </c>
      <c r="AW22" s="96"/>
      <c r="AX22" s="96"/>
      <c r="AY22" s="97"/>
      <c r="AZ22" s="86">
        <f>AZ23*$CV21</f>
        <v>0</v>
      </c>
      <c r="BA22" s="87"/>
      <c r="BB22" s="87"/>
      <c r="BC22" s="88"/>
      <c r="BD22" s="86">
        <f t="shared" ref="BD22" si="100">BD23*$CV21</f>
        <v>0</v>
      </c>
      <c r="BE22" s="87"/>
      <c r="BF22" s="87"/>
      <c r="BG22" s="88"/>
      <c r="BH22" s="86">
        <f t="shared" ref="BH22" si="101">BH23*$CV21</f>
        <v>0</v>
      </c>
      <c r="BI22" s="87"/>
      <c r="BJ22" s="87"/>
      <c r="BK22" s="88"/>
      <c r="BL22" s="86">
        <f t="shared" ref="BL22" si="102">BL23*$CV21</f>
        <v>0</v>
      </c>
      <c r="BM22" s="87"/>
      <c r="BN22" s="87"/>
      <c r="BO22" s="88"/>
      <c r="BP22" s="86">
        <f t="shared" ref="BP22" si="103">BP23*$CV21</f>
        <v>0</v>
      </c>
      <c r="BQ22" s="87"/>
      <c r="BR22" s="87"/>
      <c r="BS22" s="88"/>
      <c r="BT22" s="86">
        <f t="shared" ref="BT22" si="104">BT23*$CV21</f>
        <v>0</v>
      </c>
      <c r="BU22" s="87"/>
      <c r="BV22" s="87"/>
      <c r="BW22" s="88"/>
      <c r="BX22" s="86">
        <f t="shared" ref="BX22" si="105">BX23*$CV21</f>
        <v>0</v>
      </c>
      <c r="BY22" s="87"/>
      <c r="BZ22" s="87"/>
      <c r="CA22" s="88"/>
      <c r="CB22" s="86">
        <f t="shared" ref="CB22" si="106">CB23*$CV21</f>
        <v>0</v>
      </c>
      <c r="CC22" s="87"/>
      <c r="CD22" s="87"/>
      <c r="CE22" s="88"/>
      <c r="CF22" s="86">
        <f t="shared" ref="CF22" si="107">CF23*$CV21</f>
        <v>0</v>
      </c>
      <c r="CG22" s="87"/>
      <c r="CH22" s="87"/>
      <c r="CI22" s="88"/>
      <c r="CJ22" s="86">
        <f t="shared" ref="CJ22" si="108">CJ23*$CV21</f>
        <v>0</v>
      </c>
      <c r="CK22" s="87"/>
      <c r="CL22" s="87"/>
      <c r="CM22" s="88"/>
      <c r="CN22" s="86">
        <f t="shared" ref="CN22" si="109">CN23*$CV21</f>
        <v>0</v>
      </c>
      <c r="CO22" s="87"/>
      <c r="CP22" s="87"/>
      <c r="CQ22" s="88"/>
      <c r="CR22" s="86">
        <f t="shared" ref="CR22" si="110">CR23*$CV21</f>
        <v>0</v>
      </c>
      <c r="CS22" s="87"/>
      <c r="CT22" s="87"/>
      <c r="CU22" s="88"/>
      <c r="CV22" s="66"/>
    </row>
    <row r="23" spans="1:100" ht="19.5" customHeight="1" x14ac:dyDescent="0.25">
      <c r="A23" s="8"/>
      <c r="B23" s="91"/>
      <c r="C23" s="94"/>
      <c r="D23" s="82"/>
      <c r="E23" s="83"/>
      <c r="F23" s="83"/>
      <c r="G23" s="84"/>
      <c r="H23" s="82"/>
      <c r="I23" s="83"/>
      <c r="J23" s="83"/>
      <c r="K23" s="84"/>
      <c r="L23" s="82"/>
      <c r="M23" s="83"/>
      <c r="N23" s="83"/>
      <c r="O23" s="84"/>
      <c r="P23" s="82"/>
      <c r="Q23" s="83"/>
      <c r="R23" s="83"/>
      <c r="S23" s="84"/>
      <c r="T23" s="82"/>
      <c r="U23" s="83"/>
      <c r="V23" s="83"/>
      <c r="W23" s="84"/>
      <c r="X23" s="82"/>
      <c r="Y23" s="83"/>
      <c r="Z23" s="83"/>
      <c r="AA23" s="84"/>
      <c r="AB23" s="82"/>
      <c r="AC23" s="83"/>
      <c r="AD23" s="83"/>
      <c r="AE23" s="84"/>
      <c r="AF23" s="82"/>
      <c r="AG23" s="83"/>
      <c r="AH23" s="83"/>
      <c r="AI23" s="84"/>
      <c r="AJ23" s="82"/>
      <c r="AK23" s="83"/>
      <c r="AL23" s="83"/>
      <c r="AM23" s="84"/>
      <c r="AN23" s="82"/>
      <c r="AO23" s="83"/>
      <c r="AP23" s="83"/>
      <c r="AQ23" s="84"/>
      <c r="AR23" s="82">
        <v>0.35</v>
      </c>
      <c r="AS23" s="83"/>
      <c r="AT23" s="83"/>
      <c r="AU23" s="84"/>
      <c r="AV23" s="82">
        <v>0.65</v>
      </c>
      <c r="AW23" s="83"/>
      <c r="AX23" s="83"/>
      <c r="AY23" s="84"/>
      <c r="AZ23" s="82"/>
      <c r="BA23" s="83"/>
      <c r="BB23" s="83"/>
      <c r="BC23" s="84"/>
      <c r="BD23" s="82"/>
      <c r="BE23" s="83"/>
      <c r="BF23" s="83"/>
      <c r="BG23" s="84"/>
      <c r="BH23" s="82"/>
      <c r="BI23" s="83"/>
      <c r="BJ23" s="83"/>
      <c r="BK23" s="84"/>
      <c r="BL23" s="82"/>
      <c r="BM23" s="83"/>
      <c r="BN23" s="83"/>
      <c r="BO23" s="84"/>
      <c r="BP23" s="82"/>
      <c r="BQ23" s="83"/>
      <c r="BR23" s="83"/>
      <c r="BS23" s="84"/>
      <c r="BT23" s="82"/>
      <c r="BU23" s="83"/>
      <c r="BV23" s="83"/>
      <c r="BW23" s="84"/>
      <c r="BX23" s="82"/>
      <c r="BY23" s="83"/>
      <c r="BZ23" s="83"/>
      <c r="CA23" s="84"/>
      <c r="CB23" s="82"/>
      <c r="CC23" s="83"/>
      <c r="CD23" s="83"/>
      <c r="CE23" s="84"/>
      <c r="CF23" s="82"/>
      <c r="CG23" s="83"/>
      <c r="CH23" s="83"/>
      <c r="CI23" s="84"/>
      <c r="CJ23" s="82"/>
      <c r="CK23" s="83"/>
      <c r="CL23" s="83"/>
      <c r="CM23" s="84"/>
      <c r="CN23" s="82"/>
      <c r="CO23" s="83"/>
      <c r="CP23" s="83"/>
      <c r="CQ23" s="84"/>
      <c r="CR23" s="82"/>
      <c r="CS23" s="83"/>
      <c r="CT23" s="83"/>
      <c r="CU23" s="84"/>
      <c r="CV23" s="69"/>
    </row>
    <row r="24" spans="1:100" ht="19.149999999999999" customHeight="1" x14ac:dyDescent="0.25">
      <c r="A24" s="8"/>
      <c r="B24" s="89" t="s">
        <v>30</v>
      </c>
      <c r="C24" s="92" t="s">
        <v>36</v>
      </c>
      <c r="D24" s="50"/>
      <c r="E24" s="50"/>
      <c r="F24" s="50"/>
      <c r="G24" s="50"/>
      <c r="H24" s="48"/>
      <c r="I24" s="48"/>
      <c r="J24" s="48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57"/>
      <c r="AR24" s="57"/>
      <c r="AS24" s="57"/>
      <c r="AT24" s="57"/>
      <c r="AU24" s="57"/>
      <c r="AV24" s="57"/>
      <c r="AW24" s="57"/>
      <c r="AX24" s="57"/>
      <c r="AY24" s="58"/>
      <c r="AZ24" s="59"/>
      <c r="BA24" s="59"/>
      <c r="BB24" s="59"/>
      <c r="BC24" s="59"/>
      <c r="BD24" s="57"/>
      <c r="BE24" s="57"/>
      <c r="BF24" s="57"/>
      <c r="BG24" s="57"/>
      <c r="BH24" s="57"/>
      <c r="BI24" s="58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51"/>
      <c r="CV24" s="65">
        <v>128117.6</v>
      </c>
    </row>
    <row r="25" spans="1:100" s="53" customFormat="1" ht="19.149999999999999" customHeight="1" x14ac:dyDescent="0.25">
      <c r="A25" s="54"/>
      <c r="B25" s="90"/>
      <c r="C25" s="93"/>
      <c r="D25" s="86">
        <f>D26*$CV24</f>
        <v>0</v>
      </c>
      <c r="E25" s="87"/>
      <c r="F25" s="87"/>
      <c r="G25" s="88"/>
      <c r="H25" s="86">
        <f t="shared" ref="H25" si="111">H26*$CV24</f>
        <v>0</v>
      </c>
      <c r="I25" s="87"/>
      <c r="J25" s="87"/>
      <c r="K25" s="106"/>
      <c r="L25" s="107">
        <f t="shared" ref="L25" si="112">L26*$CV24</f>
        <v>0</v>
      </c>
      <c r="M25" s="108"/>
      <c r="N25" s="108"/>
      <c r="O25" s="106"/>
      <c r="P25" s="107">
        <f t="shared" ref="P25" si="113">P26*$CV24</f>
        <v>0</v>
      </c>
      <c r="Q25" s="108"/>
      <c r="R25" s="108"/>
      <c r="S25" s="106"/>
      <c r="T25" s="107">
        <f t="shared" ref="T25" si="114">T26*$CV24</f>
        <v>0</v>
      </c>
      <c r="U25" s="108"/>
      <c r="V25" s="108"/>
      <c r="W25" s="106"/>
      <c r="X25" s="107">
        <f>X26*$CV24</f>
        <v>0</v>
      </c>
      <c r="Y25" s="108"/>
      <c r="Z25" s="108"/>
      <c r="AA25" s="106"/>
      <c r="AB25" s="107">
        <f t="shared" ref="AB25" si="115">AB26*$CV24</f>
        <v>0</v>
      </c>
      <c r="AC25" s="108"/>
      <c r="AD25" s="108"/>
      <c r="AE25" s="106"/>
      <c r="AF25" s="107">
        <f t="shared" ref="AF25" si="116">AF26*$CV24</f>
        <v>0</v>
      </c>
      <c r="AG25" s="108"/>
      <c r="AH25" s="108"/>
      <c r="AI25" s="106"/>
      <c r="AJ25" s="107">
        <f t="shared" ref="AJ25" si="117">AJ26*$CV24</f>
        <v>0</v>
      </c>
      <c r="AK25" s="108"/>
      <c r="AL25" s="108"/>
      <c r="AM25" s="106"/>
      <c r="AN25" s="100">
        <f t="shared" ref="AN25" si="118">AN26*$CV24</f>
        <v>5124.7040000000006</v>
      </c>
      <c r="AO25" s="101"/>
      <c r="AP25" s="101"/>
      <c r="AQ25" s="102"/>
      <c r="AR25" s="100">
        <f t="shared" ref="AR25" si="119">AR26*$CV24</f>
        <v>11530.584000000001</v>
      </c>
      <c r="AS25" s="101"/>
      <c r="AT25" s="101"/>
      <c r="AU25" s="102"/>
      <c r="AV25" s="100">
        <f t="shared" ref="AV25" si="120">AV26*$CV24</f>
        <v>11530.584000000001</v>
      </c>
      <c r="AW25" s="101"/>
      <c r="AX25" s="101"/>
      <c r="AY25" s="102"/>
      <c r="AZ25" s="100">
        <f>AZ26*$CV24</f>
        <v>11530.584000000001</v>
      </c>
      <c r="BA25" s="101"/>
      <c r="BB25" s="101"/>
      <c r="BC25" s="102"/>
      <c r="BD25" s="100">
        <f t="shared" ref="BD25" si="121">BD26*$CV24</f>
        <v>11530.584000000001</v>
      </c>
      <c r="BE25" s="101"/>
      <c r="BF25" s="101"/>
      <c r="BG25" s="102"/>
      <c r="BH25" s="100">
        <f t="shared" ref="BH25" si="122">BH26*$CV24</f>
        <v>11530.584000000001</v>
      </c>
      <c r="BI25" s="101"/>
      <c r="BJ25" s="96"/>
      <c r="BK25" s="97"/>
      <c r="BL25" s="95">
        <f t="shared" ref="BL25" si="123">BL26*$CV24</f>
        <v>11530.584000000001</v>
      </c>
      <c r="BM25" s="96"/>
      <c r="BN25" s="96"/>
      <c r="BO25" s="97"/>
      <c r="BP25" s="95">
        <f t="shared" ref="BP25" si="124">BP26*$CV24</f>
        <v>11530.584000000001</v>
      </c>
      <c r="BQ25" s="96"/>
      <c r="BR25" s="96"/>
      <c r="BS25" s="97"/>
      <c r="BT25" s="95">
        <f>BT26*$CV24</f>
        <v>11530.584000000001</v>
      </c>
      <c r="BU25" s="96"/>
      <c r="BV25" s="96"/>
      <c r="BW25" s="97"/>
      <c r="BX25" s="95">
        <f t="shared" ref="BX25" si="125">BX26*$CV24</f>
        <v>11530.584000000001</v>
      </c>
      <c r="BY25" s="96"/>
      <c r="BZ25" s="96"/>
      <c r="CA25" s="97"/>
      <c r="CB25" s="95">
        <f t="shared" ref="CB25" si="126">CB26*$CV24</f>
        <v>11530.584000000001</v>
      </c>
      <c r="CC25" s="96"/>
      <c r="CD25" s="96"/>
      <c r="CE25" s="97"/>
      <c r="CF25" s="95">
        <f t="shared" ref="CF25" si="127">CF26*$CV24</f>
        <v>7687.0560000000005</v>
      </c>
      <c r="CG25" s="96"/>
      <c r="CH25" s="96"/>
      <c r="CI25" s="97"/>
      <c r="CJ25" s="86">
        <f t="shared" ref="CJ25" si="128">CJ26*$CV24</f>
        <v>0</v>
      </c>
      <c r="CK25" s="87"/>
      <c r="CL25" s="87"/>
      <c r="CM25" s="88"/>
      <c r="CN25" s="86">
        <f t="shared" ref="CN25" si="129">CN26*$CV24</f>
        <v>0</v>
      </c>
      <c r="CO25" s="87"/>
      <c r="CP25" s="87"/>
      <c r="CQ25" s="88"/>
      <c r="CR25" s="86">
        <f t="shared" ref="CR25" si="130">CR26*$CV24</f>
        <v>0</v>
      </c>
      <c r="CS25" s="87"/>
      <c r="CT25" s="87"/>
      <c r="CU25" s="88"/>
      <c r="CV25" s="66"/>
    </row>
    <row r="26" spans="1:100" ht="19.5" customHeight="1" x14ac:dyDescent="0.25">
      <c r="A26" s="8"/>
      <c r="B26" s="91"/>
      <c r="C26" s="94"/>
      <c r="D26" s="82"/>
      <c r="E26" s="83"/>
      <c r="F26" s="83"/>
      <c r="G26" s="84"/>
      <c r="H26" s="82"/>
      <c r="I26" s="83"/>
      <c r="J26" s="83"/>
      <c r="K26" s="84"/>
      <c r="L26" s="103"/>
      <c r="M26" s="104"/>
      <c r="N26" s="104"/>
      <c r="O26" s="105"/>
      <c r="P26" s="103"/>
      <c r="Q26" s="104"/>
      <c r="R26" s="104"/>
      <c r="S26" s="105"/>
      <c r="T26" s="103"/>
      <c r="U26" s="104"/>
      <c r="V26" s="104"/>
      <c r="W26" s="105"/>
      <c r="X26" s="103"/>
      <c r="Y26" s="104"/>
      <c r="Z26" s="104"/>
      <c r="AA26" s="105"/>
      <c r="AB26" s="103"/>
      <c r="AC26" s="104"/>
      <c r="AD26" s="104"/>
      <c r="AE26" s="105"/>
      <c r="AF26" s="103"/>
      <c r="AG26" s="104"/>
      <c r="AH26" s="104"/>
      <c r="AI26" s="105"/>
      <c r="AJ26" s="103"/>
      <c r="AK26" s="104"/>
      <c r="AL26" s="104"/>
      <c r="AM26" s="105"/>
      <c r="AN26" s="103">
        <v>0.04</v>
      </c>
      <c r="AO26" s="104"/>
      <c r="AP26" s="104"/>
      <c r="AQ26" s="105"/>
      <c r="AR26" s="103">
        <v>0.09</v>
      </c>
      <c r="AS26" s="104"/>
      <c r="AT26" s="104"/>
      <c r="AU26" s="105"/>
      <c r="AV26" s="103">
        <v>0.09</v>
      </c>
      <c r="AW26" s="104"/>
      <c r="AX26" s="104"/>
      <c r="AY26" s="105"/>
      <c r="AZ26" s="103">
        <v>0.09</v>
      </c>
      <c r="BA26" s="104"/>
      <c r="BB26" s="104"/>
      <c r="BC26" s="105"/>
      <c r="BD26" s="103">
        <v>0.09</v>
      </c>
      <c r="BE26" s="104"/>
      <c r="BF26" s="104"/>
      <c r="BG26" s="105"/>
      <c r="BH26" s="103">
        <v>0.09</v>
      </c>
      <c r="BI26" s="104"/>
      <c r="BJ26" s="104"/>
      <c r="BK26" s="105"/>
      <c r="BL26" s="103">
        <v>0.09</v>
      </c>
      <c r="BM26" s="104"/>
      <c r="BN26" s="104"/>
      <c r="BO26" s="105"/>
      <c r="BP26" s="103">
        <v>0.09</v>
      </c>
      <c r="BQ26" s="104"/>
      <c r="BR26" s="104"/>
      <c r="BS26" s="105"/>
      <c r="BT26" s="103">
        <v>0.09</v>
      </c>
      <c r="BU26" s="104"/>
      <c r="BV26" s="104"/>
      <c r="BW26" s="105"/>
      <c r="BX26" s="82">
        <v>0.09</v>
      </c>
      <c r="BY26" s="83"/>
      <c r="BZ26" s="83"/>
      <c r="CA26" s="84"/>
      <c r="CB26" s="82">
        <v>0.09</v>
      </c>
      <c r="CC26" s="83"/>
      <c r="CD26" s="83"/>
      <c r="CE26" s="84"/>
      <c r="CF26" s="82">
        <v>0.06</v>
      </c>
      <c r="CG26" s="83"/>
      <c r="CH26" s="83"/>
      <c r="CI26" s="84"/>
      <c r="CJ26" s="82"/>
      <c r="CK26" s="83"/>
      <c r="CL26" s="83"/>
      <c r="CM26" s="84"/>
      <c r="CN26" s="82"/>
      <c r="CO26" s="83"/>
      <c r="CP26" s="83"/>
      <c r="CQ26" s="84"/>
      <c r="CR26" s="82"/>
      <c r="CS26" s="83"/>
      <c r="CT26" s="83"/>
      <c r="CU26" s="84"/>
      <c r="CV26" s="69"/>
    </row>
    <row r="27" spans="1:100" ht="19.5" customHeight="1" x14ac:dyDescent="0.25">
      <c r="A27" s="8"/>
      <c r="B27" s="89" t="s">
        <v>55</v>
      </c>
      <c r="C27" s="92" t="s">
        <v>56</v>
      </c>
      <c r="D27" s="50"/>
      <c r="E27" s="50"/>
      <c r="F27" s="50"/>
      <c r="G27" s="50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51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51"/>
      <c r="AZ27" s="50"/>
      <c r="BA27" s="50"/>
      <c r="BB27" s="50"/>
      <c r="BC27" s="50"/>
      <c r="BD27" s="48"/>
      <c r="BE27" s="48"/>
      <c r="BF27" s="48"/>
      <c r="BG27" s="48"/>
      <c r="BH27" s="44"/>
      <c r="BI27" s="44"/>
      <c r="BJ27" s="48"/>
      <c r="BK27" s="48"/>
      <c r="BL27" s="48"/>
      <c r="BM27" s="48"/>
      <c r="BN27" s="48"/>
      <c r="BO27" s="48"/>
      <c r="BP27" s="48"/>
      <c r="BQ27" s="48"/>
      <c r="BR27" s="48"/>
      <c r="BS27" s="51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51"/>
      <c r="CV27" s="65">
        <v>14135</v>
      </c>
    </row>
    <row r="28" spans="1:100" ht="19.5" customHeight="1" x14ac:dyDescent="0.25">
      <c r="A28" s="8"/>
      <c r="B28" s="90"/>
      <c r="C28" s="93"/>
      <c r="D28" s="86">
        <f>D29*$CV27</f>
        <v>0</v>
      </c>
      <c r="E28" s="87"/>
      <c r="F28" s="87"/>
      <c r="G28" s="88"/>
      <c r="H28" s="86">
        <f t="shared" ref="H28" si="131">H29*$CV27</f>
        <v>0</v>
      </c>
      <c r="I28" s="87"/>
      <c r="J28" s="87"/>
      <c r="K28" s="88"/>
      <c r="L28" s="86">
        <f t="shared" ref="L28" si="132">L29*$CV27</f>
        <v>0</v>
      </c>
      <c r="M28" s="87"/>
      <c r="N28" s="87"/>
      <c r="O28" s="88"/>
      <c r="P28" s="86">
        <f t="shared" ref="P28" si="133">P29*$CV27</f>
        <v>0</v>
      </c>
      <c r="Q28" s="87"/>
      <c r="R28" s="87"/>
      <c r="S28" s="88"/>
      <c r="T28" s="86">
        <f t="shared" ref="T28" si="134">T29*$CV27</f>
        <v>0</v>
      </c>
      <c r="U28" s="87"/>
      <c r="V28" s="87"/>
      <c r="W28" s="88"/>
      <c r="X28" s="86">
        <f t="shared" ref="X28" si="135">X29*$CV27</f>
        <v>0</v>
      </c>
      <c r="Y28" s="87"/>
      <c r="Z28" s="87"/>
      <c r="AA28" s="88"/>
      <c r="AB28" s="86">
        <f t="shared" ref="AB28" si="136">AB29*$CV27</f>
        <v>0</v>
      </c>
      <c r="AC28" s="87"/>
      <c r="AD28" s="87"/>
      <c r="AE28" s="88"/>
      <c r="AF28" s="86">
        <f t="shared" ref="AF28" si="137">AF29*$CV27</f>
        <v>0</v>
      </c>
      <c r="AG28" s="87"/>
      <c r="AH28" s="87"/>
      <c r="AI28" s="88"/>
      <c r="AJ28" s="86">
        <f t="shared" ref="AJ28" si="138">AJ29*$CV27</f>
        <v>0</v>
      </c>
      <c r="AK28" s="87"/>
      <c r="AL28" s="87"/>
      <c r="AM28" s="88"/>
      <c r="AN28" s="86">
        <f t="shared" ref="AN28" si="139">AN29*$CV27</f>
        <v>0</v>
      </c>
      <c r="AO28" s="87"/>
      <c r="AP28" s="87"/>
      <c r="AQ28" s="88"/>
      <c r="AR28" s="86">
        <f t="shared" ref="AR28" si="140">AR29*$CV27</f>
        <v>0</v>
      </c>
      <c r="AS28" s="87"/>
      <c r="AT28" s="87"/>
      <c r="AU28" s="88"/>
      <c r="AV28" s="86">
        <f t="shared" ref="AV28" si="141">AV29*$CV27</f>
        <v>0</v>
      </c>
      <c r="AW28" s="87"/>
      <c r="AX28" s="87"/>
      <c r="AY28" s="88"/>
      <c r="AZ28" s="86">
        <f>AZ29*$CV27</f>
        <v>0</v>
      </c>
      <c r="BA28" s="87"/>
      <c r="BB28" s="87"/>
      <c r="BC28" s="88"/>
      <c r="BD28" s="86">
        <f t="shared" ref="BD28" si="142">BD29*$CV27</f>
        <v>0</v>
      </c>
      <c r="BE28" s="87"/>
      <c r="BF28" s="87"/>
      <c r="BG28" s="88"/>
      <c r="BH28" s="95">
        <f t="shared" ref="BH28" si="143">BH29*$CV27</f>
        <v>14135</v>
      </c>
      <c r="BI28" s="96"/>
      <c r="BJ28" s="96"/>
      <c r="BK28" s="97"/>
      <c r="BL28" s="86">
        <f t="shared" ref="BL28" si="144">BL29*$CV27</f>
        <v>0</v>
      </c>
      <c r="BM28" s="87"/>
      <c r="BN28" s="87"/>
      <c r="BO28" s="88"/>
      <c r="BP28" s="86">
        <f t="shared" ref="BP28" si="145">BP29*$CV27</f>
        <v>0</v>
      </c>
      <c r="BQ28" s="87"/>
      <c r="BR28" s="87"/>
      <c r="BS28" s="88"/>
      <c r="BT28" s="86">
        <f t="shared" ref="BT28" si="146">BT29*$CV27</f>
        <v>0</v>
      </c>
      <c r="BU28" s="87"/>
      <c r="BV28" s="87"/>
      <c r="BW28" s="88"/>
      <c r="BX28" s="86">
        <f t="shared" ref="BX28" si="147">BX29*$CV27</f>
        <v>0</v>
      </c>
      <c r="BY28" s="87"/>
      <c r="BZ28" s="87"/>
      <c r="CA28" s="88"/>
      <c r="CB28" s="86">
        <f t="shared" ref="CB28" si="148">CB29*$CV27</f>
        <v>0</v>
      </c>
      <c r="CC28" s="87"/>
      <c r="CD28" s="87"/>
      <c r="CE28" s="88"/>
      <c r="CF28" s="86">
        <f t="shared" ref="CF28" si="149">CF29*$CV27</f>
        <v>0</v>
      </c>
      <c r="CG28" s="87"/>
      <c r="CH28" s="87"/>
      <c r="CI28" s="88"/>
      <c r="CJ28" s="86">
        <f t="shared" ref="CJ28" si="150">CJ29*$CV27</f>
        <v>0</v>
      </c>
      <c r="CK28" s="87"/>
      <c r="CL28" s="87"/>
      <c r="CM28" s="88"/>
      <c r="CN28" s="86">
        <f t="shared" ref="CN28" si="151">CN29*$CV27</f>
        <v>0</v>
      </c>
      <c r="CO28" s="87"/>
      <c r="CP28" s="87"/>
      <c r="CQ28" s="88"/>
      <c r="CR28" s="86">
        <f t="shared" ref="CR28" si="152">CR29*$CV27</f>
        <v>0</v>
      </c>
      <c r="CS28" s="87"/>
      <c r="CT28" s="87"/>
      <c r="CU28" s="88"/>
      <c r="CV28" s="66"/>
    </row>
    <row r="29" spans="1:100" ht="19.5" customHeight="1" x14ac:dyDescent="0.25">
      <c r="A29" s="8"/>
      <c r="B29" s="91"/>
      <c r="C29" s="94"/>
      <c r="D29" s="82"/>
      <c r="E29" s="83"/>
      <c r="F29" s="83"/>
      <c r="G29" s="84"/>
      <c r="H29" s="82"/>
      <c r="I29" s="83"/>
      <c r="J29" s="83"/>
      <c r="K29" s="84"/>
      <c r="L29" s="82"/>
      <c r="M29" s="83"/>
      <c r="N29" s="83"/>
      <c r="O29" s="84"/>
      <c r="P29" s="82"/>
      <c r="Q29" s="83"/>
      <c r="R29" s="83"/>
      <c r="S29" s="84"/>
      <c r="T29" s="82"/>
      <c r="U29" s="83"/>
      <c r="V29" s="83"/>
      <c r="W29" s="84"/>
      <c r="X29" s="82"/>
      <c r="Y29" s="83"/>
      <c r="Z29" s="83"/>
      <c r="AA29" s="84"/>
      <c r="AB29" s="82"/>
      <c r="AC29" s="83"/>
      <c r="AD29" s="83"/>
      <c r="AE29" s="84"/>
      <c r="AF29" s="82"/>
      <c r="AG29" s="83"/>
      <c r="AH29" s="83"/>
      <c r="AI29" s="84"/>
      <c r="AJ29" s="82"/>
      <c r="AK29" s="83"/>
      <c r="AL29" s="83"/>
      <c r="AM29" s="84"/>
      <c r="AN29" s="82"/>
      <c r="AO29" s="83"/>
      <c r="AP29" s="83"/>
      <c r="AQ29" s="84"/>
      <c r="AR29" s="82"/>
      <c r="AS29" s="83"/>
      <c r="AT29" s="83"/>
      <c r="AU29" s="84"/>
      <c r="AV29" s="82"/>
      <c r="AW29" s="83"/>
      <c r="AX29" s="83"/>
      <c r="AY29" s="84"/>
      <c r="AZ29" s="82"/>
      <c r="BA29" s="83"/>
      <c r="BB29" s="83"/>
      <c r="BC29" s="84"/>
      <c r="BD29" s="82"/>
      <c r="BE29" s="83"/>
      <c r="BF29" s="83"/>
      <c r="BG29" s="84"/>
      <c r="BH29" s="82">
        <v>1</v>
      </c>
      <c r="BI29" s="83"/>
      <c r="BJ29" s="83"/>
      <c r="BK29" s="84"/>
      <c r="BL29" s="82"/>
      <c r="BM29" s="83"/>
      <c r="BN29" s="83"/>
      <c r="BO29" s="84"/>
      <c r="BP29" s="82"/>
      <c r="BQ29" s="83"/>
      <c r="BR29" s="83"/>
      <c r="BS29" s="84"/>
      <c r="BT29" s="82"/>
      <c r="BU29" s="83"/>
      <c r="BV29" s="83"/>
      <c r="BW29" s="84"/>
      <c r="BX29" s="82"/>
      <c r="BY29" s="83"/>
      <c r="BZ29" s="83"/>
      <c r="CA29" s="84"/>
      <c r="CB29" s="82"/>
      <c r="CC29" s="83"/>
      <c r="CD29" s="83"/>
      <c r="CE29" s="84"/>
      <c r="CF29" s="82"/>
      <c r="CG29" s="83"/>
      <c r="CH29" s="83"/>
      <c r="CI29" s="84"/>
      <c r="CJ29" s="82"/>
      <c r="CK29" s="83"/>
      <c r="CL29" s="83"/>
      <c r="CM29" s="84"/>
      <c r="CN29" s="82"/>
      <c r="CO29" s="83"/>
      <c r="CP29" s="83"/>
      <c r="CQ29" s="84"/>
      <c r="CR29" s="82"/>
      <c r="CS29" s="83"/>
      <c r="CT29" s="83"/>
      <c r="CU29" s="84"/>
      <c r="CV29" s="69"/>
    </row>
    <row r="30" spans="1:100" ht="19.5" customHeight="1" x14ac:dyDescent="0.25">
      <c r="A30" s="8"/>
      <c r="B30" s="89" t="s">
        <v>41</v>
      </c>
      <c r="C30" s="92" t="s">
        <v>57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51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4"/>
      <c r="BM30" s="44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51"/>
      <c r="CV30" s="68">
        <v>3141.39</v>
      </c>
    </row>
    <row r="31" spans="1:100" s="53" customFormat="1" ht="19.5" customHeight="1" x14ac:dyDescent="0.25">
      <c r="A31" s="54"/>
      <c r="B31" s="90"/>
      <c r="C31" s="93"/>
      <c r="D31" s="86">
        <f>D32*$CV30</f>
        <v>0</v>
      </c>
      <c r="E31" s="87"/>
      <c r="F31" s="87"/>
      <c r="G31" s="88"/>
      <c r="H31" s="86">
        <f t="shared" ref="H31" si="153">H32*$CV30</f>
        <v>0</v>
      </c>
      <c r="I31" s="87"/>
      <c r="J31" s="87"/>
      <c r="K31" s="88"/>
      <c r="L31" s="86">
        <f t="shared" ref="L31" si="154">L32*$CV30</f>
        <v>0</v>
      </c>
      <c r="M31" s="87"/>
      <c r="N31" s="87"/>
      <c r="O31" s="88"/>
      <c r="P31" s="86">
        <f t="shared" ref="P31" si="155">P32*$CV30</f>
        <v>0</v>
      </c>
      <c r="Q31" s="87"/>
      <c r="R31" s="87"/>
      <c r="S31" s="88"/>
      <c r="T31" s="86">
        <f t="shared" ref="T31" si="156">T32*$CV30</f>
        <v>0</v>
      </c>
      <c r="U31" s="87"/>
      <c r="V31" s="87"/>
      <c r="W31" s="88"/>
      <c r="X31" s="86">
        <f t="shared" ref="X31" si="157">X32*$CV30</f>
        <v>0</v>
      </c>
      <c r="Y31" s="87"/>
      <c r="Z31" s="87"/>
      <c r="AA31" s="88"/>
      <c r="AB31" s="86">
        <f t="shared" ref="AB31" si="158">AB32*$CV30</f>
        <v>0</v>
      </c>
      <c r="AC31" s="87"/>
      <c r="AD31" s="87"/>
      <c r="AE31" s="88"/>
      <c r="AF31" s="86">
        <f t="shared" ref="AF31" si="159">AF32*$CV30</f>
        <v>0</v>
      </c>
      <c r="AG31" s="87"/>
      <c r="AH31" s="87"/>
      <c r="AI31" s="88"/>
      <c r="AJ31" s="86">
        <f t="shared" ref="AJ31" si="160">AJ32*$CV30</f>
        <v>0</v>
      </c>
      <c r="AK31" s="87"/>
      <c r="AL31" s="87"/>
      <c r="AM31" s="88"/>
      <c r="AN31" s="86">
        <f t="shared" ref="AN31" si="161">AN32*$CV30</f>
        <v>0</v>
      </c>
      <c r="AO31" s="87"/>
      <c r="AP31" s="87"/>
      <c r="AQ31" s="88"/>
      <c r="AR31" s="86">
        <f t="shared" ref="AR31" si="162">AR32*$CV30</f>
        <v>0</v>
      </c>
      <c r="AS31" s="87"/>
      <c r="AT31" s="87"/>
      <c r="AU31" s="88"/>
      <c r="AV31" s="86">
        <f t="shared" ref="AV31" si="163">AV32*$CV30</f>
        <v>0</v>
      </c>
      <c r="AW31" s="87"/>
      <c r="AX31" s="87"/>
      <c r="AY31" s="88"/>
      <c r="AZ31" s="86">
        <f>AZ32*$CV30</f>
        <v>0</v>
      </c>
      <c r="BA31" s="87"/>
      <c r="BB31" s="87"/>
      <c r="BC31" s="88"/>
      <c r="BD31" s="86">
        <f t="shared" ref="BD31" si="164">BD32*$CV30</f>
        <v>0</v>
      </c>
      <c r="BE31" s="87"/>
      <c r="BF31" s="87"/>
      <c r="BG31" s="88"/>
      <c r="BH31" s="86">
        <f t="shared" ref="BH31" si="165">BH32*$CV30</f>
        <v>0</v>
      </c>
      <c r="BI31" s="87"/>
      <c r="BJ31" s="87"/>
      <c r="BK31" s="88"/>
      <c r="BL31" s="95">
        <f t="shared" ref="BL31" si="166">BL32*$CV30</f>
        <v>3141.39</v>
      </c>
      <c r="BM31" s="96"/>
      <c r="BN31" s="96"/>
      <c r="BO31" s="97"/>
      <c r="BP31" s="86">
        <f t="shared" ref="BP31" si="167">BP32*$CV30</f>
        <v>0</v>
      </c>
      <c r="BQ31" s="87"/>
      <c r="BR31" s="87"/>
      <c r="BS31" s="88"/>
      <c r="BT31" s="86">
        <f t="shared" ref="BT31" si="168">BT32*$CV30</f>
        <v>0</v>
      </c>
      <c r="BU31" s="87"/>
      <c r="BV31" s="87"/>
      <c r="BW31" s="88"/>
      <c r="BX31" s="86">
        <f t="shared" ref="BX31" si="169">BX32*$CV30</f>
        <v>0</v>
      </c>
      <c r="BY31" s="87"/>
      <c r="BZ31" s="87"/>
      <c r="CA31" s="88"/>
      <c r="CB31" s="86">
        <f t="shared" ref="CB31" si="170">CB32*$CV30</f>
        <v>0</v>
      </c>
      <c r="CC31" s="87"/>
      <c r="CD31" s="87"/>
      <c r="CE31" s="88"/>
      <c r="CF31" s="86">
        <f t="shared" ref="CF31" si="171">CF32*$CV30</f>
        <v>0</v>
      </c>
      <c r="CG31" s="87"/>
      <c r="CH31" s="87"/>
      <c r="CI31" s="88"/>
      <c r="CJ31" s="86">
        <f t="shared" ref="CJ31" si="172">CJ32*$CV30</f>
        <v>0</v>
      </c>
      <c r="CK31" s="87"/>
      <c r="CL31" s="87"/>
      <c r="CM31" s="88"/>
      <c r="CN31" s="86">
        <f t="shared" ref="CN31" si="173">CN32*$CV30</f>
        <v>0</v>
      </c>
      <c r="CO31" s="87"/>
      <c r="CP31" s="87"/>
      <c r="CQ31" s="88"/>
      <c r="CR31" s="86">
        <f t="shared" ref="CR31" si="174">CR32*$CV30</f>
        <v>0</v>
      </c>
      <c r="CS31" s="87"/>
      <c r="CT31" s="87"/>
      <c r="CU31" s="88"/>
      <c r="CV31" s="66"/>
    </row>
    <row r="32" spans="1:100" ht="19.5" customHeight="1" x14ac:dyDescent="0.25">
      <c r="A32" s="8"/>
      <c r="B32" s="91"/>
      <c r="C32" s="94"/>
      <c r="D32" s="82"/>
      <c r="E32" s="83"/>
      <c r="F32" s="83"/>
      <c r="G32" s="84"/>
      <c r="H32" s="82"/>
      <c r="I32" s="83"/>
      <c r="J32" s="83"/>
      <c r="K32" s="84"/>
      <c r="L32" s="82"/>
      <c r="M32" s="83"/>
      <c r="N32" s="83"/>
      <c r="O32" s="84"/>
      <c r="P32" s="82"/>
      <c r="Q32" s="83"/>
      <c r="R32" s="83"/>
      <c r="S32" s="84"/>
      <c r="T32" s="82"/>
      <c r="U32" s="83"/>
      <c r="V32" s="83"/>
      <c r="W32" s="84"/>
      <c r="X32" s="82"/>
      <c r="Y32" s="83"/>
      <c r="Z32" s="83"/>
      <c r="AA32" s="84"/>
      <c r="AB32" s="82"/>
      <c r="AC32" s="83"/>
      <c r="AD32" s="83"/>
      <c r="AE32" s="84"/>
      <c r="AF32" s="82"/>
      <c r="AG32" s="83"/>
      <c r="AH32" s="83"/>
      <c r="AI32" s="84"/>
      <c r="AJ32" s="82"/>
      <c r="AK32" s="83"/>
      <c r="AL32" s="83"/>
      <c r="AM32" s="84"/>
      <c r="AN32" s="82"/>
      <c r="AO32" s="83"/>
      <c r="AP32" s="83"/>
      <c r="AQ32" s="84"/>
      <c r="AR32" s="82"/>
      <c r="AS32" s="83"/>
      <c r="AT32" s="83"/>
      <c r="AU32" s="84"/>
      <c r="AV32" s="82"/>
      <c r="AW32" s="83"/>
      <c r="AX32" s="83"/>
      <c r="AY32" s="84"/>
      <c r="AZ32" s="82"/>
      <c r="BA32" s="83"/>
      <c r="BB32" s="83"/>
      <c r="BC32" s="84"/>
      <c r="BD32" s="82"/>
      <c r="BE32" s="83"/>
      <c r="BF32" s="83"/>
      <c r="BG32" s="84"/>
      <c r="BH32" s="82"/>
      <c r="BI32" s="83"/>
      <c r="BJ32" s="83"/>
      <c r="BK32" s="84"/>
      <c r="BL32" s="82">
        <v>1</v>
      </c>
      <c r="BM32" s="83"/>
      <c r="BN32" s="83"/>
      <c r="BO32" s="84"/>
      <c r="BP32" s="82"/>
      <c r="BQ32" s="83"/>
      <c r="BR32" s="83"/>
      <c r="BS32" s="84"/>
      <c r="BT32" s="82"/>
      <c r="BU32" s="83"/>
      <c r="BV32" s="83"/>
      <c r="BW32" s="84"/>
      <c r="BX32" s="82"/>
      <c r="BY32" s="83"/>
      <c r="BZ32" s="83"/>
      <c r="CA32" s="84"/>
      <c r="CB32" s="82"/>
      <c r="CC32" s="83"/>
      <c r="CD32" s="83"/>
      <c r="CE32" s="84"/>
      <c r="CF32" s="82"/>
      <c r="CG32" s="83"/>
      <c r="CH32" s="83"/>
      <c r="CI32" s="84"/>
      <c r="CJ32" s="82"/>
      <c r="CK32" s="83"/>
      <c r="CL32" s="83"/>
      <c r="CM32" s="84"/>
      <c r="CN32" s="82"/>
      <c r="CO32" s="83"/>
      <c r="CP32" s="83"/>
      <c r="CQ32" s="84"/>
      <c r="CR32" s="82"/>
      <c r="CS32" s="83"/>
      <c r="CT32" s="83"/>
      <c r="CU32" s="84"/>
      <c r="CV32" s="67"/>
    </row>
    <row r="33" spans="1:100" ht="19.5" customHeight="1" x14ac:dyDescent="0.25">
      <c r="A33" s="8"/>
      <c r="B33" s="89" t="s">
        <v>32</v>
      </c>
      <c r="C33" s="92" t="s">
        <v>37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51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4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51"/>
      <c r="CV33" s="68">
        <v>4381.16</v>
      </c>
    </row>
    <row r="34" spans="1:100" s="53" customFormat="1" ht="19.5" customHeight="1" x14ac:dyDescent="0.25">
      <c r="A34" s="54"/>
      <c r="B34" s="90"/>
      <c r="C34" s="93"/>
      <c r="D34" s="86">
        <f>D35*$CV33</f>
        <v>0</v>
      </c>
      <c r="E34" s="87"/>
      <c r="F34" s="87"/>
      <c r="G34" s="88"/>
      <c r="H34" s="86">
        <f t="shared" ref="H34" si="175">H35*$CV33</f>
        <v>0</v>
      </c>
      <c r="I34" s="87"/>
      <c r="J34" s="87"/>
      <c r="K34" s="88"/>
      <c r="L34" s="86">
        <f t="shared" ref="L34" si="176">L35*$CV33</f>
        <v>0</v>
      </c>
      <c r="M34" s="87"/>
      <c r="N34" s="87"/>
      <c r="O34" s="88"/>
      <c r="P34" s="86">
        <f t="shared" ref="P34" si="177">P35*$CV33</f>
        <v>0</v>
      </c>
      <c r="Q34" s="87"/>
      <c r="R34" s="87"/>
      <c r="S34" s="88"/>
      <c r="T34" s="86">
        <f t="shared" ref="T34" si="178">T35*$CV33</f>
        <v>0</v>
      </c>
      <c r="U34" s="87"/>
      <c r="V34" s="87"/>
      <c r="W34" s="88"/>
      <c r="X34" s="86">
        <f t="shared" ref="X34" si="179">X35*$CV33</f>
        <v>0</v>
      </c>
      <c r="Y34" s="87"/>
      <c r="Z34" s="87"/>
      <c r="AA34" s="88"/>
      <c r="AB34" s="86">
        <f t="shared" ref="AB34" si="180">AB35*$CV33</f>
        <v>0</v>
      </c>
      <c r="AC34" s="87"/>
      <c r="AD34" s="87"/>
      <c r="AE34" s="88"/>
      <c r="AF34" s="86">
        <f t="shared" ref="AF34" si="181">AF35*$CV33</f>
        <v>0</v>
      </c>
      <c r="AG34" s="87"/>
      <c r="AH34" s="87"/>
      <c r="AI34" s="88"/>
      <c r="AJ34" s="86">
        <f t="shared" ref="AJ34" si="182">AJ35*$CV33</f>
        <v>0</v>
      </c>
      <c r="AK34" s="87"/>
      <c r="AL34" s="87"/>
      <c r="AM34" s="88"/>
      <c r="AN34" s="86">
        <f t="shared" ref="AN34" si="183">AN35*$CV33</f>
        <v>0</v>
      </c>
      <c r="AO34" s="87"/>
      <c r="AP34" s="87"/>
      <c r="AQ34" s="88"/>
      <c r="AR34" s="86">
        <f t="shared" ref="AR34" si="184">AR35*$CV33</f>
        <v>0</v>
      </c>
      <c r="AS34" s="87"/>
      <c r="AT34" s="87"/>
      <c r="AU34" s="88"/>
      <c r="AV34" s="86">
        <f t="shared" ref="AV34" si="185">AV35*$CV33</f>
        <v>0</v>
      </c>
      <c r="AW34" s="87"/>
      <c r="AX34" s="87"/>
      <c r="AY34" s="88"/>
      <c r="AZ34" s="86">
        <f>AZ35*$CV33</f>
        <v>0</v>
      </c>
      <c r="BA34" s="87"/>
      <c r="BB34" s="87"/>
      <c r="BC34" s="88"/>
      <c r="BD34" s="86">
        <f t="shared" ref="BD34" si="186">BD35*$CV33</f>
        <v>0</v>
      </c>
      <c r="BE34" s="87"/>
      <c r="BF34" s="87"/>
      <c r="BG34" s="88"/>
      <c r="BH34" s="86">
        <f t="shared" ref="BH34" si="187">BH35*$CV33</f>
        <v>0</v>
      </c>
      <c r="BI34" s="87"/>
      <c r="BJ34" s="87"/>
      <c r="BK34" s="88"/>
      <c r="BL34" s="95">
        <f t="shared" ref="BL34" si="188">BL35*$CV33</f>
        <v>4381.16</v>
      </c>
      <c r="BM34" s="96"/>
      <c r="BN34" s="96"/>
      <c r="BO34" s="97"/>
      <c r="BP34" s="86">
        <f t="shared" ref="BP34" si="189">BP35*$CV33</f>
        <v>0</v>
      </c>
      <c r="BQ34" s="87"/>
      <c r="BR34" s="87"/>
      <c r="BS34" s="88"/>
      <c r="BT34" s="86">
        <f t="shared" ref="BT34" si="190">BT35*$CV33</f>
        <v>0</v>
      </c>
      <c r="BU34" s="87"/>
      <c r="BV34" s="87"/>
      <c r="BW34" s="88"/>
      <c r="BX34" s="86">
        <f t="shared" ref="BX34" si="191">BX35*$CV33</f>
        <v>0</v>
      </c>
      <c r="BY34" s="87"/>
      <c r="BZ34" s="87"/>
      <c r="CA34" s="88"/>
      <c r="CB34" s="86">
        <f t="shared" ref="CB34" si="192">CB35*$CV33</f>
        <v>0</v>
      </c>
      <c r="CC34" s="87"/>
      <c r="CD34" s="87"/>
      <c r="CE34" s="88"/>
      <c r="CF34" s="86">
        <f t="shared" ref="CF34" si="193">CF35*$CV33</f>
        <v>0</v>
      </c>
      <c r="CG34" s="87"/>
      <c r="CH34" s="87"/>
      <c r="CI34" s="88"/>
      <c r="CJ34" s="86">
        <f t="shared" ref="CJ34" si="194">CJ35*$CV33</f>
        <v>0</v>
      </c>
      <c r="CK34" s="87"/>
      <c r="CL34" s="87"/>
      <c r="CM34" s="88"/>
      <c r="CN34" s="86">
        <f t="shared" ref="CN34" si="195">CN35*$CV33</f>
        <v>0</v>
      </c>
      <c r="CO34" s="87"/>
      <c r="CP34" s="87"/>
      <c r="CQ34" s="88"/>
      <c r="CR34" s="86">
        <f t="shared" ref="CR34" si="196">CR35*$CV33</f>
        <v>0</v>
      </c>
      <c r="CS34" s="87"/>
      <c r="CT34" s="87"/>
      <c r="CU34" s="88"/>
      <c r="CV34" s="66"/>
    </row>
    <row r="35" spans="1:100" ht="19.5" customHeight="1" x14ac:dyDescent="0.25">
      <c r="A35" s="8"/>
      <c r="B35" s="91"/>
      <c r="C35" s="94"/>
      <c r="D35" s="82"/>
      <c r="E35" s="83"/>
      <c r="F35" s="83"/>
      <c r="G35" s="84"/>
      <c r="H35" s="82"/>
      <c r="I35" s="83"/>
      <c r="J35" s="83"/>
      <c r="K35" s="84"/>
      <c r="L35" s="82"/>
      <c r="M35" s="83"/>
      <c r="N35" s="83"/>
      <c r="O35" s="84"/>
      <c r="P35" s="82"/>
      <c r="Q35" s="83"/>
      <c r="R35" s="83"/>
      <c r="S35" s="84"/>
      <c r="T35" s="82"/>
      <c r="U35" s="83"/>
      <c r="V35" s="83"/>
      <c r="W35" s="84"/>
      <c r="X35" s="82"/>
      <c r="Y35" s="83"/>
      <c r="Z35" s="83"/>
      <c r="AA35" s="84"/>
      <c r="AB35" s="82"/>
      <c r="AC35" s="83"/>
      <c r="AD35" s="83"/>
      <c r="AE35" s="84"/>
      <c r="AF35" s="82"/>
      <c r="AG35" s="83"/>
      <c r="AH35" s="83"/>
      <c r="AI35" s="84"/>
      <c r="AJ35" s="82"/>
      <c r="AK35" s="83"/>
      <c r="AL35" s="83"/>
      <c r="AM35" s="84"/>
      <c r="AN35" s="82"/>
      <c r="AO35" s="83"/>
      <c r="AP35" s="83"/>
      <c r="AQ35" s="84"/>
      <c r="AR35" s="82"/>
      <c r="AS35" s="83"/>
      <c r="AT35" s="83"/>
      <c r="AU35" s="84"/>
      <c r="AV35" s="82"/>
      <c r="AW35" s="83"/>
      <c r="AX35" s="83"/>
      <c r="AY35" s="84"/>
      <c r="AZ35" s="82"/>
      <c r="BA35" s="83"/>
      <c r="BB35" s="83"/>
      <c r="BC35" s="84"/>
      <c r="BD35" s="82"/>
      <c r="BE35" s="83"/>
      <c r="BF35" s="83"/>
      <c r="BG35" s="84"/>
      <c r="BH35" s="82"/>
      <c r="BI35" s="83"/>
      <c r="BJ35" s="83"/>
      <c r="BK35" s="84"/>
      <c r="BL35" s="82">
        <v>1</v>
      </c>
      <c r="BM35" s="83"/>
      <c r="BN35" s="83"/>
      <c r="BO35" s="84"/>
      <c r="BP35" s="82"/>
      <c r="BQ35" s="83"/>
      <c r="BR35" s="83"/>
      <c r="BS35" s="84"/>
      <c r="BT35" s="82"/>
      <c r="BU35" s="83"/>
      <c r="BV35" s="83"/>
      <c r="BW35" s="84"/>
      <c r="BX35" s="82"/>
      <c r="BY35" s="83"/>
      <c r="BZ35" s="83"/>
      <c r="CA35" s="84"/>
      <c r="CB35" s="82"/>
      <c r="CC35" s="83"/>
      <c r="CD35" s="83"/>
      <c r="CE35" s="84"/>
      <c r="CF35" s="82"/>
      <c r="CG35" s="83"/>
      <c r="CH35" s="83"/>
      <c r="CI35" s="84"/>
      <c r="CJ35" s="82"/>
      <c r="CK35" s="83"/>
      <c r="CL35" s="83"/>
      <c r="CM35" s="84"/>
      <c r="CN35" s="82"/>
      <c r="CO35" s="83"/>
      <c r="CP35" s="83"/>
      <c r="CQ35" s="84"/>
      <c r="CR35" s="82"/>
      <c r="CS35" s="83"/>
      <c r="CT35" s="83"/>
      <c r="CU35" s="84"/>
      <c r="CV35" s="69"/>
    </row>
    <row r="36" spans="1:100" ht="19.5" customHeight="1" x14ac:dyDescent="0.25">
      <c r="A36" s="8"/>
      <c r="B36" s="89" t="s">
        <v>72</v>
      </c>
      <c r="C36" s="92" t="s">
        <v>73</v>
      </c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55"/>
      <c r="AV36" s="48"/>
      <c r="AW36" s="48"/>
      <c r="AX36" s="48"/>
      <c r="AY36" s="51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4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55"/>
      <c r="CR36" s="48"/>
      <c r="CS36" s="48"/>
      <c r="CT36" s="48"/>
      <c r="CU36" s="51"/>
      <c r="CV36" s="65">
        <v>9935.9</v>
      </c>
    </row>
    <row r="37" spans="1:100" ht="19.5" customHeight="1" x14ac:dyDescent="0.25">
      <c r="A37" s="8"/>
      <c r="B37" s="90"/>
      <c r="C37" s="93"/>
      <c r="D37" s="86">
        <f>D38*$CV36</f>
        <v>0</v>
      </c>
      <c r="E37" s="87"/>
      <c r="F37" s="87"/>
      <c r="G37" s="88"/>
      <c r="H37" s="86">
        <f t="shared" ref="H37" si="197">H38*$CV36</f>
        <v>0</v>
      </c>
      <c r="I37" s="87"/>
      <c r="J37" s="87"/>
      <c r="K37" s="88"/>
      <c r="L37" s="86">
        <f t="shared" ref="L37" si="198">L38*$CV36</f>
        <v>0</v>
      </c>
      <c r="M37" s="87"/>
      <c r="N37" s="87"/>
      <c r="O37" s="88"/>
      <c r="P37" s="86">
        <f t="shared" ref="P37" si="199">P38*$CV36</f>
        <v>0</v>
      </c>
      <c r="Q37" s="87"/>
      <c r="R37" s="87"/>
      <c r="S37" s="88"/>
      <c r="T37" s="86">
        <f t="shared" ref="T37" si="200">T38*$CV36</f>
        <v>0</v>
      </c>
      <c r="U37" s="87"/>
      <c r="V37" s="87"/>
      <c r="W37" s="88"/>
      <c r="X37" s="86">
        <f t="shared" ref="X37" si="201">X38*$CV36</f>
        <v>0</v>
      </c>
      <c r="Y37" s="87"/>
      <c r="Z37" s="87"/>
      <c r="AA37" s="88"/>
      <c r="AB37" s="86">
        <f t="shared" ref="AB37" si="202">AB38*$CV36</f>
        <v>0</v>
      </c>
      <c r="AC37" s="87"/>
      <c r="AD37" s="87"/>
      <c r="AE37" s="88"/>
      <c r="AF37" s="86">
        <f t="shared" ref="AF37" si="203">AF38*$CV36</f>
        <v>0</v>
      </c>
      <c r="AG37" s="87"/>
      <c r="AH37" s="87"/>
      <c r="AI37" s="88"/>
      <c r="AJ37" s="86">
        <f t="shared" ref="AJ37" si="204">AJ38*$CV36</f>
        <v>0</v>
      </c>
      <c r="AK37" s="87"/>
      <c r="AL37" s="87"/>
      <c r="AM37" s="88"/>
      <c r="AN37" s="86">
        <f t="shared" ref="AN37" si="205">AN38*$CV36</f>
        <v>0</v>
      </c>
      <c r="AO37" s="87"/>
      <c r="AP37" s="87"/>
      <c r="AQ37" s="88"/>
      <c r="AR37" s="86">
        <f t="shared" ref="AR37" si="206">AR38*$CV36</f>
        <v>0</v>
      </c>
      <c r="AS37" s="87"/>
      <c r="AT37" s="87"/>
      <c r="AU37" s="88"/>
      <c r="AV37" s="86">
        <f t="shared" ref="AV37" si="207">AV38*$CV36</f>
        <v>0</v>
      </c>
      <c r="AW37" s="87"/>
      <c r="AX37" s="87"/>
      <c r="AY37" s="88"/>
      <c r="AZ37" s="86">
        <f>AZ38*$CV36</f>
        <v>0</v>
      </c>
      <c r="BA37" s="87"/>
      <c r="BB37" s="87"/>
      <c r="BC37" s="88"/>
      <c r="BD37" s="86">
        <f t="shared" ref="BD37" si="208">BD38*$CV36</f>
        <v>0</v>
      </c>
      <c r="BE37" s="87"/>
      <c r="BF37" s="87"/>
      <c r="BG37" s="88"/>
      <c r="BH37" s="86">
        <f t="shared" ref="BH37" si="209">BH38*$CV36</f>
        <v>0</v>
      </c>
      <c r="BI37" s="87"/>
      <c r="BJ37" s="87"/>
      <c r="BK37" s="88"/>
      <c r="BL37" s="95">
        <f t="shared" ref="BL37" si="210">BL38*$CV36</f>
        <v>9935.9</v>
      </c>
      <c r="BM37" s="96"/>
      <c r="BN37" s="96"/>
      <c r="BO37" s="97"/>
      <c r="BP37" s="86">
        <f t="shared" ref="BP37" si="211">BP38*$CV36</f>
        <v>0</v>
      </c>
      <c r="BQ37" s="87"/>
      <c r="BR37" s="87"/>
      <c r="BS37" s="88"/>
      <c r="BT37" s="86">
        <f t="shared" ref="BT37" si="212">BT38*$CV36</f>
        <v>0</v>
      </c>
      <c r="BU37" s="87"/>
      <c r="BV37" s="87"/>
      <c r="BW37" s="88"/>
      <c r="BX37" s="86">
        <f t="shared" ref="BX37" si="213">BX38*$CV36</f>
        <v>0</v>
      </c>
      <c r="BY37" s="87"/>
      <c r="BZ37" s="87"/>
      <c r="CA37" s="88"/>
      <c r="CB37" s="86">
        <f t="shared" ref="CB37" si="214">CB38*$CV36</f>
        <v>0</v>
      </c>
      <c r="CC37" s="87"/>
      <c r="CD37" s="87"/>
      <c r="CE37" s="88"/>
      <c r="CF37" s="86">
        <f t="shared" ref="CF37" si="215">CF38*$CV36</f>
        <v>0</v>
      </c>
      <c r="CG37" s="87"/>
      <c r="CH37" s="87"/>
      <c r="CI37" s="88"/>
      <c r="CJ37" s="86">
        <f t="shared" ref="CJ37" si="216">CJ38*$CV36</f>
        <v>0</v>
      </c>
      <c r="CK37" s="87"/>
      <c r="CL37" s="87"/>
      <c r="CM37" s="88"/>
      <c r="CN37" s="86">
        <f t="shared" ref="CN37" si="217">CN38*$CV36</f>
        <v>0</v>
      </c>
      <c r="CO37" s="87"/>
      <c r="CP37" s="87"/>
      <c r="CQ37" s="88"/>
      <c r="CR37" s="86">
        <f t="shared" ref="CR37" si="218">CR38*$CV36</f>
        <v>0</v>
      </c>
      <c r="CS37" s="87"/>
      <c r="CT37" s="87"/>
      <c r="CU37" s="88"/>
      <c r="CV37" s="66"/>
    </row>
    <row r="38" spans="1:100" ht="19.5" customHeight="1" x14ac:dyDescent="0.25">
      <c r="A38" s="8"/>
      <c r="B38" s="91"/>
      <c r="C38" s="94"/>
      <c r="D38" s="82"/>
      <c r="E38" s="83"/>
      <c r="F38" s="83"/>
      <c r="G38" s="84"/>
      <c r="H38" s="82"/>
      <c r="I38" s="83"/>
      <c r="J38" s="83"/>
      <c r="K38" s="84"/>
      <c r="L38" s="82"/>
      <c r="M38" s="83"/>
      <c r="N38" s="83"/>
      <c r="O38" s="84"/>
      <c r="P38" s="82"/>
      <c r="Q38" s="83"/>
      <c r="R38" s="83"/>
      <c r="S38" s="84"/>
      <c r="T38" s="82"/>
      <c r="U38" s="83"/>
      <c r="V38" s="83"/>
      <c r="W38" s="84"/>
      <c r="X38" s="82"/>
      <c r="Y38" s="83"/>
      <c r="Z38" s="83"/>
      <c r="AA38" s="84"/>
      <c r="AB38" s="82"/>
      <c r="AC38" s="83"/>
      <c r="AD38" s="83"/>
      <c r="AE38" s="84"/>
      <c r="AF38" s="82"/>
      <c r="AG38" s="83"/>
      <c r="AH38" s="83"/>
      <c r="AI38" s="84"/>
      <c r="AJ38" s="82"/>
      <c r="AK38" s="83"/>
      <c r="AL38" s="83"/>
      <c r="AM38" s="84"/>
      <c r="AN38" s="82"/>
      <c r="AO38" s="83"/>
      <c r="AP38" s="83"/>
      <c r="AQ38" s="84"/>
      <c r="AR38" s="82"/>
      <c r="AS38" s="83"/>
      <c r="AT38" s="83"/>
      <c r="AU38" s="84"/>
      <c r="AV38" s="82"/>
      <c r="AW38" s="83"/>
      <c r="AX38" s="83"/>
      <c r="AY38" s="84"/>
      <c r="AZ38" s="82"/>
      <c r="BA38" s="83"/>
      <c r="BB38" s="83"/>
      <c r="BC38" s="84"/>
      <c r="BD38" s="82"/>
      <c r="BE38" s="83"/>
      <c r="BF38" s="83"/>
      <c r="BG38" s="84"/>
      <c r="BH38" s="82"/>
      <c r="BI38" s="83"/>
      <c r="BJ38" s="83"/>
      <c r="BK38" s="84"/>
      <c r="BL38" s="82">
        <v>1</v>
      </c>
      <c r="BM38" s="83"/>
      <c r="BN38" s="83"/>
      <c r="BO38" s="84"/>
      <c r="BP38" s="82"/>
      <c r="BQ38" s="83"/>
      <c r="BR38" s="83"/>
      <c r="BS38" s="84"/>
      <c r="BT38" s="82"/>
      <c r="BU38" s="83"/>
      <c r="BV38" s="83"/>
      <c r="BW38" s="84"/>
      <c r="BX38" s="82"/>
      <c r="BY38" s="83"/>
      <c r="BZ38" s="83"/>
      <c r="CA38" s="84"/>
      <c r="CB38" s="82"/>
      <c r="CC38" s="83"/>
      <c r="CD38" s="83"/>
      <c r="CE38" s="84"/>
      <c r="CF38" s="82"/>
      <c r="CG38" s="83"/>
      <c r="CH38" s="83"/>
      <c r="CI38" s="84"/>
      <c r="CJ38" s="82"/>
      <c r="CK38" s="83"/>
      <c r="CL38" s="83"/>
      <c r="CM38" s="84"/>
      <c r="CN38" s="82"/>
      <c r="CO38" s="83"/>
      <c r="CP38" s="83"/>
      <c r="CQ38" s="84"/>
      <c r="CR38" s="82"/>
      <c r="CS38" s="83"/>
      <c r="CT38" s="83"/>
      <c r="CU38" s="84"/>
      <c r="CV38" s="69"/>
    </row>
    <row r="39" spans="1:100" ht="19.5" customHeight="1" x14ac:dyDescent="0.25">
      <c r="A39" s="8"/>
      <c r="B39" s="89" t="s">
        <v>33</v>
      </c>
      <c r="C39" s="92" t="s">
        <v>38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55"/>
      <c r="AV39" s="48"/>
      <c r="AW39" s="48"/>
      <c r="AX39" s="48"/>
      <c r="AY39" s="51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4"/>
      <c r="BL39" s="44"/>
      <c r="BM39" s="44"/>
      <c r="BN39" s="44"/>
      <c r="BO39" s="44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55"/>
      <c r="CR39" s="48"/>
      <c r="CS39" s="48"/>
      <c r="CT39" s="48"/>
      <c r="CU39" s="51"/>
      <c r="CV39" s="65">
        <v>15507.25</v>
      </c>
    </row>
    <row r="40" spans="1:100" s="53" customFormat="1" ht="19.5" customHeight="1" x14ac:dyDescent="0.25">
      <c r="A40" s="54"/>
      <c r="B40" s="90"/>
      <c r="C40" s="93"/>
      <c r="D40" s="86">
        <f>D41*$CV39</f>
        <v>0</v>
      </c>
      <c r="E40" s="87"/>
      <c r="F40" s="87"/>
      <c r="G40" s="88"/>
      <c r="H40" s="86">
        <f t="shared" ref="H40" si="219">H41*$CV39</f>
        <v>0</v>
      </c>
      <c r="I40" s="87"/>
      <c r="J40" s="87"/>
      <c r="K40" s="88"/>
      <c r="L40" s="86">
        <f t="shared" ref="L40" si="220">L41*$CV39</f>
        <v>0</v>
      </c>
      <c r="M40" s="87"/>
      <c r="N40" s="87"/>
      <c r="O40" s="88"/>
      <c r="P40" s="86">
        <f t="shared" ref="P40" si="221">P41*$CV39</f>
        <v>0</v>
      </c>
      <c r="Q40" s="87"/>
      <c r="R40" s="87"/>
      <c r="S40" s="88"/>
      <c r="T40" s="86">
        <f t="shared" ref="T40" si="222">T41*$CV39</f>
        <v>0</v>
      </c>
      <c r="U40" s="87"/>
      <c r="V40" s="87"/>
      <c r="W40" s="88"/>
      <c r="X40" s="86">
        <f t="shared" ref="X40" si="223">X41*$CV39</f>
        <v>0</v>
      </c>
      <c r="Y40" s="87"/>
      <c r="Z40" s="87"/>
      <c r="AA40" s="88"/>
      <c r="AB40" s="86">
        <f t="shared" ref="AB40" si="224">AB41*$CV39</f>
        <v>0</v>
      </c>
      <c r="AC40" s="87"/>
      <c r="AD40" s="87"/>
      <c r="AE40" s="88"/>
      <c r="AF40" s="86">
        <f t="shared" ref="AF40" si="225">AF41*$CV39</f>
        <v>0</v>
      </c>
      <c r="AG40" s="87"/>
      <c r="AH40" s="87"/>
      <c r="AI40" s="88"/>
      <c r="AJ40" s="86">
        <f t="shared" ref="AJ40" si="226">AJ41*$CV39</f>
        <v>0</v>
      </c>
      <c r="AK40" s="87"/>
      <c r="AL40" s="87"/>
      <c r="AM40" s="88"/>
      <c r="AN40" s="86">
        <f t="shared" ref="AN40" si="227">AN41*$CV39</f>
        <v>0</v>
      </c>
      <c r="AO40" s="87"/>
      <c r="AP40" s="87"/>
      <c r="AQ40" s="88"/>
      <c r="AR40" s="86">
        <f t="shared" ref="AR40" si="228">AR41*$CV39</f>
        <v>0</v>
      </c>
      <c r="AS40" s="87"/>
      <c r="AT40" s="87"/>
      <c r="AU40" s="88"/>
      <c r="AV40" s="86">
        <f t="shared" ref="AV40" si="229">AV41*$CV39</f>
        <v>0</v>
      </c>
      <c r="AW40" s="87"/>
      <c r="AX40" s="87"/>
      <c r="AY40" s="88"/>
      <c r="AZ40" s="86">
        <f>AZ41*$CV39</f>
        <v>0</v>
      </c>
      <c r="BA40" s="87"/>
      <c r="BB40" s="87"/>
      <c r="BC40" s="88"/>
      <c r="BD40" s="86">
        <f t="shared" ref="BD40" si="230">BD41*$CV39</f>
        <v>0</v>
      </c>
      <c r="BE40" s="87"/>
      <c r="BF40" s="87"/>
      <c r="BG40" s="88"/>
      <c r="BH40" s="95">
        <f t="shared" ref="BH40" si="231">BH41*$CV39</f>
        <v>2326.0875000000001</v>
      </c>
      <c r="BI40" s="96"/>
      <c r="BJ40" s="96"/>
      <c r="BK40" s="97"/>
      <c r="BL40" s="95">
        <f t="shared" ref="BL40" si="232">BL41*$CV39</f>
        <v>13181.1625</v>
      </c>
      <c r="BM40" s="96"/>
      <c r="BN40" s="96"/>
      <c r="BO40" s="97"/>
      <c r="BP40" s="86">
        <f t="shared" ref="BP40" si="233">BP41*$CV39</f>
        <v>0</v>
      </c>
      <c r="BQ40" s="87"/>
      <c r="BR40" s="87"/>
      <c r="BS40" s="88"/>
      <c r="BT40" s="86">
        <f t="shared" ref="BT40" si="234">BT41*$CV39</f>
        <v>0</v>
      </c>
      <c r="BU40" s="87"/>
      <c r="BV40" s="87"/>
      <c r="BW40" s="88"/>
      <c r="BX40" s="86">
        <f t="shared" ref="BX40" si="235">BX41*$CV39</f>
        <v>0</v>
      </c>
      <c r="BY40" s="87"/>
      <c r="BZ40" s="87"/>
      <c r="CA40" s="88"/>
      <c r="CB40" s="86">
        <f t="shared" ref="CB40" si="236">CB41*$CV39</f>
        <v>0</v>
      </c>
      <c r="CC40" s="87"/>
      <c r="CD40" s="87"/>
      <c r="CE40" s="88"/>
      <c r="CF40" s="86">
        <f t="shared" ref="CF40" si="237">CF41*$CV39</f>
        <v>0</v>
      </c>
      <c r="CG40" s="87"/>
      <c r="CH40" s="87"/>
      <c r="CI40" s="88"/>
      <c r="CJ40" s="86">
        <f t="shared" ref="CJ40" si="238">CJ41*$CV39</f>
        <v>0</v>
      </c>
      <c r="CK40" s="87"/>
      <c r="CL40" s="87"/>
      <c r="CM40" s="88"/>
      <c r="CN40" s="86">
        <f t="shared" ref="CN40" si="239">CN41*$CV39</f>
        <v>0</v>
      </c>
      <c r="CO40" s="87"/>
      <c r="CP40" s="87"/>
      <c r="CQ40" s="88"/>
      <c r="CR40" s="86">
        <f t="shared" ref="CR40" si="240">CR41*$CV39</f>
        <v>0</v>
      </c>
      <c r="CS40" s="87"/>
      <c r="CT40" s="87"/>
      <c r="CU40" s="88"/>
      <c r="CV40" s="66"/>
    </row>
    <row r="41" spans="1:100" ht="19.5" customHeight="1" x14ac:dyDescent="0.25">
      <c r="A41" s="8"/>
      <c r="B41" s="91"/>
      <c r="C41" s="94"/>
      <c r="D41" s="82"/>
      <c r="E41" s="83"/>
      <c r="F41" s="83"/>
      <c r="G41" s="84"/>
      <c r="H41" s="82"/>
      <c r="I41" s="83"/>
      <c r="J41" s="83"/>
      <c r="K41" s="84"/>
      <c r="L41" s="82"/>
      <c r="M41" s="83"/>
      <c r="N41" s="83"/>
      <c r="O41" s="84"/>
      <c r="P41" s="82"/>
      <c r="Q41" s="83"/>
      <c r="R41" s="83"/>
      <c r="S41" s="84"/>
      <c r="T41" s="82"/>
      <c r="U41" s="83"/>
      <c r="V41" s="83"/>
      <c r="W41" s="84"/>
      <c r="X41" s="82"/>
      <c r="Y41" s="83"/>
      <c r="Z41" s="83"/>
      <c r="AA41" s="84"/>
      <c r="AB41" s="82"/>
      <c r="AC41" s="83"/>
      <c r="AD41" s="83"/>
      <c r="AE41" s="84"/>
      <c r="AF41" s="82"/>
      <c r="AG41" s="83"/>
      <c r="AH41" s="83"/>
      <c r="AI41" s="84"/>
      <c r="AJ41" s="82"/>
      <c r="AK41" s="83"/>
      <c r="AL41" s="83"/>
      <c r="AM41" s="84"/>
      <c r="AN41" s="82"/>
      <c r="AO41" s="83"/>
      <c r="AP41" s="83"/>
      <c r="AQ41" s="84"/>
      <c r="AR41" s="82"/>
      <c r="AS41" s="83"/>
      <c r="AT41" s="83"/>
      <c r="AU41" s="84"/>
      <c r="AV41" s="82"/>
      <c r="AW41" s="83"/>
      <c r="AX41" s="83"/>
      <c r="AY41" s="84"/>
      <c r="AZ41" s="82"/>
      <c r="BA41" s="83"/>
      <c r="BB41" s="83"/>
      <c r="BC41" s="84"/>
      <c r="BD41" s="82"/>
      <c r="BE41" s="83"/>
      <c r="BF41" s="83"/>
      <c r="BG41" s="84"/>
      <c r="BH41" s="82">
        <v>0.15</v>
      </c>
      <c r="BI41" s="83"/>
      <c r="BJ41" s="83"/>
      <c r="BK41" s="84"/>
      <c r="BL41" s="82">
        <v>0.85</v>
      </c>
      <c r="BM41" s="83"/>
      <c r="BN41" s="83"/>
      <c r="BO41" s="84"/>
      <c r="BP41" s="82"/>
      <c r="BQ41" s="83"/>
      <c r="BR41" s="83"/>
      <c r="BS41" s="84"/>
      <c r="BT41" s="82"/>
      <c r="BU41" s="83"/>
      <c r="BV41" s="83"/>
      <c r="BW41" s="84"/>
      <c r="BX41" s="82"/>
      <c r="BY41" s="83"/>
      <c r="BZ41" s="83"/>
      <c r="CA41" s="84"/>
      <c r="CB41" s="82"/>
      <c r="CC41" s="83"/>
      <c r="CD41" s="83"/>
      <c r="CE41" s="84"/>
      <c r="CF41" s="82"/>
      <c r="CG41" s="83"/>
      <c r="CH41" s="83"/>
      <c r="CI41" s="84"/>
      <c r="CJ41" s="82"/>
      <c r="CK41" s="83"/>
      <c r="CL41" s="83"/>
      <c r="CM41" s="84"/>
      <c r="CN41" s="82"/>
      <c r="CO41" s="83"/>
      <c r="CP41" s="83"/>
      <c r="CQ41" s="84"/>
      <c r="CR41" s="82"/>
      <c r="CS41" s="83"/>
      <c r="CT41" s="83"/>
      <c r="CU41" s="84"/>
      <c r="CV41" s="69"/>
    </row>
    <row r="42" spans="1:100" ht="19.5" customHeight="1" x14ac:dyDescent="0.25">
      <c r="A42" s="8"/>
      <c r="B42" s="89" t="s">
        <v>48</v>
      </c>
      <c r="C42" s="92" t="s">
        <v>50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55"/>
      <c r="AV42" s="48"/>
      <c r="AW42" s="48"/>
      <c r="AX42" s="48"/>
      <c r="AY42" s="51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4"/>
      <c r="BM42" s="44"/>
      <c r="BN42" s="44"/>
      <c r="BO42" s="44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55"/>
      <c r="CR42" s="48"/>
      <c r="CS42" s="48"/>
      <c r="CT42" s="48"/>
      <c r="CU42" s="51"/>
      <c r="CV42" s="65">
        <v>5308</v>
      </c>
    </row>
    <row r="43" spans="1:100" ht="19.5" customHeight="1" x14ac:dyDescent="0.25">
      <c r="A43" s="8"/>
      <c r="B43" s="90"/>
      <c r="C43" s="93"/>
      <c r="D43" s="86">
        <f>D44*$CV42</f>
        <v>0</v>
      </c>
      <c r="E43" s="87"/>
      <c r="F43" s="87"/>
      <c r="G43" s="88"/>
      <c r="H43" s="86">
        <f t="shared" ref="H43" si="241">H44*$CV42</f>
        <v>0</v>
      </c>
      <c r="I43" s="87"/>
      <c r="J43" s="87"/>
      <c r="K43" s="88"/>
      <c r="L43" s="86">
        <f t="shared" ref="L43" si="242">L44*$CV42</f>
        <v>0</v>
      </c>
      <c r="M43" s="87"/>
      <c r="N43" s="87"/>
      <c r="O43" s="88"/>
      <c r="P43" s="86">
        <f t="shared" ref="P43" si="243">P44*$CV42</f>
        <v>0</v>
      </c>
      <c r="Q43" s="87"/>
      <c r="R43" s="87"/>
      <c r="S43" s="88"/>
      <c r="T43" s="86">
        <f t="shared" ref="T43" si="244">T44*$CV42</f>
        <v>0</v>
      </c>
      <c r="U43" s="87"/>
      <c r="V43" s="87"/>
      <c r="W43" s="88"/>
      <c r="X43" s="86">
        <f t="shared" ref="X43" si="245">X44*$CV42</f>
        <v>0</v>
      </c>
      <c r="Y43" s="87"/>
      <c r="Z43" s="87"/>
      <c r="AA43" s="88"/>
      <c r="AB43" s="86">
        <f t="shared" ref="AB43" si="246">AB44*$CV42</f>
        <v>0</v>
      </c>
      <c r="AC43" s="87"/>
      <c r="AD43" s="87"/>
      <c r="AE43" s="88"/>
      <c r="AF43" s="86">
        <f t="shared" ref="AF43" si="247">AF44*$CV42</f>
        <v>0</v>
      </c>
      <c r="AG43" s="87"/>
      <c r="AH43" s="87"/>
      <c r="AI43" s="88"/>
      <c r="AJ43" s="86">
        <f t="shared" ref="AJ43" si="248">AJ44*$CV42</f>
        <v>0</v>
      </c>
      <c r="AK43" s="87"/>
      <c r="AL43" s="87"/>
      <c r="AM43" s="88"/>
      <c r="AN43" s="86">
        <f t="shared" ref="AN43" si="249">AN44*$CV42</f>
        <v>0</v>
      </c>
      <c r="AO43" s="87"/>
      <c r="AP43" s="87"/>
      <c r="AQ43" s="88"/>
      <c r="AR43" s="86">
        <f t="shared" ref="AR43" si="250">AR44*$CV42</f>
        <v>0</v>
      </c>
      <c r="AS43" s="87"/>
      <c r="AT43" s="87"/>
      <c r="AU43" s="88"/>
      <c r="AV43" s="86">
        <f t="shared" ref="AV43" si="251">AV44*$CV42</f>
        <v>0</v>
      </c>
      <c r="AW43" s="87"/>
      <c r="AX43" s="87"/>
      <c r="AY43" s="88"/>
      <c r="AZ43" s="86">
        <f>AZ44*$CV42</f>
        <v>0</v>
      </c>
      <c r="BA43" s="87"/>
      <c r="BB43" s="87"/>
      <c r="BC43" s="88"/>
      <c r="BD43" s="86">
        <f t="shared" ref="BD43" si="252">BD44*$CV42</f>
        <v>0</v>
      </c>
      <c r="BE43" s="87"/>
      <c r="BF43" s="87"/>
      <c r="BG43" s="88"/>
      <c r="BH43" s="86">
        <f t="shared" ref="BH43" si="253">BH44*$CV42</f>
        <v>0</v>
      </c>
      <c r="BI43" s="87"/>
      <c r="BJ43" s="87"/>
      <c r="BK43" s="88"/>
      <c r="BL43" s="95">
        <f t="shared" ref="BL43" si="254">BL44*$CV42</f>
        <v>5308</v>
      </c>
      <c r="BM43" s="96"/>
      <c r="BN43" s="96"/>
      <c r="BO43" s="97"/>
      <c r="BP43" s="86">
        <f t="shared" ref="BP43" si="255">BP44*$CV42</f>
        <v>0</v>
      </c>
      <c r="BQ43" s="87"/>
      <c r="BR43" s="87"/>
      <c r="BS43" s="88"/>
      <c r="BT43" s="86">
        <f t="shared" ref="BT43" si="256">BT44*$CV42</f>
        <v>0</v>
      </c>
      <c r="BU43" s="87"/>
      <c r="BV43" s="87"/>
      <c r="BW43" s="88"/>
      <c r="BX43" s="86">
        <f t="shared" ref="BX43" si="257">BX44*$CV42</f>
        <v>0</v>
      </c>
      <c r="BY43" s="87"/>
      <c r="BZ43" s="87"/>
      <c r="CA43" s="88"/>
      <c r="CB43" s="86">
        <f t="shared" ref="CB43" si="258">CB44*$CV42</f>
        <v>0</v>
      </c>
      <c r="CC43" s="87"/>
      <c r="CD43" s="87"/>
      <c r="CE43" s="88"/>
      <c r="CF43" s="86">
        <f t="shared" ref="CF43" si="259">CF44*$CV42</f>
        <v>0</v>
      </c>
      <c r="CG43" s="87"/>
      <c r="CH43" s="87"/>
      <c r="CI43" s="88"/>
      <c r="CJ43" s="86">
        <f t="shared" ref="CJ43" si="260">CJ44*$CV42</f>
        <v>0</v>
      </c>
      <c r="CK43" s="87"/>
      <c r="CL43" s="87"/>
      <c r="CM43" s="88"/>
      <c r="CN43" s="86">
        <f t="shared" ref="CN43" si="261">CN44*$CV42</f>
        <v>0</v>
      </c>
      <c r="CO43" s="87"/>
      <c r="CP43" s="87"/>
      <c r="CQ43" s="88"/>
      <c r="CR43" s="86">
        <f t="shared" ref="CR43" si="262">CR44*$CV42</f>
        <v>0</v>
      </c>
      <c r="CS43" s="87"/>
      <c r="CT43" s="87"/>
      <c r="CU43" s="88"/>
      <c r="CV43" s="66"/>
    </row>
    <row r="44" spans="1:100" ht="19.5" customHeight="1" x14ac:dyDescent="0.25">
      <c r="A44" s="8"/>
      <c r="B44" s="91"/>
      <c r="C44" s="94"/>
      <c r="D44" s="82"/>
      <c r="E44" s="83"/>
      <c r="F44" s="83"/>
      <c r="G44" s="84"/>
      <c r="H44" s="82"/>
      <c r="I44" s="83"/>
      <c r="J44" s="83"/>
      <c r="K44" s="84"/>
      <c r="L44" s="82"/>
      <c r="M44" s="83"/>
      <c r="N44" s="83"/>
      <c r="O44" s="84"/>
      <c r="P44" s="82"/>
      <c r="Q44" s="83"/>
      <c r="R44" s="83"/>
      <c r="S44" s="84"/>
      <c r="T44" s="82"/>
      <c r="U44" s="83"/>
      <c r="V44" s="83"/>
      <c r="W44" s="84"/>
      <c r="X44" s="82"/>
      <c r="Y44" s="83"/>
      <c r="Z44" s="83"/>
      <c r="AA44" s="84"/>
      <c r="AB44" s="82"/>
      <c r="AC44" s="83"/>
      <c r="AD44" s="83"/>
      <c r="AE44" s="84"/>
      <c r="AF44" s="82"/>
      <c r="AG44" s="83"/>
      <c r="AH44" s="83"/>
      <c r="AI44" s="84"/>
      <c r="AJ44" s="82"/>
      <c r="AK44" s="83"/>
      <c r="AL44" s="83"/>
      <c r="AM44" s="84"/>
      <c r="AN44" s="82"/>
      <c r="AO44" s="83"/>
      <c r="AP44" s="83"/>
      <c r="AQ44" s="84"/>
      <c r="AR44" s="82"/>
      <c r="AS44" s="83"/>
      <c r="AT44" s="83"/>
      <c r="AU44" s="84"/>
      <c r="AV44" s="82"/>
      <c r="AW44" s="83"/>
      <c r="AX44" s="83"/>
      <c r="AY44" s="84"/>
      <c r="AZ44" s="82"/>
      <c r="BA44" s="83"/>
      <c r="BB44" s="83"/>
      <c r="BC44" s="84"/>
      <c r="BD44" s="82"/>
      <c r="BE44" s="83"/>
      <c r="BF44" s="83"/>
      <c r="BG44" s="84"/>
      <c r="BH44" s="82"/>
      <c r="BI44" s="83"/>
      <c r="BJ44" s="83"/>
      <c r="BK44" s="84"/>
      <c r="BL44" s="82">
        <v>1</v>
      </c>
      <c r="BM44" s="83"/>
      <c r="BN44" s="83"/>
      <c r="BO44" s="84"/>
      <c r="BP44" s="82"/>
      <c r="BQ44" s="83"/>
      <c r="BR44" s="83"/>
      <c r="BS44" s="84"/>
      <c r="BT44" s="82"/>
      <c r="BU44" s="83"/>
      <c r="BV44" s="83"/>
      <c r="BW44" s="84"/>
      <c r="BX44" s="82"/>
      <c r="BY44" s="83"/>
      <c r="BZ44" s="83"/>
      <c r="CA44" s="84"/>
      <c r="CB44" s="82"/>
      <c r="CC44" s="83"/>
      <c r="CD44" s="83"/>
      <c r="CE44" s="84"/>
      <c r="CF44" s="82"/>
      <c r="CG44" s="83"/>
      <c r="CH44" s="83"/>
      <c r="CI44" s="84"/>
      <c r="CJ44" s="82"/>
      <c r="CK44" s="83"/>
      <c r="CL44" s="83"/>
      <c r="CM44" s="84"/>
      <c r="CN44" s="82"/>
      <c r="CO44" s="83"/>
      <c r="CP44" s="83"/>
      <c r="CQ44" s="84"/>
      <c r="CR44" s="82"/>
      <c r="CS44" s="83"/>
      <c r="CT44" s="83"/>
      <c r="CU44" s="84"/>
      <c r="CV44" s="69"/>
    </row>
    <row r="45" spans="1:100" ht="19.5" customHeight="1" x14ac:dyDescent="0.25">
      <c r="A45" s="8"/>
      <c r="B45" s="89" t="s">
        <v>49</v>
      </c>
      <c r="C45" s="92" t="s">
        <v>51</v>
      </c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55"/>
      <c r="AV45" s="48"/>
      <c r="AW45" s="48"/>
      <c r="AX45" s="48"/>
      <c r="AY45" s="51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4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  <c r="CP45" s="48"/>
      <c r="CQ45" s="55"/>
      <c r="CR45" s="48"/>
      <c r="CS45" s="48"/>
      <c r="CT45" s="48"/>
      <c r="CU45" s="51"/>
      <c r="CV45" s="65">
        <v>93.73</v>
      </c>
    </row>
    <row r="46" spans="1:100" ht="19.5" customHeight="1" x14ac:dyDescent="0.25">
      <c r="A46" s="8"/>
      <c r="B46" s="90"/>
      <c r="C46" s="93"/>
      <c r="D46" s="86">
        <f>D47*$CV45</f>
        <v>0</v>
      </c>
      <c r="E46" s="87"/>
      <c r="F46" s="87"/>
      <c r="G46" s="88"/>
      <c r="H46" s="86">
        <f t="shared" ref="H46" si="263">H47*$CV45</f>
        <v>0</v>
      </c>
      <c r="I46" s="87"/>
      <c r="J46" s="87"/>
      <c r="K46" s="88"/>
      <c r="L46" s="86">
        <f t="shared" ref="L46" si="264">L47*$CV45</f>
        <v>0</v>
      </c>
      <c r="M46" s="87"/>
      <c r="N46" s="87"/>
      <c r="O46" s="88"/>
      <c r="P46" s="86">
        <f t="shared" ref="P46" si="265">P47*$CV45</f>
        <v>0</v>
      </c>
      <c r="Q46" s="87"/>
      <c r="R46" s="87"/>
      <c r="S46" s="88"/>
      <c r="T46" s="86">
        <f t="shared" ref="T46" si="266">T47*$CV45</f>
        <v>0</v>
      </c>
      <c r="U46" s="87"/>
      <c r="V46" s="87"/>
      <c r="W46" s="88"/>
      <c r="X46" s="86">
        <f t="shared" ref="X46" si="267">X47*$CV45</f>
        <v>0</v>
      </c>
      <c r="Y46" s="87"/>
      <c r="Z46" s="87"/>
      <c r="AA46" s="88"/>
      <c r="AB46" s="86">
        <f t="shared" ref="AB46" si="268">AB47*$CV45</f>
        <v>0</v>
      </c>
      <c r="AC46" s="87"/>
      <c r="AD46" s="87"/>
      <c r="AE46" s="88"/>
      <c r="AF46" s="86">
        <f t="shared" ref="AF46" si="269">AF47*$CV45</f>
        <v>0</v>
      </c>
      <c r="AG46" s="87"/>
      <c r="AH46" s="87"/>
      <c r="AI46" s="88"/>
      <c r="AJ46" s="86">
        <f t="shared" ref="AJ46" si="270">AJ47*$CV45</f>
        <v>0</v>
      </c>
      <c r="AK46" s="87"/>
      <c r="AL46" s="87"/>
      <c r="AM46" s="88"/>
      <c r="AN46" s="86">
        <f t="shared" ref="AN46" si="271">AN47*$CV45</f>
        <v>0</v>
      </c>
      <c r="AO46" s="87"/>
      <c r="AP46" s="87"/>
      <c r="AQ46" s="88"/>
      <c r="AR46" s="86">
        <f t="shared" ref="AR46" si="272">AR47*$CV45</f>
        <v>0</v>
      </c>
      <c r="AS46" s="87"/>
      <c r="AT46" s="87"/>
      <c r="AU46" s="88"/>
      <c r="AV46" s="86">
        <f t="shared" ref="AV46" si="273">AV47*$CV45</f>
        <v>0</v>
      </c>
      <c r="AW46" s="87"/>
      <c r="AX46" s="87"/>
      <c r="AY46" s="88"/>
      <c r="AZ46" s="86">
        <f>AZ47*$CV45</f>
        <v>0</v>
      </c>
      <c r="BA46" s="87"/>
      <c r="BB46" s="87"/>
      <c r="BC46" s="88"/>
      <c r="BD46" s="86">
        <f t="shared" ref="BD46" si="274">BD47*$CV45</f>
        <v>0</v>
      </c>
      <c r="BE46" s="87"/>
      <c r="BF46" s="87"/>
      <c r="BG46" s="88"/>
      <c r="BH46" s="86">
        <f t="shared" ref="BH46" si="275">BH47*$CV45</f>
        <v>0</v>
      </c>
      <c r="BI46" s="87"/>
      <c r="BJ46" s="87"/>
      <c r="BK46" s="88"/>
      <c r="BL46" s="86">
        <f t="shared" ref="BL46" si="276">BL47*$CV45</f>
        <v>0</v>
      </c>
      <c r="BM46" s="87"/>
      <c r="BN46" s="87"/>
      <c r="BO46" s="88"/>
      <c r="BP46" s="95">
        <f t="shared" ref="BP46" si="277">BP47*$CV45</f>
        <v>93.73</v>
      </c>
      <c r="BQ46" s="96"/>
      <c r="BR46" s="96"/>
      <c r="BS46" s="97"/>
      <c r="BT46" s="86">
        <f t="shared" ref="BT46" si="278">BT47*$CV45</f>
        <v>0</v>
      </c>
      <c r="BU46" s="87"/>
      <c r="BV46" s="87"/>
      <c r="BW46" s="88"/>
      <c r="BX46" s="86">
        <f t="shared" ref="BX46" si="279">BX47*$CV45</f>
        <v>0</v>
      </c>
      <c r="BY46" s="87"/>
      <c r="BZ46" s="87"/>
      <c r="CA46" s="88"/>
      <c r="CB46" s="86">
        <f t="shared" ref="CB46" si="280">CB47*$CV45</f>
        <v>0</v>
      </c>
      <c r="CC46" s="87"/>
      <c r="CD46" s="87"/>
      <c r="CE46" s="88"/>
      <c r="CF46" s="86">
        <f t="shared" ref="CF46" si="281">CF47*$CV45</f>
        <v>0</v>
      </c>
      <c r="CG46" s="87"/>
      <c r="CH46" s="87"/>
      <c r="CI46" s="88"/>
      <c r="CJ46" s="86">
        <f t="shared" ref="CJ46" si="282">CJ47*$CV45</f>
        <v>0</v>
      </c>
      <c r="CK46" s="87"/>
      <c r="CL46" s="87"/>
      <c r="CM46" s="88"/>
      <c r="CN46" s="86">
        <f t="shared" ref="CN46" si="283">CN47*$CV45</f>
        <v>0</v>
      </c>
      <c r="CO46" s="87"/>
      <c r="CP46" s="87"/>
      <c r="CQ46" s="88"/>
      <c r="CR46" s="86">
        <f t="shared" ref="CR46" si="284">CR47*$CV45</f>
        <v>0</v>
      </c>
      <c r="CS46" s="87"/>
      <c r="CT46" s="87"/>
      <c r="CU46" s="88"/>
      <c r="CV46" s="66"/>
    </row>
    <row r="47" spans="1:100" ht="19.5" customHeight="1" x14ac:dyDescent="0.25">
      <c r="A47" s="8"/>
      <c r="B47" s="91"/>
      <c r="C47" s="94"/>
      <c r="D47" s="82"/>
      <c r="E47" s="83"/>
      <c r="F47" s="83"/>
      <c r="G47" s="84"/>
      <c r="H47" s="82"/>
      <c r="I47" s="83"/>
      <c r="J47" s="83"/>
      <c r="K47" s="84"/>
      <c r="L47" s="82"/>
      <c r="M47" s="83"/>
      <c r="N47" s="83"/>
      <c r="O47" s="84"/>
      <c r="P47" s="82"/>
      <c r="Q47" s="83"/>
      <c r="R47" s="83"/>
      <c r="S47" s="84"/>
      <c r="T47" s="82"/>
      <c r="U47" s="83"/>
      <c r="V47" s="83"/>
      <c r="W47" s="84"/>
      <c r="X47" s="82"/>
      <c r="Y47" s="83"/>
      <c r="Z47" s="83"/>
      <c r="AA47" s="84"/>
      <c r="AB47" s="82"/>
      <c r="AC47" s="83"/>
      <c r="AD47" s="83"/>
      <c r="AE47" s="84"/>
      <c r="AF47" s="82"/>
      <c r="AG47" s="83"/>
      <c r="AH47" s="83"/>
      <c r="AI47" s="84"/>
      <c r="AJ47" s="82"/>
      <c r="AK47" s="83"/>
      <c r="AL47" s="83"/>
      <c r="AM47" s="84"/>
      <c r="AN47" s="82"/>
      <c r="AO47" s="83"/>
      <c r="AP47" s="83"/>
      <c r="AQ47" s="84"/>
      <c r="AR47" s="82"/>
      <c r="AS47" s="83"/>
      <c r="AT47" s="83"/>
      <c r="AU47" s="84"/>
      <c r="AV47" s="82"/>
      <c r="AW47" s="83"/>
      <c r="AX47" s="83"/>
      <c r="AY47" s="84"/>
      <c r="AZ47" s="82"/>
      <c r="BA47" s="83"/>
      <c r="BB47" s="83"/>
      <c r="BC47" s="84"/>
      <c r="BD47" s="82"/>
      <c r="BE47" s="83"/>
      <c r="BF47" s="83"/>
      <c r="BG47" s="84"/>
      <c r="BH47" s="82"/>
      <c r="BI47" s="83"/>
      <c r="BJ47" s="83"/>
      <c r="BK47" s="84"/>
      <c r="BL47" s="82"/>
      <c r="BM47" s="83"/>
      <c r="BN47" s="83"/>
      <c r="BO47" s="84"/>
      <c r="BP47" s="82">
        <v>1</v>
      </c>
      <c r="BQ47" s="83"/>
      <c r="BR47" s="83"/>
      <c r="BS47" s="84"/>
      <c r="BT47" s="82"/>
      <c r="BU47" s="83"/>
      <c r="BV47" s="83"/>
      <c r="BW47" s="84"/>
      <c r="BX47" s="82"/>
      <c r="BY47" s="83"/>
      <c r="BZ47" s="83"/>
      <c r="CA47" s="84"/>
      <c r="CB47" s="82"/>
      <c r="CC47" s="83"/>
      <c r="CD47" s="83"/>
      <c r="CE47" s="84"/>
      <c r="CF47" s="82"/>
      <c r="CG47" s="83"/>
      <c r="CH47" s="83"/>
      <c r="CI47" s="84"/>
      <c r="CJ47" s="82"/>
      <c r="CK47" s="83"/>
      <c r="CL47" s="83"/>
      <c r="CM47" s="84"/>
      <c r="CN47" s="82"/>
      <c r="CO47" s="83"/>
      <c r="CP47" s="83"/>
      <c r="CQ47" s="84"/>
      <c r="CR47" s="82"/>
      <c r="CS47" s="83"/>
      <c r="CT47" s="83"/>
      <c r="CU47" s="84"/>
      <c r="CV47" s="69"/>
    </row>
    <row r="48" spans="1:100" ht="19.5" customHeight="1" x14ac:dyDescent="0.25">
      <c r="A48" s="8"/>
      <c r="B48" s="89" t="s">
        <v>74</v>
      </c>
      <c r="C48" s="92" t="s">
        <v>75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51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4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51"/>
      <c r="CV48" s="65">
        <v>605.02</v>
      </c>
    </row>
    <row r="49" spans="1:100" ht="19.5" customHeight="1" x14ac:dyDescent="0.25">
      <c r="A49" s="8"/>
      <c r="B49" s="90"/>
      <c r="C49" s="93"/>
      <c r="D49" s="86">
        <f>D50*$CV48</f>
        <v>0</v>
      </c>
      <c r="E49" s="87"/>
      <c r="F49" s="87"/>
      <c r="G49" s="88"/>
      <c r="H49" s="86">
        <f t="shared" ref="H49" si="285">H50*$CV48</f>
        <v>0</v>
      </c>
      <c r="I49" s="87"/>
      <c r="J49" s="87"/>
      <c r="K49" s="88"/>
      <c r="L49" s="86">
        <f t="shared" ref="L49" si="286">L50*$CV48</f>
        <v>0</v>
      </c>
      <c r="M49" s="87"/>
      <c r="N49" s="87"/>
      <c r="O49" s="88"/>
      <c r="P49" s="86">
        <f t="shared" ref="P49" si="287">P50*$CV48</f>
        <v>0</v>
      </c>
      <c r="Q49" s="87"/>
      <c r="R49" s="87"/>
      <c r="S49" s="88"/>
      <c r="T49" s="86">
        <f t="shared" ref="T49" si="288">T50*$CV48</f>
        <v>0</v>
      </c>
      <c r="U49" s="87"/>
      <c r="V49" s="87"/>
      <c r="W49" s="88"/>
      <c r="X49" s="86">
        <f t="shared" ref="X49" si="289">X50*$CV48</f>
        <v>0</v>
      </c>
      <c r="Y49" s="87"/>
      <c r="Z49" s="87"/>
      <c r="AA49" s="88"/>
      <c r="AB49" s="86">
        <f t="shared" ref="AB49" si="290">AB50*$CV48</f>
        <v>0</v>
      </c>
      <c r="AC49" s="87"/>
      <c r="AD49" s="87"/>
      <c r="AE49" s="88"/>
      <c r="AF49" s="86">
        <f t="shared" ref="AF49" si="291">AF50*$CV48</f>
        <v>0</v>
      </c>
      <c r="AG49" s="87"/>
      <c r="AH49" s="87"/>
      <c r="AI49" s="88"/>
      <c r="AJ49" s="86">
        <f t="shared" ref="AJ49" si="292">AJ50*$CV48</f>
        <v>0</v>
      </c>
      <c r="AK49" s="87"/>
      <c r="AL49" s="87"/>
      <c r="AM49" s="88"/>
      <c r="AN49" s="86">
        <f t="shared" ref="AN49" si="293">AN50*$CV48</f>
        <v>0</v>
      </c>
      <c r="AO49" s="87"/>
      <c r="AP49" s="87"/>
      <c r="AQ49" s="88"/>
      <c r="AR49" s="86">
        <f t="shared" ref="AR49" si="294">AR50*$CV48</f>
        <v>0</v>
      </c>
      <c r="AS49" s="87"/>
      <c r="AT49" s="87"/>
      <c r="AU49" s="88"/>
      <c r="AV49" s="86">
        <f t="shared" ref="AV49" si="295">AV50*$CV48</f>
        <v>0</v>
      </c>
      <c r="AW49" s="87"/>
      <c r="AX49" s="87"/>
      <c r="AY49" s="88"/>
      <c r="AZ49" s="86">
        <f>AZ50*$CV48</f>
        <v>0</v>
      </c>
      <c r="BA49" s="87"/>
      <c r="BB49" s="87"/>
      <c r="BC49" s="88"/>
      <c r="BD49" s="86">
        <f t="shared" ref="BD49" si="296">BD50*$CV48</f>
        <v>0</v>
      </c>
      <c r="BE49" s="87"/>
      <c r="BF49" s="87"/>
      <c r="BG49" s="88"/>
      <c r="BH49" s="86">
        <f t="shared" ref="BH49" si="297">BH50*$CV48</f>
        <v>0</v>
      </c>
      <c r="BI49" s="87"/>
      <c r="BJ49" s="87"/>
      <c r="BK49" s="88"/>
      <c r="BL49" s="95">
        <f t="shared" ref="BL49" si="298">BL50*$CV48</f>
        <v>605.02</v>
      </c>
      <c r="BM49" s="96"/>
      <c r="BN49" s="96"/>
      <c r="BO49" s="97"/>
      <c r="BP49" s="86">
        <f t="shared" ref="BP49" si="299">BP50*$CV48</f>
        <v>0</v>
      </c>
      <c r="BQ49" s="87"/>
      <c r="BR49" s="87"/>
      <c r="BS49" s="88"/>
      <c r="BT49" s="86">
        <f t="shared" ref="BT49" si="300">BT50*$CV48</f>
        <v>0</v>
      </c>
      <c r="BU49" s="87"/>
      <c r="BV49" s="87"/>
      <c r="BW49" s="88"/>
      <c r="BX49" s="86">
        <f t="shared" ref="BX49" si="301">BX50*$CV48</f>
        <v>0</v>
      </c>
      <c r="BY49" s="87"/>
      <c r="BZ49" s="87"/>
      <c r="CA49" s="88"/>
      <c r="CB49" s="86">
        <f t="shared" ref="CB49" si="302">CB50*$CV48</f>
        <v>0</v>
      </c>
      <c r="CC49" s="87"/>
      <c r="CD49" s="87"/>
      <c r="CE49" s="88"/>
      <c r="CF49" s="86">
        <f t="shared" ref="CF49" si="303">CF50*$CV48</f>
        <v>0</v>
      </c>
      <c r="CG49" s="87"/>
      <c r="CH49" s="87"/>
      <c r="CI49" s="88"/>
      <c r="CJ49" s="86">
        <f t="shared" ref="CJ49" si="304">CJ50*$CV48</f>
        <v>0</v>
      </c>
      <c r="CK49" s="87"/>
      <c r="CL49" s="87"/>
      <c r="CM49" s="88"/>
      <c r="CN49" s="86">
        <f t="shared" ref="CN49" si="305">CN50*$CV48</f>
        <v>0</v>
      </c>
      <c r="CO49" s="87"/>
      <c r="CP49" s="87"/>
      <c r="CQ49" s="88"/>
      <c r="CR49" s="86">
        <f t="shared" ref="CR49" si="306">CR50*$CV48</f>
        <v>0</v>
      </c>
      <c r="CS49" s="87"/>
      <c r="CT49" s="87"/>
      <c r="CU49" s="88"/>
      <c r="CV49" s="67"/>
    </row>
    <row r="50" spans="1:100" ht="19.5" customHeight="1" x14ac:dyDescent="0.25">
      <c r="A50" s="8"/>
      <c r="B50" s="91"/>
      <c r="C50" s="94"/>
      <c r="D50" s="82"/>
      <c r="E50" s="83"/>
      <c r="F50" s="83"/>
      <c r="G50" s="84"/>
      <c r="H50" s="82"/>
      <c r="I50" s="83"/>
      <c r="J50" s="83"/>
      <c r="K50" s="84"/>
      <c r="L50" s="82"/>
      <c r="M50" s="83"/>
      <c r="N50" s="83"/>
      <c r="O50" s="84"/>
      <c r="P50" s="82"/>
      <c r="Q50" s="83"/>
      <c r="R50" s="83"/>
      <c r="S50" s="84"/>
      <c r="T50" s="82"/>
      <c r="U50" s="83"/>
      <c r="V50" s="83"/>
      <c r="W50" s="84"/>
      <c r="X50" s="82"/>
      <c r="Y50" s="83"/>
      <c r="Z50" s="83"/>
      <c r="AA50" s="84"/>
      <c r="AB50" s="82"/>
      <c r="AC50" s="83"/>
      <c r="AD50" s="83"/>
      <c r="AE50" s="84"/>
      <c r="AF50" s="82"/>
      <c r="AG50" s="83"/>
      <c r="AH50" s="83"/>
      <c r="AI50" s="84"/>
      <c r="AJ50" s="82"/>
      <c r="AK50" s="83"/>
      <c r="AL50" s="83"/>
      <c r="AM50" s="84"/>
      <c r="AN50" s="82"/>
      <c r="AO50" s="83"/>
      <c r="AP50" s="83"/>
      <c r="AQ50" s="84"/>
      <c r="AR50" s="82"/>
      <c r="AS50" s="83"/>
      <c r="AT50" s="83"/>
      <c r="AU50" s="84"/>
      <c r="AV50" s="82"/>
      <c r="AW50" s="83"/>
      <c r="AX50" s="83"/>
      <c r="AY50" s="84"/>
      <c r="AZ50" s="82"/>
      <c r="BA50" s="83"/>
      <c r="BB50" s="83"/>
      <c r="BC50" s="84"/>
      <c r="BD50" s="82"/>
      <c r="BE50" s="83"/>
      <c r="BF50" s="83"/>
      <c r="BG50" s="84"/>
      <c r="BH50" s="82"/>
      <c r="BI50" s="83"/>
      <c r="BJ50" s="83"/>
      <c r="BK50" s="84"/>
      <c r="BL50" s="82">
        <v>1</v>
      </c>
      <c r="BM50" s="83"/>
      <c r="BN50" s="83"/>
      <c r="BO50" s="84"/>
      <c r="BP50" s="82"/>
      <c r="BQ50" s="83"/>
      <c r="BR50" s="83"/>
      <c r="BS50" s="84"/>
      <c r="BT50" s="82"/>
      <c r="BU50" s="83"/>
      <c r="BV50" s="83"/>
      <c r="BW50" s="84"/>
      <c r="BX50" s="82"/>
      <c r="BY50" s="83"/>
      <c r="BZ50" s="83"/>
      <c r="CA50" s="84"/>
      <c r="CB50" s="82"/>
      <c r="CC50" s="83"/>
      <c r="CD50" s="83"/>
      <c r="CE50" s="84"/>
      <c r="CF50" s="82"/>
      <c r="CG50" s="83"/>
      <c r="CH50" s="83"/>
      <c r="CI50" s="84"/>
      <c r="CJ50" s="82"/>
      <c r="CK50" s="83"/>
      <c r="CL50" s="83"/>
      <c r="CM50" s="84"/>
      <c r="CN50" s="82"/>
      <c r="CO50" s="83"/>
      <c r="CP50" s="83"/>
      <c r="CQ50" s="84"/>
      <c r="CR50" s="82"/>
      <c r="CS50" s="83"/>
      <c r="CT50" s="83"/>
      <c r="CU50" s="84"/>
      <c r="CV50" s="67"/>
    </row>
    <row r="51" spans="1:100" ht="19.5" customHeight="1" x14ac:dyDescent="0.25">
      <c r="A51" s="8"/>
      <c r="B51" s="89" t="s">
        <v>34</v>
      </c>
      <c r="C51" s="92" t="s">
        <v>39</v>
      </c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51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4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51"/>
      <c r="CV51" s="70">
        <v>2182</v>
      </c>
    </row>
    <row r="52" spans="1:100" s="53" customFormat="1" ht="19.5" customHeight="1" x14ac:dyDescent="0.25">
      <c r="A52" s="54"/>
      <c r="B52" s="90"/>
      <c r="C52" s="93"/>
      <c r="D52" s="86">
        <f>D53*$CV51</f>
        <v>0</v>
      </c>
      <c r="E52" s="87"/>
      <c r="F52" s="87"/>
      <c r="G52" s="88"/>
      <c r="H52" s="86">
        <f t="shared" ref="H52" si="307">H53*$CV51</f>
        <v>0</v>
      </c>
      <c r="I52" s="87"/>
      <c r="J52" s="87"/>
      <c r="K52" s="88"/>
      <c r="L52" s="86">
        <f t="shared" ref="L52" si="308">L53*$CV51</f>
        <v>0</v>
      </c>
      <c r="M52" s="87"/>
      <c r="N52" s="87"/>
      <c r="O52" s="88"/>
      <c r="P52" s="86">
        <f t="shared" ref="P52" si="309">P53*$CV51</f>
        <v>0</v>
      </c>
      <c r="Q52" s="87"/>
      <c r="R52" s="87"/>
      <c r="S52" s="88"/>
      <c r="T52" s="86">
        <f t="shared" ref="T52" si="310">T53*$CV51</f>
        <v>0</v>
      </c>
      <c r="U52" s="87"/>
      <c r="V52" s="87"/>
      <c r="W52" s="88"/>
      <c r="X52" s="86">
        <f t="shared" ref="X52" si="311">X53*$CV51</f>
        <v>0</v>
      </c>
      <c r="Y52" s="87"/>
      <c r="Z52" s="87"/>
      <c r="AA52" s="88"/>
      <c r="AB52" s="86">
        <f t="shared" ref="AB52" si="312">AB53*$CV51</f>
        <v>0</v>
      </c>
      <c r="AC52" s="87"/>
      <c r="AD52" s="87"/>
      <c r="AE52" s="88"/>
      <c r="AF52" s="86">
        <f t="shared" ref="AF52" si="313">AF53*$CV51</f>
        <v>0</v>
      </c>
      <c r="AG52" s="87"/>
      <c r="AH52" s="87"/>
      <c r="AI52" s="88"/>
      <c r="AJ52" s="86">
        <f t="shared" ref="AJ52" si="314">AJ53*$CV51</f>
        <v>0</v>
      </c>
      <c r="AK52" s="87"/>
      <c r="AL52" s="87"/>
      <c r="AM52" s="88"/>
      <c r="AN52" s="86">
        <f t="shared" ref="AN52" si="315">AN53*$CV51</f>
        <v>0</v>
      </c>
      <c r="AO52" s="87"/>
      <c r="AP52" s="87"/>
      <c r="AQ52" s="88"/>
      <c r="AR52" s="86">
        <f t="shared" ref="AR52" si="316">AR53*$CV51</f>
        <v>0</v>
      </c>
      <c r="AS52" s="87"/>
      <c r="AT52" s="87"/>
      <c r="AU52" s="88"/>
      <c r="AV52" s="86">
        <f t="shared" ref="AV52" si="317">AV53*$CV51</f>
        <v>0</v>
      </c>
      <c r="AW52" s="87"/>
      <c r="AX52" s="87"/>
      <c r="AY52" s="88"/>
      <c r="AZ52" s="86">
        <f>AZ53*$CV51</f>
        <v>0</v>
      </c>
      <c r="BA52" s="87"/>
      <c r="BB52" s="87"/>
      <c r="BC52" s="88"/>
      <c r="BD52" s="86">
        <f t="shared" ref="BD52" si="318">BD53*$CV51</f>
        <v>0</v>
      </c>
      <c r="BE52" s="87"/>
      <c r="BF52" s="87"/>
      <c r="BG52" s="88"/>
      <c r="BH52" s="86">
        <f t="shared" ref="BH52" si="319">BH53*$CV51</f>
        <v>0</v>
      </c>
      <c r="BI52" s="87"/>
      <c r="BJ52" s="87"/>
      <c r="BK52" s="88"/>
      <c r="BL52" s="86">
        <f t="shared" ref="BL52" si="320">BL53*$CV51</f>
        <v>0</v>
      </c>
      <c r="BM52" s="87"/>
      <c r="BN52" s="87"/>
      <c r="BO52" s="88"/>
      <c r="BP52" s="95">
        <f t="shared" ref="BP52" si="321">BP53*$CV51</f>
        <v>2182</v>
      </c>
      <c r="BQ52" s="96"/>
      <c r="BR52" s="96"/>
      <c r="BS52" s="97"/>
      <c r="BT52" s="86">
        <f t="shared" ref="BT52" si="322">BT53*$CV51</f>
        <v>0</v>
      </c>
      <c r="BU52" s="87"/>
      <c r="BV52" s="87"/>
      <c r="BW52" s="88"/>
      <c r="BX52" s="86">
        <f t="shared" ref="BX52" si="323">BX53*$CV51</f>
        <v>0</v>
      </c>
      <c r="BY52" s="87"/>
      <c r="BZ52" s="87"/>
      <c r="CA52" s="88"/>
      <c r="CB52" s="86">
        <f t="shared" ref="CB52" si="324">CB53*$CV51</f>
        <v>0</v>
      </c>
      <c r="CC52" s="87"/>
      <c r="CD52" s="87"/>
      <c r="CE52" s="88"/>
      <c r="CF52" s="86">
        <f t="shared" ref="CF52" si="325">CF53*$CV51</f>
        <v>0</v>
      </c>
      <c r="CG52" s="87"/>
      <c r="CH52" s="87"/>
      <c r="CI52" s="88"/>
      <c r="CJ52" s="86">
        <f t="shared" ref="CJ52" si="326">CJ53*$CV51</f>
        <v>0</v>
      </c>
      <c r="CK52" s="87"/>
      <c r="CL52" s="87"/>
      <c r="CM52" s="88"/>
      <c r="CN52" s="86">
        <f t="shared" ref="CN52" si="327">CN53*$CV51</f>
        <v>0</v>
      </c>
      <c r="CO52" s="87"/>
      <c r="CP52" s="87"/>
      <c r="CQ52" s="88"/>
      <c r="CR52" s="86">
        <f t="shared" ref="CR52" si="328">CR53*$CV51</f>
        <v>0</v>
      </c>
      <c r="CS52" s="87"/>
      <c r="CT52" s="87"/>
      <c r="CU52" s="88"/>
      <c r="CV52" s="71"/>
    </row>
    <row r="53" spans="1:100" ht="19.5" customHeight="1" x14ac:dyDescent="0.25">
      <c r="A53" s="8"/>
      <c r="B53" s="91"/>
      <c r="C53" s="94"/>
      <c r="D53" s="82"/>
      <c r="E53" s="83"/>
      <c r="F53" s="83"/>
      <c r="G53" s="84"/>
      <c r="H53" s="82"/>
      <c r="I53" s="83"/>
      <c r="J53" s="83"/>
      <c r="K53" s="84"/>
      <c r="L53" s="82"/>
      <c r="M53" s="83"/>
      <c r="N53" s="83"/>
      <c r="O53" s="84"/>
      <c r="P53" s="82"/>
      <c r="Q53" s="83"/>
      <c r="R53" s="83"/>
      <c r="S53" s="84"/>
      <c r="T53" s="82"/>
      <c r="U53" s="83"/>
      <c r="V53" s="83"/>
      <c r="W53" s="84"/>
      <c r="X53" s="82"/>
      <c r="Y53" s="83"/>
      <c r="Z53" s="83"/>
      <c r="AA53" s="84"/>
      <c r="AB53" s="82"/>
      <c r="AC53" s="83"/>
      <c r="AD53" s="83"/>
      <c r="AE53" s="84"/>
      <c r="AF53" s="82"/>
      <c r="AG53" s="83"/>
      <c r="AH53" s="83"/>
      <c r="AI53" s="84"/>
      <c r="AJ53" s="82"/>
      <c r="AK53" s="83"/>
      <c r="AL53" s="83"/>
      <c r="AM53" s="84"/>
      <c r="AN53" s="82"/>
      <c r="AO53" s="83"/>
      <c r="AP53" s="83"/>
      <c r="AQ53" s="84"/>
      <c r="AR53" s="82"/>
      <c r="AS53" s="83"/>
      <c r="AT53" s="83"/>
      <c r="AU53" s="84"/>
      <c r="AV53" s="82"/>
      <c r="AW53" s="83"/>
      <c r="AX53" s="83"/>
      <c r="AY53" s="84"/>
      <c r="AZ53" s="82"/>
      <c r="BA53" s="83"/>
      <c r="BB53" s="83"/>
      <c r="BC53" s="84"/>
      <c r="BD53" s="82"/>
      <c r="BE53" s="83"/>
      <c r="BF53" s="83"/>
      <c r="BG53" s="84"/>
      <c r="BH53" s="82"/>
      <c r="BI53" s="83"/>
      <c r="BJ53" s="83"/>
      <c r="BK53" s="84"/>
      <c r="BL53" s="82"/>
      <c r="BM53" s="83"/>
      <c r="BN53" s="83"/>
      <c r="BO53" s="84"/>
      <c r="BP53" s="82">
        <v>1</v>
      </c>
      <c r="BQ53" s="83"/>
      <c r="BR53" s="83"/>
      <c r="BS53" s="84"/>
      <c r="BT53" s="82"/>
      <c r="BU53" s="83"/>
      <c r="BV53" s="83"/>
      <c r="BW53" s="84"/>
      <c r="BX53" s="82"/>
      <c r="BY53" s="83"/>
      <c r="BZ53" s="83"/>
      <c r="CA53" s="84"/>
      <c r="CB53" s="82"/>
      <c r="CC53" s="83"/>
      <c r="CD53" s="83"/>
      <c r="CE53" s="84"/>
      <c r="CF53" s="82"/>
      <c r="CG53" s="83"/>
      <c r="CH53" s="83"/>
      <c r="CI53" s="84"/>
      <c r="CJ53" s="82"/>
      <c r="CK53" s="83"/>
      <c r="CL53" s="83"/>
      <c r="CM53" s="84"/>
      <c r="CN53" s="82"/>
      <c r="CO53" s="83"/>
      <c r="CP53" s="83"/>
      <c r="CQ53" s="84"/>
      <c r="CR53" s="82"/>
      <c r="CS53" s="83"/>
      <c r="CT53" s="83"/>
      <c r="CU53" s="84"/>
      <c r="CV53" s="69"/>
    </row>
    <row r="54" spans="1:100" ht="19.5" customHeight="1" x14ac:dyDescent="0.25">
      <c r="A54" s="8"/>
      <c r="B54" s="89" t="s">
        <v>35</v>
      </c>
      <c r="C54" s="92" t="s">
        <v>40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51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4"/>
      <c r="CO54" s="44"/>
      <c r="CP54" s="44"/>
      <c r="CQ54" s="44"/>
      <c r="CR54" s="44"/>
      <c r="CS54" s="44"/>
      <c r="CT54" s="44"/>
      <c r="CU54" s="45"/>
      <c r="CV54" s="65">
        <v>135175.5</v>
      </c>
    </row>
    <row r="55" spans="1:100" s="53" customFormat="1" ht="19.5" customHeight="1" x14ac:dyDescent="0.25">
      <c r="A55" s="54"/>
      <c r="B55" s="90"/>
      <c r="C55" s="93"/>
      <c r="D55" s="86">
        <f>D56*$CV54</f>
        <v>0</v>
      </c>
      <c r="E55" s="87"/>
      <c r="F55" s="87"/>
      <c r="G55" s="88"/>
      <c r="H55" s="86">
        <f t="shared" ref="H55" si="329">H56*$CV54</f>
        <v>0</v>
      </c>
      <c r="I55" s="87"/>
      <c r="J55" s="87"/>
      <c r="K55" s="88"/>
      <c r="L55" s="86">
        <f t="shared" ref="L55" si="330">L56*$CV54</f>
        <v>0</v>
      </c>
      <c r="M55" s="87"/>
      <c r="N55" s="87"/>
      <c r="O55" s="88"/>
      <c r="P55" s="86">
        <f t="shared" ref="P55" si="331">P56*$CV54</f>
        <v>0</v>
      </c>
      <c r="Q55" s="87"/>
      <c r="R55" s="87"/>
      <c r="S55" s="88"/>
      <c r="T55" s="86">
        <f t="shared" ref="T55" si="332">T56*$CV54</f>
        <v>0</v>
      </c>
      <c r="U55" s="87"/>
      <c r="V55" s="87"/>
      <c r="W55" s="88"/>
      <c r="X55" s="86">
        <f t="shared" ref="X55" si="333">X56*$CV54</f>
        <v>0</v>
      </c>
      <c r="Y55" s="87"/>
      <c r="Z55" s="87"/>
      <c r="AA55" s="88"/>
      <c r="AB55" s="86">
        <f t="shared" ref="AB55" si="334">AB56*$CV54</f>
        <v>0</v>
      </c>
      <c r="AC55" s="87"/>
      <c r="AD55" s="87"/>
      <c r="AE55" s="88"/>
      <c r="AF55" s="86">
        <f t="shared" ref="AF55" si="335">AF56*$CV54</f>
        <v>0</v>
      </c>
      <c r="AG55" s="87"/>
      <c r="AH55" s="87"/>
      <c r="AI55" s="88"/>
      <c r="AJ55" s="86">
        <f t="shared" ref="AJ55" si="336">AJ56*$CV54</f>
        <v>0</v>
      </c>
      <c r="AK55" s="87"/>
      <c r="AL55" s="87"/>
      <c r="AM55" s="88"/>
      <c r="AN55" s="86">
        <f t="shared" ref="AN55" si="337">AN56*$CV54</f>
        <v>0</v>
      </c>
      <c r="AO55" s="87"/>
      <c r="AP55" s="87"/>
      <c r="AQ55" s="88"/>
      <c r="AR55" s="86">
        <f t="shared" ref="AR55" si="338">AR56*$CV54</f>
        <v>0</v>
      </c>
      <c r="AS55" s="87"/>
      <c r="AT55" s="87"/>
      <c r="AU55" s="88"/>
      <c r="AV55" s="86">
        <f t="shared" ref="AV55" si="339">AV56*$CV54</f>
        <v>0</v>
      </c>
      <c r="AW55" s="87"/>
      <c r="AX55" s="87"/>
      <c r="AY55" s="88"/>
      <c r="AZ55" s="86">
        <f>AZ56*$CV54</f>
        <v>0</v>
      </c>
      <c r="BA55" s="87"/>
      <c r="BB55" s="87"/>
      <c r="BC55" s="88"/>
      <c r="BD55" s="86">
        <f t="shared" ref="BD55" si="340">BD56*$CV54</f>
        <v>0</v>
      </c>
      <c r="BE55" s="87"/>
      <c r="BF55" s="87"/>
      <c r="BG55" s="88"/>
      <c r="BH55" s="86">
        <f t="shared" ref="BH55" si="341">BH56*$CV54</f>
        <v>0</v>
      </c>
      <c r="BI55" s="87"/>
      <c r="BJ55" s="87"/>
      <c r="BK55" s="88"/>
      <c r="BL55" s="86">
        <f t="shared" ref="BL55" si="342">BL56*$CV54</f>
        <v>0</v>
      </c>
      <c r="BM55" s="87"/>
      <c r="BN55" s="87"/>
      <c r="BO55" s="88"/>
      <c r="BP55" s="86">
        <f t="shared" ref="BP55" si="343">BP56*$CV54</f>
        <v>0</v>
      </c>
      <c r="BQ55" s="87"/>
      <c r="BR55" s="87"/>
      <c r="BS55" s="88"/>
      <c r="BT55" s="86">
        <f t="shared" ref="BT55" si="344">BT56*$CV54</f>
        <v>0</v>
      </c>
      <c r="BU55" s="87"/>
      <c r="BV55" s="87"/>
      <c r="BW55" s="88"/>
      <c r="BX55" s="86">
        <f t="shared" ref="BX55" si="345">BX56*$CV54</f>
        <v>0</v>
      </c>
      <c r="BY55" s="87"/>
      <c r="BZ55" s="87"/>
      <c r="CA55" s="88"/>
      <c r="CB55" s="86">
        <f t="shared" ref="CB55" si="346">CB56*$CV54</f>
        <v>0</v>
      </c>
      <c r="CC55" s="87"/>
      <c r="CD55" s="87"/>
      <c r="CE55" s="88"/>
      <c r="CF55" s="86">
        <f t="shared" ref="CF55" si="347">CF56*$CV54</f>
        <v>0</v>
      </c>
      <c r="CG55" s="87"/>
      <c r="CH55" s="87"/>
      <c r="CI55" s="88"/>
      <c r="CJ55" s="86">
        <f t="shared" ref="CJ55" si="348">CJ56*$CV54</f>
        <v>0</v>
      </c>
      <c r="CK55" s="87"/>
      <c r="CL55" s="87"/>
      <c r="CM55" s="88"/>
      <c r="CN55" s="95">
        <f t="shared" ref="CN55" si="349">CN56*$CV54</f>
        <v>54070.200000000004</v>
      </c>
      <c r="CO55" s="96"/>
      <c r="CP55" s="96"/>
      <c r="CQ55" s="97"/>
      <c r="CR55" s="95">
        <f t="shared" ref="CR55" si="350">CR56*$CV54</f>
        <v>81105.3</v>
      </c>
      <c r="CS55" s="96"/>
      <c r="CT55" s="96"/>
      <c r="CU55" s="97"/>
      <c r="CV55" s="66"/>
    </row>
    <row r="56" spans="1:100" ht="19.5" customHeight="1" x14ac:dyDescent="0.25">
      <c r="A56" s="8"/>
      <c r="B56" s="91"/>
      <c r="C56" s="94"/>
      <c r="D56" s="82"/>
      <c r="E56" s="83"/>
      <c r="F56" s="83"/>
      <c r="G56" s="84"/>
      <c r="H56" s="82"/>
      <c r="I56" s="83"/>
      <c r="J56" s="83"/>
      <c r="K56" s="84"/>
      <c r="L56" s="82"/>
      <c r="M56" s="83"/>
      <c r="N56" s="83"/>
      <c r="O56" s="84"/>
      <c r="P56" s="82"/>
      <c r="Q56" s="83"/>
      <c r="R56" s="83"/>
      <c r="S56" s="84"/>
      <c r="T56" s="82"/>
      <c r="U56" s="83"/>
      <c r="V56" s="83"/>
      <c r="W56" s="84"/>
      <c r="X56" s="82"/>
      <c r="Y56" s="83"/>
      <c r="Z56" s="83"/>
      <c r="AA56" s="84"/>
      <c r="AB56" s="82"/>
      <c r="AC56" s="83"/>
      <c r="AD56" s="83"/>
      <c r="AE56" s="84"/>
      <c r="AF56" s="82"/>
      <c r="AG56" s="83"/>
      <c r="AH56" s="83"/>
      <c r="AI56" s="84"/>
      <c r="AJ56" s="82"/>
      <c r="AK56" s="83"/>
      <c r="AL56" s="83"/>
      <c r="AM56" s="84"/>
      <c r="AN56" s="82"/>
      <c r="AO56" s="83"/>
      <c r="AP56" s="83"/>
      <c r="AQ56" s="84"/>
      <c r="AR56" s="82"/>
      <c r="AS56" s="83"/>
      <c r="AT56" s="83"/>
      <c r="AU56" s="84"/>
      <c r="AV56" s="82"/>
      <c r="AW56" s="83"/>
      <c r="AX56" s="83"/>
      <c r="AY56" s="84"/>
      <c r="AZ56" s="82"/>
      <c r="BA56" s="83"/>
      <c r="BB56" s="83"/>
      <c r="BC56" s="84"/>
      <c r="BD56" s="82"/>
      <c r="BE56" s="83"/>
      <c r="BF56" s="83"/>
      <c r="BG56" s="84"/>
      <c r="BH56" s="82"/>
      <c r="BI56" s="83"/>
      <c r="BJ56" s="83"/>
      <c r="BK56" s="84"/>
      <c r="BL56" s="82"/>
      <c r="BM56" s="83"/>
      <c r="BN56" s="83"/>
      <c r="BO56" s="84"/>
      <c r="BP56" s="82"/>
      <c r="BQ56" s="83"/>
      <c r="BR56" s="83"/>
      <c r="BS56" s="84"/>
      <c r="BT56" s="82"/>
      <c r="BU56" s="83"/>
      <c r="BV56" s="83"/>
      <c r="BW56" s="84"/>
      <c r="BX56" s="82"/>
      <c r="BY56" s="83"/>
      <c r="BZ56" s="83"/>
      <c r="CA56" s="84"/>
      <c r="CB56" s="82"/>
      <c r="CC56" s="83"/>
      <c r="CD56" s="83"/>
      <c r="CE56" s="84"/>
      <c r="CF56" s="82"/>
      <c r="CG56" s="83"/>
      <c r="CH56" s="83"/>
      <c r="CI56" s="84"/>
      <c r="CJ56" s="82"/>
      <c r="CK56" s="83"/>
      <c r="CL56" s="83"/>
      <c r="CM56" s="84"/>
      <c r="CN56" s="82">
        <v>0.4</v>
      </c>
      <c r="CO56" s="83"/>
      <c r="CP56" s="83"/>
      <c r="CQ56" s="84"/>
      <c r="CR56" s="82">
        <v>0.6</v>
      </c>
      <c r="CS56" s="83"/>
      <c r="CT56" s="83"/>
      <c r="CU56" s="84"/>
      <c r="CV56" s="69"/>
    </row>
    <row r="57" spans="1:100" ht="19.5" customHeight="1" x14ac:dyDescent="0.25">
      <c r="A57" s="8"/>
      <c r="B57" s="89" t="s">
        <v>58</v>
      </c>
      <c r="C57" s="92" t="s">
        <v>59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4"/>
      <c r="AQ57" s="44"/>
      <c r="AR57" s="44"/>
      <c r="AS57" s="44"/>
      <c r="AT57" s="44"/>
      <c r="AU57" s="44"/>
      <c r="AV57" s="44"/>
      <c r="AW57" s="48"/>
      <c r="AX57" s="48"/>
      <c r="AY57" s="51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51"/>
      <c r="CV57" s="65">
        <v>15420.6</v>
      </c>
    </row>
    <row r="58" spans="1:100" ht="19.5" customHeight="1" x14ac:dyDescent="0.25">
      <c r="A58" s="8"/>
      <c r="B58" s="90"/>
      <c r="C58" s="93"/>
      <c r="D58" s="86">
        <f>D59*$CV57</f>
        <v>0</v>
      </c>
      <c r="E58" s="87"/>
      <c r="F58" s="87"/>
      <c r="G58" s="88"/>
      <c r="H58" s="86">
        <f t="shared" ref="H58" si="351">H59*$CV57</f>
        <v>0</v>
      </c>
      <c r="I58" s="87"/>
      <c r="J58" s="87"/>
      <c r="K58" s="88"/>
      <c r="L58" s="86">
        <f t="shared" ref="L58" si="352">L59*$CV57</f>
        <v>0</v>
      </c>
      <c r="M58" s="87"/>
      <c r="N58" s="87"/>
      <c r="O58" s="88"/>
      <c r="P58" s="86">
        <f t="shared" ref="P58" si="353">P59*$CV57</f>
        <v>0</v>
      </c>
      <c r="Q58" s="87"/>
      <c r="R58" s="87"/>
      <c r="S58" s="88"/>
      <c r="T58" s="86">
        <f t="shared" ref="T58" si="354">T59*$CV57</f>
        <v>0</v>
      </c>
      <c r="U58" s="87"/>
      <c r="V58" s="87"/>
      <c r="W58" s="88"/>
      <c r="X58" s="86">
        <f t="shared" ref="X58" si="355">X59*$CV57</f>
        <v>0</v>
      </c>
      <c r="Y58" s="87"/>
      <c r="Z58" s="87"/>
      <c r="AA58" s="88"/>
      <c r="AB58" s="86">
        <f t="shared" ref="AB58" si="356">AB59*$CV57</f>
        <v>0</v>
      </c>
      <c r="AC58" s="87"/>
      <c r="AD58" s="87"/>
      <c r="AE58" s="88"/>
      <c r="AF58" s="86">
        <f t="shared" ref="AF58" si="357">AF59*$CV57</f>
        <v>0</v>
      </c>
      <c r="AG58" s="87"/>
      <c r="AH58" s="87"/>
      <c r="AI58" s="88"/>
      <c r="AJ58" s="86">
        <f t="shared" ref="AJ58" si="358">AJ59*$CV57</f>
        <v>0</v>
      </c>
      <c r="AK58" s="87"/>
      <c r="AL58" s="87"/>
      <c r="AM58" s="88"/>
      <c r="AN58" s="95">
        <f t="shared" ref="AN58" si="359">AN59*$CV57</f>
        <v>3084.1200000000003</v>
      </c>
      <c r="AO58" s="96"/>
      <c r="AP58" s="96"/>
      <c r="AQ58" s="97"/>
      <c r="AR58" s="95">
        <f t="shared" ref="AR58" si="360">AR59*$CV57</f>
        <v>10023.390000000001</v>
      </c>
      <c r="AS58" s="96"/>
      <c r="AT58" s="96"/>
      <c r="AU58" s="97"/>
      <c r="AV58" s="95">
        <f t="shared" ref="AV58" si="361">AV59*$CV57</f>
        <v>2313.09</v>
      </c>
      <c r="AW58" s="96"/>
      <c r="AX58" s="96"/>
      <c r="AY58" s="97"/>
      <c r="AZ58" s="86">
        <f>AZ59*$CV57</f>
        <v>0</v>
      </c>
      <c r="BA58" s="87"/>
      <c r="BB58" s="87"/>
      <c r="BC58" s="88"/>
      <c r="BD58" s="86">
        <f t="shared" ref="BD58" si="362">BD59*$CV57</f>
        <v>0</v>
      </c>
      <c r="BE58" s="87"/>
      <c r="BF58" s="87"/>
      <c r="BG58" s="88"/>
      <c r="BH58" s="86">
        <f t="shared" ref="BH58" si="363">BH59*$CV57</f>
        <v>0</v>
      </c>
      <c r="BI58" s="87"/>
      <c r="BJ58" s="87"/>
      <c r="BK58" s="88"/>
      <c r="BL58" s="86">
        <f t="shared" ref="BL58" si="364">BL59*$CV57</f>
        <v>0</v>
      </c>
      <c r="BM58" s="87"/>
      <c r="BN58" s="87"/>
      <c r="BO58" s="88"/>
      <c r="BP58" s="86">
        <f t="shared" ref="BP58" si="365">BP59*$CV57</f>
        <v>0</v>
      </c>
      <c r="BQ58" s="87"/>
      <c r="BR58" s="87"/>
      <c r="BS58" s="88"/>
      <c r="BT58" s="86">
        <f t="shared" ref="BT58" si="366">BT59*$CV57</f>
        <v>0</v>
      </c>
      <c r="BU58" s="87"/>
      <c r="BV58" s="87"/>
      <c r="BW58" s="88"/>
      <c r="BX58" s="86">
        <f t="shared" ref="BX58" si="367">BX59*$CV57</f>
        <v>0</v>
      </c>
      <c r="BY58" s="87"/>
      <c r="BZ58" s="87"/>
      <c r="CA58" s="88"/>
      <c r="CB58" s="86">
        <f t="shared" ref="CB58" si="368">CB59*$CV57</f>
        <v>0</v>
      </c>
      <c r="CC58" s="87"/>
      <c r="CD58" s="87"/>
      <c r="CE58" s="88"/>
      <c r="CF58" s="86">
        <f t="shared" ref="CF58" si="369">CF59*$CV57</f>
        <v>0</v>
      </c>
      <c r="CG58" s="87"/>
      <c r="CH58" s="87"/>
      <c r="CI58" s="88"/>
      <c r="CJ58" s="86">
        <f t="shared" ref="CJ58" si="370">CJ59*$CV57</f>
        <v>0</v>
      </c>
      <c r="CK58" s="87"/>
      <c r="CL58" s="87"/>
      <c r="CM58" s="88"/>
      <c r="CN58" s="86">
        <f t="shared" ref="CN58" si="371">CN59*$CV57</f>
        <v>0</v>
      </c>
      <c r="CO58" s="87"/>
      <c r="CP58" s="87"/>
      <c r="CQ58" s="88"/>
      <c r="CR58" s="86">
        <f t="shared" ref="CR58" si="372">CR59*$CV57</f>
        <v>0</v>
      </c>
      <c r="CS58" s="87"/>
      <c r="CT58" s="87"/>
      <c r="CU58" s="88"/>
      <c r="CV58" s="66"/>
    </row>
    <row r="59" spans="1:100" ht="19.5" customHeight="1" x14ac:dyDescent="0.25">
      <c r="A59" s="8"/>
      <c r="B59" s="91"/>
      <c r="C59" s="94"/>
      <c r="D59" s="82"/>
      <c r="E59" s="83"/>
      <c r="F59" s="83"/>
      <c r="G59" s="84"/>
      <c r="H59" s="82"/>
      <c r="I59" s="83"/>
      <c r="J59" s="83"/>
      <c r="K59" s="84"/>
      <c r="L59" s="82"/>
      <c r="M59" s="83"/>
      <c r="N59" s="83"/>
      <c r="O59" s="84"/>
      <c r="P59" s="82"/>
      <c r="Q59" s="83"/>
      <c r="R59" s="83"/>
      <c r="S59" s="84"/>
      <c r="T59" s="82"/>
      <c r="U59" s="83"/>
      <c r="V59" s="83"/>
      <c r="W59" s="84"/>
      <c r="X59" s="82"/>
      <c r="Y59" s="83"/>
      <c r="Z59" s="83"/>
      <c r="AA59" s="84"/>
      <c r="AB59" s="82"/>
      <c r="AC59" s="83"/>
      <c r="AD59" s="83"/>
      <c r="AE59" s="84"/>
      <c r="AF59" s="82"/>
      <c r="AG59" s="83"/>
      <c r="AH59" s="83"/>
      <c r="AI59" s="84"/>
      <c r="AJ59" s="82"/>
      <c r="AK59" s="83"/>
      <c r="AL59" s="83"/>
      <c r="AM59" s="84"/>
      <c r="AN59" s="82">
        <v>0.2</v>
      </c>
      <c r="AO59" s="83"/>
      <c r="AP59" s="83"/>
      <c r="AQ59" s="84"/>
      <c r="AR59" s="82">
        <v>0.65</v>
      </c>
      <c r="AS59" s="83"/>
      <c r="AT59" s="83"/>
      <c r="AU59" s="84"/>
      <c r="AV59" s="82">
        <v>0.15</v>
      </c>
      <c r="AW59" s="83"/>
      <c r="AX59" s="83"/>
      <c r="AY59" s="84"/>
      <c r="AZ59" s="82"/>
      <c r="BA59" s="83"/>
      <c r="BB59" s="83"/>
      <c r="BC59" s="84"/>
      <c r="BD59" s="82"/>
      <c r="BE59" s="83"/>
      <c r="BF59" s="83"/>
      <c r="BG59" s="84"/>
      <c r="BH59" s="82"/>
      <c r="BI59" s="83"/>
      <c r="BJ59" s="83"/>
      <c r="BK59" s="84"/>
      <c r="BL59" s="82"/>
      <c r="BM59" s="83"/>
      <c r="BN59" s="83"/>
      <c r="BO59" s="84"/>
      <c r="BP59" s="82"/>
      <c r="BQ59" s="83"/>
      <c r="BR59" s="83"/>
      <c r="BS59" s="84"/>
      <c r="BT59" s="82"/>
      <c r="BU59" s="83"/>
      <c r="BV59" s="83"/>
      <c r="BW59" s="84"/>
      <c r="BX59" s="82"/>
      <c r="BY59" s="83"/>
      <c r="BZ59" s="83"/>
      <c r="CA59" s="84"/>
      <c r="CB59" s="82"/>
      <c r="CC59" s="83"/>
      <c r="CD59" s="83"/>
      <c r="CE59" s="84"/>
      <c r="CF59" s="82"/>
      <c r="CG59" s="83"/>
      <c r="CH59" s="83"/>
      <c r="CI59" s="84"/>
      <c r="CJ59" s="82"/>
      <c r="CK59" s="83"/>
      <c r="CL59" s="83"/>
      <c r="CM59" s="84"/>
      <c r="CN59" s="82"/>
      <c r="CO59" s="83"/>
      <c r="CP59" s="83"/>
      <c r="CQ59" s="84"/>
      <c r="CR59" s="82"/>
      <c r="CS59" s="83"/>
      <c r="CT59" s="83"/>
      <c r="CU59" s="84"/>
      <c r="CV59" s="69"/>
    </row>
    <row r="60" spans="1:100" ht="19.5" customHeight="1" x14ac:dyDescent="0.25">
      <c r="A60" s="8"/>
      <c r="B60" s="120" t="s">
        <v>80</v>
      </c>
      <c r="C60" s="92" t="s">
        <v>52</v>
      </c>
      <c r="D60" s="36"/>
      <c r="E60" s="36"/>
      <c r="F60" s="36"/>
      <c r="G60" s="36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5"/>
      <c r="T60" s="44"/>
      <c r="U60" s="44"/>
      <c r="V60" s="44"/>
      <c r="W60" s="45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5"/>
      <c r="AZ60" s="36"/>
      <c r="BA60" s="36"/>
      <c r="BB60" s="36"/>
      <c r="BC60" s="36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5"/>
      <c r="BP60" s="44"/>
      <c r="BQ60" s="44"/>
      <c r="BR60" s="44"/>
      <c r="BS60" s="45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5"/>
      <c r="CV60" s="65">
        <v>474165.84</v>
      </c>
    </row>
    <row r="61" spans="1:100" ht="19.5" customHeight="1" x14ac:dyDescent="0.25">
      <c r="A61" s="8"/>
      <c r="B61" s="121"/>
      <c r="C61" s="93"/>
      <c r="D61" s="95">
        <f>D62*$CV60</f>
        <v>28449.950400000002</v>
      </c>
      <c r="E61" s="96"/>
      <c r="F61" s="96"/>
      <c r="G61" s="97"/>
      <c r="H61" s="95">
        <f t="shared" ref="H61" si="373">H62*$CV60</f>
        <v>28449.950400000002</v>
      </c>
      <c r="I61" s="96"/>
      <c r="J61" s="96"/>
      <c r="K61" s="97"/>
      <c r="L61" s="95">
        <f t="shared" ref="L61" si="374">L62*$CV60</f>
        <v>18966.633600000001</v>
      </c>
      <c r="M61" s="96"/>
      <c r="N61" s="96"/>
      <c r="O61" s="97"/>
      <c r="P61" s="95">
        <f t="shared" ref="P61" si="375">P62*$CV60</f>
        <v>18966.633600000001</v>
      </c>
      <c r="Q61" s="96"/>
      <c r="R61" s="96"/>
      <c r="S61" s="97"/>
      <c r="T61" s="95">
        <f t="shared" ref="T61" si="376">T62*$CV60</f>
        <v>18966.633600000001</v>
      </c>
      <c r="U61" s="96"/>
      <c r="V61" s="96"/>
      <c r="W61" s="97"/>
      <c r="X61" s="95">
        <f t="shared" ref="X61" si="377">X62*$CV60</f>
        <v>18966.633600000001</v>
      </c>
      <c r="Y61" s="96"/>
      <c r="Z61" s="96"/>
      <c r="AA61" s="97"/>
      <c r="AB61" s="95">
        <f t="shared" ref="AB61" si="378">AB62*$CV60</f>
        <v>18966.633600000001</v>
      </c>
      <c r="AC61" s="96"/>
      <c r="AD61" s="96"/>
      <c r="AE61" s="97"/>
      <c r="AF61" s="95">
        <f t="shared" ref="AF61" si="379">AF62*$CV60</f>
        <v>18966.633600000001</v>
      </c>
      <c r="AG61" s="96"/>
      <c r="AH61" s="96"/>
      <c r="AI61" s="97"/>
      <c r="AJ61" s="95">
        <f t="shared" ref="AJ61" si="380">AJ62*$CV60</f>
        <v>18966.633600000001</v>
      </c>
      <c r="AK61" s="96"/>
      <c r="AL61" s="96"/>
      <c r="AM61" s="97"/>
      <c r="AN61" s="95">
        <f t="shared" ref="AN61" si="381">AN62*$CV60</f>
        <v>18966.633600000001</v>
      </c>
      <c r="AO61" s="96"/>
      <c r="AP61" s="96"/>
      <c r="AQ61" s="97"/>
      <c r="AR61" s="95">
        <f t="shared" ref="AR61" si="382">AR62*$CV60</f>
        <v>18966.633600000001</v>
      </c>
      <c r="AS61" s="96"/>
      <c r="AT61" s="96"/>
      <c r="AU61" s="97"/>
      <c r="AV61" s="95">
        <f t="shared" ref="AV61" si="383">AV62*$CV60</f>
        <v>18966.633600000001</v>
      </c>
      <c r="AW61" s="96"/>
      <c r="AX61" s="96"/>
      <c r="AY61" s="97"/>
      <c r="AZ61" s="95">
        <f>AZ62*$CV60</f>
        <v>18966.633600000001</v>
      </c>
      <c r="BA61" s="96"/>
      <c r="BB61" s="96"/>
      <c r="BC61" s="97"/>
      <c r="BD61" s="95">
        <f t="shared" ref="BD61" si="384">BD62*$CV60</f>
        <v>18966.633600000001</v>
      </c>
      <c r="BE61" s="96"/>
      <c r="BF61" s="96"/>
      <c r="BG61" s="97"/>
      <c r="BH61" s="95">
        <f t="shared" ref="BH61" si="385">BH62*$CV60</f>
        <v>18966.633600000001</v>
      </c>
      <c r="BI61" s="96"/>
      <c r="BJ61" s="96"/>
      <c r="BK61" s="97"/>
      <c r="BL61" s="95">
        <f t="shared" ref="BL61" si="386">BL62*$CV60</f>
        <v>18966.633600000001</v>
      </c>
      <c r="BM61" s="96"/>
      <c r="BN61" s="96"/>
      <c r="BO61" s="97"/>
      <c r="BP61" s="95">
        <f t="shared" ref="BP61" si="387">BP62*$CV60</f>
        <v>18966.633600000001</v>
      </c>
      <c r="BQ61" s="96"/>
      <c r="BR61" s="96"/>
      <c r="BS61" s="97"/>
      <c r="BT61" s="95">
        <f t="shared" ref="BT61" si="388">BT62*$CV60</f>
        <v>18966.633600000001</v>
      </c>
      <c r="BU61" s="96"/>
      <c r="BV61" s="96"/>
      <c r="BW61" s="97"/>
      <c r="BX61" s="95">
        <f t="shared" ref="BX61" si="389">BX62*$CV60</f>
        <v>18966.633600000001</v>
      </c>
      <c r="BY61" s="96"/>
      <c r="BZ61" s="96"/>
      <c r="CA61" s="97"/>
      <c r="CB61" s="95">
        <f t="shared" ref="CB61" si="390">CB62*$CV60</f>
        <v>18966.633600000001</v>
      </c>
      <c r="CC61" s="96"/>
      <c r="CD61" s="96"/>
      <c r="CE61" s="97"/>
      <c r="CF61" s="95">
        <f t="shared" ref="CF61" si="391">CF62*$CV60</f>
        <v>18966.633600000001</v>
      </c>
      <c r="CG61" s="96"/>
      <c r="CH61" s="96"/>
      <c r="CI61" s="97"/>
      <c r="CJ61" s="95">
        <f t="shared" ref="CJ61" si="392">CJ62*$CV60</f>
        <v>18966.633600000001</v>
      </c>
      <c r="CK61" s="96"/>
      <c r="CL61" s="96"/>
      <c r="CM61" s="97"/>
      <c r="CN61" s="95">
        <f t="shared" ref="CN61" si="393">CN62*$CV60</f>
        <v>18966.633600000001</v>
      </c>
      <c r="CO61" s="96"/>
      <c r="CP61" s="96"/>
      <c r="CQ61" s="97"/>
      <c r="CR61" s="95">
        <f t="shared" ref="CR61" si="394">CR62*$CV60</f>
        <v>18966.633600000001</v>
      </c>
      <c r="CS61" s="96"/>
      <c r="CT61" s="96"/>
      <c r="CU61" s="97"/>
      <c r="CV61" s="66"/>
    </row>
    <row r="62" spans="1:100" ht="19.5" customHeight="1" x14ac:dyDescent="0.25">
      <c r="A62" s="8"/>
      <c r="B62" s="124"/>
      <c r="C62" s="125"/>
      <c r="D62" s="82">
        <v>0.06</v>
      </c>
      <c r="E62" s="83"/>
      <c r="F62" s="83"/>
      <c r="G62" s="84"/>
      <c r="H62" s="82">
        <v>0.06</v>
      </c>
      <c r="I62" s="83"/>
      <c r="J62" s="83"/>
      <c r="K62" s="84"/>
      <c r="L62" s="82">
        <v>0.04</v>
      </c>
      <c r="M62" s="83"/>
      <c r="N62" s="83"/>
      <c r="O62" s="84"/>
      <c r="P62" s="82">
        <v>0.04</v>
      </c>
      <c r="Q62" s="83"/>
      <c r="R62" s="83"/>
      <c r="S62" s="84"/>
      <c r="T62" s="82">
        <v>0.04</v>
      </c>
      <c r="U62" s="83"/>
      <c r="V62" s="83"/>
      <c r="W62" s="84"/>
      <c r="X62" s="82">
        <v>0.04</v>
      </c>
      <c r="Y62" s="83"/>
      <c r="Z62" s="83"/>
      <c r="AA62" s="84"/>
      <c r="AB62" s="82">
        <v>0.04</v>
      </c>
      <c r="AC62" s="83"/>
      <c r="AD62" s="83"/>
      <c r="AE62" s="84"/>
      <c r="AF62" s="82">
        <v>0.04</v>
      </c>
      <c r="AG62" s="83"/>
      <c r="AH62" s="83"/>
      <c r="AI62" s="84"/>
      <c r="AJ62" s="82">
        <v>0.04</v>
      </c>
      <c r="AK62" s="83"/>
      <c r="AL62" s="83"/>
      <c r="AM62" s="84"/>
      <c r="AN62" s="82">
        <v>0.04</v>
      </c>
      <c r="AO62" s="83"/>
      <c r="AP62" s="83"/>
      <c r="AQ62" s="84"/>
      <c r="AR62" s="82">
        <v>0.04</v>
      </c>
      <c r="AS62" s="83"/>
      <c r="AT62" s="83"/>
      <c r="AU62" s="84"/>
      <c r="AV62" s="82">
        <v>0.04</v>
      </c>
      <c r="AW62" s="83"/>
      <c r="AX62" s="83"/>
      <c r="AY62" s="84"/>
      <c r="AZ62" s="82">
        <v>0.04</v>
      </c>
      <c r="BA62" s="83"/>
      <c r="BB62" s="83"/>
      <c r="BC62" s="84"/>
      <c r="BD62" s="82">
        <v>0.04</v>
      </c>
      <c r="BE62" s="83"/>
      <c r="BF62" s="83"/>
      <c r="BG62" s="84"/>
      <c r="BH62" s="82">
        <v>0.04</v>
      </c>
      <c r="BI62" s="83"/>
      <c r="BJ62" s="83"/>
      <c r="BK62" s="84"/>
      <c r="BL62" s="82">
        <v>0.04</v>
      </c>
      <c r="BM62" s="83"/>
      <c r="BN62" s="83"/>
      <c r="BO62" s="84"/>
      <c r="BP62" s="82">
        <v>0.04</v>
      </c>
      <c r="BQ62" s="83"/>
      <c r="BR62" s="83"/>
      <c r="BS62" s="84"/>
      <c r="BT62" s="82">
        <v>0.04</v>
      </c>
      <c r="BU62" s="83"/>
      <c r="BV62" s="83"/>
      <c r="BW62" s="84"/>
      <c r="BX62" s="82">
        <v>0.04</v>
      </c>
      <c r="BY62" s="83"/>
      <c r="BZ62" s="83"/>
      <c r="CA62" s="84"/>
      <c r="CB62" s="82">
        <v>0.04</v>
      </c>
      <c r="CC62" s="83"/>
      <c r="CD62" s="83"/>
      <c r="CE62" s="84"/>
      <c r="CF62" s="82">
        <v>0.04</v>
      </c>
      <c r="CG62" s="83"/>
      <c r="CH62" s="83"/>
      <c r="CI62" s="84"/>
      <c r="CJ62" s="82">
        <v>0.04</v>
      </c>
      <c r="CK62" s="83"/>
      <c r="CL62" s="83"/>
      <c r="CM62" s="84"/>
      <c r="CN62" s="82">
        <v>0.04</v>
      </c>
      <c r="CO62" s="83"/>
      <c r="CP62" s="83"/>
      <c r="CQ62" s="84"/>
      <c r="CR62" s="82">
        <v>0.04</v>
      </c>
      <c r="CS62" s="83"/>
      <c r="CT62" s="83"/>
      <c r="CU62" s="84"/>
      <c r="CV62" s="69"/>
    </row>
    <row r="63" spans="1:100" ht="19.5" customHeight="1" x14ac:dyDescent="0.25">
      <c r="A63" s="8"/>
      <c r="B63" s="120" t="s">
        <v>31</v>
      </c>
      <c r="C63" s="92" t="s">
        <v>76</v>
      </c>
      <c r="D63" s="36"/>
      <c r="E63" s="36"/>
      <c r="F63" s="36"/>
      <c r="G63" s="36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5"/>
      <c r="T63" s="44"/>
      <c r="U63" s="44"/>
      <c r="V63" s="44"/>
      <c r="W63" s="45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5"/>
      <c r="AZ63" s="36"/>
      <c r="BA63" s="36"/>
      <c r="BB63" s="36"/>
      <c r="BC63" s="36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5"/>
      <c r="BP63" s="44"/>
      <c r="BQ63" s="44"/>
      <c r="BR63" s="44"/>
      <c r="BS63" s="45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5"/>
      <c r="CV63" s="65">
        <v>616814</v>
      </c>
    </row>
    <row r="64" spans="1:100" ht="19.5" customHeight="1" x14ac:dyDescent="0.25">
      <c r="A64" s="8"/>
      <c r="B64" s="121"/>
      <c r="C64" s="93"/>
      <c r="D64" s="95">
        <f>D65*$CV63</f>
        <v>37008.839999999997</v>
      </c>
      <c r="E64" s="96"/>
      <c r="F64" s="96"/>
      <c r="G64" s="97"/>
      <c r="H64" s="95">
        <f t="shared" ref="H64" si="395">H65*$CV63</f>
        <v>37008.839999999997</v>
      </c>
      <c r="I64" s="96"/>
      <c r="J64" s="96"/>
      <c r="K64" s="97"/>
      <c r="L64" s="95">
        <f t="shared" ref="L64" si="396">L65*$CV63</f>
        <v>24672.560000000001</v>
      </c>
      <c r="M64" s="96"/>
      <c r="N64" s="96"/>
      <c r="O64" s="97"/>
      <c r="P64" s="95">
        <f t="shared" ref="P64" si="397">P65*$CV63</f>
        <v>24672.560000000001</v>
      </c>
      <c r="Q64" s="96"/>
      <c r="R64" s="96"/>
      <c r="S64" s="97"/>
      <c r="T64" s="95">
        <f t="shared" ref="T64" si="398">T65*$CV63</f>
        <v>24672.560000000001</v>
      </c>
      <c r="U64" s="96"/>
      <c r="V64" s="96"/>
      <c r="W64" s="97"/>
      <c r="X64" s="95">
        <f t="shared" ref="X64" si="399">X65*$CV63</f>
        <v>24672.560000000001</v>
      </c>
      <c r="Y64" s="96"/>
      <c r="Z64" s="96"/>
      <c r="AA64" s="97"/>
      <c r="AB64" s="95">
        <f t="shared" ref="AB64" si="400">AB65*$CV63</f>
        <v>24672.560000000001</v>
      </c>
      <c r="AC64" s="96"/>
      <c r="AD64" s="96"/>
      <c r="AE64" s="97"/>
      <c r="AF64" s="95">
        <f t="shared" ref="AF64" si="401">AF65*$CV63</f>
        <v>24672.560000000001</v>
      </c>
      <c r="AG64" s="96"/>
      <c r="AH64" s="96"/>
      <c r="AI64" s="97"/>
      <c r="AJ64" s="95">
        <f t="shared" ref="AJ64" si="402">AJ65*$CV63</f>
        <v>24672.560000000001</v>
      </c>
      <c r="AK64" s="96"/>
      <c r="AL64" s="96"/>
      <c r="AM64" s="97"/>
      <c r="AN64" s="95">
        <f t="shared" ref="AN64" si="403">AN65*$CV63</f>
        <v>24672.560000000001</v>
      </c>
      <c r="AO64" s="96"/>
      <c r="AP64" s="96"/>
      <c r="AQ64" s="97"/>
      <c r="AR64" s="95">
        <f t="shared" ref="AR64" si="404">AR65*$CV63</f>
        <v>24672.560000000001</v>
      </c>
      <c r="AS64" s="96"/>
      <c r="AT64" s="96"/>
      <c r="AU64" s="97"/>
      <c r="AV64" s="95">
        <f t="shared" ref="AV64" si="405">AV65*$CV63</f>
        <v>24672.560000000001</v>
      </c>
      <c r="AW64" s="96"/>
      <c r="AX64" s="96"/>
      <c r="AY64" s="97"/>
      <c r="AZ64" s="95">
        <f>AZ65*$CV63</f>
        <v>24672.560000000001</v>
      </c>
      <c r="BA64" s="96"/>
      <c r="BB64" s="96"/>
      <c r="BC64" s="97"/>
      <c r="BD64" s="95">
        <f t="shared" ref="BD64" si="406">BD65*$CV63</f>
        <v>24672.560000000001</v>
      </c>
      <c r="BE64" s="96"/>
      <c r="BF64" s="96"/>
      <c r="BG64" s="97"/>
      <c r="BH64" s="95">
        <f t="shared" ref="BH64" si="407">BH65*$CV63</f>
        <v>24672.560000000001</v>
      </c>
      <c r="BI64" s="96"/>
      <c r="BJ64" s="96"/>
      <c r="BK64" s="97"/>
      <c r="BL64" s="95">
        <f t="shared" ref="BL64" si="408">BL65*$CV63</f>
        <v>24672.560000000001</v>
      </c>
      <c r="BM64" s="96"/>
      <c r="BN64" s="96"/>
      <c r="BO64" s="97"/>
      <c r="BP64" s="95">
        <f t="shared" ref="BP64" si="409">BP65*$CV63</f>
        <v>24672.560000000001</v>
      </c>
      <c r="BQ64" s="96"/>
      <c r="BR64" s="96"/>
      <c r="BS64" s="97"/>
      <c r="BT64" s="95">
        <f t="shared" ref="BT64" si="410">BT65*$CV63</f>
        <v>24672.560000000001</v>
      </c>
      <c r="BU64" s="96"/>
      <c r="BV64" s="96"/>
      <c r="BW64" s="97"/>
      <c r="BX64" s="95">
        <f t="shared" ref="BX64" si="411">BX65*$CV63</f>
        <v>24672.560000000001</v>
      </c>
      <c r="BY64" s="96"/>
      <c r="BZ64" s="96"/>
      <c r="CA64" s="97"/>
      <c r="CB64" s="95">
        <f t="shared" ref="CB64" si="412">CB65*$CV63</f>
        <v>24672.560000000001</v>
      </c>
      <c r="CC64" s="96"/>
      <c r="CD64" s="96"/>
      <c r="CE64" s="97"/>
      <c r="CF64" s="95">
        <f t="shared" ref="CF64" si="413">CF65*$CV63</f>
        <v>24672.560000000001</v>
      </c>
      <c r="CG64" s="96"/>
      <c r="CH64" s="96"/>
      <c r="CI64" s="97"/>
      <c r="CJ64" s="95">
        <f t="shared" ref="CJ64" si="414">CJ65*$CV63</f>
        <v>24672.560000000001</v>
      </c>
      <c r="CK64" s="96"/>
      <c r="CL64" s="96"/>
      <c r="CM64" s="97"/>
      <c r="CN64" s="95">
        <f t="shared" ref="CN64" si="415">CN65*$CV63</f>
        <v>24672.560000000001</v>
      </c>
      <c r="CO64" s="96"/>
      <c r="CP64" s="96"/>
      <c r="CQ64" s="97"/>
      <c r="CR64" s="95">
        <f t="shared" ref="CR64" si="416">CR65*$CV63</f>
        <v>24672.560000000001</v>
      </c>
      <c r="CS64" s="96"/>
      <c r="CT64" s="96"/>
      <c r="CU64" s="97"/>
      <c r="CV64" s="66"/>
    </row>
    <row r="65" spans="1:195" ht="19.5" customHeight="1" x14ac:dyDescent="0.25">
      <c r="A65" s="8"/>
      <c r="B65" s="124"/>
      <c r="C65" s="125"/>
      <c r="D65" s="82">
        <v>0.06</v>
      </c>
      <c r="E65" s="83"/>
      <c r="F65" s="83"/>
      <c r="G65" s="84"/>
      <c r="H65" s="82">
        <v>0.06</v>
      </c>
      <c r="I65" s="83"/>
      <c r="J65" s="83"/>
      <c r="K65" s="84"/>
      <c r="L65" s="82">
        <v>0.04</v>
      </c>
      <c r="M65" s="83"/>
      <c r="N65" s="83"/>
      <c r="O65" s="84"/>
      <c r="P65" s="82">
        <v>0.04</v>
      </c>
      <c r="Q65" s="83"/>
      <c r="R65" s="83"/>
      <c r="S65" s="84"/>
      <c r="T65" s="82">
        <v>0.04</v>
      </c>
      <c r="U65" s="83"/>
      <c r="V65" s="83"/>
      <c r="W65" s="84"/>
      <c r="X65" s="82">
        <v>0.04</v>
      </c>
      <c r="Y65" s="83"/>
      <c r="Z65" s="83"/>
      <c r="AA65" s="84"/>
      <c r="AB65" s="82">
        <v>0.04</v>
      </c>
      <c r="AC65" s="83"/>
      <c r="AD65" s="83"/>
      <c r="AE65" s="84"/>
      <c r="AF65" s="82">
        <v>0.04</v>
      </c>
      <c r="AG65" s="83"/>
      <c r="AH65" s="83"/>
      <c r="AI65" s="84"/>
      <c r="AJ65" s="82">
        <v>0.04</v>
      </c>
      <c r="AK65" s="83"/>
      <c r="AL65" s="83"/>
      <c r="AM65" s="84"/>
      <c r="AN65" s="82">
        <v>0.04</v>
      </c>
      <c r="AO65" s="83"/>
      <c r="AP65" s="83"/>
      <c r="AQ65" s="84"/>
      <c r="AR65" s="82">
        <v>0.04</v>
      </c>
      <c r="AS65" s="83"/>
      <c r="AT65" s="83"/>
      <c r="AU65" s="84"/>
      <c r="AV65" s="82">
        <v>0.04</v>
      </c>
      <c r="AW65" s="83"/>
      <c r="AX65" s="83"/>
      <c r="AY65" s="84"/>
      <c r="AZ65" s="82">
        <v>0.04</v>
      </c>
      <c r="BA65" s="83"/>
      <c r="BB65" s="83"/>
      <c r="BC65" s="84"/>
      <c r="BD65" s="82">
        <v>0.04</v>
      </c>
      <c r="BE65" s="83"/>
      <c r="BF65" s="83"/>
      <c r="BG65" s="84"/>
      <c r="BH65" s="82">
        <v>0.04</v>
      </c>
      <c r="BI65" s="83"/>
      <c r="BJ65" s="83"/>
      <c r="BK65" s="84"/>
      <c r="BL65" s="82">
        <v>0.04</v>
      </c>
      <c r="BM65" s="83"/>
      <c r="BN65" s="83"/>
      <c r="BO65" s="84"/>
      <c r="BP65" s="82">
        <v>0.04</v>
      </c>
      <c r="BQ65" s="83"/>
      <c r="BR65" s="83"/>
      <c r="BS65" s="84"/>
      <c r="BT65" s="82">
        <v>0.04</v>
      </c>
      <c r="BU65" s="83"/>
      <c r="BV65" s="83"/>
      <c r="BW65" s="84"/>
      <c r="BX65" s="82">
        <v>0.04</v>
      </c>
      <c r="BY65" s="83"/>
      <c r="BZ65" s="83"/>
      <c r="CA65" s="84"/>
      <c r="CB65" s="82">
        <v>0.04</v>
      </c>
      <c r="CC65" s="83"/>
      <c r="CD65" s="83"/>
      <c r="CE65" s="84"/>
      <c r="CF65" s="82">
        <v>0.04</v>
      </c>
      <c r="CG65" s="83"/>
      <c r="CH65" s="83"/>
      <c r="CI65" s="84"/>
      <c r="CJ65" s="82">
        <v>0.04</v>
      </c>
      <c r="CK65" s="83"/>
      <c r="CL65" s="83"/>
      <c r="CM65" s="84"/>
      <c r="CN65" s="82">
        <v>0.04</v>
      </c>
      <c r="CO65" s="83"/>
      <c r="CP65" s="83"/>
      <c r="CQ65" s="84"/>
      <c r="CR65" s="82">
        <v>0.04</v>
      </c>
      <c r="CS65" s="83"/>
      <c r="CT65" s="83"/>
      <c r="CU65" s="84"/>
      <c r="CV65" s="72"/>
    </row>
    <row r="66" spans="1:195" ht="19.5" customHeight="1" x14ac:dyDescent="0.25">
      <c r="A66" s="9" t="s">
        <v>0</v>
      </c>
      <c r="B66" s="120" t="s">
        <v>81</v>
      </c>
      <c r="C66" s="92" t="s">
        <v>77</v>
      </c>
      <c r="D66" s="36"/>
      <c r="E66" s="36"/>
      <c r="F66" s="36"/>
      <c r="G66" s="36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  <c r="T66" s="44"/>
      <c r="U66" s="44"/>
      <c r="V66" s="44"/>
      <c r="W66" s="45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5"/>
      <c r="AZ66" s="36"/>
      <c r="BA66" s="36"/>
      <c r="BB66" s="36"/>
      <c r="BC66" s="36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5"/>
      <c r="BP66" s="44"/>
      <c r="BQ66" s="44"/>
      <c r="BR66" s="44"/>
      <c r="BS66" s="45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5"/>
      <c r="CV66" s="65">
        <v>26596.799999999999</v>
      </c>
    </row>
    <row r="67" spans="1:195" s="53" customFormat="1" ht="19.5" customHeight="1" x14ac:dyDescent="0.25">
      <c r="A67" s="52"/>
      <c r="B67" s="121"/>
      <c r="C67" s="93"/>
      <c r="D67" s="95">
        <f>D68*$CV66</f>
        <v>1595.808</v>
      </c>
      <c r="E67" s="96"/>
      <c r="F67" s="96"/>
      <c r="G67" s="97"/>
      <c r="H67" s="95">
        <f t="shared" ref="H67" si="417">H68*$CV66</f>
        <v>1595.808</v>
      </c>
      <c r="I67" s="96"/>
      <c r="J67" s="96"/>
      <c r="K67" s="97"/>
      <c r="L67" s="95">
        <f t="shared" ref="L67" si="418">L68*$CV66</f>
        <v>1063.8720000000001</v>
      </c>
      <c r="M67" s="96"/>
      <c r="N67" s="96"/>
      <c r="O67" s="97"/>
      <c r="P67" s="95">
        <f t="shared" ref="P67" si="419">P68*$CV66</f>
        <v>1063.8720000000001</v>
      </c>
      <c r="Q67" s="96"/>
      <c r="R67" s="96"/>
      <c r="S67" s="97"/>
      <c r="T67" s="95">
        <f t="shared" ref="T67" si="420">T68*$CV66</f>
        <v>1063.8720000000001</v>
      </c>
      <c r="U67" s="96"/>
      <c r="V67" s="96"/>
      <c r="W67" s="97"/>
      <c r="X67" s="95">
        <f t="shared" ref="X67" si="421">X68*$CV66</f>
        <v>1063.8720000000001</v>
      </c>
      <c r="Y67" s="96"/>
      <c r="Z67" s="96"/>
      <c r="AA67" s="97"/>
      <c r="AB67" s="95">
        <f t="shared" ref="AB67" si="422">AB68*$CV66</f>
        <v>1063.8720000000001</v>
      </c>
      <c r="AC67" s="96"/>
      <c r="AD67" s="96"/>
      <c r="AE67" s="97"/>
      <c r="AF67" s="95">
        <f t="shared" ref="AF67" si="423">AF68*$CV66</f>
        <v>1063.8720000000001</v>
      </c>
      <c r="AG67" s="96"/>
      <c r="AH67" s="96"/>
      <c r="AI67" s="97"/>
      <c r="AJ67" s="95">
        <f t="shared" ref="AJ67" si="424">AJ68*$CV66</f>
        <v>1063.8720000000001</v>
      </c>
      <c r="AK67" s="96"/>
      <c r="AL67" s="96"/>
      <c r="AM67" s="97"/>
      <c r="AN67" s="95">
        <f t="shared" ref="AN67" si="425">AN68*$CV66</f>
        <v>1063.8720000000001</v>
      </c>
      <c r="AO67" s="96"/>
      <c r="AP67" s="96"/>
      <c r="AQ67" s="97"/>
      <c r="AR67" s="95">
        <f t="shared" ref="AR67" si="426">AR68*$CV66</f>
        <v>1063.8720000000001</v>
      </c>
      <c r="AS67" s="96"/>
      <c r="AT67" s="96"/>
      <c r="AU67" s="97"/>
      <c r="AV67" s="95">
        <f t="shared" ref="AV67" si="427">AV68*$CV66</f>
        <v>1063.8720000000001</v>
      </c>
      <c r="AW67" s="96"/>
      <c r="AX67" s="96"/>
      <c r="AY67" s="97"/>
      <c r="AZ67" s="95">
        <f>AZ68*$CV66</f>
        <v>1063.8720000000001</v>
      </c>
      <c r="BA67" s="96"/>
      <c r="BB67" s="96"/>
      <c r="BC67" s="97"/>
      <c r="BD67" s="95">
        <f t="shared" ref="BD67" si="428">BD68*$CV66</f>
        <v>1063.8720000000001</v>
      </c>
      <c r="BE67" s="96"/>
      <c r="BF67" s="96"/>
      <c r="BG67" s="97"/>
      <c r="BH67" s="95">
        <f t="shared" ref="BH67" si="429">BH68*$CV66</f>
        <v>1063.8720000000001</v>
      </c>
      <c r="BI67" s="96"/>
      <c r="BJ67" s="96"/>
      <c r="BK67" s="97"/>
      <c r="BL67" s="95">
        <f t="shared" ref="BL67" si="430">BL68*$CV66</f>
        <v>1063.8720000000001</v>
      </c>
      <c r="BM67" s="96"/>
      <c r="BN67" s="96"/>
      <c r="BO67" s="97"/>
      <c r="BP67" s="95">
        <f t="shared" ref="BP67" si="431">BP68*$CV66</f>
        <v>1063.8720000000001</v>
      </c>
      <c r="BQ67" s="96"/>
      <c r="BR67" s="96"/>
      <c r="BS67" s="97"/>
      <c r="BT67" s="95">
        <f t="shared" ref="BT67" si="432">BT68*$CV66</f>
        <v>1063.8720000000001</v>
      </c>
      <c r="BU67" s="96"/>
      <c r="BV67" s="96"/>
      <c r="BW67" s="97"/>
      <c r="BX67" s="95">
        <f t="shared" ref="BX67" si="433">BX68*$CV66</f>
        <v>1063.8720000000001</v>
      </c>
      <c r="BY67" s="96"/>
      <c r="BZ67" s="96"/>
      <c r="CA67" s="97"/>
      <c r="CB67" s="95">
        <f t="shared" ref="CB67" si="434">CB68*$CV66</f>
        <v>1063.8720000000001</v>
      </c>
      <c r="CC67" s="96"/>
      <c r="CD67" s="96"/>
      <c r="CE67" s="97"/>
      <c r="CF67" s="95">
        <f t="shared" ref="CF67" si="435">CF68*$CV66</f>
        <v>1063.8720000000001</v>
      </c>
      <c r="CG67" s="96"/>
      <c r="CH67" s="96"/>
      <c r="CI67" s="97"/>
      <c r="CJ67" s="95">
        <f t="shared" ref="CJ67" si="436">CJ68*$CV66</f>
        <v>1063.8720000000001</v>
      </c>
      <c r="CK67" s="96"/>
      <c r="CL67" s="96"/>
      <c r="CM67" s="97"/>
      <c r="CN67" s="95">
        <f t="shared" ref="CN67" si="437">CN68*$CV66</f>
        <v>1063.8720000000001</v>
      </c>
      <c r="CO67" s="96"/>
      <c r="CP67" s="96"/>
      <c r="CQ67" s="97"/>
      <c r="CR67" s="95">
        <f t="shared" ref="CR67" si="438">CR68*$CV66</f>
        <v>1063.8720000000001</v>
      </c>
      <c r="CS67" s="96"/>
      <c r="CT67" s="96"/>
      <c r="CU67" s="97"/>
      <c r="CV67" s="66"/>
    </row>
    <row r="68" spans="1:195" ht="19.5" customHeight="1" thickBot="1" x14ac:dyDescent="0.3">
      <c r="A68" s="8"/>
      <c r="B68" s="124"/>
      <c r="C68" s="125"/>
      <c r="D68" s="82">
        <v>0.06</v>
      </c>
      <c r="E68" s="83"/>
      <c r="F68" s="83"/>
      <c r="G68" s="84"/>
      <c r="H68" s="82">
        <v>0.06</v>
      </c>
      <c r="I68" s="83"/>
      <c r="J68" s="83"/>
      <c r="K68" s="84"/>
      <c r="L68" s="82">
        <v>0.04</v>
      </c>
      <c r="M68" s="83"/>
      <c r="N68" s="83"/>
      <c r="O68" s="84"/>
      <c r="P68" s="82">
        <v>0.04</v>
      </c>
      <c r="Q68" s="83"/>
      <c r="R68" s="83"/>
      <c r="S68" s="84"/>
      <c r="T68" s="82">
        <v>0.04</v>
      </c>
      <c r="U68" s="83"/>
      <c r="V68" s="83"/>
      <c r="W68" s="84"/>
      <c r="X68" s="82">
        <v>0.04</v>
      </c>
      <c r="Y68" s="83"/>
      <c r="Z68" s="83"/>
      <c r="AA68" s="84"/>
      <c r="AB68" s="82">
        <v>0.04</v>
      </c>
      <c r="AC68" s="83"/>
      <c r="AD68" s="83"/>
      <c r="AE68" s="84"/>
      <c r="AF68" s="82">
        <v>0.04</v>
      </c>
      <c r="AG68" s="83"/>
      <c r="AH68" s="83"/>
      <c r="AI68" s="84"/>
      <c r="AJ68" s="82">
        <v>0.04</v>
      </c>
      <c r="AK68" s="83"/>
      <c r="AL68" s="83"/>
      <c r="AM68" s="84"/>
      <c r="AN68" s="82">
        <v>0.04</v>
      </c>
      <c r="AO68" s="83"/>
      <c r="AP68" s="83"/>
      <c r="AQ68" s="84"/>
      <c r="AR68" s="82">
        <v>0.04</v>
      </c>
      <c r="AS68" s="83"/>
      <c r="AT68" s="83"/>
      <c r="AU68" s="84"/>
      <c r="AV68" s="82">
        <v>0.04</v>
      </c>
      <c r="AW68" s="83"/>
      <c r="AX68" s="83"/>
      <c r="AY68" s="84"/>
      <c r="AZ68" s="82">
        <v>0.04</v>
      </c>
      <c r="BA68" s="83"/>
      <c r="BB68" s="83"/>
      <c r="BC68" s="84"/>
      <c r="BD68" s="82">
        <v>0.04</v>
      </c>
      <c r="BE68" s="83"/>
      <c r="BF68" s="83"/>
      <c r="BG68" s="84"/>
      <c r="BH68" s="82">
        <v>0.04</v>
      </c>
      <c r="BI68" s="83"/>
      <c r="BJ68" s="83"/>
      <c r="BK68" s="84"/>
      <c r="BL68" s="82">
        <v>0.04</v>
      </c>
      <c r="BM68" s="83"/>
      <c r="BN68" s="83"/>
      <c r="BO68" s="84"/>
      <c r="BP68" s="82">
        <v>0.04</v>
      </c>
      <c r="BQ68" s="83"/>
      <c r="BR68" s="83"/>
      <c r="BS68" s="84"/>
      <c r="BT68" s="82">
        <v>0.04</v>
      </c>
      <c r="BU68" s="83"/>
      <c r="BV68" s="83"/>
      <c r="BW68" s="84"/>
      <c r="BX68" s="82">
        <v>0.04</v>
      </c>
      <c r="BY68" s="83"/>
      <c r="BZ68" s="83"/>
      <c r="CA68" s="84"/>
      <c r="CB68" s="82">
        <v>0.04</v>
      </c>
      <c r="CC68" s="83"/>
      <c r="CD68" s="83"/>
      <c r="CE68" s="84"/>
      <c r="CF68" s="82">
        <v>0.04</v>
      </c>
      <c r="CG68" s="83"/>
      <c r="CH68" s="83"/>
      <c r="CI68" s="84"/>
      <c r="CJ68" s="82">
        <v>0.04</v>
      </c>
      <c r="CK68" s="83"/>
      <c r="CL68" s="83"/>
      <c r="CM68" s="84"/>
      <c r="CN68" s="82">
        <v>0.04</v>
      </c>
      <c r="CO68" s="83"/>
      <c r="CP68" s="83"/>
      <c r="CQ68" s="84"/>
      <c r="CR68" s="82">
        <v>0.04</v>
      </c>
      <c r="CS68" s="83"/>
      <c r="CT68" s="83"/>
      <c r="CU68" s="84"/>
      <c r="CV68" s="69"/>
    </row>
    <row r="69" spans="1:195" ht="18" x14ac:dyDescent="0.25">
      <c r="A69" s="7"/>
      <c r="B69" s="37"/>
      <c r="C69" s="38" t="s">
        <v>8</v>
      </c>
      <c r="D69" s="85">
        <f>SUM(D10,D13,D16,D19,D22,D25,D28,D31,D34,D37,D40,D43,D46,D49,D52,D55,D58,D61,D64,D67)</f>
        <v>436847.17994</v>
      </c>
      <c r="E69" s="85"/>
      <c r="F69" s="85"/>
      <c r="G69" s="85"/>
      <c r="H69" s="85">
        <f t="shared" ref="H69" si="439">SUM(H10,H13,H16,H19,H22,H25,H28,H31,H34,H37,H40,H43,H46,H49,H52,H55,H58,H61,H64,H67)</f>
        <v>261956.26222</v>
      </c>
      <c r="I69" s="85"/>
      <c r="J69" s="85"/>
      <c r="K69" s="85"/>
      <c r="L69" s="85">
        <f t="shared" ref="L69" si="440">SUM(L10,L13,L16,L19,L22,L25,L28,L31,L34,L37,L40,L43,L46,L49,L52,L55,L58,L61,L64,L67)</f>
        <v>240599.43072</v>
      </c>
      <c r="M69" s="85"/>
      <c r="N69" s="85"/>
      <c r="O69" s="85"/>
      <c r="P69" s="85">
        <f t="shared" ref="P69" si="441">SUM(P10,P13,P16,P19,P22,P25,P28,P31,P34,P37,P40,P43,P46,P49,P52,P55,P58,P61,P64,P67)</f>
        <v>240599.43072</v>
      </c>
      <c r="Q69" s="85"/>
      <c r="R69" s="85"/>
      <c r="S69" s="85"/>
      <c r="T69" s="85">
        <f t="shared" ref="T69" si="442">SUM(T10,T13,T16,T19,T22,T25,T28,T31,T34,T37,T40,T43,T46,T49,T52,T55,T58,T61,T64,T67)</f>
        <v>240599.43072</v>
      </c>
      <c r="U69" s="85"/>
      <c r="V69" s="85"/>
      <c r="W69" s="85"/>
      <c r="X69" s="85">
        <f t="shared" ref="X69" si="443">SUM(X10,X13,X16,X19,X22,X25,X28,X31,X34,X37,X40,X43,X46,X49,X52,X55,X58,X61,X64,X67)</f>
        <v>240599.43072</v>
      </c>
      <c r="Y69" s="85"/>
      <c r="Z69" s="85"/>
      <c r="AA69" s="85"/>
      <c r="AB69" s="85">
        <f t="shared" ref="AB69" si="444">SUM(AB10,AB13,AB16,AB19,AB22,AB25,AB28,AB31,AB34,AB37,AB40,AB43,AB46,AB49,AB52,AB55,AB58,AB61,AB64,AB67)</f>
        <v>240599.43072</v>
      </c>
      <c r="AC69" s="85"/>
      <c r="AD69" s="85"/>
      <c r="AE69" s="85"/>
      <c r="AF69" s="85">
        <f t="shared" ref="AF69" si="445">SUM(AF10,AF13,AF16,AF19,AF22,AF25,AF28,AF31,AF34,AF37,AF40,AF43,AF46,AF49,AF52,AF55,AF58,AF61,AF64,AF67)</f>
        <v>240599.43072</v>
      </c>
      <c r="AG69" s="85"/>
      <c r="AH69" s="85"/>
      <c r="AI69" s="85"/>
      <c r="AJ69" s="85">
        <f t="shared" ref="AJ69" si="446">SUM(AJ10,AJ13,AJ16,AJ19,AJ22,AJ25,AJ28,AJ31,AJ34,AJ37,AJ40,AJ43,AJ46,AJ49,AJ52,AJ55,AJ58,AJ61,AJ64,AJ67)</f>
        <v>275377.81072000001</v>
      </c>
      <c r="AK69" s="85"/>
      <c r="AL69" s="85"/>
      <c r="AM69" s="85"/>
      <c r="AN69" s="85">
        <f t="shared" ref="AN69" si="447">SUM(AN10,AN13,AN16,AN19,AN22,AN25,AN28,AN31,AN34,AN37,AN40,AN43,AN46,AN49,AN52,AN55,AN58,AN61,AN64,AN67)</f>
        <v>283586.63471999997</v>
      </c>
      <c r="AO69" s="85"/>
      <c r="AP69" s="85"/>
      <c r="AQ69" s="85"/>
      <c r="AR69" s="85">
        <f t="shared" ref="AR69" si="448">SUM(AR10,AR13,AR16,AR19,AR22,AR25,AR28,AR31,AR34,AR37,AR40,AR43,AR46,AR49,AR52,AR55,AR58,AR61,AR64,AR67)</f>
        <v>281446.58422000002</v>
      </c>
      <c r="AS69" s="85"/>
      <c r="AT69" s="85"/>
      <c r="AU69" s="85"/>
      <c r="AV69" s="85">
        <f t="shared" ref="AV69" si="449">SUM(AV10,AV13,AV16,AV19,AV22,AV25,AV28,AV31,AV34,AV37,AV40,AV43,AV46,AV49,AV52,AV55,AV58,AV61,AV64,AV67)</f>
        <v>257979.08522000001</v>
      </c>
      <c r="AW69" s="85"/>
      <c r="AX69" s="85"/>
      <c r="AY69" s="85"/>
      <c r="AZ69" s="85">
        <f t="shared" ref="AZ69" si="450">SUM(AZ10,AZ13,AZ16,AZ19,AZ22,AZ25,AZ28,AZ31,AZ34,AZ37,AZ40,AZ43,AZ46,AZ49,AZ52,AZ55,AZ58,AZ61,AZ64,AZ67)</f>
        <v>252130.01472000001</v>
      </c>
      <c r="BA69" s="85"/>
      <c r="BB69" s="85"/>
      <c r="BC69" s="85"/>
      <c r="BD69" s="85">
        <f t="shared" ref="BD69" si="451">SUM(BD10,BD13,BD16,BD19,BD22,BD25,BD28,BD31,BD34,BD37,BD40,BD43,BD46,BD49,BD52,BD55,BD58,BD61,BD64,BD67)</f>
        <v>233314.33551999996</v>
      </c>
      <c r="BE69" s="85"/>
      <c r="BF69" s="85"/>
      <c r="BG69" s="85"/>
      <c r="BH69" s="85">
        <f t="shared" ref="BH69" si="452">SUM(BH10,BH13,BH16,BH19,BH22,BH25,BH28,BH31,BH34,BH37,BH40,BH43,BH46,BH49,BH52,BH55,BH58,BH61,BH64,BH67)</f>
        <v>249609.63946999997</v>
      </c>
      <c r="BI69" s="85"/>
      <c r="BJ69" s="85"/>
      <c r="BK69" s="85"/>
      <c r="BL69" s="85">
        <f t="shared" ref="BL69" si="453">SUM(BL10,BL13,BL16,BL19,BL22,BL25,BL28,BL31,BL34,BL37,BL40,BL43,BL46,BL49,BL52,BL55,BL58,BL61,BL64,BL67)</f>
        <v>269701.18446999998</v>
      </c>
      <c r="BM69" s="85"/>
      <c r="BN69" s="85"/>
      <c r="BO69" s="85"/>
      <c r="BP69" s="85">
        <f t="shared" ref="BP69" si="454">SUM(BP10,BP13,BP16,BP19,BP22,BP25,BP28,BP31,BP34,BP37,BP40,BP43,BP46,BP49,BP52,BP55,BP58,BP61,BP64,BP67)</f>
        <v>235424.28196999998</v>
      </c>
      <c r="BQ69" s="85"/>
      <c r="BR69" s="85"/>
      <c r="BS69" s="85"/>
      <c r="BT69" s="85">
        <f t="shared" ref="BT69" si="455">SUM(BT10,BT13,BT16,BT19,BT22,BT25,BT28,BT31,BT34,BT37,BT40,BT43,BT46,BT49,BT52,BT55,BT58,BT61,BT64,BT67)</f>
        <v>233148.55196999997</v>
      </c>
      <c r="BU69" s="85"/>
      <c r="BV69" s="85"/>
      <c r="BW69" s="85"/>
      <c r="BX69" s="85">
        <f t="shared" ref="BX69" si="456">SUM(BX10,BX13,BX16,BX19,BX22,BX25,BX28,BX31,BX34,BX37,BX40,BX43,BX46,BX49,BX52,BX55,BX58,BX61,BX64,BX67)</f>
        <v>233148.55196999997</v>
      </c>
      <c r="BY69" s="85"/>
      <c r="BZ69" s="85"/>
      <c r="CA69" s="85"/>
      <c r="CB69" s="85">
        <f t="shared" ref="CB69" si="457">SUM(CB10,CB13,CB16,CB19,CB22,CB25,CB28,CB31,CB34,CB37,CB40,CB43,CB46,CB49,CB52,CB55,CB58,CB61,CB64,CB67)</f>
        <v>233148.55196999997</v>
      </c>
      <c r="CC69" s="85"/>
      <c r="CD69" s="85"/>
      <c r="CE69" s="85"/>
      <c r="CF69" s="85">
        <f t="shared" ref="CF69" si="458">SUM(CF10,CF13,CF16,CF19,CF22,CF25,CF28,CF31,CF34,CF37,CF40,CF43,CF46,CF49,CF52,CF55,CF58,CF61,CF64,CF67)</f>
        <v>229305.02396999998</v>
      </c>
      <c r="CG69" s="85"/>
      <c r="CH69" s="85"/>
      <c r="CI69" s="85"/>
      <c r="CJ69" s="85">
        <f t="shared" ref="CJ69" si="459">SUM(CJ10,CJ13,CJ16,CJ19,CJ22,CJ25,CJ28,CJ31,CJ34,CJ37,CJ40,CJ43,CJ46,CJ49,CJ52,CJ55,CJ58,CJ61,CJ64,CJ67)</f>
        <v>127539.57196999999</v>
      </c>
      <c r="CK69" s="85"/>
      <c r="CL69" s="85"/>
      <c r="CM69" s="85"/>
      <c r="CN69" s="85">
        <f t="shared" ref="CN69" si="460">SUM(CN10,CN13,CN16,CN19,CN22,CN25,CN28,CN31,CN34,CN37,CN40,CN43,CN46,CN49,CN52,CN55,CN58,CN61,CN64,CN67)</f>
        <v>105518.13742000001</v>
      </c>
      <c r="CO69" s="85"/>
      <c r="CP69" s="85"/>
      <c r="CQ69" s="85"/>
      <c r="CR69" s="85">
        <f t="shared" ref="CR69" si="461">SUM(CR10,CR13,CR16,CR19,CR22,CR25,CR28,CR31,CR34,CR37,CR40,CR43,CR46,CR49,CR52,CR55,CR58,CR61,CR64,CR67)</f>
        <v>131890.10321999999</v>
      </c>
      <c r="CS69" s="85"/>
      <c r="CT69" s="85"/>
      <c r="CU69" s="85"/>
      <c r="CV69" s="73">
        <f>SUM(D69:CU69)</f>
        <v>5774668.0899999989</v>
      </c>
    </row>
    <row r="70" spans="1:195" ht="18" x14ac:dyDescent="0.25">
      <c r="A70" s="6"/>
      <c r="B70" s="39"/>
      <c r="C70" s="40" t="s">
        <v>7</v>
      </c>
      <c r="D70" s="98">
        <f>SUM(D69)</f>
        <v>436847.17994</v>
      </c>
      <c r="E70" s="98"/>
      <c r="F70" s="98"/>
      <c r="G70" s="98"/>
      <c r="H70" s="98">
        <f>D70+H69</f>
        <v>698803.44215999998</v>
      </c>
      <c r="I70" s="98"/>
      <c r="J70" s="98"/>
      <c r="K70" s="98"/>
      <c r="L70" s="98">
        <f>H70+L69</f>
        <v>939402.87287999992</v>
      </c>
      <c r="M70" s="98"/>
      <c r="N70" s="98"/>
      <c r="O70" s="98"/>
      <c r="P70" s="98">
        <f>L70+P69</f>
        <v>1180002.3036</v>
      </c>
      <c r="Q70" s="98"/>
      <c r="R70" s="98"/>
      <c r="S70" s="98"/>
      <c r="T70" s="98">
        <f>P70+T69</f>
        <v>1420601.73432</v>
      </c>
      <c r="U70" s="98"/>
      <c r="V70" s="98"/>
      <c r="W70" s="98"/>
      <c r="X70" s="98">
        <f>T70+X69</f>
        <v>1661201.1650400001</v>
      </c>
      <c r="Y70" s="98"/>
      <c r="Z70" s="98"/>
      <c r="AA70" s="98"/>
      <c r="AB70" s="98">
        <f>X70+AB69</f>
        <v>1901800.5957600002</v>
      </c>
      <c r="AC70" s="98"/>
      <c r="AD70" s="98"/>
      <c r="AE70" s="98"/>
      <c r="AF70" s="98">
        <f>AB70+AF69</f>
        <v>2142400.02648</v>
      </c>
      <c r="AG70" s="98"/>
      <c r="AH70" s="98"/>
      <c r="AI70" s="98"/>
      <c r="AJ70" s="98">
        <f>AF70+AJ69</f>
        <v>2417777.8372</v>
      </c>
      <c r="AK70" s="98"/>
      <c r="AL70" s="98"/>
      <c r="AM70" s="98"/>
      <c r="AN70" s="98">
        <f>AJ70+AN69</f>
        <v>2701364.4719199999</v>
      </c>
      <c r="AO70" s="98"/>
      <c r="AP70" s="98"/>
      <c r="AQ70" s="98"/>
      <c r="AR70" s="98">
        <f>AN70+AR69</f>
        <v>2982811.05614</v>
      </c>
      <c r="AS70" s="98"/>
      <c r="AT70" s="98"/>
      <c r="AU70" s="98"/>
      <c r="AV70" s="98">
        <f>AR70+AV69</f>
        <v>3240790.1413599998</v>
      </c>
      <c r="AW70" s="98"/>
      <c r="AX70" s="98"/>
      <c r="AY70" s="98"/>
      <c r="AZ70" s="98">
        <f>AV70+AZ69</f>
        <v>3492920.1560799996</v>
      </c>
      <c r="BA70" s="98"/>
      <c r="BB70" s="98"/>
      <c r="BC70" s="98"/>
      <c r="BD70" s="98">
        <f>AZ70+BD69</f>
        <v>3726234.4915999994</v>
      </c>
      <c r="BE70" s="98"/>
      <c r="BF70" s="98"/>
      <c r="BG70" s="98"/>
      <c r="BH70" s="98">
        <f>BD70+BH69</f>
        <v>3975844.1310699992</v>
      </c>
      <c r="BI70" s="98"/>
      <c r="BJ70" s="98"/>
      <c r="BK70" s="98"/>
      <c r="BL70" s="98">
        <f>BH70+BL69</f>
        <v>4245545.3155399989</v>
      </c>
      <c r="BM70" s="98"/>
      <c r="BN70" s="98"/>
      <c r="BO70" s="98"/>
      <c r="BP70" s="98">
        <f>BL70+BP69</f>
        <v>4480969.5975099988</v>
      </c>
      <c r="BQ70" s="98"/>
      <c r="BR70" s="98"/>
      <c r="BS70" s="98"/>
      <c r="BT70" s="98">
        <f>BP70+BT69</f>
        <v>4714118.1494799992</v>
      </c>
      <c r="BU70" s="98"/>
      <c r="BV70" s="98"/>
      <c r="BW70" s="98"/>
      <c r="BX70" s="98">
        <f>BT70+BX69</f>
        <v>4947266.7014499996</v>
      </c>
      <c r="BY70" s="98"/>
      <c r="BZ70" s="98"/>
      <c r="CA70" s="98"/>
      <c r="CB70" s="98">
        <f>BX70+CB69</f>
        <v>5180415.25342</v>
      </c>
      <c r="CC70" s="98"/>
      <c r="CD70" s="98"/>
      <c r="CE70" s="98"/>
      <c r="CF70" s="98">
        <f>CB70+CF69</f>
        <v>5409720.2773899995</v>
      </c>
      <c r="CG70" s="98"/>
      <c r="CH70" s="98"/>
      <c r="CI70" s="98"/>
      <c r="CJ70" s="98">
        <f>CF70+CJ69</f>
        <v>5537259.8493599994</v>
      </c>
      <c r="CK70" s="98"/>
      <c r="CL70" s="98"/>
      <c r="CM70" s="98"/>
      <c r="CN70" s="98">
        <f>CJ70+CN69</f>
        <v>5642777.986779999</v>
      </c>
      <c r="CO70" s="98"/>
      <c r="CP70" s="98"/>
      <c r="CQ70" s="98"/>
      <c r="CR70" s="98">
        <f>CN70+CR69</f>
        <v>5774668.0899999989</v>
      </c>
      <c r="CS70" s="98"/>
      <c r="CT70" s="98"/>
      <c r="CU70" s="98"/>
      <c r="CV70" s="73">
        <f>SUM(CV9:CV68)</f>
        <v>5774668.0899999989</v>
      </c>
      <c r="CW70" s="46">
        <f t="shared" ref="CW70:FH70" si="462">SUM(CW9:CW68)</f>
        <v>0</v>
      </c>
      <c r="CX70" s="46">
        <f t="shared" si="462"/>
        <v>0</v>
      </c>
      <c r="CY70" s="46">
        <f t="shared" si="462"/>
        <v>0</v>
      </c>
      <c r="CZ70" s="46">
        <f t="shared" si="462"/>
        <v>0</v>
      </c>
      <c r="DA70" s="46">
        <f t="shared" si="462"/>
        <v>0</v>
      </c>
      <c r="DB70" s="46">
        <f t="shared" si="462"/>
        <v>0</v>
      </c>
      <c r="DC70" s="46">
        <f t="shared" si="462"/>
        <v>0</v>
      </c>
      <c r="DD70" s="46">
        <f t="shared" si="462"/>
        <v>0</v>
      </c>
      <c r="DE70" s="46">
        <f t="shared" si="462"/>
        <v>0</v>
      </c>
      <c r="DF70" s="46">
        <f t="shared" si="462"/>
        <v>0</v>
      </c>
      <c r="DG70" s="46">
        <f t="shared" si="462"/>
        <v>0</v>
      </c>
      <c r="DH70" s="46">
        <f t="shared" si="462"/>
        <v>0</v>
      </c>
      <c r="DI70" s="46">
        <f t="shared" si="462"/>
        <v>0</v>
      </c>
      <c r="DJ70" s="46">
        <f t="shared" si="462"/>
        <v>0</v>
      </c>
      <c r="DK70" s="46">
        <f t="shared" si="462"/>
        <v>0</v>
      </c>
      <c r="DL70" s="46">
        <f t="shared" si="462"/>
        <v>0</v>
      </c>
      <c r="DM70" s="46">
        <f t="shared" si="462"/>
        <v>0</v>
      </c>
      <c r="DN70" s="46">
        <f t="shared" si="462"/>
        <v>0</v>
      </c>
      <c r="DO70" s="46">
        <f t="shared" si="462"/>
        <v>0</v>
      </c>
      <c r="DP70" s="46">
        <f t="shared" si="462"/>
        <v>0</v>
      </c>
      <c r="DQ70" s="46">
        <f t="shared" si="462"/>
        <v>0</v>
      </c>
      <c r="DR70" s="46">
        <f t="shared" si="462"/>
        <v>0</v>
      </c>
      <c r="DS70" s="46">
        <f t="shared" si="462"/>
        <v>0</v>
      </c>
      <c r="DT70" s="46">
        <f t="shared" si="462"/>
        <v>0</v>
      </c>
      <c r="DU70" s="46">
        <f t="shared" si="462"/>
        <v>0</v>
      </c>
      <c r="DV70" s="46">
        <f t="shared" si="462"/>
        <v>0</v>
      </c>
      <c r="DW70" s="46">
        <f t="shared" si="462"/>
        <v>0</v>
      </c>
      <c r="DX70" s="46">
        <f t="shared" si="462"/>
        <v>0</v>
      </c>
      <c r="DY70" s="46">
        <f t="shared" si="462"/>
        <v>0</v>
      </c>
      <c r="DZ70" s="46">
        <f t="shared" si="462"/>
        <v>0</v>
      </c>
      <c r="EA70" s="46">
        <f t="shared" si="462"/>
        <v>0</v>
      </c>
      <c r="EB70" s="46">
        <f t="shared" si="462"/>
        <v>0</v>
      </c>
      <c r="EC70" s="46">
        <f t="shared" si="462"/>
        <v>0</v>
      </c>
      <c r="ED70" s="46">
        <f t="shared" si="462"/>
        <v>0</v>
      </c>
      <c r="EE70" s="46">
        <f t="shared" si="462"/>
        <v>0</v>
      </c>
      <c r="EF70" s="46">
        <f t="shared" si="462"/>
        <v>0</v>
      </c>
      <c r="EG70" s="46">
        <f t="shared" si="462"/>
        <v>0</v>
      </c>
      <c r="EH70" s="46">
        <f t="shared" si="462"/>
        <v>0</v>
      </c>
      <c r="EI70" s="46">
        <f t="shared" si="462"/>
        <v>0</v>
      </c>
      <c r="EJ70" s="46">
        <f t="shared" si="462"/>
        <v>0</v>
      </c>
      <c r="EK70" s="46">
        <f t="shared" si="462"/>
        <v>0</v>
      </c>
      <c r="EL70" s="46">
        <f t="shared" si="462"/>
        <v>0</v>
      </c>
      <c r="EM70" s="46">
        <f t="shared" si="462"/>
        <v>0</v>
      </c>
      <c r="EN70" s="46">
        <f t="shared" si="462"/>
        <v>0</v>
      </c>
      <c r="EO70" s="46">
        <f t="shared" si="462"/>
        <v>0</v>
      </c>
      <c r="EP70" s="46">
        <f t="shared" si="462"/>
        <v>0</v>
      </c>
      <c r="EQ70" s="46">
        <f t="shared" si="462"/>
        <v>0</v>
      </c>
      <c r="ER70" s="46">
        <f t="shared" si="462"/>
        <v>0</v>
      </c>
      <c r="ES70" s="46">
        <f t="shared" si="462"/>
        <v>0</v>
      </c>
      <c r="ET70" s="46">
        <f t="shared" si="462"/>
        <v>0</v>
      </c>
      <c r="EU70" s="46">
        <f t="shared" si="462"/>
        <v>0</v>
      </c>
      <c r="EV70" s="46">
        <f t="shared" si="462"/>
        <v>0</v>
      </c>
      <c r="EW70" s="46">
        <f t="shared" si="462"/>
        <v>0</v>
      </c>
      <c r="EX70" s="46">
        <f t="shared" si="462"/>
        <v>0</v>
      </c>
      <c r="EY70" s="46">
        <f t="shared" si="462"/>
        <v>0</v>
      </c>
      <c r="EZ70" s="46">
        <f t="shared" si="462"/>
        <v>0</v>
      </c>
      <c r="FA70" s="46">
        <f t="shared" si="462"/>
        <v>0</v>
      </c>
      <c r="FB70" s="46">
        <f t="shared" si="462"/>
        <v>0</v>
      </c>
      <c r="FC70" s="46">
        <f t="shared" si="462"/>
        <v>0</v>
      </c>
      <c r="FD70" s="46">
        <f t="shared" si="462"/>
        <v>0</v>
      </c>
      <c r="FE70" s="46">
        <f t="shared" si="462"/>
        <v>0</v>
      </c>
      <c r="FF70" s="46">
        <f t="shared" si="462"/>
        <v>0</v>
      </c>
      <c r="FG70" s="46">
        <f t="shared" si="462"/>
        <v>0</v>
      </c>
      <c r="FH70" s="46">
        <f t="shared" si="462"/>
        <v>0</v>
      </c>
      <c r="FI70" s="46">
        <f t="shared" ref="FI70:GM70" si="463">SUM(FI9:FI68)</f>
        <v>0</v>
      </c>
      <c r="FJ70" s="46">
        <f t="shared" si="463"/>
        <v>0</v>
      </c>
      <c r="FK70" s="46">
        <f t="shared" si="463"/>
        <v>0</v>
      </c>
      <c r="FL70" s="46">
        <f t="shared" si="463"/>
        <v>0</v>
      </c>
      <c r="FM70" s="46">
        <f t="shared" si="463"/>
        <v>0</v>
      </c>
      <c r="FN70" s="46">
        <f t="shared" si="463"/>
        <v>0</v>
      </c>
      <c r="FO70" s="46">
        <f t="shared" si="463"/>
        <v>0</v>
      </c>
      <c r="FP70" s="46">
        <f t="shared" si="463"/>
        <v>0</v>
      </c>
      <c r="FQ70" s="46">
        <f t="shared" si="463"/>
        <v>0</v>
      </c>
      <c r="FR70" s="46">
        <f t="shared" si="463"/>
        <v>0</v>
      </c>
      <c r="FS70" s="46">
        <f t="shared" si="463"/>
        <v>0</v>
      </c>
      <c r="FT70" s="46">
        <f t="shared" si="463"/>
        <v>0</v>
      </c>
      <c r="FU70" s="46">
        <f t="shared" si="463"/>
        <v>0</v>
      </c>
      <c r="FV70" s="46">
        <f t="shared" si="463"/>
        <v>0</v>
      </c>
      <c r="FW70" s="46">
        <f t="shared" si="463"/>
        <v>0</v>
      </c>
      <c r="FX70" s="46">
        <f t="shared" si="463"/>
        <v>0</v>
      </c>
      <c r="FY70" s="46">
        <f t="shared" si="463"/>
        <v>0</v>
      </c>
      <c r="FZ70" s="46">
        <f t="shared" si="463"/>
        <v>0</v>
      </c>
      <c r="GA70" s="46">
        <f t="shared" si="463"/>
        <v>0</v>
      </c>
      <c r="GB70" s="46">
        <f t="shared" si="463"/>
        <v>0</v>
      </c>
      <c r="GC70" s="46">
        <f t="shared" si="463"/>
        <v>0</v>
      </c>
      <c r="GD70" s="46">
        <f t="shared" si="463"/>
        <v>0</v>
      </c>
      <c r="GE70" s="46">
        <f t="shared" si="463"/>
        <v>0</v>
      </c>
      <c r="GF70" s="46">
        <f t="shared" si="463"/>
        <v>0</v>
      </c>
      <c r="GG70" s="46">
        <f t="shared" si="463"/>
        <v>0</v>
      </c>
      <c r="GH70" s="46">
        <f t="shared" si="463"/>
        <v>0</v>
      </c>
      <c r="GI70" s="46">
        <f t="shared" si="463"/>
        <v>0</v>
      </c>
      <c r="GJ70" s="46">
        <f t="shared" si="463"/>
        <v>0</v>
      </c>
      <c r="GK70" s="46">
        <f t="shared" si="463"/>
        <v>0</v>
      </c>
      <c r="GL70" s="46">
        <f t="shared" si="463"/>
        <v>0</v>
      </c>
      <c r="GM70" s="46">
        <f t="shared" si="463"/>
        <v>0</v>
      </c>
    </row>
    <row r="71" spans="1:195" ht="18" x14ac:dyDescent="0.25">
      <c r="A71" s="6"/>
      <c r="B71" s="39"/>
      <c r="C71" s="40" t="s">
        <v>6</v>
      </c>
      <c r="D71" s="99">
        <f>SUM(D69/$CV70*100)</f>
        <v>7.5648881135954626</v>
      </c>
      <c r="E71" s="99"/>
      <c r="F71" s="99"/>
      <c r="G71" s="99"/>
      <c r="H71" s="99">
        <f t="shared" ref="H71" si="464">SUM(H69/$CV70*100)</f>
        <v>4.5362998900946367</v>
      </c>
      <c r="I71" s="99"/>
      <c r="J71" s="99"/>
      <c r="K71" s="99"/>
      <c r="L71" s="99">
        <f t="shared" ref="L71" si="465">SUM(L69/$CV70*100)</f>
        <v>4.1664633701917237</v>
      </c>
      <c r="M71" s="99"/>
      <c r="N71" s="99"/>
      <c r="O71" s="99"/>
      <c r="P71" s="99">
        <f t="shared" ref="P71" si="466">SUM(P69/$CV70*100)</f>
        <v>4.1664633701917237</v>
      </c>
      <c r="Q71" s="99"/>
      <c r="R71" s="99"/>
      <c r="S71" s="99"/>
      <c r="T71" s="99">
        <f t="shared" ref="T71" si="467">SUM(T69/$CV70*100)</f>
        <v>4.1664633701917237</v>
      </c>
      <c r="U71" s="99"/>
      <c r="V71" s="99"/>
      <c r="W71" s="99"/>
      <c r="X71" s="99">
        <f t="shared" ref="X71" si="468">SUM(X69/$CV70*100)</f>
        <v>4.1664633701917237</v>
      </c>
      <c r="Y71" s="99"/>
      <c r="Z71" s="99"/>
      <c r="AA71" s="99"/>
      <c r="AB71" s="99">
        <f t="shared" ref="AB71" si="469">SUM(AB69/$CV70*100)</f>
        <v>4.1664633701917237</v>
      </c>
      <c r="AC71" s="99"/>
      <c r="AD71" s="99"/>
      <c r="AE71" s="99"/>
      <c r="AF71" s="99">
        <f t="shared" ref="AF71" si="470">SUM(AF69/$CV70*100)</f>
        <v>4.1664633701917237</v>
      </c>
      <c r="AG71" s="99"/>
      <c r="AH71" s="99"/>
      <c r="AI71" s="99"/>
      <c r="AJ71" s="99">
        <f t="shared" ref="AJ71" si="471">SUM(AJ69/$CV70*100)</f>
        <v>4.7687210144055232</v>
      </c>
      <c r="AK71" s="99"/>
      <c r="AL71" s="99"/>
      <c r="AM71" s="99"/>
      <c r="AN71" s="99">
        <f t="shared" ref="AN71" si="472">SUM(AN69/$CV70*100)</f>
        <v>4.9108733229375963</v>
      </c>
      <c r="AO71" s="99"/>
      <c r="AP71" s="99"/>
      <c r="AQ71" s="99"/>
      <c r="AR71" s="99">
        <f t="shared" ref="AR71" si="473">SUM(AR69/$CV70*100)</f>
        <v>4.8738140414923841</v>
      </c>
      <c r="AS71" s="99"/>
      <c r="AT71" s="99"/>
      <c r="AU71" s="99"/>
      <c r="AV71" s="99">
        <f t="shared" ref="AV71" si="474">SUM(AV69/$CV70*100)</f>
        <v>4.4674270659251007</v>
      </c>
      <c r="AW71" s="99"/>
      <c r="AX71" s="99"/>
      <c r="AY71" s="99"/>
      <c r="AZ71" s="99">
        <f>SUM(AZ69/$CV70*100)</f>
        <v>4.3661386384546317</v>
      </c>
      <c r="BA71" s="99"/>
      <c r="BB71" s="99"/>
      <c r="BC71" s="99"/>
      <c r="BD71" s="99">
        <f t="shared" ref="BD71" si="475">SUM(BD69/$CV70*100)</f>
        <v>4.0403072849161799</v>
      </c>
      <c r="BE71" s="99"/>
      <c r="BF71" s="99"/>
      <c r="BG71" s="99"/>
      <c r="BH71" s="99">
        <f t="shared" ref="BH71" si="476">SUM(BH69/$CV70*100)</f>
        <v>4.3224932685265376</v>
      </c>
      <c r="BI71" s="99"/>
      <c r="BJ71" s="99"/>
      <c r="BK71" s="99"/>
      <c r="BL71" s="99">
        <f t="shared" ref="BL71" si="477">SUM(BL69/$CV70*100)</f>
        <v>4.6704188061828509</v>
      </c>
      <c r="BM71" s="99"/>
      <c r="BN71" s="99"/>
      <c r="BO71" s="99"/>
      <c r="BP71" s="99">
        <f t="shared" ref="BP71" si="478">SUM(BP69/$CV70*100)</f>
        <v>4.0768452541486244</v>
      </c>
      <c r="BQ71" s="99"/>
      <c r="BR71" s="99"/>
      <c r="BS71" s="99"/>
      <c r="BT71" s="99">
        <f t="shared" ref="BT71" si="479">SUM(BT69/$CV70*100)</f>
        <v>4.0374364090941199</v>
      </c>
      <c r="BU71" s="99"/>
      <c r="BV71" s="99"/>
      <c r="BW71" s="99"/>
      <c r="BX71" s="99">
        <f t="shared" ref="BX71" si="480">SUM(BX69/$CV70*100)</f>
        <v>4.0374364090941199</v>
      </c>
      <c r="BY71" s="99"/>
      <c r="BZ71" s="99"/>
      <c r="CA71" s="99"/>
      <c r="CB71" s="99">
        <f t="shared" ref="CB71" si="481">SUM(CB69/$CV70*100)</f>
        <v>4.0374364090941199</v>
      </c>
      <c r="CC71" s="99"/>
      <c r="CD71" s="99"/>
      <c r="CE71" s="99"/>
      <c r="CF71" s="99">
        <f t="shared" ref="CF71" si="482">SUM(CF69/$CV70*100)</f>
        <v>3.970877986339818</v>
      </c>
      <c r="CG71" s="99"/>
      <c r="CH71" s="99"/>
      <c r="CI71" s="99"/>
      <c r="CJ71" s="99">
        <f t="shared" ref="CJ71" si="483">SUM(CJ69/$CV70*100)</f>
        <v>2.2086043731389595</v>
      </c>
      <c r="CK71" s="99"/>
      <c r="CL71" s="99"/>
      <c r="CM71" s="99"/>
      <c r="CN71" s="99">
        <f t="shared" ref="CN71" si="484">SUM(CN69/$CV70*100)</f>
        <v>1.8272589138538704</v>
      </c>
      <c r="CO71" s="99"/>
      <c r="CP71" s="99"/>
      <c r="CQ71" s="99"/>
      <c r="CR71" s="99">
        <f t="shared" ref="CR71" si="485">SUM(CR69/$CV70*100)</f>
        <v>2.2839425775551372</v>
      </c>
      <c r="CS71" s="99"/>
      <c r="CT71" s="99"/>
      <c r="CU71" s="99"/>
      <c r="CV71" s="74"/>
    </row>
    <row r="72" spans="1:195" ht="19.5" thickBot="1" x14ac:dyDescent="0.35">
      <c r="A72" s="5"/>
      <c r="B72" s="39"/>
      <c r="C72" s="41" t="s">
        <v>5</v>
      </c>
      <c r="D72" s="81">
        <f>D71</f>
        <v>7.5648881135954626</v>
      </c>
      <c r="E72" s="81"/>
      <c r="F72" s="81"/>
      <c r="G72" s="81"/>
      <c r="H72" s="81">
        <f>SUM(D72+H71)</f>
        <v>12.101188003690099</v>
      </c>
      <c r="I72" s="81"/>
      <c r="J72" s="81"/>
      <c r="K72" s="81"/>
      <c r="L72" s="81">
        <f>SUM(H72+L71)</f>
        <v>16.267651373881822</v>
      </c>
      <c r="M72" s="81"/>
      <c r="N72" s="81"/>
      <c r="O72" s="81"/>
      <c r="P72" s="81">
        <f>SUM(L72+P71)</f>
        <v>20.434114744073547</v>
      </c>
      <c r="Q72" s="81"/>
      <c r="R72" s="81"/>
      <c r="S72" s="81"/>
      <c r="T72" s="81">
        <f>SUM(P72+T71)</f>
        <v>24.600578114265272</v>
      </c>
      <c r="U72" s="81"/>
      <c r="V72" s="81"/>
      <c r="W72" s="81"/>
      <c r="X72" s="81">
        <f>SUM(T72+X71)</f>
        <v>28.767041484456996</v>
      </c>
      <c r="Y72" s="81"/>
      <c r="Z72" s="81"/>
      <c r="AA72" s="81"/>
      <c r="AB72" s="81">
        <f>SUM(X72+AB71)</f>
        <v>32.933504854648717</v>
      </c>
      <c r="AC72" s="81"/>
      <c r="AD72" s="81"/>
      <c r="AE72" s="81"/>
      <c r="AF72" s="81">
        <f>SUM(AB72+AF71)</f>
        <v>37.099968224840438</v>
      </c>
      <c r="AG72" s="81"/>
      <c r="AH72" s="81"/>
      <c r="AI72" s="81"/>
      <c r="AJ72" s="81">
        <f>SUM(AF72+AJ71)</f>
        <v>41.86868923924596</v>
      </c>
      <c r="AK72" s="81"/>
      <c r="AL72" s="81"/>
      <c r="AM72" s="81"/>
      <c r="AN72" s="81">
        <f>SUM(AJ72+AN71)</f>
        <v>46.779562562183557</v>
      </c>
      <c r="AO72" s="81"/>
      <c r="AP72" s="81"/>
      <c r="AQ72" s="81"/>
      <c r="AR72" s="81">
        <f>SUM(AN72+AR71)</f>
        <v>51.653376603675937</v>
      </c>
      <c r="AS72" s="81"/>
      <c r="AT72" s="81"/>
      <c r="AU72" s="81"/>
      <c r="AV72" s="81">
        <f>SUM(AR72+AV71)</f>
        <v>56.120803669601038</v>
      </c>
      <c r="AW72" s="81"/>
      <c r="AX72" s="81"/>
      <c r="AY72" s="81"/>
      <c r="AZ72" s="81">
        <f>SUM(AV72+AZ71)</f>
        <v>60.486942308055667</v>
      </c>
      <c r="BA72" s="81"/>
      <c r="BB72" s="81"/>
      <c r="BC72" s="81"/>
      <c r="BD72" s="81">
        <f>SUM(AZ72+BD71)</f>
        <v>64.527249592971842</v>
      </c>
      <c r="BE72" s="81"/>
      <c r="BF72" s="81"/>
      <c r="BG72" s="81"/>
      <c r="BH72" s="81">
        <f>SUM(BD72+BH71)</f>
        <v>68.849742861498385</v>
      </c>
      <c r="BI72" s="81"/>
      <c r="BJ72" s="81"/>
      <c r="BK72" s="81"/>
      <c r="BL72" s="81">
        <f>SUM(BH72+BL71)</f>
        <v>73.520161667681236</v>
      </c>
      <c r="BM72" s="81"/>
      <c r="BN72" s="81"/>
      <c r="BO72" s="81"/>
      <c r="BP72" s="81">
        <f>SUM(BL72+BP71)</f>
        <v>77.597006921829859</v>
      </c>
      <c r="BQ72" s="81"/>
      <c r="BR72" s="81"/>
      <c r="BS72" s="81"/>
      <c r="BT72" s="81">
        <f>SUM(BP72+BT71)</f>
        <v>81.634443330923972</v>
      </c>
      <c r="BU72" s="81"/>
      <c r="BV72" s="81"/>
      <c r="BW72" s="81"/>
      <c r="BX72" s="81">
        <f>SUM(BT72+BX71)</f>
        <v>85.671879740018085</v>
      </c>
      <c r="BY72" s="81"/>
      <c r="BZ72" s="81"/>
      <c r="CA72" s="81"/>
      <c r="CB72" s="81">
        <f>SUM(BX72+CB71)</f>
        <v>89.709316149112198</v>
      </c>
      <c r="CC72" s="81"/>
      <c r="CD72" s="81"/>
      <c r="CE72" s="81"/>
      <c r="CF72" s="81">
        <f>SUM(CB72+CF71)</f>
        <v>93.680194135452012</v>
      </c>
      <c r="CG72" s="81"/>
      <c r="CH72" s="81"/>
      <c r="CI72" s="81"/>
      <c r="CJ72" s="81">
        <f>SUM(CF72+CJ71)</f>
        <v>95.888798508590966</v>
      </c>
      <c r="CK72" s="81"/>
      <c r="CL72" s="81"/>
      <c r="CM72" s="81"/>
      <c r="CN72" s="81">
        <f>SUM(CJ72+CN71)</f>
        <v>97.716057422444834</v>
      </c>
      <c r="CO72" s="81"/>
      <c r="CP72" s="81"/>
      <c r="CQ72" s="81"/>
      <c r="CR72" s="81">
        <f>SUM(CN72+CR71)</f>
        <v>99.999999999999972</v>
      </c>
      <c r="CS72" s="81"/>
      <c r="CT72" s="81"/>
      <c r="CU72" s="81"/>
      <c r="CV72" s="75"/>
      <c r="CX72" s="43"/>
    </row>
    <row r="73" spans="1:195" ht="63" customHeight="1" x14ac:dyDescent="0.35"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2" t="s">
        <v>78</v>
      </c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  <c r="CS73" s="42"/>
      <c r="CT73" s="42"/>
      <c r="CU73" s="42"/>
      <c r="CV73" s="76"/>
      <c r="CW73" s="42"/>
      <c r="CX73" s="42"/>
      <c r="CY73" s="42"/>
      <c r="CZ73" s="42"/>
      <c r="DA73" s="42"/>
      <c r="DB73" s="42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2"/>
    </row>
    <row r="75" spans="1:195" ht="25.5" x14ac:dyDescent="0.35"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  <c r="CF75" s="42"/>
      <c r="CG75" s="42"/>
      <c r="CH75" s="42"/>
      <c r="CI75" s="42"/>
      <c r="CJ75" s="42"/>
      <c r="CK75" s="42"/>
      <c r="CL75" s="42"/>
      <c r="CM75" s="42"/>
      <c r="CN75" s="42"/>
      <c r="CO75" s="42"/>
      <c r="CP75" s="42"/>
      <c r="CQ75" s="42"/>
      <c r="CR75" s="42"/>
      <c r="CS75" s="42"/>
      <c r="CT75" s="42"/>
      <c r="CU75" s="42"/>
      <c r="CV75" s="77"/>
    </row>
    <row r="76" spans="1:195" ht="25.5" x14ac:dyDescent="0.35"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2"/>
      <c r="CK76" s="42"/>
      <c r="CL76" s="42"/>
      <c r="CM76" s="42"/>
      <c r="CN76" s="42"/>
      <c r="CO76" s="42"/>
      <c r="CP76" s="42"/>
      <c r="CQ76" s="42"/>
      <c r="CR76" s="42"/>
      <c r="CS76" s="42"/>
      <c r="CT76" s="42"/>
      <c r="CU76" s="42"/>
      <c r="CV76" s="78"/>
    </row>
    <row r="77" spans="1:195" ht="25.5" x14ac:dyDescent="0.35"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2"/>
      <c r="CM77" s="42"/>
      <c r="CN77" s="42"/>
      <c r="CO77" s="42"/>
      <c r="CP77" s="42"/>
      <c r="CQ77" s="42"/>
      <c r="CR77" s="42"/>
      <c r="CS77" s="42"/>
      <c r="CT77" s="42"/>
      <c r="CU77" s="42"/>
      <c r="CV77" s="79"/>
    </row>
    <row r="78" spans="1:195" ht="25.5" x14ac:dyDescent="0.35"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  <c r="CV78" s="79"/>
    </row>
    <row r="79" spans="1:195" ht="25.5" x14ac:dyDescent="0.35"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3"/>
      <c r="AL79" s="123"/>
      <c r="AM79" s="123"/>
      <c r="AN79" s="123"/>
      <c r="AO79" s="123"/>
      <c r="AP79" s="123"/>
      <c r="AQ79" s="123"/>
      <c r="AR79" s="123"/>
      <c r="AS79" s="123"/>
      <c r="AT79" s="123"/>
      <c r="AU79" s="123"/>
      <c r="AV79" s="123"/>
      <c r="AW79" s="123"/>
      <c r="AX79" s="123"/>
      <c r="AY79" s="123"/>
      <c r="AZ79" s="123"/>
      <c r="BA79" s="123"/>
      <c r="BB79" s="123"/>
      <c r="BC79" s="123"/>
      <c r="BD79" s="123"/>
      <c r="BE79" s="123"/>
      <c r="BF79" s="123"/>
      <c r="BG79" s="123"/>
      <c r="BH79" s="123"/>
      <c r="BI79" s="123"/>
      <c r="BJ79" s="123"/>
      <c r="BK79" s="123"/>
      <c r="BL79" s="123"/>
      <c r="BM79" s="123"/>
      <c r="BN79" s="123"/>
      <c r="BO79" s="123"/>
      <c r="BP79" s="123"/>
      <c r="BQ79" s="123"/>
      <c r="BR79" s="123"/>
      <c r="BS79" s="123"/>
      <c r="BT79" s="123"/>
      <c r="BU79" s="123"/>
      <c r="BV79" s="123"/>
      <c r="BW79" s="123"/>
      <c r="BX79" s="123"/>
      <c r="BY79" s="123"/>
      <c r="BZ79" s="123"/>
      <c r="CA79" s="123"/>
      <c r="CB79" s="123"/>
      <c r="CC79" s="123"/>
      <c r="CD79" s="123"/>
      <c r="CE79" s="123"/>
      <c r="CF79" s="123"/>
      <c r="CG79" s="123"/>
      <c r="CH79" s="123"/>
      <c r="CI79" s="123"/>
      <c r="CJ79" s="123"/>
      <c r="CK79" s="123"/>
      <c r="CL79" s="123"/>
      <c r="CM79" s="123"/>
      <c r="CN79" s="123"/>
      <c r="CO79" s="123"/>
      <c r="CP79" s="123"/>
      <c r="CQ79" s="123"/>
      <c r="CR79" s="123"/>
      <c r="CS79" s="123"/>
      <c r="CT79" s="123"/>
      <c r="CU79" s="123"/>
      <c r="CV79" s="123"/>
    </row>
    <row r="80" spans="1:195" ht="25.5" x14ac:dyDescent="0.35"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3"/>
      <c r="AL80" s="123"/>
      <c r="AM80" s="123"/>
      <c r="AN80" s="123"/>
      <c r="AO80" s="123"/>
      <c r="AP80" s="123"/>
      <c r="AQ80" s="123"/>
      <c r="AR80" s="123"/>
      <c r="AS80" s="123"/>
      <c r="AT80" s="123"/>
      <c r="AU80" s="123"/>
      <c r="AV80" s="123"/>
      <c r="AW80" s="123"/>
      <c r="AX80" s="123"/>
      <c r="AY80" s="123"/>
      <c r="AZ80" s="123"/>
      <c r="BA80" s="123"/>
      <c r="BB80" s="123"/>
      <c r="BC80" s="123"/>
      <c r="BD80" s="123"/>
      <c r="BE80" s="123"/>
      <c r="BF80" s="123"/>
      <c r="BG80" s="123"/>
      <c r="BH80" s="123"/>
      <c r="BI80" s="123"/>
      <c r="BJ80" s="123"/>
      <c r="BK80" s="123"/>
      <c r="BL80" s="123"/>
      <c r="BM80" s="123"/>
      <c r="BN80" s="123"/>
      <c r="BO80" s="123"/>
      <c r="BP80" s="123"/>
      <c r="BQ80" s="123"/>
      <c r="BR80" s="123"/>
      <c r="BS80" s="123"/>
      <c r="BT80" s="123"/>
      <c r="BU80" s="123"/>
      <c r="BV80" s="123"/>
      <c r="BW80" s="123"/>
      <c r="BX80" s="123"/>
      <c r="BY80" s="123"/>
      <c r="BZ80" s="123"/>
      <c r="CA80" s="123"/>
      <c r="CB80" s="123"/>
      <c r="CC80" s="123"/>
      <c r="CD80" s="123"/>
      <c r="CE80" s="123"/>
      <c r="CF80" s="123"/>
      <c r="CG80" s="123"/>
      <c r="CH80" s="123"/>
      <c r="CI80" s="123"/>
      <c r="CJ80" s="123"/>
      <c r="CK80" s="123"/>
      <c r="CL80" s="123"/>
      <c r="CM80" s="123"/>
      <c r="CN80" s="123"/>
      <c r="CO80" s="123"/>
      <c r="CP80" s="123"/>
      <c r="CQ80" s="123"/>
      <c r="CR80" s="123"/>
      <c r="CS80" s="123"/>
      <c r="CT80" s="123"/>
      <c r="CU80" s="123"/>
      <c r="CV80" s="123"/>
    </row>
    <row r="81" spans="2:100" ht="25.5" x14ac:dyDescent="0.35"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3"/>
      <c r="AL81" s="123"/>
      <c r="AM81" s="123"/>
      <c r="AN81" s="123"/>
      <c r="AO81" s="123"/>
      <c r="AP81" s="123"/>
      <c r="AQ81" s="123"/>
      <c r="AR81" s="123"/>
      <c r="AS81" s="123"/>
      <c r="AT81" s="123"/>
      <c r="AU81" s="123"/>
      <c r="AV81" s="123"/>
      <c r="AW81" s="123"/>
      <c r="AX81" s="123"/>
      <c r="AY81" s="123"/>
      <c r="AZ81" s="123"/>
      <c r="BA81" s="123"/>
      <c r="BB81" s="123"/>
      <c r="BC81" s="123"/>
      <c r="BD81" s="123"/>
      <c r="BE81" s="123"/>
      <c r="BF81" s="123"/>
      <c r="BG81" s="123"/>
      <c r="BH81" s="123"/>
      <c r="BI81" s="123"/>
      <c r="BJ81" s="123"/>
      <c r="BK81" s="123"/>
      <c r="BL81" s="123"/>
      <c r="BM81" s="123"/>
      <c r="BN81" s="123"/>
      <c r="BO81" s="123"/>
      <c r="BP81" s="123"/>
      <c r="BQ81" s="123"/>
      <c r="BR81" s="123"/>
      <c r="BS81" s="123"/>
      <c r="BT81" s="123"/>
      <c r="BU81" s="123"/>
      <c r="BV81" s="123"/>
      <c r="BW81" s="123"/>
      <c r="BX81" s="123"/>
      <c r="BY81" s="123"/>
      <c r="BZ81" s="123"/>
      <c r="CA81" s="123"/>
      <c r="CB81" s="123"/>
      <c r="CC81" s="123"/>
      <c r="CD81" s="123"/>
      <c r="CE81" s="123"/>
      <c r="CF81" s="123"/>
      <c r="CG81" s="123"/>
      <c r="CH81" s="123"/>
      <c r="CI81" s="123"/>
      <c r="CJ81" s="123"/>
      <c r="CK81" s="123"/>
      <c r="CL81" s="123"/>
      <c r="CM81" s="123"/>
      <c r="CN81" s="123"/>
      <c r="CO81" s="123"/>
      <c r="CP81" s="123"/>
      <c r="CQ81" s="123"/>
      <c r="CR81" s="123"/>
      <c r="CS81" s="123"/>
      <c r="CT81" s="123"/>
      <c r="CU81" s="123"/>
      <c r="CV81" s="123"/>
    </row>
  </sheetData>
  <sheetProtection selectLockedCells="1" selectUnlockedCells="1"/>
  <mergeCells count="1125">
    <mergeCell ref="BD61:BG61"/>
    <mergeCell ref="BH61:BK61"/>
    <mergeCell ref="BL61:BO61"/>
    <mergeCell ref="BP61:BS61"/>
    <mergeCell ref="BT61:BW61"/>
    <mergeCell ref="BX61:CA61"/>
    <mergeCell ref="CB61:CE61"/>
    <mergeCell ref="CF61:CI61"/>
    <mergeCell ref="CJ64:CM64"/>
    <mergeCell ref="CN64:CQ64"/>
    <mergeCell ref="CR64:CU64"/>
    <mergeCell ref="AZ64:BC64"/>
    <mergeCell ref="BD64:BG64"/>
    <mergeCell ref="BH64:BK64"/>
    <mergeCell ref="BL64:BO64"/>
    <mergeCell ref="BP64:BS64"/>
    <mergeCell ref="BT64:BW64"/>
    <mergeCell ref="BX64:CA64"/>
    <mergeCell ref="CB64:CE64"/>
    <mergeCell ref="CF64:CI64"/>
    <mergeCell ref="BD58:BG58"/>
    <mergeCell ref="BH58:BK58"/>
    <mergeCell ref="BL58:BO58"/>
    <mergeCell ref="BP58:BS58"/>
    <mergeCell ref="BT58:BW58"/>
    <mergeCell ref="BX58:CA58"/>
    <mergeCell ref="CB58:CE58"/>
    <mergeCell ref="CF58:CI58"/>
    <mergeCell ref="CJ58:CM58"/>
    <mergeCell ref="CN58:CQ58"/>
    <mergeCell ref="CR58:CU58"/>
    <mergeCell ref="AZ59:BC59"/>
    <mergeCell ref="BD59:BG59"/>
    <mergeCell ref="BH59:BK59"/>
    <mergeCell ref="BL59:BO59"/>
    <mergeCell ref="BP59:BS59"/>
    <mergeCell ref="AZ62:BC62"/>
    <mergeCell ref="BD62:BG62"/>
    <mergeCell ref="BH62:BK62"/>
    <mergeCell ref="BL62:BO62"/>
    <mergeCell ref="BP62:BS62"/>
    <mergeCell ref="BT62:BW62"/>
    <mergeCell ref="BX62:CA62"/>
    <mergeCell ref="CB62:CE62"/>
    <mergeCell ref="CF62:CI62"/>
    <mergeCell ref="CJ61:CM61"/>
    <mergeCell ref="CN61:CQ61"/>
    <mergeCell ref="CR61:CU61"/>
    <mergeCell ref="CJ62:CM62"/>
    <mergeCell ref="CN62:CQ62"/>
    <mergeCell ref="CR62:CU62"/>
    <mergeCell ref="AZ61:BC61"/>
    <mergeCell ref="CF23:CI23"/>
    <mergeCell ref="CJ23:CM23"/>
    <mergeCell ref="CN23:CQ23"/>
    <mergeCell ref="CR23:CU23"/>
    <mergeCell ref="BL28:BO28"/>
    <mergeCell ref="BP28:BS28"/>
    <mergeCell ref="BT28:BW28"/>
    <mergeCell ref="BX28:CA28"/>
    <mergeCell ref="CB28:CE28"/>
    <mergeCell ref="CF28:CI28"/>
    <mergeCell ref="CJ28:CM28"/>
    <mergeCell ref="CN28:CQ28"/>
    <mergeCell ref="CR28:CU28"/>
    <mergeCell ref="AZ29:BC29"/>
    <mergeCell ref="BD29:BG29"/>
    <mergeCell ref="BH29:BK29"/>
    <mergeCell ref="BL29:BO29"/>
    <mergeCell ref="BP29:BS29"/>
    <mergeCell ref="BT29:BW29"/>
    <mergeCell ref="BX29:CA29"/>
    <mergeCell ref="CB29:CE29"/>
    <mergeCell ref="CF29:CI29"/>
    <mergeCell ref="CJ29:CM29"/>
    <mergeCell ref="CN29:CQ29"/>
    <mergeCell ref="CR29:CU29"/>
    <mergeCell ref="BT37:BW37"/>
    <mergeCell ref="BX37:CA37"/>
    <mergeCell ref="CB37:CE37"/>
    <mergeCell ref="B21:B23"/>
    <mergeCell ref="C21:C23"/>
    <mergeCell ref="AZ22:BC22"/>
    <mergeCell ref="BD22:BG22"/>
    <mergeCell ref="BH22:BK22"/>
    <mergeCell ref="BL22:BO22"/>
    <mergeCell ref="BP22:BS22"/>
    <mergeCell ref="BT22:BW22"/>
    <mergeCell ref="BX22:CA22"/>
    <mergeCell ref="D23:G23"/>
    <mergeCell ref="H23:K23"/>
    <mergeCell ref="L23:O23"/>
    <mergeCell ref="P23:S23"/>
    <mergeCell ref="T23:W23"/>
    <mergeCell ref="X23:AA23"/>
    <mergeCell ref="AB23:AE23"/>
    <mergeCell ref="AF23:AI23"/>
    <mergeCell ref="AJ23:AM23"/>
    <mergeCell ref="AN23:AQ23"/>
    <mergeCell ref="AR23:AU23"/>
    <mergeCell ref="AV23:AY23"/>
    <mergeCell ref="CB22:CE22"/>
    <mergeCell ref="AZ23:BC23"/>
    <mergeCell ref="BD23:BG23"/>
    <mergeCell ref="BH23:BK23"/>
    <mergeCell ref="BL23:BO23"/>
    <mergeCell ref="BP23:BS23"/>
    <mergeCell ref="BT23:BW23"/>
    <mergeCell ref="BX23:CA23"/>
    <mergeCell ref="BP47:BS47"/>
    <mergeCell ref="BT47:BW47"/>
    <mergeCell ref="BT40:BW40"/>
    <mergeCell ref="D40:G40"/>
    <mergeCell ref="H40:K40"/>
    <mergeCell ref="L40:O40"/>
    <mergeCell ref="P40:S40"/>
    <mergeCell ref="T40:W40"/>
    <mergeCell ref="X40:AA40"/>
    <mergeCell ref="AB40:AE40"/>
    <mergeCell ref="AF40:AI40"/>
    <mergeCell ref="CB47:CE47"/>
    <mergeCell ref="CF47:CI47"/>
    <mergeCell ref="CJ47:CM47"/>
    <mergeCell ref="CN47:CQ47"/>
    <mergeCell ref="CR47:CU47"/>
    <mergeCell ref="CR35:CU35"/>
    <mergeCell ref="BT35:BW35"/>
    <mergeCell ref="BX35:CA35"/>
    <mergeCell ref="CB35:CE35"/>
    <mergeCell ref="CF35:CI35"/>
    <mergeCell ref="CJ35:CM35"/>
    <mergeCell ref="CN35:CQ35"/>
    <mergeCell ref="CF41:CI41"/>
    <mergeCell ref="CJ41:CM41"/>
    <mergeCell ref="CN41:CQ41"/>
    <mergeCell ref="CJ40:CM40"/>
    <mergeCell ref="CN40:CQ40"/>
    <mergeCell ref="BX40:CA40"/>
    <mergeCell ref="CB40:CE40"/>
    <mergeCell ref="CF40:CI40"/>
    <mergeCell ref="CR40:CU40"/>
    <mergeCell ref="CJ53:CM53"/>
    <mergeCell ref="BH68:BK68"/>
    <mergeCell ref="AZ72:BC72"/>
    <mergeCell ref="BD72:BG72"/>
    <mergeCell ref="BH72:BK72"/>
    <mergeCell ref="AZ71:BC71"/>
    <mergeCell ref="BD71:BG71"/>
    <mergeCell ref="AZ69:BC69"/>
    <mergeCell ref="CR71:CU71"/>
    <mergeCell ref="CR72:CU72"/>
    <mergeCell ref="CR65:CU65"/>
    <mergeCell ref="BH65:BK65"/>
    <mergeCell ref="BH56:BK56"/>
    <mergeCell ref="BH53:BK53"/>
    <mergeCell ref="BH41:BK41"/>
    <mergeCell ref="BT56:BW56"/>
    <mergeCell ref="CR41:CU41"/>
    <mergeCell ref="BT65:BW65"/>
    <mergeCell ref="BX65:CA65"/>
    <mergeCell ref="CB65:CE65"/>
    <mergeCell ref="CF65:CI65"/>
    <mergeCell ref="CJ65:CM65"/>
    <mergeCell ref="BT43:BW43"/>
    <mergeCell ref="BX43:CA43"/>
    <mergeCell ref="CB43:CE43"/>
    <mergeCell ref="BH43:BK43"/>
    <mergeCell ref="BL43:BO43"/>
    <mergeCell ref="BP43:BS43"/>
    <mergeCell ref="BH44:BK44"/>
    <mergeCell ref="BL44:BO44"/>
    <mergeCell ref="BP44:BS44"/>
    <mergeCell ref="BX46:CA46"/>
    <mergeCell ref="B66:B68"/>
    <mergeCell ref="B39:B41"/>
    <mergeCell ref="C39:C41"/>
    <mergeCell ref="B51:B53"/>
    <mergeCell ref="C51:C53"/>
    <mergeCell ref="B54:B56"/>
    <mergeCell ref="C54:C56"/>
    <mergeCell ref="B24:B26"/>
    <mergeCell ref="C24:C26"/>
    <mergeCell ref="C66:C68"/>
    <mergeCell ref="B42:B44"/>
    <mergeCell ref="C42:C44"/>
    <mergeCell ref="B33:B35"/>
    <mergeCell ref="C33:C35"/>
    <mergeCell ref="B27:B29"/>
    <mergeCell ref="C27:C29"/>
    <mergeCell ref="B60:B62"/>
    <mergeCell ref="C60:C62"/>
    <mergeCell ref="B63:B65"/>
    <mergeCell ref="C63:C65"/>
    <mergeCell ref="B45:B47"/>
    <mergeCell ref="C45:C47"/>
    <mergeCell ref="B57:B59"/>
    <mergeCell ref="C57:C59"/>
    <mergeCell ref="B30:B32"/>
    <mergeCell ref="C30:C32"/>
    <mergeCell ref="B81:CV81"/>
    <mergeCell ref="BL71:BO71"/>
    <mergeCell ref="BH71:BK71"/>
    <mergeCell ref="BP71:BS71"/>
    <mergeCell ref="BL72:BO72"/>
    <mergeCell ref="BP72:BS72"/>
    <mergeCell ref="BD69:BG69"/>
    <mergeCell ref="BP69:BS69"/>
    <mergeCell ref="AZ70:BC70"/>
    <mergeCell ref="BD70:BG70"/>
    <mergeCell ref="BH70:BK70"/>
    <mergeCell ref="B80:CV80"/>
    <mergeCell ref="BH69:BK69"/>
    <mergeCell ref="CR69:CU69"/>
    <mergeCell ref="CR70:CU70"/>
    <mergeCell ref="CN69:CQ69"/>
    <mergeCell ref="CB69:CE69"/>
    <mergeCell ref="CF69:CI69"/>
    <mergeCell ref="CJ69:CM69"/>
    <mergeCell ref="BL69:BO69"/>
    <mergeCell ref="BL70:BO70"/>
    <mergeCell ref="BP70:BS70"/>
    <mergeCell ref="BT69:BW69"/>
    <mergeCell ref="BX69:CA69"/>
    <mergeCell ref="B79:CV79"/>
    <mergeCell ref="AF70:AI70"/>
    <mergeCell ref="AJ70:AM70"/>
    <mergeCell ref="AN72:AQ72"/>
    <mergeCell ref="AR72:AU72"/>
    <mergeCell ref="AV72:AY72"/>
    <mergeCell ref="D72:G72"/>
    <mergeCell ref="H72:K72"/>
    <mergeCell ref="AZ68:BC68"/>
    <mergeCell ref="AZ55:BC55"/>
    <mergeCell ref="BD55:BG55"/>
    <mergeCell ref="BH55:BK55"/>
    <mergeCell ref="BL55:BO55"/>
    <mergeCell ref="BP55:BS55"/>
    <mergeCell ref="BP68:BS68"/>
    <mergeCell ref="AZ35:BC35"/>
    <mergeCell ref="AZ41:BC41"/>
    <mergeCell ref="AZ26:BC26"/>
    <mergeCell ref="BD26:BG26"/>
    <mergeCell ref="BH26:BK26"/>
    <mergeCell ref="AZ65:BC65"/>
    <mergeCell ref="BD68:BG68"/>
    <mergeCell ref="BL26:BO26"/>
    <mergeCell ref="BP26:BS26"/>
    <mergeCell ref="BD41:BG41"/>
    <mergeCell ref="BP52:BS52"/>
    <mergeCell ref="BP37:BS37"/>
    <mergeCell ref="BL35:BO35"/>
    <mergeCell ref="BL41:BO41"/>
    <mergeCell ref="BP41:BS41"/>
    <mergeCell ref="BP35:BS35"/>
    <mergeCell ref="BP65:BS65"/>
    <mergeCell ref="BP56:BS56"/>
    <mergeCell ref="BP53:BS53"/>
    <mergeCell ref="BL53:BO53"/>
    <mergeCell ref="BL56:BO56"/>
    <mergeCell ref="BL65:BO65"/>
    <mergeCell ref="BP40:BS40"/>
    <mergeCell ref="AZ46:BC46"/>
    <mergeCell ref="BD46:BG46"/>
    <mergeCell ref="AZ7:BC7"/>
    <mergeCell ref="BD7:BG7"/>
    <mergeCell ref="BH7:BK7"/>
    <mergeCell ref="BL7:BO7"/>
    <mergeCell ref="BD20:BG20"/>
    <mergeCell ref="BH20:BK20"/>
    <mergeCell ref="AZ11:BC11"/>
    <mergeCell ref="BD11:BG11"/>
    <mergeCell ref="BH11:BK11"/>
    <mergeCell ref="AZ14:BC14"/>
    <mergeCell ref="BD14:BG14"/>
    <mergeCell ref="BH14:BK14"/>
    <mergeCell ref="AZ17:BC17"/>
    <mergeCell ref="BP20:BS20"/>
    <mergeCell ref="BP7:BS7"/>
    <mergeCell ref="AZ20:BC20"/>
    <mergeCell ref="AZ28:BC28"/>
    <mergeCell ref="BD28:BG28"/>
    <mergeCell ref="BD52:BG52"/>
    <mergeCell ref="BH52:BK52"/>
    <mergeCell ref="BL52:BO52"/>
    <mergeCell ref="BD35:BG35"/>
    <mergeCell ref="BH35:BK35"/>
    <mergeCell ref="AZ25:BC25"/>
    <mergeCell ref="AZ31:BC31"/>
    <mergeCell ref="AZ56:BC56"/>
    <mergeCell ref="AZ67:BC67"/>
    <mergeCell ref="AZ43:BC43"/>
    <mergeCell ref="BD43:BG43"/>
    <mergeCell ref="AZ44:BC44"/>
    <mergeCell ref="BD44:BG44"/>
    <mergeCell ref="AZ40:BC40"/>
    <mergeCell ref="BD40:BG40"/>
    <mergeCell ref="BH40:BK40"/>
    <mergeCell ref="BL40:BO40"/>
    <mergeCell ref="BH28:BK28"/>
    <mergeCell ref="AZ34:BC34"/>
    <mergeCell ref="BD67:BG67"/>
    <mergeCell ref="BH67:BK67"/>
    <mergeCell ref="AZ53:BC53"/>
    <mergeCell ref="BD65:BG65"/>
    <mergeCell ref="BD56:BG56"/>
    <mergeCell ref="BD53:BG53"/>
    <mergeCell ref="BH46:BK46"/>
    <mergeCell ref="BL46:BO46"/>
    <mergeCell ref="AZ47:BC47"/>
    <mergeCell ref="BD47:BG47"/>
    <mergeCell ref="BH47:BK47"/>
    <mergeCell ref="BL47:BO47"/>
    <mergeCell ref="AZ58:BC58"/>
    <mergeCell ref="B9:B11"/>
    <mergeCell ref="B12:B14"/>
    <mergeCell ref="B15:B17"/>
    <mergeCell ref="C9:C11"/>
    <mergeCell ref="C12:C14"/>
    <mergeCell ref="C15:C17"/>
    <mergeCell ref="C18:C20"/>
    <mergeCell ref="B18:B20"/>
    <mergeCell ref="BD32:BG32"/>
    <mergeCell ref="BH32:BK32"/>
    <mergeCell ref="BL32:BO32"/>
    <mergeCell ref="BP32:BS32"/>
    <mergeCell ref="CR32:CU32"/>
    <mergeCell ref="BT32:BW32"/>
    <mergeCell ref="BX32:CA32"/>
    <mergeCell ref="AZ10:BC10"/>
    <mergeCell ref="AZ13:BC13"/>
    <mergeCell ref="AZ16:BC16"/>
    <mergeCell ref="AZ19:BC19"/>
    <mergeCell ref="AZ32:BC32"/>
    <mergeCell ref="BL14:BO14"/>
    <mergeCell ref="BP14:BS14"/>
    <mergeCell ref="BL17:BO17"/>
    <mergeCell ref="BP17:BS17"/>
    <mergeCell ref="BL20:BO20"/>
    <mergeCell ref="CF22:CI22"/>
    <mergeCell ref="CJ22:CM22"/>
    <mergeCell ref="CN22:CQ22"/>
    <mergeCell ref="CR22:CU22"/>
    <mergeCell ref="CB23:CE23"/>
    <mergeCell ref="CJ20:CM20"/>
    <mergeCell ref="CN20:CQ20"/>
    <mergeCell ref="CF17:CI17"/>
    <mergeCell ref="CJ17:CM17"/>
    <mergeCell ref="CN17:CQ17"/>
    <mergeCell ref="CN16:CQ16"/>
    <mergeCell ref="BI2:CU2"/>
    <mergeCell ref="BI3:CU5"/>
    <mergeCell ref="BT7:BW7"/>
    <mergeCell ref="BX7:CA7"/>
    <mergeCell ref="CB7:CE7"/>
    <mergeCell ref="CF7:CI7"/>
    <mergeCell ref="CJ7:CM7"/>
    <mergeCell ref="CN7:CQ7"/>
    <mergeCell ref="BT11:BW11"/>
    <mergeCell ref="BX11:CA11"/>
    <mergeCell ref="CB11:CE11"/>
    <mergeCell ref="CF11:CI11"/>
    <mergeCell ref="CJ11:CM11"/>
    <mergeCell ref="CN11:CQ11"/>
    <mergeCell ref="CR10:CU10"/>
    <mergeCell ref="BP11:BS11"/>
    <mergeCell ref="CR7:CU7"/>
    <mergeCell ref="BL11:BO11"/>
    <mergeCell ref="CN10:CQ10"/>
    <mergeCell ref="CJ44:CM44"/>
    <mergeCell ref="CN44:CQ44"/>
    <mergeCell ref="BX56:CA56"/>
    <mergeCell ref="CB56:CE56"/>
    <mergeCell ref="CF56:CI56"/>
    <mergeCell ref="CJ56:CM56"/>
    <mergeCell ref="CN56:CQ56"/>
    <mergeCell ref="BT68:BW68"/>
    <mergeCell ref="CR14:CU14"/>
    <mergeCell ref="CR17:CU17"/>
    <mergeCell ref="CR20:CU20"/>
    <mergeCell ref="CR11:CU11"/>
    <mergeCell ref="BT52:BW52"/>
    <mergeCell ref="BX52:CA52"/>
    <mergeCell ref="CB52:CE52"/>
    <mergeCell ref="CF52:CI52"/>
    <mergeCell ref="CJ52:CM52"/>
    <mergeCell ref="CN52:CQ52"/>
    <mergeCell ref="BT55:BW55"/>
    <mergeCell ref="BX55:CA55"/>
    <mergeCell ref="CB55:CE55"/>
    <mergeCell ref="CF55:CI55"/>
    <mergeCell ref="CF26:CI26"/>
    <mergeCell ref="CJ26:CM26"/>
    <mergeCell ref="CN26:CQ26"/>
    <mergeCell ref="CN25:CQ25"/>
    <mergeCell ref="CR26:CU26"/>
    <mergeCell ref="BT14:BW14"/>
    <mergeCell ref="BX14:CA14"/>
    <mergeCell ref="CB14:CE14"/>
    <mergeCell ref="CF14:CI14"/>
    <mergeCell ref="CJ14:CM14"/>
    <mergeCell ref="CF71:CI71"/>
    <mergeCell ref="CF72:CI72"/>
    <mergeCell ref="CJ70:CM70"/>
    <mergeCell ref="CJ71:CM71"/>
    <mergeCell ref="CJ72:CM72"/>
    <mergeCell ref="CN70:CQ70"/>
    <mergeCell ref="CN71:CQ71"/>
    <mergeCell ref="CN72:CQ72"/>
    <mergeCell ref="BT70:BW70"/>
    <mergeCell ref="BT71:BW71"/>
    <mergeCell ref="BT72:BW72"/>
    <mergeCell ref="BX70:CA70"/>
    <mergeCell ref="BX71:CA71"/>
    <mergeCell ref="BX72:CA72"/>
    <mergeCell ref="CB70:CE70"/>
    <mergeCell ref="CB71:CE71"/>
    <mergeCell ref="CB72:CE72"/>
    <mergeCell ref="CF70:CI70"/>
    <mergeCell ref="BD10:BG10"/>
    <mergeCell ref="BH10:BK10"/>
    <mergeCell ref="BL10:BO10"/>
    <mergeCell ref="BP10:BS10"/>
    <mergeCell ref="BT10:BW10"/>
    <mergeCell ref="BX10:CA10"/>
    <mergeCell ref="CB10:CE10"/>
    <mergeCell ref="CF10:CI10"/>
    <mergeCell ref="CJ10:CM10"/>
    <mergeCell ref="CN13:CQ13"/>
    <mergeCell ref="BD31:BG31"/>
    <mergeCell ref="BH31:BK31"/>
    <mergeCell ref="BL31:BO31"/>
    <mergeCell ref="BP31:BS31"/>
    <mergeCell ref="BT31:BW31"/>
    <mergeCell ref="BX31:CA31"/>
    <mergeCell ref="CB31:CE31"/>
    <mergeCell ref="CF31:CI31"/>
    <mergeCell ref="CJ31:CM31"/>
    <mergeCell ref="BT26:BW26"/>
    <mergeCell ref="BX26:CA26"/>
    <mergeCell ref="CB26:CE26"/>
    <mergeCell ref="CN31:CQ31"/>
    <mergeCell ref="BD13:BG13"/>
    <mergeCell ref="BH13:BK13"/>
    <mergeCell ref="BL13:BO13"/>
    <mergeCell ref="BP13:BS13"/>
    <mergeCell ref="BT20:BW20"/>
    <mergeCell ref="BX20:CA20"/>
    <mergeCell ref="CB20:CE20"/>
    <mergeCell ref="CF20:CI20"/>
    <mergeCell ref="CJ13:CM13"/>
    <mergeCell ref="BT13:BW13"/>
    <mergeCell ref="BX13:CA13"/>
    <mergeCell ref="CB13:CE13"/>
    <mergeCell ref="CF13:CI13"/>
    <mergeCell ref="CR16:CU16"/>
    <mergeCell ref="BD19:BG19"/>
    <mergeCell ref="BH19:BK19"/>
    <mergeCell ref="BL19:BO19"/>
    <mergeCell ref="BP19:BS19"/>
    <mergeCell ref="BT19:BW19"/>
    <mergeCell ref="BX19:CA19"/>
    <mergeCell ref="CB19:CE19"/>
    <mergeCell ref="CF19:CI19"/>
    <mergeCell ref="CJ19:CM19"/>
    <mergeCell ref="CN19:CQ19"/>
    <mergeCell ref="CR19:CU19"/>
    <mergeCell ref="BD16:BG16"/>
    <mergeCell ref="BH16:BK16"/>
    <mergeCell ref="BL16:BO16"/>
    <mergeCell ref="BP16:BS16"/>
    <mergeCell ref="BT16:BW16"/>
    <mergeCell ref="BX16:CA16"/>
    <mergeCell ref="CB16:CE16"/>
    <mergeCell ref="CF16:CI16"/>
    <mergeCell ref="CJ16:CM16"/>
    <mergeCell ref="BD17:BG17"/>
    <mergeCell ref="BH17:BK17"/>
    <mergeCell ref="CR13:CU13"/>
    <mergeCell ref="CN14:CQ14"/>
    <mergeCell ref="BT17:BW17"/>
    <mergeCell ref="BX17:CA17"/>
    <mergeCell ref="CB17:CE17"/>
    <mergeCell ref="CR49:CU49"/>
    <mergeCell ref="BX50:CA50"/>
    <mergeCell ref="CR31:CU31"/>
    <mergeCell ref="BP34:BS34"/>
    <mergeCell ref="BT34:BW34"/>
    <mergeCell ref="BX34:CA34"/>
    <mergeCell ref="CB34:CE34"/>
    <mergeCell ref="CF34:CI34"/>
    <mergeCell ref="CJ34:CM34"/>
    <mergeCell ref="CN34:CQ34"/>
    <mergeCell ref="CR34:CU34"/>
    <mergeCell ref="CB32:CE32"/>
    <mergeCell ref="CF32:CI32"/>
    <mergeCell ref="CJ32:CM32"/>
    <mergeCell ref="CN32:CQ32"/>
    <mergeCell ref="CR25:CU25"/>
    <mergeCell ref="BD25:BG25"/>
    <mergeCell ref="BH25:BK25"/>
    <mergeCell ref="BL25:BO25"/>
    <mergeCell ref="BP25:BS25"/>
    <mergeCell ref="BT25:BW25"/>
    <mergeCell ref="BX25:CA25"/>
    <mergeCell ref="CB25:CE25"/>
    <mergeCell ref="CF25:CI25"/>
    <mergeCell ref="CJ25:CM25"/>
    <mergeCell ref="BD34:BG34"/>
    <mergeCell ref="BH34:BK34"/>
    <mergeCell ref="BL34:BO34"/>
    <mergeCell ref="CF46:CI46"/>
    <mergeCell ref="CJ46:CM46"/>
    <mergeCell ref="BP46:BS46"/>
    <mergeCell ref="BT46:BW46"/>
    <mergeCell ref="CJ55:CM55"/>
    <mergeCell ref="CN55:CQ55"/>
    <mergeCell ref="CR55:CU55"/>
    <mergeCell ref="BT53:BW53"/>
    <mergeCell ref="BX53:CA53"/>
    <mergeCell ref="CB53:CE53"/>
    <mergeCell ref="CF53:CI53"/>
    <mergeCell ref="CN53:CQ53"/>
    <mergeCell ref="AZ52:BC52"/>
    <mergeCell ref="CR53:CU53"/>
    <mergeCell ref="CR52:CU52"/>
    <mergeCell ref="BT41:BW41"/>
    <mergeCell ref="BX41:CA41"/>
    <mergeCell ref="CB41:CE41"/>
    <mergeCell ref="CF43:CI43"/>
    <mergeCell ref="CJ43:CM43"/>
    <mergeCell ref="CN43:CQ43"/>
    <mergeCell ref="CR43:CU43"/>
    <mergeCell ref="BT44:BW44"/>
    <mergeCell ref="BX44:CA44"/>
    <mergeCell ref="CB44:CE44"/>
    <mergeCell ref="CF44:CI44"/>
    <mergeCell ref="CR44:CU44"/>
    <mergeCell ref="CB46:CE46"/>
    <mergeCell ref="CN46:CQ46"/>
    <mergeCell ref="CR46:CU46"/>
    <mergeCell ref="BX47:CA47"/>
    <mergeCell ref="BX49:CA49"/>
    <mergeCell ref="CB49:CE49"/>
    <mergeCell ref="CF49:CI49"/>
    <mergeCell ref="CJ49:CM49"/>
    <mergeCell ref="CN49:CQ49"/>
    <mergeCell ref="BL67:BO67"/>
    <mergeCell ref="BP67:BS67"/>
    <mergeCell ref="BT67:BW67"/>
    <mergeCell ref="BX67:CA67"/>
    <mergeCell ref="CB67:CE67"/>
    <mergeCell ref="CF67:CI67"/>
    <mergeCell ref="CJ67:CM67"/>
    <mergeCell ref="CN67:CQ67"/>
    <mergeCell ref="CR67:CU67"/>
    <mergeCell ref="CR68:CU68"/>
    <mergeCell ref="CR56:CU56"/>
    <mergeCell ref="BT59:BW59"/>
    <mergeCell ref="BX59:CA59"/>
    <mergeCell ref="CB59:CE59"/>
    <mergeCell ref="CF59:CI59"/>
    <mergeCell ref="CJ59:CM59"/>
    <mergeCell ref="CN59:CQ59"/>
    <mergeCell ref="CR59:CU59"/>
    <mergeCell ref="CN68:CQ68"/>
    <mergeCell ref="BL68:BO68"/>
    <mergeCell ref="BX68:CA68"/>
    <mergeCell ref="CB68:CE68"/>
    <mergeCell ref="CF68:CI68"/>
    <mergeCell ref="CJ68:CM68"/>
    <mergeCell ref="CN65:CQ65"/>
    <mergeCell ref="AN7:AQ7"/>
    <mergeCell ref="AR7:AU7"/>
    <mergeCell ref="AV7:AY7"/>
    <mergeCell ref="D10:G10"/>
    <mergeCell ref="H10:K10"/>
    <mergeCell ref="L10:O10"/>
    <mergeCell ref="P10:S10"/>
    <mergeCell ref="T10:W10"/>
    <mergeCell ref="X10:AA10"/>
    <mergeCell ref="AB10:AE10"/>
    <mergeCell ref="AF10:AI10"/>
    <mergeCell ref="AJ10:AM10"/>
    <mergeCell ref="AN10:AQ10"/>
    <mergeCell ref="AR10:AU10"/>
    <mergeCell ref="AV10:AY10"/>
    <mergeCell ref="D7:G7"/>
    <mergeCell ref="H7:K7"/>
    <mergeCell ref="L7:O7"/>
    <mergeCell ref="P7:S7"/>
    <mergeCell ref="T7:W7"/>
    <mergeCell ref="X7:AA7"/>
    <mergeCell ref="AB7:AE7"/>
    <mergeCell ref="AF7:AI7"/>
    <mergeCell ref="AJ7:AM7"/>
    <mergeCell ref="AN11:AQ11"/>
    <mergeCell ref="AR11:AU11"/>
    <mergeCell ref="AV11:AY11"/>
    <mergeCell ref="D13:G13"/>
    <mergeCell ref="H13:K13"/>
    <mergeCell ref="L13:O13"/>
    <mergeCell ref="P13:S13"/>
    <mergeCell ref="T13:W13"/>
    <mergeCell ref="X13:AA13"/>
    <mergeCell ref="AB13:AE13"/>
    <mergeCell ref="AF13:AI13"/>
    <mergeCell ref="AJ13:AM13"/>
    <mergeCell ref="AN13:AQ13"/>
    <mergeCell ref="AR13:AU13"/>
    <mergeCell ref="AV13:AY13"/>
    <mergeCell ref="D11:G11"/>
    <mergeCell ref="H11:K11"/>
    <mergeCell ref="L11:O11"/>
    <mergeCell ref="P11:S11"/>
    <mergeCell ref="T11:W11"/>
    <mergeCell ref="X11:AA11"/>
    <mergeCell ref="AB11:AE11"/>
    <mergeCell ref="AF11:AI11"/>
    <mergeCell ref="AJ11:AM11"/>
    <mergeCell ref="AN14:AQ14"/>
    <mergeCell ref="AR14:AU14"/>
    <mergeCell ref="AV14:AY14"/>
    <mergeCell ref="D16:G16"/>
    <mergeCell ref="H16:K16"/>
    <mergeCell ref="L16:O16"/>
    <mergeCell ref="P16:S16"/>
    <mergeCell ref="T16:W16"/>
    <mergeCell ref="X16:AA16"/>
    <mergeCell ref="AB16:AE16"/>
    <mergeCell ref="AF16:AI16"/>
    <mergeCell ref="AJ16:AM16"/>
    <mergeCell ref="AN16:AQ16"/>
    <mergeCell ref="AR16:AU16"/>
    <mergeCell ref="AV16:AY16"/>
    <mergeCell ref="D14:G14"/>
    <mergeCell ref="H14:K14"/>
    <mergeCell ref="L14:O14"/>
    <mergeCell ref="P14:S14"/>
    <mergeCell ref="T14:W14"/>
    <mergeCell ref="X14:AA14"/>
    <mergeCell ref="AB14:AE14"/>
    <mergeCell ref="AF14:AI14"/>
    <mergeCell ref="AJ14:AM14"/>
    <mergeCell ref="AN17:AQ17"/>
    <mergeCell ref="AR17:AU17"/>
    <mergeCell ref="AV17:AY17"/>
    <mergeCell ref="D19:G19"/>
    <mergeCell ref="H19:K19"/>
    <mergeCell ref="L19:O19"/>
    <mergeCell ref="P19:S19"/>
    <mergeCell ref="T19:W19"/>
    <mergeCell ref="X19:AA19"/>
    <mergeCell ref="AB19:AE19"/>
    <mergeCell ref="AF19:AI19"/>
    <mergeCell ref="AJ19:AM19"/>
    <mergeCell ref="AN19:AQ19"/>
    <mergeCell ref="AR19:AU19"/>
    <mergeCell ref="AV19:AY19"/>
    <mergeCell ref="D17:G17"/>
    <mergeCell ref="H17:K17"/>
    <mergeCell ref="L17:O17"/>
    <mergeCell ref="P17:S17"/>
    <mergeCell ref="T17:W17"/>
    <mergeCell ref="X17:AA17"/>
    <mergeCell ref="AB17:AE17"/>
    <mergeCell ref="AF17:AI17"/>
    <mergeCell ref="AJ17:AM17"/>
    <mergeCell ref="AN20:AQ20"/>
    <mergeCell ref="AR20:AU20"/>
    <mergeCell ref="AV20:AY20"/>
    <mergeCell ref="D22:G22"/>
    <mergeCell ref="H22:K22"/>
    <mergeCell ref="L22:O22"/>
    <mergeCell ref="P22:S22"/>
    <mergeCell ref="T22:W22"/>
    <mergeCell ref="X22:AA22"/>
    <mergeCell ref="AB22:AE22"/>
    <mergeCell ref="AF22:AI22"/>
    <mergeCell ref="AJ22:AM22"/>
    <mergeCell ref="AN22:AQ22"/>
    <mergeCell ref="AR22:AU22"/>
    <mergeCell ref="AV22:AY22"/>
    <mergeCell ref="D20:G20"/>
    <mergeCell ref="H20:K20"/>
    <mergeCell ref="L20:O20"/>
    <mergeCell ref="P20:S20"/>
    <mergeCell ref="T20:W20"/>
    <mergeCell ref="X20:AA20"/>
    <mergeCell ref="AB20:AE20"/>
    <mergeCell ref="AF20:AI20"/>
    <mergeCell ref="AJ20:AM20"/>
    <mergeCell ref="AN25:AQ25"/>
    <mergeCell ref="AR25:AU25"/>
    <mergeCell ref="AV25:AY25"/>
    <mergeCell ref="D26:G26"/>
    <mergeCell ref="H26:K26"/>
    <mergeCell ref="L26:O26"/>
    <mergeCell ref="P26:S26"/>
    <mergeCell ref="T26:W26"/>
    <mergeCell ref="X26:AA26"/>
    <mergeCell ref="AB26:AE26"/>
    <mergeCell ref="AF26:AI26"/>
    <mergeCell ref="AJ26:AM26"/>
    <mergeCell ref="AN26:AQ26"/>
    <mergeCell ref="AR26:AU26"/>
    <mergeCell ref="AV26:AY26"/>
    <mergeCell ref="D25:G25"/>
    <mergeCell ref="H25:K25"/>
    <mergeCell ref="L25:O25"/>
    <mergeCell ref="P25:S25"/>
    <mergeCell ref="T25:W25"/>
    <mergeCell ref="X25:AA25"/>
    <mergeCell ref="AB25:AE25"/>
    <mergeCell ref="AF25:AI25"/>
    <mergeCell ref="AJ25:AM25"/>
    <mergeCell ref="AN28:AQ28"/>
    <mergeCell ref="AR28:AU28"/>
    <mergeCell ref="AV28:AY28"/>
    <mergeCell ref="D29:G29"/>
    <mergeCell ref="H29:K29"/>
    <mergeCell ref="L29:O29"/>
    <mergeCell ref="P29:S29"/>
    <mergeCell ref="T29:W29"/>
    <mergeCell ref="X29:AA29"/>
    <mergeCell ref="AB29:AE29"/>
    <mergeCell ref="AF29:AI29"/>
    <mergeCell ref="AJ29:AM29"/>
    <mergeCell ref="AN29:AQ29"/>
    <mergeCell ref="AR29:AU29"/>
    <mergeCell ref="AV29:AY29"/>
    <mergeCell ref="D28:G28"/>
    <mergeCell ref="H28:K28"/>
    <mergeCell ref="L28:O28"/>
    <mergeCell ref="P28:S28"/>
    <mergeCell ref="T28:W28"/>
    <mergeCell ref="X28:AA28"/>
    <mergeCell ref="AB28:AE28"/>
    <mergeCell ref="AF28:AI28"/>
    <mergeCell ref="AJ28:AM28"/>
    <mergeCell ref="H34:K34"/>
    <mergeCell ref="L34:O34"/>
    <mergeCell ref="P34:S34"/>
    <mergeCell ref="T34:W34"/>
    <mergeCell ref="X34:AA34"/>
    <mergeCell ref="AB34:AE34"/>
    <mergeCell ref="AF34:AI34"/>
    <mergeCell ref="AJ34:AM34"/>
    <mergeCell ref="AN31:AQ31"/>
    <mergeCell ref="AR31:AU31"/>
    <mergeCell ref="AV31:AY31"/>
    <mergeCell ref="D32:G32"/>
    <mergeCell ref="H32:K32"/>
    <mergeCell ref="L32:O32"/>
    <mergeCell ref="P32:S32"/>
    <mergeCell ref="T32:W32"/>
    <mergeCell ref="X32:AA32"/>
    <mergeCell ref="AB32:AE32"/>
    <mergeCell ref="AF32:AI32"/>
    <mergeCell ref="AJ32:AM32"/>
    <mergeCell ref="AN32:AQ32"/>
    <mergeCell ref="AR32:AU32"/>
    <mergeCell ref="AV32:AY32"/>
    <mergeCell ref="D31:G31"/>
    <mergeCell ref="H31:K31"/>
    <mergeCell ref="L31:O31"/>
    <mergeCell ref="P31:S31"/>
    <mergeCell ref="T31:W31"/>
    <mergeCell ref="X31:AA31"/>
    <mergeCell ref="AB31:AE31"/>
    <mergeCell ref="AF31:AI31"/>
    <mergeCell ref="AJ31:AM31"/>
    <mergeCell ref="AJ40:AM40"/>
    <mergeCell ref="AN40:AQ40"/>
    <mergeCell ref="AR40:AU40"/>
    <mergeCell ref="AV40:AY40"/>
    <mergeCell ref="D41:G41"/>
    <mergeCell ref="H41:K41"/>
    <mergeCell ref="L41:O41"/>
    <mergeCell ref="P41:S41"/>
    <mergeCell ref="T41:W41"/>
    <mergeCell ref="X41:AA41"/>
    <mergeCell ref="AB41:AE41"/>
    <mergeCell ref="AF41:AI41"/>
    <mergeCell ref="AJ41:AM41"/>
    <mergeCell ref="AN41:AQ41"/>
    <mergeCell ref="AR41:AU41"/>
    <mergeCell ref="AV41:AY41"/>
    <mergeCell ref="AN34:AQ34"/>
    <mergeCell ref="AR34:AU34"/>
    <mergeCell ref="AV34:AY34"/>
    <mergeCell ref="D35:G35"/>
    <mergeCell ref="H35:K35"/>
    <mergeCell ref="L35:O35"/>
    <mergeCell ref="P35:S35"/>
    <mergeCell ref="T35:W35"/>
    <mergeCell ref="X35:AA35"/>
    <mergeCell ref="AB35:AE35"/>
    <mergeCell ref="AF35:AI35"/>
    <mergeCell ref="AJ35:AM35"/>
    <mergeCell ref="AN35:AQ35"/>
    <mergeCell ref="AR35:AU35"/>
    <mergeCell ref="AV35:AY35"/>
    <mergeCell ref="D34:G34"/>
    <mergeCell ref="P44:S44"/>
    <mergeCell ref="T44:W44"/>
    <mergeCell ref="X44:AA44"/>
    <mergeCell ref="AB44:AE44"/>
    <mergeCell ref="AF44:AI44"/>
    <mergeCell ref="AJ44:AM44"/>
    <mergeCell ref="AN44:AQ44"/>
    <mergeCell ref="AR44:AU44"/>
    <mergeCell ref="AV44:AY44"/>
    <mergeCell ref="D43:G43"/>
    <mergeCell ref="H43:K43"/>
    <mergeCell ref="L43:O43"/>
    <mergeCell ref="P43:S43"/>
    <mergeCell ref="T43:W43"/>
    <mergeCell ref="X43:AA43"/>
    <mergeCell ref="AB43:AE43"/>
    <mergeCell ref="AF43:AI43"/>
    <mergeCell ref="AJ43:AM43"/>
    <mergeCell ref="AN52:AQ52"/>
    <mergeCell ref="AR52:AU52"/>
    <mergeCell ref="AV52:AY52"/>
    <mergeCell ref="D53:G53"/>
    <mergeCell ref="H53:K53"/>
    <mergeCell ref="L53:O53"/>
    <mergeCell ref="P53:S53"/>
    <mergeCell ref="T53:W53"/>
    <mergeCell ref="X53:AA53"/>
    <mergeCell ref="AB53:AE53"/>
    <mergeCell ref="AF53:AI53"/>
    <mergeCell ref="AJ53:AM53"/>
    <mergeCell ref="AN53:AQ53"/>
    <mergeCell ref="AR53:AU53"/>
    <mergeCell ref="AV53:AY53"/>
    <mergeCell ref="D52:G52"/>
    <mergeCell ref="H52:K52"/>
    <mergeCell ref="L52:O52"/>
    <mergeCell ref="P52:S52"/>
    <mergeCell ref="T52:W52"/>
    <mergeCell ref="X52:AA52"/>
    <mergeCell ref="AB52:AE52"/>
    <mergeCell ref="AF52:AI52"/>
    <mergeCell ref="AJ52:AM52"/>
    <mergeCell ref="AN55:AQ55"/>
    <mergeCell ref="AR55:AU55"/>
    <mergeCell ref="AV55:AY55"/>
    <mergeCell ref="D56:G56"/>
    <mergeCell ref="H56:K56"/>
    <mergeCell ref="L56:O56"/>
    <mergeCell ref="P56:S56"/>
    <mergeCell ref="T56:W56"/>
    <mergeCell ref="X56:AA56"/>
    <mergeCell ref="AB56:AE56"/>
    <mergeCell ref="AF56:AI56"/>
    <mergeCell ref="AJ56:AM56"/>
    <mergeCell ref="AN56:AQ56"/>
    <mergeCell ref="AR56:AU56"/>
    <mergeCell ref="AV56:AY56"/>
    <mergeCell ref="D55:G55"/>
    <mergeCell ref="H55:K55"/>
    <mergeCell ref="L55:O55"/>
    <mergeCell ref="P55:S55"/>
    <mergeCell ref="T55:W55"/>
    <mergeCell ref="X55:AA55"/>
    <mergeCell ref="AB55:AE55"/>
    <mergeCell ref="AF55:AI55"/>
    <mergeCell ref="AJ55:AM55"/>
    <mergeCell ref="AN58:AQ58"/>
    <mergeCell ref="AR58:AU58"/>
    <mergeCell ref="AV58:AY58"/>
    <mergeCell ref="D59:G59"/>
    <mergeCell ref="H59:K59"/>
    <mergeCell ref="L59:O59"/>
    <mergeCell ref="P59:S59"/>
    <mergeCell ref="T59:W59"/>
    <mergeCell ref="X59:AA59"/>
    <mergeCell ref="AB59:AE59"/>
    <mergeCell ref="AF59:AI59"/>
    <mergeCell ref="AJ59:AM59"/>
    <mergeCell ref="AN59:AQ59"/>
    <mergeCell ref="AR59:AU59"/>
    <mergeCell ref="AV59:AY59"/>
    <mergeCell ref="D58:G58"/>
    <mergeCell ref="H58:K58"/>
    <mergeCell ref="L58:O58"/>
    <mergeCell ref="P58:S58"/>
    <mergeCell ref="T58:W58"/>
    <mergeCell ref="X58:AA58"/>
    <mergeCell ref="AB58:AE58"/>
    <mergeCell ref="AF58:AI58"/>
    <mergeCell ref="AJ58:AM58"/>
    <mergeCell ref="AN61:AQ61"/>
    <mergeCell ref="AR61:AU61"/>
    <mergeCell ref="AV61:AY61"/>
    <mergeCell ref="D62:G62"/>
    <mergeCell ref="H62:K62"/>
    <mergeCell ref="L62:O62"/>
    <mergeCell ref="P62:S62"/>
    <mergeCell ref="T62:W62"/>
    <mergeCell ref="X62:AA62"/>
    <mergeCell ref="AB62:AE62"/>
    <mergeCell ref="AF62:AI62"/>
    <mergeCell ref="AJ62:AM62"/>
    <mergeCell ref="AN62:AQ62"/>
    <mergeCell ref="AR62:AU62"/>
    <mergeCell ref="AV62:AY62"/>
    <mergeCell ref="D61:G61"/>
    <mergeCell ref="H61:K61"/>
    <mergeCell ref="L61:O61"/>
    <mergeCell ref="P61:S61"/>
    <mergeCell ref="T61:W61"/>
    <mergeCell ref="X61:AA61"/>
    <mergeCell ref="AB61:AE61"/>
    <mergeCell ref="AF61:AI61"/>
    <mergeCell ref="AJ61:AM61"/>
    <mergeCell ref="AN64:AQ64"/>
    <mergeCell ref="AR64:AU64"/>
    <mergeCell ref="AV64:AY64"/>
    <mergeCell ref="D65:G65"/>
    <mergeCell ref="H65:K65"/>
    <mergeCell ref="L65:O65"/>
    <mergeCell ref="P65:S65"/>
    <mergeCell ref="T65:W65"/>
    <mergeCell ref="X65:AA65"/>
    <mergeCell ref="AB65:AE65"/>
    <mergeCell ref="AF65:AI65"/>
    <mergeCell ref="AJ65:AM65"/>
    <mergeCell ref="AN65:AQ65"/>
    <mergeCell ref="AR65:AU65"/>
    <mergeCell ref="AV65:AY65"/>
    <mergeCell ref="D64:G64"/>
    <mergeCell ref="H64:K64"/>
    <mergeCell ref="L64:O64"/>
    <mergeCell ref="P64:S64"/>
    <mergeCell ref="T64:W64"/>
    <mergeCell ref="X64:AA64"/>
    <mergeCell ref="AB64:AE64"/>
    <mergeCell ref="AF64:AI64"/>
    <mergeCell ref="AJ64:AM64"/>
    <mergeCell ref="AN67:AQ67"/>
    <mergeCell ref="AR67:AU67"/>
    <mergeCell ref="AV67:AY67"/>
    <mergeCell ref="D68:G68"/>
    <mergeCell ref="H68:K68"/>
    <mergeCell ref="L68:O68"/>
    <mergeCell ref="P68:S68"/>
    <mergeCell ref="T68:W68"/>
    <mergeCell ref="X68:AA68"/>
    <mergeCell ref="AB68:AE68"/>
    <mergeCell ref="AF68:AI68"/>
    <mergeCell ref="AJ68:AM68"/>
    <mergeCell ref="AN68:AQ68"/>
    <mergeCell ref="AR68:AU68"/>
    <mergeCell ref="AV68:AY68"/>
    <mergeCell ref="D67:G67"/>
    <mergeCell ref="H67:K67"/>
    <mergeCell ref="L67:O67"/>
    <mergeCell ref="P67:S67"/>
    <mergeCell ref="T67:W67"/>
    <mergeCell ref="X67:AA67"/>
    <mergeCell ref="AB67:AE67"/>
    <mergeCell ref="AF67:AI67"/>
    <mergeCell ref="AJ67:AM67"/>
    <mergeCell ref="BL37:BO37"/>
    <mergeCell ref="B36:B38"/>
    <mergeCell ref="C36:C38"/>
    <mergeCell ref="D37:G37"/>
    <mergeCell ref="H37:K37"/>
    <mergeCell ref="L37:O37"/>
    <mergeCell ref="P37:S37"/>
    <mergeCell ref="T37:W37"/>
    <mergeCell ref="X37:AA37"/>
    <mergeCell ref="AB37:AE37"/>
    <mergeCell ref="AN70:AQ70"/>
    <mergeCell ref="AR70:AU70"/>
    <mergeCell ref="AV70:AY70"/>
    <mergeCell ref="D71:G71"/>
    <mergeCell ref="H71:K71"/>
    <mergeCell ref="L71:O71"/>
    <mergeCell ref="P71:S71"/>
    <mergeCell ref="T71:W71"/>
    <mergeCell ref="X71:AA71"/>
    <mergeCell ref="AB71:AE71"/>
    <mergeCell ref="AF71:AI71"/>
    <mergeCell ref="AJ71:AM71"/>
    <mergeCell ref="AN71:AQ71"/>
    <mergeCell ref="AR71:AU71"/>
    <mergeCell ref="AV71:AY71"/>
    <mergeCell ref="D70:G70"/>
    <mergeCell ref="H70:K70"/>
    <mergeCell ref="L70:O70"/>
    <mergeCell ref="P70:S70"/>
    <mergeCell ref="T70:W70"/>
    <mergeCell ref="X70:AA70"/>
    <mergeCell ref="AB70:AE70"/>
    <mergeCell ref="CF37:CI37"/>
    <mergeCell ref="CJ37:CM37"/>
    <mergeCell ref="CN37:CQ37"/>
    <mergeCell ref="CR37:CU37"/>
    <mergeCell ref="D38:G38"/>
    <mergeCell ref="H38:K38"/>
    <mergeCell ref="L38:O38"/>
    <mergeCell ref="P38:S38"/>
    <mergeCell ref="T38:W38"/>
    <mergeCell ref="X38:AA38"/>
    <mergeCell ref="AB38:AE38"/>
    <mergeCell ref="AF38:AI38"/>
    <mergeCell ref="AJ38:AM38"/>
    <mergeCell ref="AN38:AQ38"/>
    <mergeCell ref="AR38:AU38"/>
    <mergeCell ref="AV38:AY38"/>
    <mergeCell ref="AZ38:BC38"/>
    <mergeCell ref="BD38:BG38"/>
    <mergeCell ref="BH38:BK38"/>
    <mergeCell ref="BL38:BO38"/>
    <mergeCell ref="BP38:BS38"/>
    <mergeCell ref="BT38:BW38"/>
    <mergeCell ref="BX38:CA38"/>
    <mergeCell ref="CB38:CE38"/>
    <mergeCell ref="AF37:AI37"/>
    <mergeCell ref="AJ37:AM37"/>
    <mergeCell ref="AN37:AQ37"/>
    <mergeCell ref="AR37:AU37"/>
    <mergeCell ref="AV37:AY37"/>
    <mergeCell ref="AZ37:BC37"/>
    <mergeCell ref="BD37:BG37"/>
    <mergeCell ref="BH37:BK37"/>
    <mergeCell ref="CN38:CQ38"/>
    <mergeCell ref="CR38:CU38"/>
    <mergeCell ref="B48:B50"/>
    <mergeCell ref="C48:C50"/>
    <mergeCell ref="D49:G49"/>
    <mergeCell ref="H49:K49"/>
    <mergeCell ref="L49:O49"/>
    <mergeCell ref="P49:S49"/>
    <mergeCell ref="T49:W49"/>
    <mergeCell ref="X49:AA49"/>
    <mergeCell ref="AB49:AE49"/>
    <mergeCell ref="AF49:AI49"/>
    <mergeCell ref="AJ49:AM49"/>
    <mergeCell ref="AN49:AQ49"/>
    <mergeCell ref="AR49:AU49"/>
    <mergeCell ref="AV49:AY49"/>
    <mergeCell ref="AZ49:BC49"/>
    <mergeCell ref="BD49:BG49"/>
    <mergeCell ref="BH49:BK49"/>
    <mergeCell ref="BL49:BO49"/>
    <mergeCell ref="BP49:BS49"/>
    <mergeCell ref="BT49:BW49"/>
    <mergeCell ref="AN46:AQ46"/>
    <mergeCell ref="AR46:AU46"/>
    <mergeCell ref="AV46:AY46"/>
    <mergeCell ref="D47:G47"/>
    <mergeCell ref="H47:K47"/>
    <mergeCell ref="L47:O47"/>
    <mergeCell ref="P47:S47"/>
    <mergeCell ref="T47:W47"/>
    <mergeCell ref="X47:AA47"/>
    <mergeCell ref="AB47:AE47"/>
    <mergeCell ref="BT50:BW50"/>
    <mergeCell ref="D50:G50"/>
    <mergeCell ref="H50:K50"/>
    <mergeCell ref="L50:O50"/>
    <mergeCell ref="P50:S50"/>
    <mergeCell ref="T50:W50"/>
    <mergeCell ref="X50:AA50"/>
    <mergeCell ref="AB50:AE50"/>
    <mergeCell ref="AF50:AI50"/>
    <mergeCell ref="AJ50:AM50"/>
    <mergeCell ref="CF38:CI38"/>
    <mergeCell ref="CJ38:CM38"/>
    <mergeCell ref="AF47:AI47"/>
    <mergeCell ref="AJ47:AM47"/>
    <mergeCell ref="AN47:AQ47"/>
    <mergeCell ref="AR47:AU47"/>
    <mergeCell ref="AV47:AY47"/>
    <mergeCell ref="D46:G46"/>
    <mergeCell ref="H46:K46"/>
    <mergeCell ref="L46:O46"/>
    <mergeCell ref="P46:S46"/>
    <mergeCell ref="T46:W46"/>
    <mergeCell ref="X46:AA46"/>
    <mergeCell ref="AB46:AE46"/>
    <mergeCell ref="AF46:AI46"/>
    <mergeCell ref="AJ46:AM46"/>
    <mergeCell ref="AN43:AQ43"/>
    <mergeCell ref="AR43:AU43"/>
    <mergeCell ref="AV43:AY43"/>
    <mergeCell ref="D44:G44"/>
    <mergeCell ref="H44:K44"/>
    <mergeCell ref="L44:O44"/>
    <mergeCell ref="L72:O72"/>
    <mergeCell ref="P72:S72"/>
    <mergeCell ref="T72:W72"/>
    <mergeCell ref="X72:AA72"/>
    <mergeCell ref="AB72:AE72"/>
    <mergeCell ref="AF72:AI72"/>
    <mergeCell ref="AJ72:AM72"/>
    <mergeCell ref="CB50:CE50"/>
    <mergeCell ref="CF50:CI50"/>
    <mergeCell ref="CJ50:CM50"/>
    <mergeCell ref="CN50:CQ50"/>
    <mergeCell ref="CR50:CU50"/>
    <mergeCell ref="D69:G69"/>
    <mergeCell ref="H69:K69"/>
    <mergeCell ref="L69:O69"/>
    <mergeCell ref="P69:S69"/>
    <mergeCell ref="T69:W69"/>
    <mergeCell ref="X69:AA69"/>
    <mergeCell ref="AB69:AE69"/>
    <mergeCell ref="AF69:AI69"/>
    <mergeCell ref="AJ69:AM69"/>
    <mergeCell ref="AN69:AQ69"/>
    <mergeCell ref="AR69:AU69"/>
    <mergeCell ref="AV69:AY69"/>
    <mergeCell ref="AN50:AQ50"/>
    <mergeCell ref="AR50:AU50"/>
    <mergeCell ref="AV50:AY50"/>
    <mergeCell ref="AZ50:BC50"/>
    <mergeCell ref="BD50:BG50"/>
    <mergeCell ref="BH50:BK50"/>
    <mergeCell ref="BL50:BO50"/>
    <mergeCell ref="BP50:BS50"/>
  </mergeCells>
  <phoneticPr fontId="0" type="noConversion"/>
  <conditionalFormatting sqref="BI3">
    <cfRule type="cellIs" dxfId="0" priority="5" stopIfTrue="1" operator="equal">
      <formula>0</formula>
    </cfRule>
  </conditionalFormatting>
  <printOptions horizontalCentered="1" verticalCentered="1"/>
  <pageMargins left="0" right="0" top="0" bottom="0" header="0" footer="0"/>
  <pageSetup paperSize="9" scale="39" firstPageNumber="0" orientation="landscape" r:id="rId1"/>
  <headerFooter alignWithMargins="0"/>
  <colBreaks count="1" manualBreakCount="1">
    <brk id="100" max="6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 Geral</vt:lpstr>
      <vt:lpstr>'Crono Geral'!Area_de_impressao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ANDRE LUIS ALVES FANTAUZZI UR000853</cp:lastModifiedBy>
  <cp:lastPrinted>2026-07-09T12:15:44Z</cp:lastPrinted>
  <dcterms:created xsi:type="dcterms:W3CDTF">2012-10-19T12:28:59Z</dcterms:created>
  <dcterms:modified xsi:type="dcterms:W3CDTF">2026-07-09T12:15:48Z</dcterms:modified>
</cp:coreProperties>
</file>