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72.20.0.31\dados_pmi\admin\PROCESSO GERAL 2001 A 2025\PROCESSO GERAL 2025\CONCORRÊNCIA PÚBLICA\015 - LUCAS - Farmacia de todos, lago azul\PLANILHAS E PROJETOS\"/>
    </mc:Choice>
  </mc:AlternateContent>
  <xr:revisionPtr revIDLastSave="0" documentId="8_{EBAF23D6-BEFA-44D9-91C2-4AD436F8C06A}" xr6:coauthVersionLast="47" xr6:coauthVersionMax="47" xr10:uidLastSave="{00000000-0000-0000-0000-000000000000}"/>
  <bookViews>
    <workbookView xWindow="-120" yWindow="-120" windowWidth="20730" windowHeight="11160" xr2:uid="{C5919BD8-0409-4889-B877-409EC3F507D7}"/>
  </bookViews>
  <sheets>
    <sheet name="Curva ABC" sheetId="1" r:id="rId1"/>
  </sheets>
  <externalReferences>
    <externalReference r:id="rId2"/>
  </externalReferences>
  <definedNames>
    <definedName name="_xlnm._FilterDatabase" localSheetId="0" hidden="1">'Curva ABC'!$A$6:$K$6</definedName>
    <definedName name="_xlnm.Print_Area" localSheetId="0">'Curva ABC'!$A$1:$K$233</definedName>
    <definedName name="BANCO_1_INSUMO">#REF!</definedName>
    <definedName name="BANCO_1_SERVICO">#REF!</definedName>
    <definedName name="BANCO_10_SERVICO">#REF!</definedName>
    <definedName name="BANCO_2_INSUMO">#REF!</definedName>
    <definedName name="BANCO_2_SERVICO">#REF!</definedName>
    <definedName name="BANCO_3_INSUMO">#REF!</definedName>
    <definedName name="BANCO_3_SERVICO">#REF!</definedName>
    <definedName name="BANCO_4_INSUM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COMPOSIÇÕES">#REF!</definedName>
    <definedName name="COTACAO">#REF!</definedName>
    <definedName name="CUSTO_BDI_MATERIAL">TRUNC(#REF!*(1+#REF!),2)</definedName>
    <definedName name="CUSTO_BDI_SERVICO">TRUNC([1]Orçamento!XFD1*(1+[1]Orçamento!$I$3),2)</definedName>
    <definedName name="CUSTO_TOTAL_MATERIAL">TRUNC(#REF!*#REF!,2)</definedName>
    <definedName name="CUSTO_TOTAL_SERVICO">TRUNC([1]Orçamento!XFD1*[1]Orçamento!XFB1,2)</definedName>
    <definedName name="ESC_AGUA_0A2">#REF!</definedName>
    <definedName name="ESC_AGUA_2A100">#REF!</definedName>
    <definedName name="ESC_DREN">#REF!</definedName>
    <definedName name="ESC_ESG_0A2">#REF!</definedName>
    <definedName name="ESC_ESG_2A4">#REF!</definedName>
    <definedName name="ESC_ESG_4A6">#REF!</definedName>
    <definedName name="ESC_ESG_6A8">#REF!</definedName>
    <definedName name="IOPES_INSUMO">#REF!</definedName>
    <definedName name="IOPES_SERVICO">#REF!</definedName>
    <definedName name="NOME_BI_1">#REF!</definedName>
    <definedName name="NOME_BI_2">#REF!</definedName>
    <definedName name="NOME_BI_3">#REF!</definedName>
    <definedName name="NOME_BI_4">#REF!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PROCURA_DESCRICAO_COMPOSIÇÃO">IFERROR(  IF(#REF!="SERVIÇO", 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 IF(#REF!="INSUMO",  IF(AND(#REF!="",#REF!=""),0, IF(#REF!="SINAPI",VLOOKUP(#REF!,SINAPI_INSUMO,2,0), IF(#REF!="COMPOSIÇÃO",VLOOKUP(#REF!,COMPOSIÇÕES,2,0), IF(#REF!="IOPES",VLOOKUP(#REF!,IOPES_INSUMO,2,0), IF(#REF!="SETOP",VLOOKUP(#REF!,SETOP_INSUMO,2,0), IF(#REF!="SUDECAP",VLOOKUP(#REF!,SUDECAP_INSUMO,2,0), IF(#REF!="TCPO",VLOOKUP(#REF!,TCPO_INSUMO,2,0), IF(#REF!="COTAÇÃO",VLOOKUP(#REF!,COTACAO,2,0), IF(#REF!=NOME_BI_1,VLOOKUP(#REF!,BANCO_1_INSUMO,2,0), IF(#REF!=NOME_BI_2,VLOOKUP(#REF!,BANCO_2_INSUMO,2,0), IF(#REF!=NOME_BI_3,VLOOKUP(#REF!,BANCO_3_INSUMO,2,0), IF(#REF!=NOME_BI_4,VLOOKUP(#REF!,BANCO_4_INSUMO,2,0), IF(#REF!=NOME_BI_5,VLOOKUP(#REF!,BANCO_5_INSUMO,2,0), IF(#REF!=NOME_BI_6,VLOOKUP(#REF!,BANCO_6_INSUMO,2,0), IF(#REF!=NOME_BI_7,VLOOKUP(#REF!,BANCO_7_INSUMO,2,0), IF(#REF!=NOME_BI_8,VLOOKUP(#REF!,BANCO_8_INSUMO,2,0), IF(#REF!=NOME_BI_9,VLOOKUP(#REF!,BANCO_8_INSUMO,2,0), IF(#REF!=NOME_BI_10,VLOOKUP(#REF!,BANCO_10_INSUMO,2,0), 0) ))))))))))))))))), 0)),  0)</definedName>
    <definedName name="PROCURA_DESCRICAO_MATERIAL">IFERROR(  IF(AND(#REF!="",#REF!=""),0, IF(#REF!="SINAPI",VLOOKUP(#REF!,SINAPI_INSUMO,2,0), IF(#REF!="COMPOSIÇÃO",VLOOKUP(#REF!,COMPOSIÇÕES,2,0), IF(#REF!="IOPES",VLOOKUP(#REF!,IOPES_INSUMO,2,0), IF(#REF!="SETOP",VLOOKUP(#REF!,SETOP_INSUMO,2,0), IF(#REF!="SUDECAP",VLOOKUP(#REF!,SUDECAP_INSUMO,2,0), IF(#REF!="TCPO",VLOOKUP(#REF!,TCPO_INSUMO,2,0), IF(#REF!="COTAÇÃO",VLOOKUP(#REF!,COTACAO,2,0), IF(#REF!=NOME_BI_1,VLOOKUP(#REF!,BANCO_1_INSUMO,2,0), IF(#REF!=NOME_BI_2,VLOOKUP(#REF!,BANCO_2_INSUMO,2,0), IF(#REF!=NOME_BI_3,VLOOKUP(#REF!,BANCO_3_INSUMO,2,0), IF(#REF!=NOME_BI_4,VLOOKUP(#REF!,BANCO_4_INSUMO,2,0), 0) ))))))))))),  0)</definedName>
    <definedName name="PROCURA_DESCRICAO_SERVICO">IFERROR( IF(AND([1]Orçamento!$B1="",[1]Orçamento!$C1=""),0, IF([1]Orçamento!$B1="SINAPI",VLOOKUP([1]Orçamento!$C1,SINAPI_SERVICO,2,0), IF([1]Orçamento!$B1="COMPOSIÇÃO",VLOOKUP([1]Orçamento!$C1,COMPOSIÇÕES,2,0), IF([1]Orçamento!$B1="IOPES",VLOOKUP([1]Orçamento!$C1,IOPES_SERVICO,2,0), IF([1]Orçamento!$B1="SETOP",VLOOKUP([1]Orçamento!$C1,SETOP_SERVICO,2,0), IF([1]Orçamento!$B1="SUDECAP",VLOOKUP([1]Orçamento!$C1,SUDECAP_SERVICO,2,0), IF([1]Orçamento!$B1="TCPO",VLOOKUP([1]Orçamento!$C1,TCPO_SERVICO,2,0), IF([1]Orçamento!$B1="COTAÇÃO",VLOOKUP([1]Orçamento!$C1,COTACAO,2,0), IF([1]Orçamento!$B1=NOME_BS_1,VLOOKUP([1]Orçamento!$C1,BANCO_1_SERVICO,2,0), IF([1]Orçamento!$B1=NOME_BS_2,VLOOKUP([1]Orçamento!$C1,BANCO_2_SERVICO,2,0), IF([1]Orçamento!$B1=NOME_BS_3,VLOOKUP([1]Orçamento!$C1,BANCO_3_SERVICO,2,0), IF([1]Orçamento!$B1=NOME_BS_4,VLOOKUP([1]Orçamento!$C1,BANCO_4_SERVICO,2,0), IF([1]Orçamento!$B1=NOME_BS_5,VLOOKUP([1]Orçamento!$C1,BANCO_5_SERVICO,2,0), IF([1]Orçamento!$B1=NOME_BS_6,VLOOKUP([1]Orçamento!$C1,BANCO_6_SERVICO,2,0), IF([1]Orçamento!$B1=NOME_BS_7,VLOOKUP([1]Orçamento!$C1,BANCO_7_SERVICO,2,0), IF([1]Orçamento!$B1=NOME_BS_8,VLOOKUP([1]Orçamento!$C1,BANCO_8_SERVICO,2,0), IF([1]Orçamento!$B1=NOME_BS_9,VLOOKUP([1]Orçamento!$C1,BANCO_9_SERVICO,2,0), IF([1]Orçamento!$B1=NOME_BS_10,VLOOKUP([1]Orçamento!$C1,BANCO_10_SERVICO,2,0), 0) ))))))))))))))))), 0)</definedName>
    <definedName name="PROCURA_PREÇO_COMP_INS">IFERROR(IF(AND(#REF!="",#REF!=""),0, IF(#REF!="SINAPI",VLOOKUP(#REF!,SINAPI_INSUMO,5,0), IF(#REF!="COMPOSIÇÃO",VLOOKUP(#REF!,COMPOSIÇÕES,4,0), IF(#REF!="IOPES",VLOOKUP(#REF!,IOPES_INSUMO,5,0), IF(#REF!="SETOP",VLOOKUP(#REF!,SETOP_INSUMO,5,0), IF(#REF!="SUDECAP",VLOOKUP(#REF!,SUDECAP_INSUMO,5,0), IF(#REF!="TCPO",VLOOKUP(#REF!,TCPO_INSUMO,5,0), IF(#REF!="COTAÇÃO",VLOOKUP(#REF!,COTACAO,5,0), IF(#REF!=NOME_BI_1,VLOOKUP(#REF!,BANCO_1_INSUMO,5,0), IF(#REF!=NOME_BI_2,VLOOKUP(#REF!,BANCO_2_INSUMO,5,0), IF(#REF!=NOME_BI_3,VLOOKUP(#REF!,BANCO_3_INSUMO,5,0), IF(#REF!=NOME_BI_4,VLOOKUP(#REF!,BANCO_4_INSUMO,5,0), IF(#REF!=NOME_BI_5,VLOOKUP(#REF!,BANCO_5_INSUMO,5,0), IF(#REF!=NOME_BI_6,VLOOKUP(#REF!,BANCO_6_INSUMO,5,0), IF(#REF!=NOME_BI_7,VLOOKUP(#REF!,BANCO_7_INSUMO,5,0), IF(#REF!=NOME_BI_8,VLOOKUP(#REF!,BANCO_8_INSUMO,5,0), IF(#REF!=NOME_BI_9,VLOOKUP(#REF!,BANCO_8_INSUMO,5,0), IF(#REF!=NOME_BI_10,VLOOKUP(#REF!,BANCO_10_INSUMO,5,0), 0) ))))))))))))))))),0)</definedName>
    <definedName name="PROCURA_PREÇO_COMP_SER">IFERROR(  IF(#REF!="DESONERADA",  IF(AND(#REF!="",#REF!=""),0, IF(#REF!="SINAPI",VLOOKUP(#REF!,SINAPI_SERVICO,5,0), IF(#REF!="COMPOSIÇÃO",VLOOKUP(#REF!,COMPOSIÇÕES,4,0), IF(#REF!="IOPES",VLOOKUP(#REF!,IOPES_SERVICO,5,0), IF(#REF!="SETOP",VLOOKUP(#REF!,SETOP_SERVICO,5,0), IF(#REF!="SUDECAP",VLOOKUP(#REF!,SUDECAP_SERVICO,5,0), IF(#REF!="TCPO",VLOOKUP(#REF!,TCPO_SERVICO,5,0), IF(#REF!="COTAÇÃO",VLOOKUP(#REF!,COTACAO,5,0), IF(#REF!=NOME_BS_1,VLOOKUP(#REF!,BANCO_1_SERVICO,5,0), IF(#REF!=NOME_BS_2,VLOOKUP(#REF!,BANCO_2_SERVICO,5,0), IF(#REF!=NOME_BS_3,VLOOKUP(#REF!,BANCO_3_SERVICO,5,0), IF(#REF!=NOME_BS_4,VLOOKUP(#REF!,BANCO_4_SERVICO,5,0), IF(#REF!=NOME_BS_5,VLOOKUP(#REF!,BANCO_5_SERVICO,5,0), IF(#REF!=NOME_BS_6,VLOOKUP(#REF!,BANCO_6_SERVICO,5,0), IF(#REF!=NOME_BS_7,VLOOKUP(#REF!,BANCO_7_SERVICO,5,0), IF(#REF!=NOME_BS_8,VLOOKUP(#REF!,BANCO_8_SERVICO,5,0), IF(#REF!=NOME_BS_9,VLOOKUP(#REF!,BANCO_9_SERVICO,5,0), IF(#REF!=NOME_BS_10,VLOOKUP(#REF!,BANCO_10_SERVICO,5,0), 0) ))))))))))))))))),  IF(#REF!="NÃO DESONERADA",  IF(AND(#REF!="",#REF!=""),0, IF(#REF!="SINAPI",VLOOKUP(#REF!,SINAPI_SERVICO,6,0), IF(#REF!="COMPOSIÇÃO",VLOOKUP(#REF!,COMPOSIÇÕES,4,0), IF(#REF!="IOPES",VLOOKUP(#REF!,IOPES_SERVICO,6,0), IF(#REF!="SETOP",VLOOKUP(#REF!,SETOP_SERVICO,6,0), IF(#REF!="SUDECAP",VLOOKUP(#REF!,SUDECAP_SERVICO,6,0), IF(#REF!="TCPO",VLOOKUP(#REF!,TCPO_SERVICO,6,0), IF(#REF!="COTAÇÃO",VLOOKUP(#REF!,COTACAO,5,0), IF(#REF!=NOME_BS_1,VLOOKUP(#REF!,BANCO_1_SERVICO,6,0), IF(#REF!=NOME_BS_2,VLOOKUP(#REF!,BANCO_2_SERVICO,6,0), IF(#REF!=NOME_BS_3,VLOOKUP(#REF!,BANCO_3_SERVICO,6,0), IF(#REF!=NOME_BS_4,VLOOKUP(#REF!,BANCO_4_SERVICO,6,0), IF(#REF!=NOME_BS_5,VLOOKUP(#REF!,BANCO_5_SERVICO,6,0), IF(#REF!=NOME_BS_6,VLOOKUP(#REF!,BANCO_6_SERVICO,6,0), IF(#REF!=NOME_BS_7,VLOOKUP(#REF!,BANCO_7_SERVICO,6,0), IF(#REF!=NOME_BS_8,VLOOKUP(#REF!,BANCO_8_SERVICO,6,0), IF(#REF!=NOME_BS_9,VLOOKUP(#REF!,BANCO_9_SERVICO,6,0), IF(#REF!=NOME_BS_10,VLOOKUP(#REF!,BANCO_10_SERVICO,6,0), 0) ))))))))))))))))))),0)</definedName>
    <definedName name="PROCURA_PRECO_COMPOSICAO">IFERROR(IF(#REF!="SERVIÇO",PROCURA_PREÇO_COMP_SER,IF(#REF!="INSUMO",PROCURA_PREÇO_COMP_INS,0)),0)</definedName>
    <definedName name="PROCURA_PRECO_MATERIAL">IFERROR(  IF(AND(#REF!="",#REF!=""),0, IF(#REF!="SINAPI",VLOOKUP(#REF!,SINAPI_INSUMO,5,0), IF(#REF!="COMPOSIÇÃO",VLOOKUP(#REF!,COMPOSIÇÕES,4,0), IF(#REF!="IOPES",VLOOKUP(#REF!,IOPES_INSUMO,5,0), IF(#REF!="SETOP",VLOOKUP(#REF!,SETOP_INSUMO,5,0), IF(#REF!="SUDECAP",VLOOKUP(#REF!,SUDECAP_INSUMO,5,0), IF(#REF!="TCPO",VLOOKUP(#REF!,TCPO_INSUMO,5,0), IF(#REF!="COTAÇÃO",VLOOKUP(#REF!,COTACAO,5,0), IF(#REF!=NOME_BI_1,VLOOKUP(#REF!,BANCO_1_INSUMO,5,0), IF(#REF!=NOME_BI_2,VLOOKUP(#REF!,BANCO_2_INSUMO,5,0), IF(#REF!=NOME_BI_3,VLOOKUP(#REF!,BANCO_3_INSUMO,5,0), IF(#REF!=NOME_BI_4,VLOOKUP(#REF!,BANCO_4_INSUMO,5,0), 0)))))))))))),  0)</definedName>
    <definedName name="PROCURA_PRECO_SERVICO" xml:space="preserve"> IFERROR(  IF(#REF!="DESONERADA",  IF(AND([1]Orçamento!$B1="",[1]Orçamento!$C1=""),0, IF([1]Orçamento!$B1="SINAPI",VLOOKUP([1]Orçamento!$C1,SINAPI_SERVICO,5,0), IF([1]Orçamento!$B1="COMPOSIÇÃO",VLOOKUP([1]Orçamento!$C1,COMPOSIÇÕES,4,0), IF([1]Orçamento!$B1="IOPES",VLOOKUP([1]Orçamento!$C1,IOPES_SERVICO,5,0), IF([1]Orçamento!$B1="SETOP",VLOOKUP([1]Orçamento!$C1,SETOP_SERVICO,5,0), IF([1]Orçamento!$B1="SUDECAP",VLOOKUP([1]Orçamento!$C1,SUDECAP_SERVICO,5,0), IF([1]Orçamento!$B1="TCPO",VLOOKUP([1]Orçamento!$C1,TCPO_SERVICO,5,0), IF([1]Orçamento!$B1="COTAÇÃO",VLOOKUP([1]Orçamento!$C1,COTACAO,5,0), IF([1]Orçamento!$B1=NOME_BS_1,VLOOKUP([1]Orçamento!$C1,BANCO_1_SERVICO,5,0), IF([1]Orçamento!$B1=NOME_BS_2,VLOOKUP([1]Orçamento!$C1,BANCO_2_SERVICO,5,0), IF([1]Orçamento!$B1=NOME_BS_3,VLOOKUP([1]Orçamento!$C1,BANCO_3_SERVICO,5,0), IF([1]Orçamento!$B1=NOME_BS_4,VLOOKUP([1]Orçamento!$C1,BANCO_4_SERVICO,5,0), IF([1]Orçamento!$B1=NOME_BS_5,VLOOKUP([1]Orçamento!$C1,BANCO_5_SERVICO,5,0), IF([1]Orçamento!$B1=NOME_BS_6,VLOOKUP([1]Orçamento!$C1,BANCO_6_SERVICO,5,0), IF([1]Orçamento!$B1=NOME_BS_7,VLOOKUP([1]Orçamento!$C1,BANCO_7_SERVICO,5,0), IF([1]Orçamento!$B1=NOME_BS_8,VLOOKUP([1]Orçamento!$C1,BANCO_8_SERVICO,5,0), IF([1]Orçamento!$B1=NOME_BS_9,VLOOKUP([1]Orçamento!$C1,BANCO_9_SERVICO,5,0), IF([1]Orçamento!$B1=NOME_BS_10,VLOOKUP([1]Orçamento!$C1,BANCO_10_SERVICO,5,0),)))))))))))))))))),  IF(#REF!="NÃO DESONERADA",  IF(AND([1]Orçamento!$B1="",[1]Orçamento!$C1=""),0, IF([1]Orçamento!$B1="SINAPI",VLOOKUP([1]Orçamento!$C1,SINAPI_SERVICO,6,0), IF([1]Orçamento!$B1="COMPOSIÇÃO",VLOOKUP([1]Orçamento!$C1,COMPOSIÇÕES,4,0), IF([1]Orçamento!$B1="IOPES",VLOOKUP([1]Orçamento!$C1,IOPES_SERVICO,6,0), IF([1]Orçamento!$B1="SETOP",VLOOKUP([1]Orçamento!$C1,SETOP_SERVICO,6,0), IF([1]Orçamento!$B1="SUDECAP",VLOOKUP([1]Orçamento!$C1,SUDECAP_SERVICO,6,0), IF([1]Orçamento!$B1="TCPO",VLOOKUP([1]Orçamento!$C1,TCPO_SERVICO,6,0), IF([1]Orçamento!$B1="COTAÇÃO",VLOOKUP([1]Orçamento!$C1,COTACAO,5,0), IF([1]Orçamento!$B1=NOME_BS_1,VLOOKUP([1]Orçamento!$C1,BANCO_1_SERVICO,6,0), IF([1]Orçamento!$B1=NOME_BS_2,VLOOKUP([1]Orçamento!$C1,BANCO_2_SERVICO,6,0), IF([1]Orçamento!$B1=NOME_BS_3,VLOOKUP([1]Orçamento!$C1,BANCO_3_SERVICO,6,0), IF([1]Orçamento!$B1=NOME_BS_4,VLOOKUP([1]Orçamento!$C1,BANCO_4_SERVICO,6,0), IF([1]Orçamento!$B1=NOME_BS_5,VLOOKUP([1]Orçamento!$C1,BANCO_5_SERVICO,6,0), IF([1]Orçamento!$B1=NOME_BS_6,VLOOKUP([1]Orçamento!$C1,BANCO_6_SERVICO,6,0), IF([1]Orçamento!$B1=NOME_BS_7,VLOOKUP([1]Orçamento!$C1,BANCO_7_SERVICO,6,0), IF([1]Orçamento!$B1=NOME_BS_8,VLOOKUP([1]Orçamento!$C1,BANCO_8_SERVICO,6,0), IF([1]Orçamento!$B1=NOME_BS_9,VLOOKUP([1]Orçamento!$C1,BANCO_9_SERVICO,6,0), IF([1]Orçamento!$B1=NOME_BS_10,VLOOKUP([1]Orçamento!$C1,BANCO_10_SERVICO,6,0),)))))))))))))))))), 0)),  0)</definedName>
    <definedName name="PROCURA_UNIDADE_COMPOSICAO">IFERROR(  IF(#REF!="SERVIÇO",  IF(AND(#REF!="",#REF!=""),0, IF(#REF!="SINAPI",VLOOKUP(#REF!,SINAPI_SERVICO,3,0), IF(#REF!="COMPOSIÇÃO",VLOOKUP(#REF!,COMPOSIÇÕES,3,0), IF(#REF!="IOPES",VLOOKUP(#REF!,IOPES_SERVICO,3,0), IF(#REF!="SETOP",VLOOKUP(#REF!,SETOP_SERVICO,3,0), IF(#REF!="SUDECAP",VLOOKUP(#REF!,SUDECAP_SERVICO,3,0), IF(#REF!="TCPO",VLOOKUP(#REF!,TCPO_SERVICO,3,0), IF(#REF!="COTAÇÃO",VLOOKUP(#REF!,COTACAO,3,0), IF(#REF!=NOME_BS_1,VLOOKUP(#REF!,BANCO_1_SERVICO,3,0), IF(#REF!=NOME_BS_2,VLOOKUP(#REF!,BANCO_2_SERVICO,3,0), IF(#REF!=NOME_BS_3,VLOOKUP(#REF!,BANCO_3_SERVICO,3,0), IF(#REF!=NOME_BS_4,VLOOKUP(#REF!,BANCO_4_SERVICO,3,0), IF(#REF!=NOME_BS_5,VLOOKUP(#REF!,BANCO_5_SERVICO,3,0), IF(#REF!=NOME_BS_6,VLOOKUP(#REF!,BANCO_6_SERVICO,3,0), IF(#REF!=NOME_BS_7,VLOOKUP(#REF!,BANCO_7_SERVICO,3,0), IF(#REF!=NOME_BS_8,VLOOKUP(#REF!,BANCO_8_SERVICO,3,0), IF(#REF!=NOME_BS_9,VLOOKUP(#REF!,BANCO_9_SERVICO,3,0), IF(#REF!=NOME_BS_10,VLOOKUP(#REF!,BANCO_10_SERVICO,3,0), 0) ))))))))))))))))),  IF(#REF!="INSUMO",  IF(AND(#REF!="",#REF!=""),0, IF(#REF!="SINAPI",VLOOKUP(#REF!,SINAPI_INSUMO,3,0), IF(#REF!="COMPOSIÇÃO",VLOOKUP(#REF!,COMPOSIÇÕES,3,0), IF(#REF!="IOPES",VLOOKUP(#REF!,IOPES_INSUMO,3,0), IF(#REF!="SETOP",VLOOKUP(#REF!,SETOP_INSUMO,3,0), IF(#REF!="SUDECAP",VLOOKUP(#REF!,SUDECAP_INSUMO,3,0), IF(#REF!="TCPO",VLOOKUP(#REF!,TCPO_INSUMO,3,0), IF(#REF!="COTAÇÃO",VLOOKUP(#REF!,COTACAO,3,0), IF(#REF!=NOME_BI_1,VLOOKUP(#REF!,BANCO_1_INSUMO,3,0), IF(#REF!=NOME_BI_2,VLOOKUP(#REF!,BANCO_2_INSUMO,3,0), IF(#REF!=NOME_BI_3,VLOOKUP(#REF!,BANCO_3_INSUMO,3,0), IF(#REF!=NOME_BI_4,VLOOKUP(#REF!,BANCO_4_INSUMO,3,0), IF(#REF!=NOME_BI_5,VLOOKUP(#REF!,BANCO_5_INSUMO,3,0), IF(#REF!=NOME_BI_6,VLOOKUP(#REF!,BANCO_6_INSUMO,3,0), IF(#REF!=NOME_BI_7,VLOOKUP(#REF!,BANCO_7_INSUMO,3,0), IF(#REF!=NOME_BI_8,VLOOKUP(#REF!,BANCO_8_INSUMO,3,0), IF(#REF!=NOME_BI_9,VLOOKUP(#REF!,BANCO_8_INSUMO,3,0), IF(#REF!=NOME_BI_10,VLOOKUP(#REF!,BANCO_10_INSUMO,3,0), 0) ))))))))))))))))), 0)),  0)</definedName>
    <definedName name="PROCURA_UNIDADE_MATERIAL">IFERROR(  IF(AND(#REF!="",#REF!=""),0, IF(#REF!="SINAPI",VLOOKUP(#REF!,SINAPI_INSUMO,3,0), IF(#REF!="COMPOSIÇÃO",VLOOKUP(#REF!,COMPOSIÇÕES,3,0), IF(#REF!="IOPES",VLOOKUP(#REF!,IOPES_INSUMO,3,0), IF(#REF!="SETOP",VLOOKUP(#REF!,SETOP_INSUMO,3,0), IF(#REF!="SUDECAP",VLOOKUP(#REF!,SUDECAP_INSUMO,3,0), IF(#REF!="TCPO",VLOOKUP(#REF!,TCPO_INSUMO,3,0), IF(#REF!="COTAÇÃO",VLOOKUP(#REF!,COTACAO,3,0), IF(#REF!=NOME_BI_1,VLOOKUP(#REF!,BANCO_1_INSUMO,3,0), IF(#REF!=NOME_BI_2,VLOOKUP(#REF!,BANCO_2_INSUMO,3,0), IF(#REF!=NOME_BI_3,VLOOKUP(#REF!,BANCO_3_INSUMO,3,0), IF(#REF!=NOME_BI_4,VLOOKUP(#REF!,BANCO_4_INSUMO,3,0), 0) ))))))))))),  0)</definedName>
    <definedName name="PROCURA_UNIDADE_SERVICO">IFERROR( IF(AND([1]Orçamento!$B1="",[1]Orçamento!$C1=""),0, IF([1]Orçamento!$B1="SINAPI",VLOOKUP([1]Orçamento!$C1,SINAPI_SERVICO,3,0), IF([1]Orçamento!$B1="COMPOSIÇÃO",VLOOKUP([1]Orçamento!$C1,COMPOSIÇÕES,3,0), IF([1]Orçamento!$B1="IOPES",VLOOKUP([1]Orçamento!$C1,IOPES_SERVICO,3,0), IF([1]Orçamento!$B1="SETOP",VLOOKUP([1]Orçamento!$C1,SETOP_SERVICO,3,0), IF([1]Orçamento!$B1="SUDECAP",VLOOKUP([1]Orçamento!$C1,SUDECAP_SERVICO,3,0), IF([1]Orçamento!$B1="TCPO",VLOOKUP([1]Orçamento!$C1,TCPO_SERVICO,3,0), IF([1]Orçamento!$B1="COTAÇÃO",VLOOKUP([1]Orçamento!$C1,COTACAO,3,0), IF([1]Orçamento!$B1=NOME_BS_1,VLOOKUP([1]Orçamento!$C1,BANCO_1_SERVICO,3,0), IF([1]Orçamento!$B1=NOME_BS_2,VLOOKUP([1]Orçamento!$C1,BANCO_2_SERVICO,3,0), IF([1]Orçamento!$B1=NOME_BS_3,VLOOKUP([1]Orçamento!$C1,BANCO_3_SERVICO,3,0), IF([1]Orçamento!$B1=NOME_BS_4,VLOOKUP([1]Orçamento!$C1,BANCO_4_SERVICO,3,0), IF([1]Orçamento!$B1=NOME_BS_5,VLOOKUP([1]Orçamento!$C1,BANCO_5_SERVICO,3,0), IF([1]Orçamento!$B1=NOME_BS_6,VLOOKUP([1]Orçamento!$C1,BANCO_6_SERVICO,3,0), IF([1]Orçamento!$B1=NOME_BS_7,VLOOKUP([1]Orçamento!$C1,BANCO_7_SERVICO,3,0), IF([1]Orçamento!$B1=NOME_BS_8,VLOOKUP([1]Orçamento!$C1,BANCO_8_SERVICO,3,0), IF([1]Orçamento!$B1=NOME_BS_9,VLOOKUP([1]Orçamento!$C1,BANCO_9_SERVICO,3,0), IF([1]Orçamento!$B1=NOME_BS_10,VLOOKUP([1]Orçamento!$C1,BANCO_10_SERVICO,3,0), 0) ))))))))))))))))), 0)</definedName>
    <definedName name="SETOP_INSUMO">#REF!</definedName>
    <definedName name="SETOP_SERVICO">#REF!</definedName>
    <definedName name="SINAPI_INSUMO">#REF!</definedName>
    <definedName name="SINAPI_SERVICO">#REF!</definedName>
    <definedName name="SUDECAP_INSUMO">#REF!</definedName>
    <definedName name="SUDECAP_SERVICO">#REF!</definedName>
    <definedName name="TCPO_INSUMO">#REF!</definedName>
    <definedName name="TCPO_SERVICO">#REF!</definedName>
    <definedName name="_xlnm.Print_Titles" localSheetId="0">'Curva ABC'!$1:$6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H8" i="1"/>
  <c r="I8" i="1"/>
  <c r="J8" i="1" s="1"/>
  <c r="K8" i="1" s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/>
  <c r="H66" i="1"/>
  <c r="I66" i="1" s="1"/>
  <c r="H67" i="1"/>
  <c r="I67" i="1" s="1"/>
  <c r="H68" i="1"/>
  <c r="I68" i="1" s="1"/>
  <c r="H69" i="1"/>
  <c r="I69" i="1"/>
  <c r="H70" i="1"/>
  <c r="I70" i="1" s="1"/>
  <c r="H71" i="1"/>
  <c r="I71" i="1" s="1"/>
  <c r="H72" i="1"/>
  <c r="I72" i="1" s="1"/>
  <c r="H73" i="1"/>
  <c r="I73" i="1"/>
  <c r="H74" i="1"/>
  <c r="I74" i="1" s="1"/>
  <c r="H75" i="1"/>
  <c r="I75" i="1" s="1"/>
  <c r="H76" i="1"/>
  <c r="I76" i="1" s="1"/>
  <c r="H77" i="1"/>
  <c r="I77" i="1"/>
  <c r="H78" i="1"/>
  <c r="I78" i="1" s="1"/>
  <c r="H79" i="1"/>
  <c r="I79" i="1" s="1"/>
  <c r="H80" i="1"/>
  <c r="I80" i="1" s="1"/>
  <c r="H81" i="1"/>
  <c r="I81" i="1"/>
  <c r="H82" i="1"/>
  <c r="I82" i="1" s="1"/>
  <c r="H83" i="1"/>
  <c r="I83" i="1" s="1"/>
  <c r="H84" i="1"/>
  <c r="I84" i="1" s="1"/>
  <c r="H85" i="1"/>
  <c r="I85" i="1"/>
  <c r="H86" i="1"/>
  <c r="I86" i="1" s="1"/>
  <c r="H87" i="1"/>
  <c r="I87" i="1" s="1"/>
  <c r="H88" i="1"/>
  <c r="I88" i="1" s="1"/>
  <c r="H89" i="1"/>
  <c r="I89" i="1"/>
  <c r="H90" i="1"/>
  <c r="I90" i="1" s="1"/>
  <c r="H91" i="1"/>
  <c r="I91" i="1" s="1"/>
  <c r="H92" i="1"/>
  <c r="I92" i="1" s="1"/>
  <c r="H93" i="1"/>
  <c r="I93" i="1"/>
  <c r="H94" i="1"/>
  <c r="I94" i="1"/>
  <c r="H95" i="1"/>
  <c r="I95" i="1"/>
  <c r="H96" i="1"/>
  <c r="I96" i="1"/>
  <c r="H97" i="1"/>
  <c r="I97" i="1"/>
  <c r="H98" i="1"/>
  <c r="I98" i="1"/>
  <c r="H99" i="1"/>
  <c r="I99" i="1"/>
  <c r="H100" i="1"/>
  <c r="I100" i="1"/>
  <c r="H101" i="1"/>
  <c r="I101" i="1"/>
  <c r="H102" i="1"/>
  <c r="I102" i="1"/>
  <c r="H103" i="1"/>
  <c r="I103" i="1"/>
  <c r="H104" i="1"/>
  <c r="I104" i="1"/>
  <c r="H105" i="1"/>
  <c r="I105" i="1"/>
  <c r="H106" i="1"/>
  <c r="I106" i="1"/>
  <c r="H107" i="1"/>
  <c r="I107" i="1"/>
  <c r="H108" i="1"/>
  <c r="I108" i="1"/>
  <c r="H109" i="1"/>
  <c r="I109" i="1"/>
  <c r="H110" i="1"/>
  <c r="I110" i="1"/>
  <c r="H111" i="1"/>
  <c r="I111" i="1"/>
  <c r="H112" i="1"/>
  <c r="I112" i="1"/>
  <c r="H113" i="1"/>
  <c r="I113" i="1" s="1"/>
  <c r="H114" i="1"/>
  <c r="I114" i="1"/>
  <c r="H115" i="1"/>
  <c r="I115" i="1" s="1"/>
  <c r="H116" i="1"/>
  <c r="I116" i="1"/>
  <c r="H117" i="1"/>
  <c r="I117" i="1" s="1"/>
  <c r="H118" i="1"/>
  <c r="I118" i="1"/>
  <c r="H119" i="1"/>
  <c r="I119" i="1" s="1"/>
  <c r="H120" i="1"/>
  <c r="I120" i="1"/>
  <c r="H121" i="1"/>
  <c r="I121" i="1" s="1"/>
  <c r="H122" i="1"/>
  <c r="I122" i="1"/>
  <c r="H123" i="1"/>
  <c r="I123" i="1" s="1"/>
  <c r="H124" i="1"/>
  <c r="I124" i="1"/>
  <c r="H125" i="1"/>
  <c r="I125" i="1" s="1"/>
  <c r="H126" i="1"/>
  <c r="I126" i="1"/>
  <c r="H127" i="1"/>
  <c r="I127" i="1" s="1"/>
  <c r="H128" i="1"/>
  <c r="I128" i="1"/>
  <c r="H129" i="1"/>
  <c r="I129" i="1" s="1"/>
  <c r="H130" i="1"/>
  <c r="I130" i="1"/>
  <c r="H131" i="1"/>
  <c r="I131" i="1" s="1"/>
  <c r="H132" i="1"/>
  <c r="I132" i="1"/>
  <c r="H133" i="1"/>
  <c r="I133" i="1" s="1"/>
  <c r="H134" i="1"/>
  <c r="I134" i="1"/>
  <c r="H135" i="1"/>
  <c r="I135" i="1" s="1"/>
  <c r="H136" i="1"/>
  <c r="I136" i="1"/>
  <c r="H137" i="1"/>
  <c r="I137" i="1" s="1"/>
  <c r="H138" i="1"/>
  <c r="I138" i="1"/>
  <c r="H139" i="1"/>
  <c r="I139" i="1" s="1"/>
  <c r="H140" i="1"/>
  <c r="I140" i="1"/>
  <c r="H141" i="1"/>
  <c r="I141" i="1" s="1"/>
  <c r="H142" i="1"/>
  <c r="I142" i="1"/>
  <c r="H143" i="1"/>
  <c r="I143" i="1" s="1"/>
  <c r="H144" i="1"/>
  <c r="I144" i="1" s="1"/>
  <c r="H145" i="1"/>
  <c r="I145" i="1" s="1"/>
  <c r="H146" i="1"/>
  <c r="I146" i="1"/>
  <c r="H147" i="1"/>
  <c r="I147" i="1"/>
  <c r="H148" i="1"/>
  <c r="I148" i="1"/>
  <c r="H149" i="1"/>
  <c r="I149" i="1"/>
  <c r="H150" i="1"/>
  <c r="I150" i="1"/>
  <c r="H151" i="1"/>
  <c r="I151" i="1"/>
  <c r="H152" i="1"/>
  <c r="I152" i="1"/>
  <c r="H153" i="1"/>
  <c r="I153" i="1"/>
  <c r="H154" i="1"/>
  <c r="I154" i="1"/>
  <c r="H155" i="1"/>
  <c r="I155" i="1"/>
  <c r="H156" i="1"/>
  <c r="I156" i="1"/>
  <c r="H157" i="1"/>
  <c r="I157" i="1"/>
  <c r="H158" i="1"/>
  <c r="I158" i="1"/>
  <c r="H159" i="1"/>
  <c r="I159" i="1"/>
  <c r="H160" i="1"/>
  <c r="I160" i="1"/>
  <c r="H161" i="1"/>
  <c r="I161" i="1"/>
  <c r="H162" i="1"/>
  <c r="I162" i="1"/>
  <c r="H163" i="1"/>
  <c r="I163" i="1"/>
  <c r="H164" i="1"/>
  <c r="I164" i="1"/>
  <c r="H165" i="1"/>
  <c r="I165" i="1"/>
  <c r="H166" i="1"/>
  <c r="I166" i="1"/>
  <c r="H167" i="1"/>
  <c r="I167" i="1"/>
  <c r="H168" i="1"/>
  <c r="I168" i="1"/>
  <c r="H169" i="1"/>
  <c r="I169" i="1"/>
  <c r="H170" i="1"/>
  <c r="I170" i="1"/>
  <c r="H171" i="1"/>
  <c r="I171" i="1"/>
  <c r="H172" i="1"/>
  <c r="I172" i="1"/>
  <c r="H173" i="1"/>
  <c r="I173" i="1"/>
  <c r="H174" i="1"/>
  <c r="I174" i="1"/>
  <c r="H175" i="1"/>
  <c r="I175" i="1"/>
  <c r="H176" i="1"/>
  <c r="I176" i="1"/>
  <c r="H177" i="1"/>
  <c r="I177" i="1"/>
  <c r="H178" i="1"/>
  <c r="I178" i="1"/>
  <c r="H179" i="1"/>
  <c r="I179" i="1"/>
  <c r="H180" i="1"/>
  <c r="I180" i="1"/>
  <c r="H181" i="1"/>
  <c r="I181" i="1"/>
  <c r="H182" i="1"/>
  <c r="I182" i="1"/>
  <c r="H183" i="1"/>
  <c r="I183" i="1"/>
  <c r="H184" i="1"/>
  <c r="I184" i="1"/>
  <c r="H185" i="1"/>
  <c r="I185" i="1"/>
  <c r="H186" i="1"/>
  <c r="I186" i="1"/>
  <c r="H187" i="1"/>
  <c r="I187" i="1"/>
  <c r="H188" i="1"/>
  <c r="I188" i="1"/>
  <c r="H189" i="1"/>
  <c r="I189" i="1"/>
  <c r="H190" i="1"/>
  <c r="I190" i="1"/>
  <c r="H191" i="1"/>
  <c r="I191" i="1" s="1"/>
  <c r="H192" i="1"/>
  <c r="I192" i="1"/>
  <c r="H193" i="1"/>
  <c r="I193" i="1" s="1"/>
  <c r="H194" i="1"/>
  <c r="I194" i="1" s="1"/>
  <c r="H195" i="1"/>
  <c r="I195" i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J9" i="1" l="1"/>
  <c r="K9" i="1" s="1"/>
  <c r="J10" i="1" l="1"/>
  <c r="K10" i="1" s="1"/>
  <c r="J11" i="1" l="1"/>
  <c r="K11" i="1" s="1"/>
  <c r="J12" i="1" l="1"/>
  <c r="K12" i="1" s="1"/>
  <c r="J13" i="1"/>
  <c r="K13" i="1" l="1"/>
  <c r="J14" i="1"/>
  <c r="K14" i="1" l="1"/>
  <c r="J15" i="1"/>
  <c r="K15" i="1" l="1"/>
  <c r="J16" i="1"/>
  <c r="K16" i="1" l="1"/>
  <c r="J17" i="1"/>
  <c r="K17" i="1" l="1"/>
  <c r="J18" i="1"/>
  <c r="K18" i="1" l="1"/>
  <c r="J19" i="1"/>
  <c r="K19" i="1" l="1"/>
  <c r="J20" i="1"/>
  <c r="K20" i="1" l="1"/>
  <c r="J21" i="1"/>
  <c r="K21" i="1" l="1"/>
  <c r="J22" i="1"/>
  <c r="K22" i="1" l="1"/>
  <c r="J23" i="1"/>
  <c r="K23" i="1" l="1"/>
  <c r="J24" i="1"/>
  <c r="K24" i="1" l="1"/>
  <c r="J25" i="1"/>
  <c r="K25" i="1" l="1"/>
  <c r="J26" i="1"/>
  <c r="K26" i="1" l="1"/>
  <c r="J27" i="1"/>
  <c r="K27" i="1" l="1"/>
  <c r="J28" i="1"/>
  <c r="K28" i="1" l="1"/>
  <c r="J29" i="1"/>
  <c r="K29" i="1" l="1"/>
  <c r="J30" i="1"/>
  <c r="K30" i="1" l="1"/>
  <c r="J31" i="1"/>
  <c r="K31" i="1" l="1"/>
  <c r="J32" i="1"/>
  <c r="K32" i="1" l="1"/>
  <c r="J33" i="1"/>
  <c r="K33" i="1" l="1"/>
  <c r="J34" i="1"/>
  <c r="K34" i="1" l="1"/>
  <c r="J35" i="1"/>
  <c r="K35" i="1" l="1"/>
  <c r="J36" i="1"/>
  <c r="K36" i="1" l="1"/>
  <c r="J37" i="1"/>
  <c r="K37" i="1" l="1"/>
  <c r="J38" i="1"/>
  <c r="K38" i="1" l="1"/>
  <c r="J39" i="1"/>
  <c r="K39" i="1" l="1"/>
  <c r="J40" i="1"/>
  <c r="K40" i="1" l="1"/>
  <c r="J41" i="1"/>
  <c r="K41" i="1" l="1"/>
  <c r="J42" i="1"/>
  <c r="K42" i="1" l="1"/>
  <c r="J43" i="1"/>
  <c r="K43" i="1" l="1"/>
  <c r="J44" i="1"/>
  <c r="K44" i="1" l="1"/>
  <c r="J45" i="1"/>
  <c r="K45" i="1" l="1"/>
  <c r="J46" i="1"/>
  <c r="K46" i="1" l="1"/>
  <c r="J47" i="1"/>
  <c r="K47" i="1" l="1"/>
  <c r="J48" i="1"/>
  <c r="K48" i="1" l="1"/>
  <c r="J49" i="1"/>
  <c r="K49" i="1" l="1"/>
  <c r="J50" i="1"/>
  <c r="K50" i="1" l="1"/>
  <c r="J51" i="1"/>
  <c r="K51" i="1" l="1"/>
  <c r="J52" i="1"/>
  <c r="K52" i="1" l="1"/>
  <c r="J53" i="1"/>
  <c r="K53" i="1" l="1"/>
  <c r="J54" i="1"/>
  <c r="K54" i="1" l="1"/>
  <c r="J55" i="1"/>
  <c r="K55" i="1" l="1"/>
  <c r="J56" i="1"/>
  <c r="K56" i="1" l="1"/>
  <c r="J57" i="1"/>
  <c r="K57" i="1" l="1"/>
  <c r="J58" i="1"/>
  <c r="K58" i="1" l="1"/>
  <c r="J59" i="1"/>
  <c r="K59" i="1" l="1"/>
  <c r="J60" i="1"/>
  <c r="K60" i="1" l="1"/>
  <c r="J61" i="1"/>
  <c r="K61" i="1" l="1"/>
  <c r="J62" i="1"/>
  <c r="K62" i="1" l="1"/>
  <c r="J63" i="1"/>
  <c r="K63" i="1" l="1"/>
  <c r="J64" i="1"/>
  <c r="K64" i="1" l="1"/>
  <c r="J65" i="1"/>
  <c r="K65" i="1" l="1"/>
  <c r="J66" i="1"/>
  <c r="K66" i="1" l="1"/>
  <c r="J67" i="1"/>
  <c r="K67" i="1" l="1"/>
  <c r="J68" i="1"/>
  <c r="K68" i="1" l="1"/>
  <c r="J69" i="1"/>
  <c r="K69" i="1" l="1"/>
  <c r="J70" i="1"/>
  <c r="K70" i="1" l="1"/>
  <c r="J71" i="1"/>
  <c r="K71" i="1" l="1"/>
  <c r="J72" i="1"/>
  <c r="K72" i="1" l="1"/>
  <c r="J73" i="1"/>
  <c r="K73" i="1" l="1"/>
  <c r="J74" i="1"/>
  <c r="K74" i="1" l="1"/>
  <c r="J75" i="1"/>
  <c r="K75" i="1" l="1"/>
  <c r="J76" i="1"/>
  <c r="K76" i="1" l="1"/>
  <c r="J77" i="1"/>
  <c r="K77" i="1" l="1"/>
  <c r="J78" i="1"/>
  <c r="K78" i="1" l="1"/>
  <c r="J79" i="1"/>
  <c r="K79" i="1" l="1"/>
  <c r="J80" i="1"/>
  <c r="K80" i="1" l="1"/>
  <c r="J81" i="1"/>
  <c r="K81" i="1" l="1"/>
  <c r="J82" i="1"/>
  <c r="K82" i="1" l="1"/>
  <c r="J83" i="1"/>
  <c r="K83" i="1" l="1"/>
  <c r="J84" i="1"/>
  <c r="K84" i="1" l="1"/>
  <c r="J85" i="1"/>
  <c r="K85" i="1" l="1"/>
  <c r="J86" i="1"/>
  <c r="K86" i="1" l="1"/>
  <c r="J87" i="1"/>
  <c r="K87" i="1" l="1"/>
  <c r="J88" i="1"/>
  <c r="K88" i="1" l="1"/>
  <c r="J89" i="1"/>
  <c r="K89" i="1" l="1"/>
  <c r="J90" i="1"/>
  <c r="K90" i="1" l="1"/>
  <c r="J91" i="1"/>
  <c r="K91" i="1" l="1"/>
  <c r="J92" i="1"/>
  <c r="K92" i="1" l="1"/>
  <c r="J93" i="1"/>
  <c r="K93" i="1" l="1"/>
  <c r="J94" i="1"/>
  <c r="K94" i="1" l="1"/>
  <c r="J95" i="1"/>
  <c r="K95" i="1" l="1"/>
  <c r="J96" i="1"/>
  <c r="K96" i="1" l="1"/>
  <c r="J97" i="1"/>
  <c r="K97" i="1" l="1"/>
  <c r="J98" i="1"/>
  <c r="K98" i="1" l="1"/>
  <c r="J99" i="1"/>
  <c r="K99" i="1" l="1"/>
  <c r="J100" i="1"/>
  <c r="K100" i="1" l="1"/>
  <c r="J101" i="1"/>
  <c r="K101" i="1" l="1"/>
  <c r="J102" i="1"/>
  <c r="K102" i="1" l="1"/>
  <c r="J103" i="1"/>
  <c r="K103" i="1" l="1"/>
  <c r="J104" i="1"/>
  <c r="K104" i="1" l="1"/>
  <c r="J105" i="1"/>
  <c r="K105" i="1" l="1"/>
  <c r="J106" i="1"/>
  <c r="K106" i="1" l="1"/>
  <c r="J107" i="1"/>
  <c r="K107" i="1" l="1"/>
  <c r="J108" i="1"/>
  <c r="K108" i="1" l="1"/>
  <c r="J109" i="1"/>
  <c r="K109" i="1" l="1"/>
  <c r="J110" i="1"/>
  <c r="K110" i="1" l="1"/>
  <c r="J111" i="1"/>
  <c r="K111" i="1" l="1"/>
  <c r="J112" i="1"/>
  <c r="K112" i="1" l="1"/>
  <c r="J113" i="1"/>
  <c r="K113" i="1" l="1"/>
  <c r="J114" i="1"/>
  <c r="K114" i="1" l="1"/>
  <c r="J115" i="1"/>
  <c r="K115" i="1" l="1"/>
  <c r="J116" i="1"/>
  <c r="K116" i="1" l="1"/>
  <c r="J117" i="1"/>
  <c r="K117" i="1" l="1"/>
  <c r="J118" i="1"/>
  <c r="K118" i="1" l="1"/>
  <c r="J119" i="1"/>
  <c r="K119" i="1" l="1"/>
  <c r="J120" i="1"/>
  <c r="K120" i="1" l="1"/>
  <c r="J121" i="1"/>
  <c r="K121" i="1" l="1"/>
  <c r="J122" i="1"/>
  <c r="K122" i="1" l="1"/>
  <c r="J123" i="1"/>
  <c r="K123" i="1" l="1"/>
  <c r="J124" i="1"/>
  <c r="K124" i="1" l="1"/>
  <c r="J125" i="1"/>
  <c r="K125" i="1" l="1"/>
  <c r="J126" i="1"/>
  <c r="K126" i="1" l="1"/>
  <c r="J127" i="1"/>
  <c r="K127" i="1" l="1"/>
  <c r="J128" i="1"/>
  <c r="K128" i="1" l="1"/>
  <c r="J129" i="1"/>
  <c r="K129" i="1" l="1"/>
  <c r="J130" i="1"/>
  <c r="K130" i="1" l="1"/>
  <c r="J131" i="1"/>
  <c r="K131" i="1" l="1"/>
  <c r="J132" i="1"/>
  <c r="K132" i="1" l="1"/>
  <c r="J133" i="1"/>
  <c r="K133" i="1" l="1"/>
  <c r="J134" i="1"/>
  <c r="K134" i="1" l="1"/>
  <c r="J135" i="1"/>
  <c r="K135" i="1" l="1"/>
  <c r="J136" i="1"/>
  <c r="K136" i="1" l="1"/>
  <c r="J137" i="1"/>
  <c r="K137" i="1" l="1"/>
  <c r="J138" i="1"/>
  <c r="K138" i="1" l="1"/>
  <c r="J139" i="1"/>
  <c r="K139" i="1" l="1"/>
  <c r="J140" i="1"/>
  <c r="K140" i="1" l="1"/>
  <c r="J141" i="1"/>
  <c r="K141" i="1" l="1"/>
  <c r="J142" i="1"/>
  <c r="K142" i="1" l="1"/>
  <c r="J143" i="1"/>
  <c r="K143" i="1" l="1"/>
  <c r="J144" i="1"/>
  <c r="K144" i="1" l="1"/>
  <c r="J145" i="1"/>
  <c r="K145" i="1" l="1"/>
  <c r="J146" i="1"/>
  <c r="K146" i="1" l="1"/>
  <c r="J147" i="1"/>
  <c r="K147" i="1" l="1"/>
  <c r="J148" i="1"/>
  <c r="K148" i="1" l="1"/>
  <c r="J149" i="1"/>
  <c r="K149" i="1" l="1"/>
  <c r="J150" i="1"/>
  <c r="K150" i="1" l="1"/>
  <c r="J151" i="1"/>
  <c r="K151" i="1" l="1"/>
  <c r="J152" i="1"/>
  <c r="K152" i="1" l="1"/>
  <c r="J153" i="1"/>
  <c r="K153" i="1" l="1"/>
  <c r="J154" i="1"/>
  <c r="K154" i="1" l="1"/>
  <c r="J155" i="1"/>
  <c r="K155" i="1" l="1"/>
  <c r="J156" i="1"/>
  <c r="K156" i="1" l="1"/>
  <c r="J157" i="1"/>
  <c r="K157" i="1" l="1"/>
  <c r="J158" i="1"/>
  <c r="K158" i="1" l="1"/>
  <c r="J159" i="1"/>
  <c r="K159" i="1" l="1"/>
  <c r="J160" i="1"/>
  <c r="K160" i="1" l="1"/>
  <c r="J161" i="1"/>
  <c r="K161" i="1" l="1"/>
  <c r="J162" i="1"/>
  <c r="K162" i="1" l="1"/>
  <c r="J163" i="1"/>
  <c r="K163" i="1" l="1"/>
  <c r="J164" i="1"/>
  <c r="K164" i="1" l="1"/>
  <c r="J165" i="1"/>
  <c r="K165" i="1" l="1"/>
  <c r="J166" i="1"/>
  <c r="K166" i="1" l="1"/>
  <c r="J167" i="1"/>
  <c r="K167" i="1" l="1"/>
  <c r="J168" i="1"/>
  <c r="K168" i="1" l="1"/>
  <c r="J169" i="1"/>
  <c r="K169" i="1" l="1"/>
  <c r="J170" i="1"/>
  <c r="K170" i="1" l="1"/>
  <c r="J171" i="1"/>
  <c r="K171" i="1" l="1"/>
  <c r="J172" i="1"/>
  <c r="K172" i="1" l="1"/>
  <c r="J173" i="1"/>
  <c r="K173" i="1" l="1"/>
  <c r="J174" i="1"/>
  <c r="K174" i="1" l="1"/>
  <c r="J175" i="1"/>
  <c r="K175" i="1" l="1"/>
  <c r="J176" i="1"/>
  <c r="K176" i="1" l="1"/>
  <c r="J177" i="1"/>
  <c r="K177" i="1" l="1"/>
  <c r="J178" i="1"/>
  <c r="K178" i="1" l="1"/>
  <c r="J179" i="1"/>
  <c r="K179" i="1" l="1"/>
  <c r="J180" i="1"/>
  <c r="K180" i="1" l="1"/>
  <c r="J181" i="1"/>
  <c r="K181" i="1" l="1"/>
  <c r="J182" i="1"/>
  <c r="K182" i="1" l="1"/>
  <c r="J183" i="1"/>
  <c r="K183" i="1" l="1"/>
  <c r="J184" i="1"/>
  <c r="K184" i="1" l="1"/>
  <c r="J185" i="1"/>
  <c r="K185" i="1" l="1"/>
  <c r="J186" i="1"/>
  <c r="K186" i="1" l="1"/>
  <c r="J187" i="1"/>
  <c r="K187" i="1" l="1"/>
  <c r="J188" i="1"/>
  <c r="K188" i="1" l="1"/>
  <c r="J189" i="1"/>
  <c r="K189" i="1" l="1"/>
  <c r="J190" i="1"/>
  <c r="K190" i="1" l="1"/>
  <c r="J191" i="1"/>
  <c r="K191" i="1" l="1"/>
  <c r="J192" i="1"/>
  <c r="K192" i="1" l="1"/>
  <c r="J193" i="1"/>
  <c r="K193" i="1" l="1"/>
  <c r="J194" i="1"/>
  <c r="K194" i="1" l="1"/>
  <c r="J195" i="1"/>
  <c r="K195" i="1" l="1"/>
  <c r="J196" i="1"/>
  <c r="K196" i="1" l="1"/>
  <c r="J197" i="1"/>
  <c r="K197" i="1" l="1"/>
  <c r="J198" i="1"/>
  <c r="K198" i="1" l="1"/>
  <c r="J199" i="1"/>
  <c r="K199" i="1" l="1"/>
  <c r="J200" i="1"/>
  <c r="K200" i="1" l="1"/>
  <c r="J201" i="1"/>
  <c r="K201" i="1" l="1"/>
  <c r="J202" i="1"/>
  <c r="K202" i="1" l="1"/>
  <c r="J203" i="1"/>
  <c r="K203" i="1" l="1"/>
  <c r="J204" i="1"/>
  <c r="K204" i="1" l="1"/>
  <c r="J205" i="1"/>
  <c r="K205" i="1" l="1"/>
  <c r="J206" i="1"/>
  <c r="K206" i="1" l="1"/>
  <c r="J207" i="1"/>
  <c r="K207" i="1" l="1"/>
  <c r="J208" i="1"/>
  <c r="K208" i="1" l="1"/>
  <c r="J209" i="1"/>
  <c r="K209" i="1" l="1"/>
  <c r="J210" i="1"/>
  <c r="K210" i="1" l="1"/>
  <c r="J211" i="1"/>
  <c r="K211" i="1" l="1"/>
  <c r="J212" i="1"/>
  <c r="K212" i="1" l="1"/>
  <c r="J213" i="1"/>
  <c r="K213" i="1" l="1"/>
  <c r="J214" i="1"/>
  <c r="K214" i="1" l="1"/>
  <c r="J215" i="1"/>
  <c r="K215" i="1" l="1"/>
  <c r="J216" i="1"/>
  <c r="K216" i="1" l="1"/>
  <c r="J217" i="1"/>
  <c r="K217" i="1" l="1"/>
  <c r="J218" i="1"/>
  <c r="K218" i="1" l="1"/>
  <c r="J219" i="1"/>
  <c r="K219" i="1" l="1"/>
  <c r="J220" i="1"/>
  <c r="K220" i="1" l="1"/>
  <c r="J221" i="1"/>
  <c r="K221" i="1" l="1"/>
  <c r="J222" i="1"/>
  <c r="K222" i="1" l="1"/>
  <c r="J223" i="1"/>
  <c r="K223" i="1" l="1"/>
  <c r="J224" i="1"/>
  <c r="K224" i="1" l="1"/>
  <c r="J225" i="1"/>
  <c r="K225" i="1" l="1"/>
  <c r="J226" i="1"/>
  <c r="K226" i="1" l="1"/>
  <c r="J227" i="1"/>
  <c r="K227" i="1" l="1"/>
  <c r="J228" i="1"/>
  <c r="K228" i="1" s="1"/>
</calcChain>
</file>

<file path=xl/sharedStrings.xml><?xml version="1.0" encoding="utf-8"?>
<sst xmlns="http://schemas.openxmlformats.org/spreadsheetml/2006/main" count="832" uniqueCount="407">
  <si>
    <t>TOTAL</t>
  </si>
  <si>
    <t>m</t>
  </si>
  <si>
    <t>TRATAMENTO DE JUNTA DE DILATAÇÃO COM ISOPOR,  ESP. 20 MM, PROFUNDIDADE DE 10-15CM, EXCLUSIVE SELANTE</t>
  </si>
  <si>
    <t>ED-50235</t>
  </si>
  <si>
    <t>SICOR</t>
  </si>
  <si>
    <t>m2</t>
  </si>
  <si>
    <t>PINTURA COM FUNDO ANTICORROSIVO (ZARCÃO) EM ESQUADRIA E SUPERFÍCIE METÁLICA, UMA (1) DEMÃO, INCLUSIVE PREPARAÇÃO DA SUPERFÍCIE COM LIXAMENTO</t>
  </si>
  <si>
    <t>ED-50532</t>
  </si>
  <si>
    <t>ENCUNHAMENTO DE ALVENARIA DE VEDAÇÃO COM ARGAMASSA, INCLUSIVE ADITIVO EXPANSOR PARA ENCUNHAMENTO</t>
  </si>
  <si>
    <t>ED-8346</t>
  </si>
  <si>
    <t>m3</t>
  </si>
  <si>
    <t>ESPALHAMENTO DE MATERIAL COM TRATOR DE ESTEIRAS. AF_09/2024</t>
  </si>
  <si>
    <t>SINAPI</t>
  </si>
  <si>
    <t>LIMPEZA DE SUPERFÍCIE COM JATO DE ALTA PRESSÃO. AF_04/2019</t>
  </si>
  <si>
    <t>UN</t>
  </si>
  <si>
    <t>DISJUNTOR MONOPOLAR TIPO DIN, CORRENTE NOMINAL DE 10A - FORNECIMENTO E INSTALAÇÃO. AF_07/2025</t>
  </si>
  <si>
    <t>EXECUÇÃO DE JUNTAS DE CONTRAÇÃO PARA PAVIMENTOS DE CONCRETO. AF_04/2022</t>
  </si>
  <si>
    <t>FORNECIMENTO E ASSENTAMENTO DE TUBO PVC RÍGIDO SOLDÁVEL, ÁGUA FRIA, DN 32 MM (1") , INCLUSIVE CONEXÕES</t>
  </si>
  <si>
    <t>ED-50020</t>
  </si>
  <si>
    <t>JOELHO 90 GRAUS, PVC, SOLDÁVEL, DN 32 MM, INSTALADO EM DRENO DE AR CONDICIONADO - FORNECIMENTO E INSTALAÇÃO. AF_08/2022</t>
  </si>
  <si>
    <t>REGISTRO DE ESFERA, PVC, SOLDÁVEL, COM VOLANTE, DN 32 MM - FORNECIMENTO E INSTALAÇÃO. AF_08/2021</t>
  </si>
  <si>
    <t>TUBO DE DESCIDA 1.1/2" X 82 CM PARA VÁLVULA DE DESCARGA COM JOELHO AZUL - BASEADO EM ORSE (9273)</t>
  </si>
  <si>
    <t>CPU-042</t>
  </si>
  <si>
    <t>COMPOSIÇÃO</t>
  </si>
  <si>
    <t>REGISTRO DE ESFERA, PVC, SOLDÁVEL, COM VOLANTE, DN 40 MM - FORNECIMENTO E INSTALAÇÃO. AF_08/2021</t>
  </si>
  <si>
    <t>CONDULETE DE ALUMÍNIO, TIPO C, PARA ELETRODUTO DE AÇO GALVANIZADO DN 25 MM (1''), APARENTE - FORNECIMENTO E INSTALAÇÃO. AF_10/2022</t>
  </si>
  <si>
    <t>DISJUNTOR MONOPOLAR TIPO DIN, CORRENTE NOMINAL DE 16A - FORNECIMENTO E INSTALAÇÃO. AF_07/2025</t>
  </si>
  <si>
    <t>m²</t>
  </si>
  <si>
    <t>REMOÇÃO DE PORTÃO, DE FORMA MANUAL, SEM REAPROVEITAMENTO. AF_12/2017 - BASEADO EM SINAPI (97644)</t>
  </si>
  <si>
    <t>CPU-002</t>
  </si>
  <si>
    <t>DISJUNTOR BIPOLAR TIPO DIN, CORRENTE NOMINAL DE 10A, FORNECIMENTO E INSTALAÇÃO, INCLUSIVE TERMINAL ILHÓS</t>
  </si>
  <si>
    <t>ED-34473</t>
  </si>
  <si>
    <t>DISJUNTOR BIPOLAR TIPO DIN, CORRENTE NOMINAL DE 63A, FORNECIMENTO E INSTALAÇÃO, INCLUSIVE TERMINAL ILHÓS</t>
  </si>
  <si>
    <t>ED-34480</t>
  </si>
  <si>
    <t>RELÉ FOTOELÉTRICO, TENSÃO 220V COM CAPACIDADE DE CARGA 1800VA, INCLUSIVE BASE E INSTALAÇÃO</t>
  </si>
  <si>
    <t>ED-49524</t>
  </si>
  <si>
    <t>COMPACTAÇÃO MECÂNICA DE ATERRO COM ROLO VIBRATÓRIO A 95% DO PROCTOR NORMAL, INCLUSIVE ESPALHAMENTO</t>
  </si>
  <si>
    <t>ED-51098</t>
  </si>
  <si>
    <t>DUTO FLEXIVEL DE ALUMINIO C/ ISOLAM. TERM.LA VIDRO 150MM 6"" - BASEADO EM SBC (070665)</t>
  </si>
  <si>
    <t>CPU-032</t>
  </si>
  <si>
    <t>CONJUNTO DE DOIS (2) INTERRUPTORES BIPOLAR SIMPLES, CORRENTE 10A, TENSÃO 250V, (10A-250V), COM PLACA 4"X2" DE DOIS (2) POSTOS, INCLUSIVE FORNECIMENTO, INSTALAÇÃO, SUPORTE, MÓDULO E PLACA</t>
  </si>
  <si>
    <t>ED-15740</t>
  </si>
  <si>
    <t>ANDAIME EM CAVALETE METÁLICO PARA FORRO OU SERVIÇO EM ALTURA INTERNO, COM CHAPA DE COMPENSADO E TÁBUA, COM REAPROVEITAMENTO, INCLUSIVE MONTAGEM/DESMONTAGEM E REMANEJAMENTO</t>
  </si>
  <si>
    <t>ED-28533</t>
  </si>
  <si>
    <t>TORNEIRA DE BOIA PARA CAIXA D'ÁGUA, ROSCÁVEL, 1" - FORNECIMENTO E INSTALAÇÃO. AF_08/2021</t>
  </si>
  <si>
    <t>DISTRIBUIDOR/DISPENSER PARA PAPEL HIGIÊNICO EM PLÁSTICO, TIPO SOBREPOR, INCLUSIVE ACESSÓRIOS DE FIXAÇÃO</t>
  </si>
  <si>
    <t>ED-48183</t>
  </si>
  <si>
    <t>JOELHO 45 GRAUS, PVC, SERIE R, ÁGUA PLUVIAL, DN 100 MM, JUNTA ELÁSTICA, FORNECIDO E INSTALADO EM RAMAL DE ENCAMINHAMENTO. AF_06/2022</t>
  </si>
  <si>
    <t>PISO PODOTÁTIL DE ALERTA OU DIRECIONAL, DE CONCRETO, ASSENTADO SOBRE ARGAMASSA. AF_03/2024</t>
  </si>
  <si>
    <t>RODABANCA/FRONTÃO PARA BANCADA EM GRANITO, COR CINZA ANDORINHA, ESP. 2CM, ALTURA DE 10CM, INCLUSIVE REJUNTAMENTO EM MASSA PLÁSTICA NA COR DA PEDRA</t>
  </si>
  <si>
    <t>ED-48348</t>
  </si>
  <si>
    <t>TORNEIRA CROMADA LONGA, DE PAREDE, 1/2" OU 3/4", PARA PIA DE COZINHA, PADRÃO POPULAR - FORNECIMENTO E INSTALAÇÃO. AF_01/2020</t>
  </si>
  <si>
    <t>FORNECIMENTO E ASSENTAMENTO DE TUBO PVC RÍGIDO SOLDÁVEL, ÁGUA FRIA, DN 60 MM (2"), INCLUSIVE CONEXÕES</t>
  </si>
  <si>
    <t>ED-50023</t>
  </si>
  <si>
    <t>DUTO FLEXIVEL DE ALUMINIO  (180 MM)  - BASEADO EM SBC (070656)</t>
  </si>
  <si>
    <t>CPU-033</t>
  </si>
  <si>
    <t>ASSENTO SANITÁRIO CONVENCIONAL - FORNECIMENTO E INSTALACAO. AF_01/2020</t>
  </si>
  <si>
    <t>CONJUNTO DE DUAS (2) TOMADAS PADRÃO, TRÊS (3) POLOS, CORRENTE 10A, TENSÃO 250V, (2P+T/10A-250V), COM PLACA 4"X2" DE DOIS (2) POSTOS, INCLUSIVE FORNECIMENTO, INSTALAÇÃO, SUPORTE, MÓDULO E PLACA</t>
  </si>
  <si>
    <t>ED-15755</t>
  </si>
  <si>
    <t>LUVA SIMPLES, PVC, SERIE R, ÁGUA PLUVIAL, DN 100 MM, JUNTA ELÁSTICA, FORNECIDO E INSTALADO EM RAMAL DE ENCAMINHAMENTO. AF_06/2022</t>
  </si>
  <si>
    <t>APLICAÇÃO DE SELANTE, MASTIQUE ELÁSTICO, EM JUNTA DE DILAÇÃO, DIMENSÃO 20X10 MM, FATOR DE FORMA 1:2, INCLUSIVE DELIMITADOR DE PROFUNDIDADE - BASEADO EM SETOP (ED-50579)</t>
  </si>
  <si>
    <t>CPU-043</t>
  </si>
  <si>
    <t>CARGA, MANOBRA E DESCARGA DE SOLOS E MATERIAIS GRANULARES EM CAMINHÃO BASCULANTE 10 M³ - CARGA COM PÁ CARREGADEIRA (CAÇAMBA DE 1,7 A 2,8 M³ / 128 HP) E DESCARGA LIVRE (UNIDADE: M3). AF_07/2020</t>
  </si>
  <si>
    <t>PREPARO DE FUNDO DE VALA COM LARGURA MENOR QUE 1,5 M (ACERTO DO SOLO NATURAL). AF_08/2020</t>
  </si>
  <si>
    <t>TUBO, PVC, SOLDÁVEL, DE 32MM, INSTALADO EM DRENO DE AR CONDICIONADO - FORNECIMENTO E INSTALAÇÃO. AF_08/2022</t>
  </si>
  <si>
    <t>RALO HEMISFÉRICO, TIPO ABACAXI, DIÂMETRO DE 100MM, EXCLUSIVE CONDUTOR DE ÁGUA PLUVIAL</t>
  </si>
  <si>
    <t>ED-49962</t>
  </si>
  <si>
    <t>SABONETEIRA PLASTICA TIPO DISPENSER PARA SABONETE LIQUIDO COM RESERVATORIO 800 A 1500 ML, INCLUSO FIXAÇÃO. AF_01/2020</t>
  </si>
  <si>
    <t>FORNECIMENTO E ASSENTAMENTO DE TUBO PVC RÍGIDO, ESGOTO, PB - SÉRIE NORMAL, DN 40MM (1.1/2"), INCLUSIVE CONEXÕES</t>
  </si>
  <si>
    <t>ED-50034</t>
  </si>
  <si>
    <t>TORNEIRA CROMADA 1/2" OU 3/4" PARA TANQUE, PADRÃO POPULAR - FORNECIMENTO E INSTALAÇÃO. AF_01/2020</t>
  </si>
  <si>
    <t>APLICAÇÃO DE SELANTE, MASTIQUE ELÁSTICO, EM JUNTA DE DILAÇÃO, DIMENSÃO (20X10)MM, FATOR DE FORMA 1:2, EXCLUSIVE DELIMITADOR DE PROFUNDIDADE</t>
  </si>
  <si>
    <t>ED-50579</t>
  </si>
  <si>
    <t>CONDULETE DE ALUMÍNIO, TIPO LR, PARA ELETRODUTO DE AÇO GALVANIZADO DN 32 MM (1 1/4''), APARENTE - FORNECIMENTO E INSTALAÇÃO. AF_10/2022</t>
  </si>
  <si>
    <t>CAIXA DE GORDURA PREMOLDADA COM TAMPA - CAPACIDADE 18 LITROS - BASEADO EM CPOS/CDHU (49.03.022)</t>
  </si>
  <si>
    <t>CPU-040</t>
  </si>
  <si>
    <t>BARRA DE APOIO EM AÇO INOX POLIDO RETA, DIÂMETRO DE 1.1/4", PARA ACESSIBILIDADE (PMR/PCR), COMPRIMENTO 40CM, INSTALADO EM PORTA/PAREDE, INCLUSIVE ACESSÓRIOS PARA FIXAÇÃO</t>
  </si>
  <si>
    <t>ED-48163</t>
  </si>
  <si>
    <t>DISTRIBUIDOR/DISPENSER PARA PAPEL HIGIÊNICO EM AÇO INOX, ACABAMENTO POLIDO OU ESCOVADO, TIPO SOBREPOR, INCLUSIVE ACESSÓRIOS DE FIXAÇÃO</t>
  </si>
  <si>
    <t>ED-48181</t>
  </si>
  <si>
    <t>FORNECIMENTO E ASSENTAMENTO DE TUBO PVC RÍGIDO, ESGOTO, PBV - SÉRIE NORMAL, DN 75 MM (3"), INCLUSIVE CONEXÕES</t>
  </si>
  <si>
    <t>ED-50028</t>
  </si>
  <si>
    <t>CONDULETE DE ALUMÍNIO, TIPO LR, PARA ELETRODUTO DE AÇO GALVANIZADO DN 25 MM (1''), APARENTE - FORNECIMENTO E INSTALAÇÃO. AF_10/2022</t>
  </si>
  <si>
    <t>DISTRIBUIDOR/DISPENSER PARA PORTA PAPEL TOALHA PARA INTERFOLHAS DE DUAS (2) OU TRÊS (3) DOBRAS, EM PLÁSTICO, INCLUSIVE ACESSÓRIOS PARA FIXAÇÃO</t>
  </si>
  <si>
    <t>ED-48182</t>
  </si>
  <si>
    <t>TORNEIRA CROMADA DE MESA, 1/2" OU 3/4", PARA LAVATÓRIO, PADRÃO POPULAR - FORNECIMENTO E INSTALAÇÃO. AF_01/2020</t>
  </si>
  <si>
    <t>SUPRESSOR DE SURTO VCL 275V 45KA CLAMPER/EQUIVALENTE</t>
  </si>
  <si>
    <t>11.93.02</t>
  </si>
  <si>
    <t>SUDECAP</t>
  </si>
  <si>
    <t>CONJUNTO DE UM (1) INTERRUPTOR PARALELO, CORRENTE 10A, TENSÃO 250V, (10A-250V), COM PLACA 4"X2" DE UM (1) POSTO, INCLUSIVE FORNECIMENTO, INSTALAÇÃO, SUPORTE, MÓDULO E PLACA</t>
  </si>
  <si>
    <t>ED-15736</t>
  </si>
  <si>
    <t>LUVA SIMPLES, PVC, SERIE R, ÁGUA PLUVIAL, DN 150 MM, JUNTA ELÁSTICA, FORNECIDO E INSTALADO EM CONDUTORES VERTICAIS DE ÁGUAS PLUVIAIS. AF_06/2022</t>
  </si>
  <si>
    <t>LAVATÓRIO LOUÇA BRANCA SUSPENSO, 29,5 X 39CM OU EQUIVALENTE, PADRÃO POPULAR - FORNECIMENTO E INSTALAÇÃO. AF_01/2020</t>
  </si>
  <si>
    <t>ALVENARIA DE VEDAÇÃO COM TIJOLO CERÂMICO FURADO, ESP. 14CM, PARA REVESTIMENTO, INCLUSIVE ARGAMASSA PARA ASSENTAMENTO</t>
  </si>
  <si>
    <t>ED-48232</t>
  </si>
  <si>
    <t>CHAPISCO COM ARGAMASSA INDUSTRIALIZADA, ESP. 5MM, APLICADO EM ALVENARIA/ESTRUTURA DE CONCRETO COM DESEMPENADEIRA METÁLICA, INCLUSIVE ARGAMASSA COM PREPARO MECANIZADO</t>
  </si>
  <si>
    <t>ED-50731</t>
  </si>
  <si>
    <t>COMPACTAÇÃO MECANIZADA DE ATERRO COM PLACA VIBRATÓRIA, INCLUSIVE ESPALHAMENTO MANUAL</t>
  </si>
  <si>
    <t>ED-51096</t>
  </si>
  <si>
    <t>ESPELHO CRISTAL 4mm COM MOLDURA DE ALUMINIO - BASEADO EM SBC (190058)</t>
  </si>
  <si>
    <t>CPU-013</t>
  </si>
  <si>
    <t>ESPELHO CRISTAL COM MOLDURA EM ALUMÍNIO, DIMENSÃO (60X90)CM, COM ESP. 4MM, INCLUSIVE FIXAÇÃO COM ADESIVO/SELANTE A BASE DE POLIURETANO, FORNECIMENTO E INSTALAÇÃO</t>
  </si>
  <si>
    <t>ED-51151</t>
  </si>
  <si>
    <t>CAIXA DE PASSAGEM, DIMENSÃO (20X20)CM, EM CHAPA DE AÇO, TIPO DE SOBREPOR, COM ACABAMENTO EM PINTURA ELETROSTÁTICA E TAMPA CEGA, INCLUSIVE FIXAÇÃO EM ALVENARIA</t>
  </si>
  <si>
    <t>ED-49153</t>
  </si>
  <si>
    <t>REGISTRO DE GAVETA, TIPO BASE, ROSCÁVEL 1.1/2" (PARA TUBO SOLDÁVEL OU PPR DN 50MM/CPVC DN 42MM), INCLUSIVE ACABAMENTO (PADRÃO MÉDIO) E CANOPLA CROMADOS</t>
  </si>
  <si>
    <t>ED-49995</t>
  </si>
  <si>
    <t>PINTURA COM TINTA ALQUÍDICA DE FUNDO (TIPO ZARCÃO) APLICADA A ROLO OU PINCEL SOBRE PERFIL METÁLICO EXECUTADO EM FÁBRICA (POR DEMÃO). AF_01/2020</t>
  </si>
  <si>
    <t>LASTRO DE AREIA, INCLUSIVE ADENSAMENTO E APILOAMENTO MANUAL</t>
  </si>
  <si>
    <t>ED-49814</t>
  </si>
  <si>
    <t>HIDRÔMETRO DN 3/4", 5,0 M3/H - FORNECIMENTO E INSTALAÇÃO. AF_03/2024</t>
  </si>
  <si>
    <t>PREPARAÇÃO PARA EMASSAMENTO OU PINTURA (LÁTEX/ACRÍLICA) EM TETO, INCLUSIVE UMA (1) DEMÃO DE SELADOR ACRÍLICO</t>
  </si>
  <si>
    <t>ED-50515</t>
  </si>
  <si>
    <t>PLANTIO DE GRAMA ESMERALDA EM PLACAS, INCLUSIVE TERRA VEGETAL E CONSERVAÇÃO POR TRINTA (30) DIAS</t>
  </si>
  <si>
    <t>ED-50437</t>
  </si>
  <si>
    <t>FORNECIMENTO E ASSENTAMENTO DE TUBO PVC RÍGIDO SOLDÁVEL, ÁGUA FRIA, DN 40 MM (1.1/4"), INCLUSIVE CONEXÕES</t>
  </si>
  <si>
    <t>ED-50021</t>
  </si>
  <si>
    <t>CUBA DE EMBUTIR RETANGULAR DE AÇO INOXIDÁVEL, 40 X 34 X 17 CM - FORNECIMENTO E INSTALAÇÃO. AF_01/2020  - BASEADO EM SINAPI (86900)</t>
  </si>
  <si>
    <t>CPU-011</t>
  </si>
  <si>
    <t>TUBO EM COBRE FLEXÍVEL, DN 3/8", COM ISOLAMENTO, INSTALADO EM FORRO, PARA RAMAL DE ALIMENTAÇÃO DE AR CONDICIONADO, INCLUSO FIXADOR. AF_11/2021</t>
  </si>
  <si>
    <t>ART DE OBRAS PARA CONTRATOS ACIMA DE R$15.000,00</t>
  </si>
  <si>
    <t>CPU-004</t>
  </si>
  <si>
    <t>LIMPEZA MANUAL DE VEGETAÇÃO EM TERRENO COM ENXADA. AF_03/2024</t>
  </si>
  <si>
    <t>PEITORIL DE GRANITO, NA COR CINZA ANDORINHA, COM PINGADEIRA, ESP. 2CM, ACABAMENTO POLIDO, ASSENTAMENTO COM ARGAMASSA INDUSTRIALIZADA, INCLUSIVE REJUNTAMENTO</t>
  </si>
  <si>
    <t>ED-50997</t>
  </si>
  <si>
    <t>CAMADA SEPARADORA PARA EXECUÇÃO DE RADIER, PISO DE CONCRETO OU LAJE SOBRE SOLO, EM LONA PLÁSTICA. AF_09/2021</t>
  </si>
  <si>
    <t>LUMINÁRIA ARANDELA TIPO TARTARUGA, DE SOBREPOR, COM 1 LÂMPADA LED DE 6 W, SEM REATOR - FORNECIMENTO E INSTALAÇÃO. AF_09/2024</t>
  </si>
  <si>
    <t>CONJUNTO DE UM (1) INTERRUPTOR BIPOLAR SIMPLES, CORRENTE 10A, TENSÃO 250V, (10A-250V), COM PLACA 4"X2" DE UM (1) POSTO, INCLUSIVE FORNECIMENTO, INSTALAÇÃO, SUPORTE, MÓDULO E PLACA</t>
  </si>
  <si>
    <t>ED-15735</t>
  </si>
  <si>
    <t>CHAPISCO COM ARGAMASSA, TRAÇO 1:3 (CIMENTO E AREIA), ESP. 5MM, APLICADO EM TETO COM COLHER, INCLUSIVE ARGAMASSA COM PREPARO MECANIZADO</t>
  </si>
  <si>
    <t>ED-50728</t>
  </si>
  <si>
    <t>CAIXA DE ESGOTO DE INSPEÇÃO/PASSAGEM EM ALVENARIA (40X40X45CM), REVESTIMENTO EM ARGAMASSA COM ADITIVO IMPERMEABILIZANTE, COM TAMPA DE CONCRETO, INCLUSIVE ESCAVAÇÃO, REATERRO E TRANSPORTE E RETIRADA DO MATERIAL ESCAVADO (EM CAÇAMBA) - BASEADO EM SETOP (ED-49873)</t>
  </si>
  <si>
    <t>CPU-037</t>
  </si>
  <si>
    <t>DUCHA HIGIÊNICA COM REGISTRO PARA CONTROLE DE FLUXO DE ÁGUA, DIÂMETRO DE 1/2" (20MM), INCLUSIVE ACESSÓRIOS</t>
  </si>
  <si>
    <t>ED-50316</t>
  </si>
  <si>
    <t>Tubo de cobre com isolamento térmico - ø 3/4" esp. 9mm - BASEADO EM IOPES (161005)</t>
  </si>
  <si>
    <t>CPU-034</t>
  </si>
  <si>
    <t>FABRICAÇÃO, MONTAGEM E DESMONTAGEM DE FORMA PARA RADIER, PISO DE CONCRETO OU LAJE SOBRE SOLO, EM MADEIRA SERRADA, 4 UTILIZAÇÕES. AF_09/2021</t>
  </si>
  <si>
    <t>LIMPEZA COM JATO DE AGUA SOBRE SUPERFICIE DE CONCRETO - BASEADO EM  SBC (210055)</t>
  </si>
  <si>
    <t>CPU-003</t>
  </si>
  <si>
    <t>CONDULETE DE ALUMÍNIO, TIPO T, PARA ELETRODUTO DE AÇO GALVANIZADO DN 25 MM (1''), APARENTE - FORNECIMENTO E INSTALAÇÃO. AF_10/2022</t>
  </si>
  <si>
    <t>LIGAÇÃO PROVISÓRIA DE ENERGIA ELÉTRICA PARA CONTAINER</t>
  </si>
  <si>
    <t>ED-16342</t>
  </si>
  <si>
    <t>TESTEIRA PARA BANCADA EM GRANITO, COR CINZA ANDORINHA, ESP. 2CM, ALTURA DE 10CM, INCLUSIVE POLIMENTO, CORTE/COLAGEM EM MEIA ESQUADRIA E MASSA PLÁSTICA NA COR DA PEDRA</t>
  </si>
  <si>
    <t>ED-21636</t>
  </si>
  <si>
    <t>JOELHO 90 GRAUS, PVC, SERIE R, ÁGUA PLUVIAL, DN 100 MM, JUNTA ELÁSTICA, FORNECIDO E INSTALADO EM RAMAL DE ENCAMINHAMENTO. AF_06/2022</t>
  </si>
  <si>
    <t>BARRA DE APOIO RETA, EM ACO INOX POLIDO, COMPRIMENTO 70 CM, FIXADA NA PAREDE - FORNECIMENTO E INSTALAÇÃO. AF_01/2020</t>
  </si>
  <si>
    <t>VALVULA DE ADMISSÃO DE AR VAA/50- BASEADO EM SBC (070593)</t>
  </si>
  <si>
    <t>CPU-041</t>
  </si>
  <si>
    <t>FORNECIMENTO E ASSENTAMENTO DE TUBO PVC RÍGIDO, ESGOTO, PBV - SÉRIE NORMAL, DN 50 MM (2"), INCLUSIVE CONEXÕES</t>
  </si>
  <si>
    <t>ED-50027</t>
  </si>
  <si>
    <t>FURO DE BOJO EM BANCADA DE GRANITO/MÁRMORE, INCLUSIVE COLAGEM COM MASSA PLÁSTICA</t>
  </si>
  <si>
    <t>ED-48342</t>
  </si>
  <si>
    <t>GRAUTE FGK=15 MPA; TRAÇO 1:0,04:2,2:2,5 (EM MASSA SECA DE CIMENTO/CAL/AREIA GROSSA/BRITA 0) - PREPARO MECÂNICO COM BETONEIRA 400 L. AF_09/2021</t>
  </si>
  <si>
    <t>REGISTRO DE GAVETA, TIPO BASE, ROSCÁVEL 3/4" (PARA TUBO SOLDÁVEL OU PPR DN 25MM/CPVC DN 22MM), INCLUSIVE ACABAMENTO (PADRÃO MÉDIO) E CANOPLA CROMADO</t>
  </si>
  <si>
    <t>ED-49989</t>
  </si>
  <si>
    <t>DISJUNTOR DE PROTEÇÃO DIFERENCIAL RESIDUAL (DR), BIPOLAR TIPO DIN, CORRENTE NOMINAL DE 25A, SENSIBILIDADE DE 30MA, FORNECIMENTO E INSTALAÇÃO, INCLUSIVE TERMINAL ILHÓS</t>
  </si>
  <si>
    <t>ED-15114</t>
  </si>
  <si>
    <t>CAIXA SIFONADA GIRAFÁCIL COM GRELHA BRANCA PVC 100x140x50MM - BASEADO EM SBC (053493)</t>
  </si>
  <si>
    <t>CPU-039</t>
  </si>
  <si>
    <t>CAIXA DE DRENAGEM DE INSPEÇÃO/PASSAGEM EM ALVENARIA (40X40X40CM), REVESTIMENTO EM ARGAMASSA COM ADITIVO IMPERMEABILIZANTE, COM TAMPA EM GRELHA, INCLUSIVE ESCAVAÇÃO, REATERRO E TRANSPORTE COM RETIRADA DO MATERIAL ESCAVADO (EM CAÇAMBA)</t>
  </si>
  <si>
    <t>ED-49908</t>
  </si>
  <si>
    <t>BANCADA EM GRANITO, COR CINZA ANDORINHA, ESP. 2CM, ACABAMENTO POLIDO, APOIADA EM CONSOLE DE METALON (50X30)MM, EXCLUSIVE RODABANCA/FRONTÃO, TESTEIRA/FAIXA, FURO EM BANCADA, CUBA METÁLICA, VÁLVULA, SIFÃO, TORNEIRA E ENGATE FLEXÍVEL</t>
  </si>
  <si>
    <t>ED-21631</t>
  </si>
  <si>
    <t>CONJUNTO DE UMA (1) TOMADA PADRÃO, TRÊS (3) POLOS, CORRENTE 10A, TENSÃO 250V, (2P+T/10A-250V), COM PLACA 4"X2" DE UM (1) POSTO, INCLUSIVE FORNECIMENTO, INSTALAÇÃO, SUPORTE, MÓDULO E PLACA</t>
  </si>
  <si>
    <t>ED-15748</t>
  </si>
  <si>
    <t>CAIXA D'ÁGUA POLIETILENO COM TAMPA 1000L</t>
  </si>
  <si>
    <t>10.35.52</t>
  </si>
  <si>
    <t>PREPARAÇÃO PARA EMASSAMENTO OU PINTURA (LÁTEX/ACRÍLICA) EM PAREDE OU FORRO EM CHAPA DE GESSO ACARTONADO (DRYWALL), INCLUSIVE UMA (1) DEMÃO DE SELADOR ACRÍLICO</t>
  </si>
  <si>
    <t>ED-50516</t>
  </si>
  <si>
    <t>ARRASAMENTO MECANICO DE ESTACA DE CONCRETO ARMADO, DIAMETROS DE ATÉ 40 CM. AF_05/2021</t>
  </si>
  <si>
    <t>M3XKM</t>
  </si>
  <si>
    <t>TRANSPORTE COM CAMINHÃO BASCULANTE DE 10 M³, EM VIA URBANA PAVIMENTADA, DMT ATÉ 30 KM (UNIDADE: M3XKM). AF_07/2020</t>
  </si>
  <si>
    <t>CAIXA DE DRENAGEM DE INSPEÇÃO/PASSAGEM EM ALVENARIA (40X40X55CM), REVESTIMENTO EM ARGAMASSA COM ADITIVO IMPERMEABILIZANTE, COM TAMPA EM GRELHA, INCLUSIVE ESCAVAÇÃO, REATERRO E TRANSPORTE E RETIRADA DO MATERIAL ESCAVADO (EM CAÇAMBA) - BASEADO EM SETOP (ED-49908)</t>
  </si>
  <si>
    <t>CPU-038</t>
  </si>
  <si>
    <t>APILOAMENTO MECANIZADO EM FUNDO DE VALA COM PLACA VIBRATÓRIA, EXCLUSIVE ESCAVAÇÃO</t>
  </si>
  <si>
    <t>ED-51094</t>
  </si>
  <si>
    <t>CAIXA TOMADA PISO FALSO COM DUAS TOMADAS 2P 15A-250V - BASEADO EM SBC (062505)</t>
  </si>
  <si>
    <t>CPU-018</t>
  </si>
  <si>
    <t>CAIXA DE DRENAGEM DE INSPEÇÃO/PASSAGEM EM ALVENARIA (40X40X60CM), REVESTIMENTO EM ARGAMASSA COM ADITIVO IMPERMEABILIZANTE, COM TAMPA EM GRELHA, INCLUSIVE ESCAVAÇÃO, REATERRO E TRANSPORTE COM RETIRADA DO MATERIAL ESCAVADO (EM CAÇAMBA)</t>
  </si>
  <si>
    <t>ED-49909</t>
  </si>
  <si>
    <t>VÁLVULA DE DESCARGA COM REGISTRO INTERNO, ACIONAMENTO DUPLO, DIÂMETRO DE 1.1/2" (50MM), INCLUSIVE ACABAMENTO DA VÁLVULA</t>
  </si>
  <si>
    <t>ED-9133</t>
  </si>
  <si>
    <t>VASO SANITÁRIO SIFONADO COM CAIXA ACOPLADA LOUÇA BRANCA, INCLUSO ENGATE FLEXÍVEL EM PLÁSTICO BRANCO, 1/2 X 40CM - FORNECIMENTO E INSTALAÇÃO. AF_01/2020</t>
  </si>
  <si>
    <t>PINTURA COM TINTA ACRÍLICA DE ACABAMENTO APLICADA A ROLO OU PINCEL SOBRE SUPERFÍCIES METÁLICAS (EXCETO PERFIL) EXECUTADO EM OBRA (02 DEMÃOS). AF_01/2020</t>
  </si>
  <si>
    <t>QUADRO DE DISTRIBUIÇÃO DE ENERGIA EM CHAPA DE AÇO GALVANIZADO, DE EMBUTIR, COM BARRAMENTO TRIFÁSICO, PARA 18 DISJUNTORES DIN 100A - FORNECIMENTO E INSTALAÇÃO. AF_07/2025</t>
  </si>
  <si>
    <t>CONJUNTO PARA TOMADA DE AR EXTERNO COMPOSTA DE (VENEZIANA+FILTRO+REGISTRO) - BASEADO EM SBC (070578)</t>
  </si>
  <si>
    <t>CPU-024</t>
  </si>
  <si>
    <t>FORNECIMENTO E ASSENTAMENTO DE TUBO PVC RÍGIDO SOLDÁVEL, ÁGUA FRIA, DN 50 MM (1.1/2"), INCLUSIVE CONEXÕES</t>
  </si>
  <si>
    <t>ED-50022</t>
  </si>
  <si>
    <t>PERFURAÇÃO MANUAL DE ESTACA TIPO BROCA A TRADO, INCLUSIVE AFASTAMENTO, EXCLUSIVE ARMAÇÃO, CONCRETO ESTRUTURAL, TRANSPORTE E RETIRADA DO MATERIAL ESCAVADO</t>
  </si>
  <si>
    <t>ED-29801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</si>
  <si>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</si>
  <si>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KIT CAVALETE PARA MEDIÇÃO DE ÁGUA - ENTRADA INDIVIDUALIZADA, EM PPR PN20 DN 25 MM (3/4") PARA 2 MEDIDORES - FORNECIMENTO E INSTALAÇÃO (EXCLUSIVE HIDRÔMETRO). AF_03/2024</t>
  </si>
  <si>
    <t>JANELA EM ALUMÍNIO, COR N/P/B, MOLDURA-VIDRO, TIPO GUILHOTINA, INCLUSIVE VIDRO - BASEADO EM ORSE (11944)</t>
  </si>
  <si>
    <t>CPU-005</t>
  </si>
  <si>
    <t>MONTAGEM E DESMONTAGEM DE ANDAIME METÁLICO PARA FACHADA COM PISO METÁLICO, INCLUSIVE RODAPÉ/GUARDA-CORPO EM MADEIRA, EXCLUSIVE FORNECIMENTO DO ANDAIME</t>
  </si>
  <si>
    <t>ED-48245</t>
  </si>
  <si>
    <t>ESCADA MARINHEIRO SEM GAIOLA DE PROTEÇÃO, EM TUBO GALVANIZADO, COM DIÂMETRO DE 3/4", DEGRAU COM DIÂMETRO DE 1/2", ESPAÇAMENTO DE 35CM, E CHUMBADORES EM AÇO, TIPO ANDORINHA, INCLUSIVE FIXAÇÃO E PINTURA ESMALTE SINTÉTICO, DUAS (2) DEMÃOS COM UMA (1) DEMÃO DE FUNDO ANTICORROSIVO</t>
  </si>
  <si>
    <t>ED-50949</t>
  </si>
  <si>
    <t>BARRA DE APOIO RETA, EM ACO INOX POLIDO, COMPRIMENTO 80 CM, FIXADA NA PAREDE - FORNECIMENTO E INSTALAÇÃO. AF_01/2020</t>
  </si>
  <si>
    <t>EMASSAMENTO EM TETO COM MASSA CORRIDA (PVA), DUAS (2) DEMÃOS, INCLUSIVE LIXAMENTO PARA PINTURA</t>
  </si>
  <si>
    <t>ED-50480</t>
  </si>
  <si>
    <t>ELETRODUTO DE AÇO GALVANIZADO MÉDIO, DIÂMETRO DE 32MM (1.1/4"), INCLUSIVE ACESSÓRIOS PARA FIXAÇÃO E CONEXÕES</t>
  </si>
  <si>
    <t>ED-49319</t>
  </si>
  <si>
    <t>CAIXA DE DRENAGEM DE INFILTRAÇÃO EM ALVENARIA (40X40X40CM), REVESTIMENTO EM ARGAMASSA COM ADITIVO IMPERMEABILIZANTE, COM TAMPA EM GRELHA, INCLUSIVE ESCAVAÇÃO, REATERRO E TRANSPORTE E RETIRADA DO MATERIAL ESCAVADO (EM CAÇAMBA) - BASEADO EMSETOP (ED-49908)</t>
  </si>
  <si>
    <t>CPU-036</t>
  </si>
  <si>
    <t>VASO SANITARIO SIFONADO CONVENCIONAL PARA PCD SEM FURO FRONTAL COM LOUÇA BRANCA SEM ASSENTO - FORNECIMENTO E INSTALAÇÃO. AF_01/2020</t>
  </si>
  <si>
    <t>REGISTRO DE GAVETA, TIPO BRUTO, ROSCÁVEL 2.1/2" (PARA TUBO SOLDÁVEL OU PPR DN 75MM/CPVC DN 73MM), INCLUSIVE VOLANTE PARA ACIONAMENTO</t>
  </si>
  <si>
    <t>ED-49982</t>
  </si>
  <si>
    <t>TANQUE DE LOUÇA BRANCA COM COLUNA, CAPACIDADE 22 LITROS, INCLUSIVE ACESSÓRIOS DE FIXAÇÃO, VÁLVULA DE ESCOAMENTO DE METAL COM ACABAMENTO CROMADO, SIFÃO DE METAL TIPO COPO COM ACABAMENTO CROMADO E REJUNTAMENTO, EXCLUSIVE TORNEIRA</t>
  </si>
  <si>
    <t>ED-50290</t>
  </si>
  <si>
    <t>Veneziana com tela - BASEADO CPOS/CDHU (61.10.582)</t>
  </si>
  <si>
    <t>CPU-023</t>
  </si>
  <si>
    <t>LIMPEZA FINAL PARA ENTREGA DA OBRA</t>
  </si>
  <si>
    <t>ED-50266</t>
  </si>
  <si>
    <t>DIFUSOR DIRECIONAL PARA INSUFLAMENTO, EM ALUMÍNIO ANODIZADO AO NATURAL FOSCO, COM DIMESÕES 371X208mm, INCLUSIVE REGISTRO - BASEADO EM CPOS/CDHU (61.10.511)</t>
  </si>
  <si>
    <t>CPU-021</t>
  </si>
  <si>
    <t>ALVENARIA DE VEDAÇÃO DE BLOCOS CERÂMICOS FURADOS NA HORIZONTAL DE 11,5X19X19 CM (ESPESSURA 11,5 CM) E ARGAMASSA DE ASSENTAMENTO COM PREPARO MANUAL. AF_12/2021</t>
  </si>
  <si>
    <t>PINGADEIRA COM DIMENSÃO (20X5)CM, MOLDADO "IN-LOCO", EM CONCRETO NÃO ESTRUTURAL, PREPARADO EM OBRA COM BETONEIRA, COM FCK 15MPA, INCLUSIVE LANÇAMENTO, ADENSAMENTO, ACABAMENTO E ARMAÇÃO</t>
  </si>
  <si>
    <t>ED-48332</t>
  </si>
  <si>
    <t>PLANTA RASTEIRA  - BASEADO EM SINAPI (98509)</t>
  </si>
  <si>
    <t>CPU-016</t>
  </si>
  <si>
    <t>MINI VENTILADOR AXIAL MIXVENT 500/150 - BASEADO EM SBC (070205)</t>
  </si>
  <si>
    <t>CPU-026</t>
  </si>
  <si>
    <t>PROTEÇÃO MECÂNICA DE SUPERFICIE HORIZONTAL COM CONCRETO 15 MPA, E=4CM. AF_09/2023</t>
  </si>
  <si>
    <t>FORNECIMENTO E ASSENTAMENTO DE TUBO PVC RÍGIDO, DRENAGEM/PLUVIAL, PBV - SÉRIE NORMAL, DN 100 MM (4"), INCLUSIVE CONEXÕES</t>
  </si>
  <si>
    <t>ED-48669</t>
  </si>
  <si>
    <t>FORNECIMENTO E ASSENTAMENTO DE TUBO PVC RÍGIDO, ESGOTO, PBV - SÉRIE NORMAL, DN 100 MM (4"), INCLUSIVE CONEXÕES</t>
  </si>
  <si>
    <t>ED-50029</t>
  </si>
  <si>
    <t>CONDULETE DE ALUMÍNIO, TIPO "X", DIÂMETRO DE SAÍDA 1" (25MM), EXCLUSIVE MÓDULO E PLACA, INCLUSIVE FIXAÇÃO</t>
  </si>
  <si>
    <t>ED-49098</t>
  </si>
  <si>
    <t>IMPERMEABILIZACAO DE JARDINEIRAS - BASEADO EM SBC (160700)</t>
  </si>
  <si>
    <t>CPU-015</t>
  </si>
  <si>
    <t>POLIMENTO MECANIZADO DE SUPERFÍCIE EM CONCRETO, INCLUSIVE ACABAMENTO DE CONCRETAGEM EM NIVELAMENTO A LASER (NÍVEL ZERO)</t>
  </si>
  <si>
    <t>ED-50619</t>
  </si>
  <si>
    <t>CONDUTOR CIRCULAR DE ÁGUA PLUVIAL PARA DO TELHADO EM TUBO DE PVC, DIÂMETRO DE 100MM, INCLUSIVE CONEXÕES E SUPORTES</t>
  </si>
  <si>
    <t>ED-50668</t>
  </si>
  <si>
    <t>m³</t>
  </si>
  <si>
    <t>LASTRO COM MATERIAL GRANULAR, APLICADO EM PISOS OU LAJES SOBRE SOLO, ESPESSURA DE *10 CM*, INCLUSIVE USINAGEM DE BRITA GRADUADA TRATADA COM CIMENTO. AF_07/2019 - BASEADO EM SINAPI (100324)</t>
  </si>
  <si>
    <t>CPU-044</t>
  </si>
  <si>
    <t>RUFO E CONTRARRUFO EM CHAPA GALVANIZADA, ESP. 0,65MM (GSG-24), COM DESENVOLVIMENTO DE 15CM, INCLUSIVE IÇAMENTO MANUAL VERTICAL</t>
  </si>
  <si>
    <t>ED-50675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</si>
  <si>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</si>
  <si>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ED-28427</t>
  </si>
  <si>
    <t>CHAPISCO COM ARGAMASSA, TRAÇO 1:3 (CIMENTO E AREIA), ESP. 5MM, APLICADO EM ALVENARIA/ESTRUTURA DE CONCRETO COM COLHER, INCLUSIVE ARGAMASSA COM PREPARO MECANIZADO</t>
  </si>
  <si>
    <t>ED-50727</t>
  </si>
  <si>
    <t>MONTAGEM E DESMONTAGEM DE FÔRMA DE PILARES RETANGULARES E ESTRUTURAS SIMILARES, PÉ-DIREITO SIMPLES, EM CHAPA DE MADEIRA COMPENSADA RESINADA, 4 UTILIZAÇÕES. AF_09/2020</t>
  </si>
  <si>
    <t>SOLEIRA DE GRANITO, COR CINZA ANDORINHA, ESP. 2CM, ACABAMENTO POLIDO, ASSENTAMENTO COM ARGAMASSA INDUSTRIALIZADA, INCLUSIVE REJUNTAMENTO</t>
  </si>
  <si>
    <t>ED-51002</t>
  </si>
  <si>
    <t>REMOÇÃO DE FORRO DE GESSO, DE FORMA MANUAL, SEM REAPROVEITAMENTO. AF_09/2023</t>
  </si>
  <si>
    <t>REBOCO COM ARGAMASSA, TRAÇO 1:2:8 (CIMENTO, CAL E AREIA), ESP. 20MM, APLICAÇÃO MANUAL, INCLUSIVE ARGAMASSA COM PREPARO MECANIZADO, EXCLUSIVE CHAPISCO</t>
  </si>
  <si>
    <t>ED-50761</t>
  </si>
  <si>
    <t>REATERRO MANUAL DE VALAS, COM COMPACTADOR DE SOLOS DE PERCUSSÃO. AF_08/2023</t>
  </si>
  <si>
    <t>FORNECIMENTO E ASSENTAMENTO DE TUBO PVC RÍGIDO, DRENAGEM/PLUVIAL, PBV - SÉRIE NORMAL, DN 150 MM (6"), INCLUSIVE CONEXÕES</t>
  </si>
  <si>
    <t>ED-48670</t>
  </si>
  <si>
    <t>CJ</t>
  </si>
  <si>
    <t>LAVATORIO (CANTO) ACESSIVEL - BASEADO EM FDE (08.16.056)</t>
  </si>
  <si>
    <t>CPU-012</t>
  </si>
  <si>
    <t>FORNECIMENTO E ASSENTAMENTO DE TUBO PVC RÍGIDO SOLDÁVEL, ÁGUA FRIA, DN 25 MM (3/4") , INCLUSIVE CONEXÕES</t>
  </si>
  <si>
    <t>ED-50019</t>
  </si>
  <si>
    <t>Manta em lã de vidro - BASEADO EM  ORSE (9854)</t>
  </si>
  <si>
    <t>CPU-031</t>
  </si>
  <si>
    <t>ALVENARIA DE BLOCO DE CONCRETO CHEIO SEM ARMAÇÃO, EM CONCRETO COM FCK 15MPA , ESP. 14CM, PARA REVESTIMENTO, INCLUSIVE ARGAMASSA PARA ASSENTAMENTO (DETALHE D - CADERNO SEDS)</t>
  </si>
  <si>
    <t>ED-48216</t>
  </si>
  <si>
    <t>CONTRAMARCO DE ALUMÍNIO, FIXAÇÃO COM PARAFUSO - FORNECIMENTO E INSTALAÇÃO. AF_11/2024</t>
  </si>
  <si>
    <t>GRELHA DE INSUFLAMENTO/RETORNO, EM ALUMÍNIO ATÉ 0,25 M2 (FORNECIMENTO E MONTAGEM) - BASEADO EM   SEINFRA (C3873)</t>
  </si>
  <si>
    <t>CPU-020</t>
  </si>
  <si>
    <t>PINTURA ESMALTE BASE SOLVENTE EM ESQUADRIA DE MADEIRA, DUAS (2) DEMÃOS, COM APLICAÇÃO MANUAL, INCLUSIVE UMA (1) DEMÃO DE FUNDO NIVELADOR E PREPARAÇÃO DA SUPERFÍCIE COM LIXAMENTO, EXCLUSIVE MASSA A ÓLEO</t>
  </si>
  <si>
    <t>ED-50493</t>
  </si>
  <si>
    <t>MOBILIZAÇÃO E DESMOBILIZAÇÃO DE CONTAINER, INCLUSIVE CARGA, DESCARGA E TRANSPORTE EM CAMINHÃO CARROCERIA COM GUINDAUTO (MUNCK), EXCLUSIVE LOCAÇÃO DO CONTAINER</t>
  </si>
  <si>
    <t>ED-50137</t>
  </si>
  <si>
    <t>CANALETA EVOLUTIVA APARENTE COM TAMPA EM PVC, DIM.:80X35 MM - BASEADO EM CPOS 38.07.700</t>
  </si>
  <si>
    <t>CPU-017</t>
  </si>
  <si>
    <t>CABO DE COBRE FLEXÍVEL ISOLADO, 16 MM², ANTI-CHAMA 0,6/1,0 KV, PARA CIRCUITOS TERMINAIS - FORNECIMENTO E INSTALAÇÃO. AF_03/2023</t>
  </si>
  <si>
    <t>kg</t>
  </si>
  <si>
    <t>ARMAÇÃO PARA EXECUÇÃO DE RADIER, PISO DE CONCRETO OU LAJE SOBRE SOLO, COM USO DE TELA Q-92. AF_09/2021</t>
  </si>
  <si>
    <t>RODAPÉ DE GRANITO, NA COR CINZA ANDORINHA, ESP. 2CM, ALTURA DE 7CM, ACABAMENTO POLIDO, ASSENTAMENTO COM ARGAMASSA INDUSTRIALIZADA, INCLUSIVE REJUNTAMENTO</t>
  </si>
  <si>
    <t>ED-50772</t>
  </si>
  <si>
    <t>UND</t>
  </si>
  <si>
    <t>FORNECIMENTO E INSTALAÇÃO DE PORTA DE ABRIR PARA PNE TIPO PRANCHETA EM MADEIRA, MAÇANETA E FECHADURA DESIGN MZ340 TIPO ALAVANCA, ACABAMENTO CROMADO, CHAPA DE AÇO INOX PARA PROTEÇÃO DA PORTA 90X40CM, MOLA HIDRÁULICA E PUXADOR EM ALUMÍNIO CROMADO 40CM - BASEADO EM SINAPI (90844)</t>
  </si>
  <si>
    <t>CPU-007</t>
  </si>
  <si>
    <t>CUMEEIRA ARTICULADA DE FIBROCIMENTO PARA TELHA ONDULADA, ESP. 6MM, INCLUSIVE ACESSÓRIOS PARA FIXAÇÃO, FORNECIMENTO, INSTALAÇÃO E IÇAMENTO MANUAL VERTICAL</t>
  </si>
  <si>
    <t>ED-48401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</si>
  <si>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</si>
  <si>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EMASSAMENTO EM ESQUADRIA DE MADEIRA COM MASSA A ÓLEO, DUAS (2) DEMÃOS, INCLUSIVE LIXAMENTO PARA PINTURA  A ÓLEO OU ESMALTE</t>
  </si>
  <si>
    <t>ED-50482</t>
  </si>
  <si>
    <t>PINTURA ACRÍLICA EM TETO, DUAS (2) DEMÃOS, COM APLICAÇÃO MANUAL, EXCLUSIVE SELADOR ACRÍLICO E MASSA ACRÍLICA/CORRIDA (PVA)</t>
  </si>
  <si>
    <t>ED-50452</t>
  </si>
  <si>
    <t>%</t>
  </si>
  <si>
    <t>MOBILIZAÇÃO E DESMOBILIZAÇÃO DE OBRA EM CENTRO URBANO OU REGIÃO LIMÍTROFE COM VALOR ATÉ 1.000.000,00</t>
  </si>
  <si>
    <t>ED-50392</t>
  </si>
  <si>
    <t>FORNECIMENTO E ASSENTAMENTO DE TUBO PVC RÍGIDO SOLDÁVEL, ÁGUA FRIA, DN 75 MM (2.1/2"), INCLUSIVE CONEXÕES</t>
  </si>
  <si>
    <t>ED-50024</t>
  </si>
  <si>
    <t>FUNDO SELADOR ACRÍLICO, APLICAÇÃO MANUAL EM PAREDE, UMA DEMÃO. AF_04/2023</t>
  </si>
  <si>
    <t>PISO PODOTÁTIL DE ALERTA OU DIRECIONAL, DE BORRACHA, ASSENTADO SOBRE ARGAMASSA. AF_05/2020</t>
  </si>
  <si>
    <t>Damper de regulagem manual, tamanho: 0,10 m² a 0,14 m² - BASEADO EM CPOS/CDHU (61.10.401)</t>
  </si>
  <si>
    <t>CPU-022</t>
  </si>
  <si>
    <t>PERSIANA TIPO ROLO,BLECAUTE,BLOQUEIO UV% TECIDO POLIESTER - BASEADO EM SBC (200503)</t>
  </si>
  <si>
    <t>CPU-014</t>
  </si>
  <si>
    <t>m2xmês</t>
  </si>
  <si>
    <t>FORNECIMENTO DE ANDAIME METÁLICO PARA FACHADA (LOCAÇÃO), INCLUSIVE PISO METÁLICO E SAPATAS, EXCLUSIVE MONTAGEM E DESMONTAGEM</t>
  </si>
  <si>
    <t>ED-9075</t>
  </si>
  <si>
    <t>IMPERMEABILIZAÇÃO COM EMULSÃO ASFÁLTICA, DUAS (2) DEMÃOS</t>
  </si>
  <si>
    <t>ED-50174</t>
  </si>
  <si>
    <t>CALHA EM CHAPA GALVANIZADA, ESP. 0,8MM (GSG-22), COM DESENVOLVIMENTO DE 50CM, INCLUSIVE IÇAMENTO MANUAL VERTICAL</t>
  </si>
  <si>
    <t>ED-50650</t>
  </si>
  <si>
    <t>CHAPIM EM CHAPA GALVANIZADA, COM PINGADEIRA, ESP. 0,65MM (GSG-24), COM DESENVOLVIMENTO DE 35CM, INCLUSIVE IÇAMENTO MANUAL VERTICAL</t>
  </si>
  <si>
    <t>ED-50667</t>
  </si>
  <si>
    <t>CAIXA DE PASSAGEM 40x40cm COM GRELHA REMOVIVEL - BASEADO EM SBC (055895)</t>
  </si>
  <si>
    <t>CPU-035</t>
  </si>
  <si>
    <t>ALVENARIA DE VEDAÇÃO COM BLOCO DE CONCRETO, ESP. 14CM, INCLUSIVE ARGAMASSA PARA ASSENTAMENTO</t>
  </si>
  <si>
    <t>ED-48195</t>
  </si>
  <si>
    <t>ELETRODUTO DE AÇO GALVANIZADO LEVE, DIÂMETRO DE 25MM (1"), INCLUSIVE ACESSÓRIOS PARA FIXAÇÃO E CONEXÕES</t>
  </si>
  <si>
    <t>ED-49318</t>
  </si>
  <si>
    <t>REMOÇÃO MANUAL DE ALAMBRADO METÁLICO, SEM REAPROVEITAMENTO, INCLUSIVE AFASTAMENTO E EMPILHAMENTO, EXCLUSIVE TRANSPORTE E RETIRADA DO MATERIAL REMOVIDO NÃO REAPROVEITÁVEL - BASEADO SETOP (ED-48434)</t>
  </si>
  <si>
    <t>CPU-001</t>
  </si>
  <si>
    <t>CORRIMÃO DUPLO EM TUBO GALVANIZADO, COM COSTURA, DIÂMETRO DE 1.1/2", ESP. 3MM, FIXADO EM ALVENARIA, INCLUSIVE SUPORTE PARA CORRIMÃO EM BARRA CHATA (1"X1/2"), EXCLUSIVE PINTURA</t>
  </si>
  <si>
    <t>ED-32000</t>
  </si>
  <si>
    <t>LUMINÁRIA COMERCIAL COM ALETAS DE EMBUTIR COMPLETA, PARA DUAS (2) LÂMPADAS TUBULARES LED 2X9W-ØT8, TEMPERATURA DA COR 6500K, FORNECIMENTO E INSTALAÇÃO, INCLUSIVE BASE E LÂMPADA</t>
  </si>
  <si>
    <t>ED-27080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</si>
  <si>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</si>
  <si>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mês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</si>
  <si>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</si>
  <si>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ED-16350</t>
  </si>
  <si>
    <t>LUMINÁRIA COMERCIAL COM ALETAS DE EMBUTIR COMPLETA, PARA DUAS (2) LÂMPADAS TUBULARES LED 2X18W-ØT8, TEMPERATURA DA COR 6500K, FORNECIMENTO E INSTALAÇÃO, INCLUSIVE BASE E LÂMPADA</t>
  </si>
  <si>
    <t>ED-27082</t>
  </si>
  <si>
    <t>EXAUSTOR E INSUFLADOR DE AR COM FILTRO FH G4+F8 - BASEADO EM SBC (070523)</t>
  </si>
  <si>
    <t>CPU-027</t>
  </si>
  <si>
    <t>KIT DE PORTA DE MADEIRA PARA PINTURA, SEMI-OCA (LEVE OU MÉDIA), PADRÃO POPULAR, 70X210CM, ESPESSURA DE 3,5CM, ITENS INCLUSOS: DOBRADIÇAS, MONTAGEM E INSTALAÇÃO DO BATENTE, FECHADURA COM EXECUÇÃO DO FURO - FORNECIMENTO E INSTALAÇÃO. AF_12/2019</t>
  </si>
  <si>
    <t>ESCAVAÇÃO MANUAL DE VALA COM PROFUNDIDADE MENOR OU IGUAL A 1,5M, INCLUSIVE DESCARGA LATERAL</t>
  </si>
  <si>
    <t>ED-51107</t>
  </si>
  <si>
    <t>CONTRAPISO DESEMPENADO COM ARGAMASSA, TRAÇO 1:3 (CIMENTO E AREIA), ESP. 20MM, INCLUSIVE ARGAMASSA COM PREPARO MECANIZADO</t>
  </si>
  <si>
    <t>ED-50566</t>
  </si>
  <si>
    <t>ALVENARIA DE VEDAÇÃO DE BLOCOS VAZADOS DE CONCRETO APARENTE DE 19X19X39 CM (ESPESSURA 19 CM) E ARGAMASSA DE ASSENTAMENTO COM PREPARO MANUAL. AF_12/2021</t>
  </si>
  <si>
    <t>CHAPA DE ACO GALVANIZADO #24 (5,20kg/m2) PARA DUTOS EXAUSTAO - BASEADO EM  SBC (073351)</t>
  </si>
  <si>
    <t>CPU-030</t>
  </si>
  <si>
    <t>CABO DE COBRE FLEXÍVEL ISOLADO, 2,5 MM², ANTI-CHAMA 450/750 V, PARA CIRCUITOS TERMINAIS - FORNECIMENTO E INSTALAÇÃO. AF_03/2023</t>
  </si>
  <si>
    <t xml:space="preserve">LASTRO DE CONCRETO MAGRO, INCLUSIVE TRANSPORTE, LANÇAMENTO E ADENSAMENTO </t>
  </si>
  <si>
    <t>ED-49812</t>
  </si>
  <si>
    <t>REVESTIMENTO CERÂMICO PARA PAREDES INTERNAS COM PLACAS TIPO ESMALTADA DE DIMENSÕES 20X20 CM APLICADAS A MEIA ALTURA DAS PAREDES. AF_02/2023_PE</t>
  </si>
  <si>
    <t>ENTRADA DE ENERGIA AÉREA, TIPO B2, PADRÃO CEMIG, CARGA INSTALADA DE 10,1KW ATÉ 15KW, BIFÁSICO, COM SAÍDA SUBTERRÂNEA, INCLUSIVE POSTE, CAIXA PARA MEDIDOR, DISJUNTOR, BARRAMENTO, ATERRAMENTO E ACESSÓRIOS - BASEADA EM SETOP (ED-20580)</t>
  </si>
  <si>
    <t>CPU-019</t>
  </si>
  <si>
    <t>FÔRMA E DESFORMA PARA VIGA-CINTA/BLOCO COM COMPENSADO PLASTIFICADO, ESP. 12MM, REAPROVEITAMENTO (3X) (FUNDAÇÃO)</t>
  </si>
  <si>
    <t>ED-8571</t>
  </si>
  <si>
    <t>IMPERMEABILIZAÇÃO DE SUPERFÍCIE COM MANTA ASFÁLTICA, DUAS CAMADAS, INCLUSIVE APLICAÇÃO DE PRIMER ASFÁLTICO, E=3MM E E=4MM. AF_09/2023</t>
  </si>
  <si>
    <t>FORRO EM CHAPA DE GESSO ACARTONADO, ESP. 12,5MM, COM FIXAÇÃO DO TIPO ARAMADO, EXCLUSIVE PERFIL TABICA, SANCA E MOLDURA, INCLUSIVE ACESSÓRIOS E FIXAÇÃO</t>
  </si>
  <si>
    <t>ED-49687</t>
  </si>
  <si>
    <t>CHAPA DE AÇO GALVANIZADO #26 - BASEADO EM SBC (073352)</t>
  </si>
  <si>
    <t>CPU-029</t>
  </si>
  <si>
    <t>FORNECIMENTO DE CONCRETO ESTRUTURAL, PREPARADO EM OBRA, COM FCK 20MPA, INCLUSIVE LANÇAMENTO, ADENSAMENTO E ACABAMENTO</t>
  </si>
  <si>
    <t>ED-49618</t>
  </si>
  <si>
    <t>TRANSPORTE DE MATERIAL DE QUALQUER NATUREZA COM CARRINHO DE MÃO, COM DISTÂNCIAS MAIORES QUE 50M E MENORES OU IGUAIS A 100M, INCLUSIVE CARGA/DESGARGA</t>
  </si>
  <si>
    <t>ED-51134</t>
  </si>
  <si>
    <t>CAIXILHO FIXO DE ALUMÍNIO PARA VIDRO (VIDRO INCLUSO), BATENTE/ REQUADRO DE 4 A 14 CM, SEM GUARNIÇÃO/ ALIZAR, FIXAÇÃO COM PARAFUSOS, VEDAÇÃO COM SILICONE, EXCLUSIVE CONTRAMARCO - FORNECIMENTO E INSTALAÇÃO. AF_11/2024</t>
  </si>
  <si>
    <t>PORTÃO DE ABRIR 02 FOLHAS EM METALON - BASEADO EM AGESUL (2001004046)</t>
  </si>
  <si>
    <t>CPU-009</t>
  </si>
  <si>
    <t>CORTE, DOBRA E MONTAGEM DE AÇO CA-50/60, INCLUSIVE ESPAÇADOR</t>
  </si>
  <si>
    <t>ED-48298</t>
  </si>
  <si>
    <t>EMASSAMENTO EM PAREDE COM MASSA ACRÍLICA, UMA (1) DEMÃO, INCLUSIVE LIXAMENTO PARA PINTURA</t>
  </si>
  <si>
    <t>ED-50473</t>
  </si>
  <si>
    <t>REBOCO COM ARGAMASSA, TRAÇO 1:7 (CIMENTO E AREIA), ESP. 20MM, APLICAÇÃO MANUAL, INCLUSIVE ARGAMASSA COM PREPARO MECANIZADO, EXCLUSIVE CHAPISCO</t>
  </si>
  <si>
    <t>ED-50759</t>
  </si>
  <si>
    <t>ALIZAR ALUMINIO PINTURA ELETROSTATICA BRANCA - BASEADO EM SBC (112597)</t>
  </si>
  <si>
    <t>CPU-006</t>
  </si>
  <si>
    <t>PINTURA DE PISO COM TINTA EPÓXI, APLICAÇÃO MANUAL, 2 DEMÃOS, INCLUSO PRIMER EPÓXI. AF_05/2021</t>
  </si>
  <si>
    <t>GUARDA-CORPO INTERNO, ALTURA 110CM, EM TUBO GALVANIZADO, COM COSTURA, DIÂMETRO DE 2", ESP. 3MM, GRADIL COM QUADRO EM BARRA CHATA (1.1/4"X3/16") E DIVISÃO VERTICAL EM BARRA CHATA (1.1/2"X3/16"), INCLUSIVE CORRIMÃO DUPLO, EXCLUSIVE PINTURA</t>
  </si>
  <si>
    <t>ED-32059</t>
  </si>
  <si>
    <t>COBERTURA EM TELHA DE FIBROCIMENTO, TIPO ONDULADA, ESP. 8MM, COM RECOBRIMENTO TRANSVERSAL E LONGITUDINAL, EXCLUSIVE CUMEEIRA E ENGRADAMENTO, INCLUSIVE ACESSÓRIOS DE FIXAÇÃO E IÇAMENTO MANUAL VERTICAL</t>
  </si>
  <si>
    <t>ED-48425</t>
  </si>
  <si>
    <t>TRANSPORTE DE MATERIAL DEMOLIDO EM CAÇAMBA, EXCLUSIVE CARGA MANUAL OU MECÂNICA</t>
  </si>
  <si>
    <t>ED-51125</t>
  </si>
  <si>
    <t>CPU-025</t>
  </si>
  <si>
    <t>REVESTIMENTO CERÂMICO PARA PISO COM PLACAS TIPO PORCELANATO DE DIMENSÕES 60X60 CM APLICADA EM AMBIENTES DE ÁREA MAIOR QUE 10 M². AF_02/2023_PE</t>
  </si>
  <si>
    <t>H</t>
  </si>
  <si>
    <t>ENGENHEIRO CIVIL DE OBRA JUNIOR COM ENCARGOS COMPLEMENTARES</t>
  </si>
  <si>
    <t>AR CONDICIONADO DUTO HEAVY CARRIER 36.000 BTU/H - QUENTE/FRI - BASEADO EM SBC (070921)</t>
  </si>
  <si>
    <t>CPU-028</t>
  </si>
  <si>
    <t>PORTA DUPLA EM VIDRO TEMPERADO 8mm COM FERRAGENS - BASEADO EM SBC (150210)</t>
  </si>
  <si>
    <t>CPU-008</t>
  </si>
  <si>
    <t>FORNECIMENTO DE CONCRETO ESTRUTURAL, USINADO BOMBEADO, COM FCK 25MPA, INCLUSIVE LANÇAMENTO, ADENSAMENTO E ACABAMENTO</t>
  </si>
  <si>
    <t>ED-49638</t>
  </si>
  <si>
    <t>PISO EM CONCRETO USINADO CONVENCIONAL COM DE FCK 15MPA, COM TELA SOLDADA NERVURADA TIPO Q-138, ACABAMENTO POLÍDO EM NÍVEL ZERO, ESP. 10CM, INCLUSIVE FORNECIMENTO, LANÇAMENTO, ADENSAMENTO, EXCLUSIVE JUNTA DE DILATAÇÃO</t>
  </si>
  <si>
    <t>ED-9320</t>
  </si>
  <si>
    <t>PINTURA ACRÍLICA EM PAREDE, DUAS (2) DEMÃOS, COM APLICAÇÃO MANUAL, EXCLUSIVE SELADOR ACRÍLICO E MASSA ACRÍLICA/CORRIDA (PVA)</t>
  </si>
  <si>
    <t>ED-50451</t>
  </si>
  <si>
    <t>FORNECIMENTO DE ESTRUTURA METÁLICA E ENGRADAMENTO METÁLICO, EM AÇO, PARA TELHADO, EXCLUSIVE TELHA, INCLUSIVE FABRICAÇÃO, TRANSPORTE, MONTAGEM E APLICAÇÃO DE FUNDO PREPARADOR ANTICORROSIVO EM SUPERFÍCIE METÁLICA, UMA (1) DEMÃO - BASEADO EM SETOP (ED-20603)</t>
  </si>
  <si>
    <t>CPU-045</t>
  </si>
  <si>
    <t>FABRICAÇÃO E INSTALAÇÃO DE GRADIL EXTERNO EM PERFIL RETANGULAR (TUBO EM METALON GALVANIZADO (FORMATO: RETANGULAR/SEÇÃO: 50X30MM/ ESPESSURA: 1,25MM), PINTADO COM ESMALTE SINTÉTICO PREMIUM - BASEADO EM AGESUL (2001004044)</t>
  </si>
  <si>
    <t>CPU-010</t>
  </si>
  <si>
    <t>ENCARREGADO GERAL COM ENCARGOS COMPLEMENTARES</t>
  </si>
  <si>
    <t>CURVA ABC</t>
  </si>
  <si>
    <t>PORCENTAGEM ACUMULADA</t>
  </si>
  <si>
    <t>CUSTO TOTAL</t>
  </si>
  <si>
    <t>CUSTO UNITÁRIO</t>
  </si>
  <si>
    <t>PREÇO UNITÁRIO</t>
  </si>
  <si>
    <t>QUANT.</t>
  </si>
  <si>
    <t>UNID.</t>
  </si>
  <si>
    <t>RESUMO DOS SERVIÇOS</t>
  </si>
  <si>
    <t xml:space="preserve">CÓDIGO  </t>
  </si>
  <si>
    <t>BASE</t>
  </si>
  <si>
    <t>C =</t>
  </si>
  <si>
    <t>C</t>
  </si>
  <si>
    <t>B =</t>
  </si>
  <si>
    <t>FATORES DA CURVA ABC: A =</t>
  </si>
  <si>
    <t>OBRAS DE CONCLUSÃO DA FARMÁCIA DE TODOS – BAIRRO LAGO AZUL</t>
  </si>
  <si>
    <t>PLANILHA DE CURVA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</si>
</sst>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0.0000%"/>
    <numFmt numFmtId="165" formatCode="&quot;R$&quot;\ #,##0.00"/>
    <numFmt numFmtId="166" formatCode="&quot;R$&quot;#,##0.00;[Red]\-&quot;R$&quot;#,##0.00"/>
    <numFmt numFmtId="167" formatCode="&quot;BDI:&quot;\ 0.0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6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wrapText="1"/>
    </xf>
    <xf numFmtId="44" fontId="0" fillId="2" borderId="0" xfId="0" applyNumberFormat="1" applyFill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64" fontId="3" fillId="3" borderId="10" xfId="1" applyNumberFormat="1" applyFont="1" applyFill="1" applyBorder="1" applyAlignment="1">
      <alignment horizontal="center" vertical="center" wrapText="1"/>
    </xf>
    <xf numFmtId="164" fontId="4" fillId="3" borderId="10" xfId="1" applyNumberFormat="1" applyFont="1" applyFill="1" applyBorder="1" applyAlignment="1">
      <alignment horizontal="center" vertical="center" wrapText="1"/>
    </xf>
    <xf numFmtId="165" fontId="4" fillId="3" borderId="10" xfId="0" applyNumberFormat="1" applyFont="1" applyFill="1" applyBorder="1" applyAlignment="1">
      <alignment horizontal="center" vertical="center" wrapText="1"/>
    </xf>
    <xf numFmtId="2" fontId="5" fillId="3" borderId="10" xfId="0" applyNumberFormat="1" applyFont="1" applyFill="1" applyBorder="1" applyAlignment="1">
      <alignment horizontal="center" vertical="center" wrapText="1"/>
    </xf>
    <xf numFmtId="2" fontId="3" fillId="3" borderId="10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64" fontId="3" fillId="3" borderId="13" xfId="1" applyNumberFormat="1" applyFont="1" applyFill="1" applyBorder="1" applyAlignment="1">
      <alignment horizontal="center" vertical="center" wrapText="1"/>
    </xf>
    <xf numFmtId="166" fontId="3" fillId="3" borderId="13" xfId="0" applyNumberFormat="1" applyFont="1" applyFill="1" applyBorder="1" applyAlignment="1">
      <alignment horizontal="center" vertical="center" wrapText="1"/>
    </xf>
    <xf numFmtId="2" fontId="5" fillId="3" borderId="13" xfId="0" applyNumberFormat="1" applyFont="1" applyFill="1" applyBorder="1" applyAlignment="1">
      <alignment horizontal="center" vertical="center" wrapText="1"/>
    </xf>
    <xf numFmtId="2" fontId="3" fillId="3" borderId="13" xfId="0" applyNumberFormat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/>
    </xf>
    <xf numFmtId="49" fontId="5" fillId="3" borderId="13" xfId="0" applyNumberFormat="1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164" fontId="3" fillId="3" borderId="16" xfId="1" applyNumberFormat="1" applyFont="1" applyFill="1" applyBorder="1" applyAlignment="1">
      <alignment horizontal="center" vertical="center" wrapText="1"/>
    </xf>
    <xf numFmtId="164" fontId="3" fillId="3" borderId="17" xfId="1" applyNumberFormat="1" applyFont="1" applyFill="1" applyBorder="1" applyAlignment="1">
      <alignment horizontal="center" vertical="center" wrapText="1"/>
    </xf>
    <xf numFmtId="165" fontId="3" fillId="3" borderId="17" xfId="0" applyNumberFormat="1" applyFont="1" applyFill="1" applyBorder="1" applyAlignment="1">
      <alignment horizontal="center" vertical="center" wrapText="1"/>
    </xf>
    <xf numFmtId="2" fontId="5" fillId="3" borderId="18" xfId="0" applyNumberFormat="1" applyFont="1" applyFill="1" applyBorder="1" applyAlignment="1">
      <alignment horizontal="center" vertical="center" wrapText="1"/>
    </xf>
    <xf numFmtId="2" fontId="3" fillId="3" borderId="17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49" fontId="5" fillId="3" borderId="18" xfId="0" applyNumberFormat="1" applyFont="1" applyFill="1" applyBorder="1" applyAlignment="1">
      <alignment horizontal="left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164" fontId="3" fillId="3" borderId="21" xfId="1" applyNumberFormat="1" applyFont="1" applyFill="1" applyBorder="1" applyAlignment="1">
      <alignment horizontal="center" vertical="center" wrapText="1"/>
    </xf>
    <xf numFmtId="166" fontId="3" fillId="3" borderId="21" xfId="0" applyNumberFormat="1" applyFont="1" applyFill="1" applyBorder="1" applyAlignment="1">
      <alignment horizontal="center" vertical="center" wrapText="1"/>
    </xf>
    <xf numFmtId="2" fontId="5" fillId="3" borderId="21" xfId="0" applyNumberFormat="1" applyFont="1" applyFill="1" applyBorder="1" applyAlignment="1">
      <alignment horizontal="center" vertical="center" wrapText="1"/>
    </xf>
    <xf numFmtId="2" fontId="3" fillId="3" borderId="21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left" vertical="center" wrapText="1"/>
    </xf>
    <xf numFmtId="49" fontId="5" fillId="3" borderId="21" xfId="0" applyNumberFormat="1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left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0" fontId="7" fillId="3" borderId="1" xfId="0" applyNumberFormat="1" applyFont="1" applyFill="1" applyBorder="1" applyAlignment="1">
      <alignment horizontal="left" vertical="top" wrapText="1"/>
    </xf>
    <xf numFmtId="14" fontId="7" fillId="3" borderId="2" xfId="0" applyNumberFormat="1" applyFont="1" applyFill="1" applyBorder="1" applyAlignment="1">
      <alignment horizontal="center" vertical="top"/>
    </xf>
    <xf numFmtId="10" fontId="7" fillId="3" borderId="2" xfId="0" applyNumberFormat="1" applyFont="1" applyFill="1" applyBorder="1" applyAlignment="1">
      <alignment horizontal="left" vertical="top" wrapText="1"/>
    </xf>
    <xf numFmtId="4" fontId="8" fillId="3" borderId="2" xfId="0" applyNumberFormat="1" applyFont="1" applyFill="1" applyBorder="1" applyAlignment="1">
      <alignment horizontal="right" vertical="top" wrapText="1"/>
    </xf>
    <xf numFmtId="0" fontId="7" fillId="3" borderId="2" xfId="0" applyFont="1" applyFill="1" applyBorder="1" applyAlignment="1">
      <alignment vertical="top"/>
    </xf>
    <xf numFmtId="10" fontId="9" fillId="3" borderId="2" xfId="0" applyNumberFormat="1" applyFont="1" applyFill="1" applyBorder="1" applyAlignment="1">
      <alignment horizontal="left" vertical="top"/>
    </xf>
    <xf numFmtId="0" fontId="10" fillId="3" borderId="2" xfId="0" applyFont="1" applyFill="1" applyBorder="1" applyAlignment="1">
      <alignment horizontal="right" vertical="top"/>
    </xf>
    <xf numFmtId="0" fontId="11" fillId="3" borderId="3" xfId="0" applyFont="1" applyFill="1" applyBorder="1" applyAlignment="1">
      <alignment horizontal="left"/>
    </xf>
    <xf numFmtId="0" fontId="12" fillId="3" borderId="4" xfId="0" applyFont="1" applyFill="1" applyBorder="1" applyAlignment="1">
      <alignment vertical="center"/>
    </xf>
    <xf numFmtId="0" fontId="7" fillId="3" borderId="0" xfId="0" applyFont="1" applyFill="1" applyAlignment="1">
      <alignment horizontal="center" vertical="top"/>
    </xf>
    <xf numFmtId="0" fontId="12" fillId="3" borderId="0" xfId="0" applyFont="1" applyFill="1" applyAlignment="1">
      <alignment vertical="center"/>
    </xf>
    <xf numFmtId="10" fontId="7" fillId="3" borderId="0" xfId="0" applyNumberFormat="1" applyFont="1" applyFill="1" applyAlignment="1">
      <alignment horizontal="left" vertical="top" wrapText="1"/>
    </xf>
    <xf numFmtId="4" fontId="8" fillId="3" borderId="0" xfId="0" applyNumberFormat="1" applyFont="1" applyFill="1" applyAlignment="1">
      <alignment horizontal="right" vertical="top" wrapText="1"/>
    </xf>
    <xf numFmtId="0" fontId="7" fillId="3" borderId="0" xfId="0" applyFont="1" applyFill="1" applyAlignment="1">
      <alignment vertical="top"/>
    </xf>
    <xf numFmtId="10" fontId="9" fillId="3" borderId="0" xfId="0" applyNumberFormat="1" applyFont="1" applyFill="1" applyAlignment="1">
      <alignment horizontal="left" vertical="top"/>
    </xf>
    <xf numFmtId="0" fontId="10" fillId="3" borderId="0" xfId="0" applyFont="1" applyFill="1" applyAlignment="1">
      <alignment horizontal="right" vertical="top"/>
    </xf>
    <xf numFmtId="0" fontId="11" fillId="3" borderId="5" xfId="0" applyFont="1" applyFill="1" applyBorder="1" applyAlignment="1">
      <alignment horizontal="left"/>
    </xf>
    <xf numFmtId="10" fontId="8" fillId="3" borderId="4" xfId="0" applyNumberFormat="1" applyFont="1" applyFill="1" applyBorder="1" applyAlignment="1">
      <alignment horizontal="right" vertical="center" wrapText="1"/>
    </xf>
    <xf numFmtId="167" fontId="7" fillId="3" borderId="0" xfId="0" applyNumberFormat="1" applyFont="1" applyFill="1" applyAlignment="1">
      <alignment horizontal="center" vertical="top" wrapText="1"/>
    </xf>
    <xf numFmtId="10" fontId="8" fillId="3" borderId="0" xfId="0" applyNumberFormat="1" applyFont="1" applyFill="1" applyAlignment="1">
      <alignment horizontal="right" vertical="center" wrapText="1"/>
    </xf>
    <xf numFmtId="10" fontId="7" fillId="3" borderId="0" xfId="0" applyNumberFormat="1" applyFont="1" applyFill="1" applyAlignment="1">
      <alignment horizontal="left" vertical="center" wrapText="1"/>
    </xf>
    <xf numFmtId="4" fontId="8" fillId="3" borderId="0" xfId="0" applyNumberFormat="1" applyFont="1" applyFill="1" applyAlignment="1">
      <alignment horizontal="right" vertical="center" wrapText="1"/>
    </xf>
    <xf numFmtId="0" fontId="7" fillId="3" borderId="0" xfId="0" applyFont="1" applyFill="1" applyAlignment="1">
      <alignment vertical="center" wrapText="1"/>
    </xf>
    <xf numFmtId="10" fontId="9" fillId="3" borderId="0" xfId="0" applyNumberFormat="1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/>
    </xf>
    <xf numFmtId="0" fontId="10" fillId="3" borderId="5" xfId="0" applyFont="1" applyFill="1" applyBorder="1" applyAlignment="1">
      <alignment horizontal="left"/>
    </xf>
    <xf numFmtId="4" fontId="13" fillId="3" borderId="23" xfId="0" applyNumberFormat="1" applyFont="1" applyFill="1" applyBorder="1" applyAlignment="1">
      <alignment horizontal="center" vertical="center" wrapText="1"/>
    </xf>
    <xf numFmtId="4" fontId="13" fillId="3" borderId="24" xfId="0" applyNumberFormat="1" applyFont="1" applyFill="1" applyBorder="1" applyAlignment="1">
      <alignment horizontal="center" vertical="center" wrapText="1"/>
    </xf>
    <xf numFmtId="4" fontId="13" fillId="3" borderId="25" xfId="0" applyNumberFormat="1" applyFont="1" applyFill="1" applyBorder="1" applyAlignment="1">
      <alignment horizontal="center" vertical="center" wrapText="1"/>
    </xf>
    <xf numFmtId="4" fontId="13" fillId="3" borderId="26" xfId="0" applyNumberFormat="1" applyFont="1" applyFill="1" applyBorder="1" applyAlignment="1">
      <alignment horizontal="center" vertical="center" wrapText="1"/>
    </xf>
    <xf numFmtId="4" fontId="13" fillId="3" borderId="27" xfId="0" applyNumberFormat="1" applyFont="1" applyFill="1" applyBorder="1" applyAlignment="1">
      <alignment horizontal="center" vertical="center" wrapText="1"/>
    </xf>
    <xf numFmtId="4" fontId="13" fillId="3" borderId="28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9"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0</xdr:row>
          <xdr:rowOff>95250</xdr:rowOff>
        </xdr:from>
        <xdr:to>
          <xdr:col>11</xdr:col>
          <xdr:colOff>1476375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DE5A848-752A-44C2-9064-BF605C8445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GERAR PLANILHA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72.20.0.31\dados_pmi\admin\PROCESSO%20GERAL%202001%20A%202025\PROCESSO%20GERAL%202025\CONCORR&#202;NCIA%20P&#218;BLICA\015%20-%20LUCAS%20-%20Farmacia%20de%20todos,%20lago%20azul\PLANILHAS%20E%20PROJETOS\CURVA%20ABC.xlsm" TargetMode="External"/><Relationship Id="rId1" Type="http://schemas.openxmlformats.org/officeDocument/2006/relationships/externalLinkPath" Target="CURVA%20AB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  <sheetName val="Curva_Servico"/>
    </sheetNames>
    <sheetDataSet>
      <sheetData sheetId="0">
        <row r="3">
          <cell r="I3" t="e">
            <v>#REF!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8DF53-F580-478D-BB17-3B3A434AB64E}">
  <sheetPr codeName="Planilha13">
    <pageSetUpPr fitToPage="1"/>
  </sheetPr>
  <dimension ref="A1:K236"/>
  <sheetViews>
    <sheetView showGridLines="0" tabSelected="1" zoomScaleNormal="100" zoomScaleSheetLayoutView="100" workbookViewId="0">
      <selection activeCell="E10" sqref="E10"/>
    </sheetView>
  </sheetViews>
  <sheetFormatPr defaultRowHeight="15" x14ac:dyDescent="0.25"/>
  <cols>
    <col min="1" max="1" width="13" style="1" customWidth="1"/>
    <col min="2" max="2" width="15.140625" style="1" customWidth="1"/>
    <col min="3" max="3" width="60" style="3" customWidth="1"/>
    <col min="4" max="4" width="9.140625" style="1"/>
    <col min="5" max="5" width="8.5703125" style="1" bestFit="1" customWidth="1"/>
    <col min="6" max="6" width="9.85546875" style="1" hidden="1" customWidth="1"/>
    <col min="7" max="7" width="13.140625" style="1" bestFit="1" customWidth="1"/>
    <col min="8" max="8" width="15.85546875" style="1" bestFit="1" customWidth="1"/>
    <col min="9" max="9" width="12.7109375" style="1" bestFit="1" customWidth="1"/>
    <col min="10" max="10" width="18.42578125" style="1" customWidth="1"/>
    <col min="11" max="11" width="9.140625" style="2"/>
    <col min="12" max="12" width="22.85546875" style="1" customWidth="1"/>
    <col min="13" max="16384" width="9.140625" style="1"/>
  </cols>
  <sheetData>
    <row r="1" spans="1:11" s="2" customFormat="1" ht="20.25" x14ac:dyDescent="0.25">
      <c r="A1" s="88" t="s">
        <v>406</v>
      </c>
      <c r="B1" s="87"/>
      <c r="C1" s="87"/>
      <c r="D1" s="87"/>
      <c r="E1" s="87"/>
      <c r="F1" s="87"/>
      <c r="G1" s="87"/>
      <c r="H1" s="87"/>
      <c r="I1" s="87"/>
      <c r="J1" s="87"/>
      <c r="K1" s="86"/>
    </row>
    <row r="2" spans="1:11" s="2" customFormat="1" ht="20.25" x14ac:dyDescent="0.25">
      <c r="A2" s="85" t="s">
        <v>405</v>
      </c>
      <c r="B2" s="84"/>
      <c r="C2" s="84"/>
      <c r="D2" s="84"/>
      <c r="E2" s="84"/>
      <c r="F2" s="84"/>
      <c r="G2" s="84"/>
      <c r="H2" s="84"/>
      <c r="I2" s="84"/>
      <c r="J2" s="84"/>
      <c r="K2" s="83"/>
    </row>
    <row r="3" spans="1:11" s="2" customFormat="1" x14ac:dyDescent="0.2">
      <c r="A3" s="82" t="s">
        <v>404</v>
      </c>
      <c r="B3" s="81"/>
      <c r="C3" s="80">
        <v>0.7</v>
      </c>
      <c r="D3" s="79"/>
      <c r="E3" s="79"/>
      <c r="F3" s="78"/>
      <c r="G3" s="77"/>
      <c r="H3" s="76"/>
      <c r="I3" s="76"/>
      <c r="J3" s="75" t="e">
        <f>#REF!</f>
        <v>#REF!</v>
      </c>
      <c r="K3" s="74"/>
    </row>
    <row r="4" spans="1:11" s="2" customFormat="1" x14ac:dyDescent="0.2">
      <c r="A4" s="73" t="s">
        <v>400</v>
      </c>
      <c r="B4" s="72" t="s">
        <v>403</v>
      </c>
      <c r="C4" s="71">
        <v>0.2</v>
      </c>
      <c r="D4" s="70"/>
      <c r="E4" s="70"/>
      <c r="F4" s="69"/>
      <c r="G4" s="68"/>
      <c r="H4" s="67"/>
      <c r="I4" s="67"/>
      <c r="J4" s="66" t="e">
        <f>#REF!</f>
        <v>#REF!</v>
      </c>
      <c r="K4" s="65"/>
    </row>
    <row r="5" spans="1:11" s="2" customFormat="1" ht="15.75" thickBot="1" x14ac:dyDescent="0.25">
      <c r="A5" s="64" t="s">
        <v>402</v>
      </c>
      <c r="B5" s="63" t="s">
        <v>401</v>
      </c>
      <c r="C5" s="62">
        <v>0.1</v>
      </c>
      <c r="D5" s="61"/>
      <c r="E5" s="61"/>
      <c r="F5" s="60"/>
      <c r="G5" s="59"/>
      <c r="H5" s="59"/>
      <c r="I5" s="59"/>
      <c r="J5" s="58" t="e">
        <f>#REF!</f>
        <v>#REF!</v>
      </c>
      <c r="K5" s="57"/>
    </row>
    <row r="6" spans="1:11" s="2" customFormat="1" ht="26.25" thickBot="1" x14ac:dyDescent="0.3">
      <c r="A6" s="56" t="s">
        <v>400</v>
      </c>
      <c r="B6" s="55" t="s">
        <v>399</v>
      </c>
      <c r="C6" s="55" t="s">
        <v>398</v>
      </c>
      <c r="D6" s="55" t="s">
        <v>397</v>
      </c>
      <c r="E6" s="55" t="s">
        <v>396</v>
      </c>
      <c r="F6" s="54" t="s">
        <v>395</v>
      </c>
      <c r="G6" s="54" t="s">
        <v>394</v>
      </c>
      <c r="H6" s="54" t="s">
        <v>393</v>
      </c>
      <c r="I6" s="54" t="s">
        <v>393</v>
      </c>
      <c r="J6" s="54" t="s">
        <v>392</v>
      </c>
      <c r="K6" s="53" t="s">
        <v>391</v>
      </c>
    </row>
    <row r="7" spans="1:11" x14ac:dyDescent="0.25">
      <c r="A7" s="52"/>
      <c r="B7" s="51"/>
      <c r="C7" s="50"/>
      <c r="D7" s="49"/>
      <c r="E7" s="48"/>
      <c r="F7" s="47"/>
      <c r="G7" s="46"/>
      <c r="H7" s="46"/>
      <c r="I7" s="45"/>
      <c r="J7" s="45"/>
      <c r="K7" s="44"/>
    </row>
    <row r="8" spans="1:11" x14ac:dyDescent="0.25">
      <c r="A8" s="43" t="s">
        <v>12</v>
      </c>
      <c r="B8" s="42">
        <v>90776</v>
      </c>
      <c r="C8" s="41" t="s">
        <v>390</v>
      </c>
      <c r="D8" s="40" t="s">
        <v>374</v>
      </c>
      <c r="E8" s="39">
        <v>484</v>
      </c>
      <c r="F8" s="38"/>
      <c r="G8" s="37">
        <v>86.73</v>
      </c>
      <c r="H8" s="37">
        <f>TRUNC(G8*E8,2)</f>
        <v>41977.32</v>
      </c>
      <c r="I8" s="36">
        <f>H8/$H$230</f>
        <v>7.7519024536411532E-2</v>
      </c>
      <c r="J8" s="35">
        <f ca="1">I8+(OFFSET(J8,-1,0))</f>
        <v>7.7519024536411532E-2</v>
      </c>
      <c r="K8" s="34" t="str">
        <f ca="1">IF(J8&lt;=$C$3,"A",IF(J8&gt;($C$3+$C$4),"C","B"))</f>
        <v>A</v>
      </c>
    </row>
    <row r="9" spans="1:11" ht="60" x14ac:dyDescent="0.25">
      <c r="A9" s="43" t="s">
        <v>23</v>
      </c>
      <c r="B9" s="42" t="s">
        <v>389</v>
      </c>
      <c r="C9" s="41" t="s">
        <v>388</v>
      </c>
      <c r="D9" s="40" t="s">
        <v>27</v>
      </c>
      <c r="E9" s="39">
        <v>28.36</v>
      </c>
      <c r="F9" s="38"/>
      <c r="G9" s="37">
        <v>1031.73</v>
      </c>
      <c r="H9" s="37">
        <f>TRUNC(G9*E9,2)</f>
        <v>29259.86</v>
      </c>
      <c r="I9" s="36">
        <f>H9/$H$230</f>
        <v>5.4033840304049098E-2</v>
      </c>
      <c r="J9" s="35">
        <f ca="1">I9+(OFFSET(J9,-1,0))</f>
        <v>0.13155286484046064</v>
      </c>
      <c r="K9" s="34" t="str">
        <f ca="1">IF(J9&lt;=$C$3,"A",IF(J9&gt;($C$3+$C$4),"C","B"))</f>
        <v>A</v>
      </c>
    </row>
    <row r="10" spans="1:11" ht="60" x14ac:dyDescent="0.25">
      <c r="A10" s="43" t="s">
        <v>23</v>
      </c>
      <c r="B10" s="42" t="s">
        <v>387</v>
      </c>
      <c r="C10" s="41" t="s">
        <v>386</v>
      </c>
      <c r="D10" s="40" t="s">
        <v>275</v>
      </c>
      <c r="E10" s="39">
        <v>756</v>
      </c>
      <c r="F10" s="38"/>
      <c r="G10" s="37">
        <v>29.53</v>
      </c>
      <c r="H10" s="37">
        <f>TRUNC(G10*E10,2)</f>
        <v>22324.68</v>
      </c>
      <c r="I10" s="36">
        <f>H10/$H$230</f>
        <v>4.1226724733440238E-2</v>
      </c>
      <c r="J10" s="35">
        <f ca="1">I10+(OFFSET(J10,-1,0))</f>
        <v>0.17277958957390088</v>
      </c>
      <c r="K10" s="34" t="str">
        <f ca="1">IF(J10&lt;=$C$3,"A",IF(J10&gt;($C$3+$C$4),"C","B"))</f>
        <v>A</v>
      </c>
    </row>
    <row r="11" spans="1:11" ht="36" x14ac:dyDescent="0.25">
      <c r="A11" s="43" t="s">
        <v>4</v>
      </c>
      <c r="B11" s="42" t="s">
        <v>385</v>
      </c>
      <c r="C11" s="41" t="s">
        <v>384</v>
      </c>
      <c r="D11" s="40" t="s">
        <v>5</v>
      </c>
      <c r="E11" s="39">
        <v>841.93999999999994</v>
      </c>
      <c r="F11" s="38"/>
      <c r="G11" s="37">
        <v>20.399999999999999</v>
      </c>
      <c r="H11" s="37">
        <f>TRUNC(G11*E11,2)</f>
        <v>17175.57</v>
      </c>
      <c r="I11" s="36">
        <f>H11/$H$230</f>
        <v>3.1717923684905412E-2</v>
      </c>
      <c r="J11" s="35">
        <f ca="1">I11+(OFFSET(J11,-1,0))</f>
        <v>0.2044975132588063</v>
      </c>
      <c r="K11" s="34" t="str">
        <f ca="1">IF(J11&lt;=$C$3,"A",IF(J11&gt;($C$3+$C$4),"C","B"))</f>
        <v>A</v>
      </c>
    </row>
    <row r="12" spans="1:11" ht="48" x14ac:dyDescent="0.25">
      <c r="A12" s="43" t="s">
        <v>4</v>
      </c>
      <c r="B12" s="42" t="s">
        <v>383</v>
      </c>
      <c r="C12" s="41" t="s">
        <v>382</v>
      </c>
      <c r="D12" s="40" t="s">
        <v>5</v>
      </c>
      <c r="E12" s="39">
        <v>91.88</v>
      </c>
      <c r="F12" s="38"/>
      <c r="G12" s="37">
        <v>179.99</v>
      </c>
      <c r="H12" s="37">
        <f>TRUNC(G12*E12,2)</f>
        <v>16537.48</v>
      </c>
      <c r="I12" s="36">
        <f>H12/$H$230</f>
        <v>3.0539570365388138E-2</v>
      </c>
      <c r="J12" s="35">
        <f ca="1">I12+(OFFSET(J12,-1,0))</f>
        <v>0.23503708362419445</v>
      </c>
      <c r="K12" s="34" t="str">
        <f ca="1">IF(J12&lt;=$C$3,"A",IF(J12&gt;($C$3+$C$4),"C","B"))</f>
        <v>A</v>
      </c>
    </row>
    <row r="13" spans="1:11" ht="36" x14ac:dyDescent="0.25">
      <c r="A13" s="43" t="s">
        <v>4</v>
      </c>
      <c r="B13" s="42" t="s">
        <v>381</v>
      </c>
      <c r="C13" s="41" t="s">
        <v>380</v>
      </c>
      <c r="D13" s="40" t="s">
        <v>10</v>
      </c>
      <c r="E13" s="39">
        <v>17.47</v>
      </c>
      <c r="F13" s="38"/>
      <c r="G13" s="37">
        <v>901.51</v>
      </c>
      <c r="H13" s="37">
        <f>TRUNC(G13*E13,2)</f>
        <v>15749.37</v>
      </c>
      <c r="I13" s="36">
        <f>H13/$H$230</f>
        <v>2.9084176871296778E-2</v>
      </c>
      <c r="J13" s="35">
        <f ca="1">I13+(OFFSET(J13,-1,0))</f>
        <v>0.26412126049549123</v>
      </c>
      <c r="K13" s="34" t="str">
        <f ca="1">IF(J13&lt;=$C$3,"A",IF(J13&gt;($C$3+$C$4),"C","B"))</f>
        <v>A</v>
      </c>
    </row>
    <row r="14" spans="1:11" ht="24" x14ac:dyDescent="0.25">
      <c r="A14" s="43" t="s">
        <v>23</v>
      </c>
      <c r="B14" s="42" t="s">
        <v>379</v>
      </c>
      <c r="C14" s="41" t="s">
        <v>378</v>
      </c>
      <c r="D14" s="40" t="s">
        <v>27</v>
      </c>
      <c r="E14" s="39">
        <v>12.18</v>
      </c>
      <c r="F14" s="38"/>
      <c r="G14" s="37">
        <v>1287.6600000000001</v>
      </c>
      <c r="H14" s="37">
        <f>TRUNC(G14*E14,2)</f>
        <v>15683.69</v>
      </c>
      <c r="I14" s="36">
        <f>H14/$H$230</f>
        <v>2.896288638558803E-2</v>
      </c>
      <c r="J14" s="35">
        <f ca="1">I14+(OFFSET(J14,-1,0))</f>
        <v>0.29308414688107925</v>
      </c>
      <c r="K14" s="34" t="str">
        <f ca="1">IF(J14&lt;=$C$3,"A",IF(J14&gt;($C$3+$C$4),"C","B"))</f>
        <v>A</v>
      </c>
    </row>
    <row r="15" spans="1:11" ht="24" x14ac:dyDescent="0.25">
      <c r="A15" s="43" t="s">
        <v>23</v>
      </c>
      <c r="B15" s="42" t="s">
        <v>377</v>
      </c>
      <c r="C15" s="41" t="s">
        <v>376</v>
      </c>
      <c r="D15" s="40" t="s">
        <v>14</v>
      </c>
      <c r="E15" s="39">
        <v>1</v>
      </c>
      <c r="F15" s="38"/>
      <c r="G15" s="37">
        <v>14840.75</v>
      </c>
      <c r="H15" s="37">
        <f>TRUNC(G15*E15,2)</f>
        <v>14840.75</v>
      </c>
      <c r="I15" s="36">
        <f>H15/$H$230</f>
        <v>2.7406238973539745E-2</v>
      </c>
      <c r="J15" s="35">
        <f ca="1">I15+(OFFSET(J15,-1,0))</f>
        <v>0.32049038585461898</v>
      </c>
      <c r="K15" s="34" t="str">
        <f ca="1">IF(J15&lt;=$C$3,"A",IF(J15&gt;($C$3+$C$4),"C","B"))</f>
        <v>A</v>
      </c>
    </row>
    <row r="16" spans="1:11" ht="24" x14ac:dyDescent="0.25">
      <c r="A16" s="43" t="s">
        <v>12</v>
      </c>
      <c r="B16" s="42">
        <v>90777</v>
      </c>
      <c r="C16" s="41" t="s">
        <v>375</v>
      </c>
      <c r="D16" s="40" t="s">
        <v>374</v>
      </c>
      <c r="E16" s="39">
        <v>88</v>
      </c>
      <c r="F16" s="38"/>
      <c r="G16" s="37">
        <v>163.95</v>
      </c>
      <c r="H16" s="37">
        <f>TRUNC(G16*E16,2)</f>
        <v>14427.6</v>
      </c>
      <c r="I16" s="36">
        <f>H16/$H$230</f>
        <v>2.6643279713939122E-2</v>
      </c>
      <c r="J16" s="35">
        <f ca="1">I16+(OFFSET(J16,-1,0))</f>
        <v>0.34713366556855807</v>
      </c>
      <c r="K16" s="34" t="str">
        <f ca="1">IF(J16&lt;=$C$3,"A",IF(J16&gt;($C$3+$C$4),"C","B"))</f>
        <v>A</v>
      </c>
    </row>
    <row r="17" spans="1:11" ht="36" x14ac:dyDescent="0.25">
      <c r="A17" s="43" t="s">
        <v>12</v>
      </c>
      <c r="B17" s="42">
        <v>87263</v>
      </c>
      <c r="C17" s="41" t="s">
        <v>373</v>
      </c>
      <c r="D17" s="40" t="s">
        <v>5</v>
      </c>
      <c r="E17" s="39">
        <v>93.07</v>
      </c>
      <c r="F17" s="38"/>
      <c r="G17" s="37">
        <v>140.52000000000001</v>
      </c>
      <c r="H17" s="37">
        <f>TRUNC(G17*E17,2)</f>
        <v>13078.19</v>
      </c>
      <c r="I17" s="36">
        <f>H17/$H$230</f>
        <v>2.4151340092741794E-2</v>
      </c>
      <c r="J17" s="35">
        <f ca="1">I17+(OFFSET(J17,-1,0))</f>
        <v>0.37128500566129985</v>
      </c>
      <c r="K17" s="34" t="str">
        <f ca="1">IF(J17&lt;=$C$3,"A",IF(J17&gt;($C$3+$C$4),"C","B"))</f>
        <v>A</v>
      </c>
    </row>
    <row r="18" spans="1:11" ht="24" x14ac:dyDescent="0.25">
      <c r="A18" s="43" t="s">
        <v>23</v>
      </c>
      <c r="B18" s="42" t="s">
        <v>372</v>
      </c>
      <c r="C18" s="41" t="s">
        <v>327</v>
      </c>
      <c r="D18" s="40" t="s">
        <v>14</v>
      </c>
      <c r="E18" s="39">
        <v>1</v>
      </c>
      <c r="F18" s="38"/>
      <c r="G18" s="37">
        <v>11077.26</v>
      </c>
      <c r="H18" s="37">
        <f>TRUNC(G18*E18,2)</f>
        <v>11077.26</v>
      </c>
      <c r="I18" s="36">
        <f>H18/$H$230</f>
        <v>2.0456246128533456E-2</v>
      </c>
      <c r="J18" s="35">
        <f ca="1">I18+(OFFSET(J18,-1,0))</f>
        <v>0.39174125178983332</v>
      </c>
      <c r="K18" s="34" t="str">
        <f ca="1">IF(J18&lt;=$C$3,"A",IF(J18&gt;($C$3+$C$4),"C","B"))</f>
        <v>A</v>
      </c>
    </row>
    <row r="19" spans="1:11" ht="24" x14ac:dyDescent="0.25">
      <c r="A19" s="43" t="s">
        <v>4</v>
      </c>
      <c r="B19" s="42" t="s">
        <v>371</v>
      </c>
      <c r="C19" s="41" t="s">
        <v>370</v>
      </c>
      <c r="D19" s="40" t="s">
        <v>10</v>
      </c>
      <c r="E19" s="39">
        <v>102.97</v>
      </c>
      <c r="F19" s="38"/>
      <c r="G19" s="37">
        <v>103.64</v>
      </c>
      <c r="H19" s="37">
        <f>TRUNC(G19*E19,2)</f>
        <v>10671.81</v>
      </c>
      <c r="I19" s="36">
        <f>H19/$H$230</f>
        <v>1.9707506368627673E-2</v>
      </c>
      <c r="J19" s="35">
        <f ca="1">I19+(OFFSET(J19,-1,0))</f>
        <v>0.41144875815846099</v>
      </c>
      <c r="K19" s="34" t="str">
        <f ca="1">IF(J19&lt;=$C$3,"A",IF(J19&gt;($C$3+$C$4),"C","B"))</f>
        <v>A</v>
      </c>
    </row>
    <row r="20" spans="1:11" ht="48" x14ac:dyDescent="0.25">
      <c r="A20" s="43" t="s">
        <v>4</v>
      </c>
      <c r="B20" s="42" t="s">
        <v>369</v>
      </c>
      <c r="C20" s="41" t="s">
        <v>368</v>
      </c>
      <c r="D20" s="40" t="s">
        <v>5</v>
      </c>
      <c r="E20" s="39">
        <v>108</v>
      </c>
      <c r="F20" s="38"/>
      <c r="G20" s="37">
        <v>94.96</v>
      </c>
      <c r="H20" s="37">
        <f>TRUNC(G20*E20,2)</f>
        <v>10255.68</v>
      </c>
      <c r="I20" s="36">
        <f>H20/$H$230</f>
        <v>1.8939043977976321E-2</v>
      </c>
      <c r="J20" s="35">
        <f ca="1">I20+(OFFSET(J20,-1,0))</f>
        <v>0.43038780213643729</v>
      </c>
      <c r="K20" s="34" t="str">
        <f ca="1">IF(J20&lt;=$C$3,"A",IF(J20&gt;($C$3+$C$4),"C","B"))</f>
        <v>A</v>
      </c>
    </row>
    <row r="21" spans="1:11" ht="60" x14ac:dyDescent="0.25">
      <c r="A21" s="43" t="s">
        <v>4</v>
      </c>
      <c r="B21" s="42" t="s">
        <v>367</v>
      </c>
      <c r="C21" s="41" t="s">
        <v>366</v>
      </c>
      <c r="D21" s="40" t="s">
        <v>1</v>
      </c>
      <c r="E21" s="39">
        <v>10.6</v>
      </c>
      <c r="F21" s="38"/>
      <c r="G21" s="37">
        <v>902.47</v>
      </c>
      <c r="H21" s="37">
        <f>TRUNC(G21*E21,2)</f>
        <v>9566.18</v>
      </c>
      <c r="I21" s="36">
        <f>H21/$H$230</f>
        <v>1.7665752414392562E-2</v>
      </c>
      <c r="J21" s="35">
        <f ca="1">I21+(OFFSET(J21,-1,0))</f>
        <v>0.44805355455082985</v>
      </c>
      <c r="K21" s="34" t="str">
        <f ca="1">IF(J21&lt;=$C$3,"A",IF(J21&gt;($C$3+$C$4),"C","B"))</f>
        <v>A</v>
      </c>
    </row>
    <row r="22" spans="1:11" ht="24" x14ac:dyDescent="0.25">
      <c r="A22" s="43" t="s">
        <v>12</v>
      </c>
      <c r="B22" s="42">
        <v>102494</v>
      </c>
      <c r="C22" s="41" t="s">
        <v>365</v>
      </c>
      <c r="D22" s="40" t="s">
        <v>5</v>
      </c>
      <c r="E22" s="39">
        <v>91.88</v>
      </c>
      <c r="F22" s="38"/>
      <c r="G22" s="37">
        <v>97.85</v>
      </c>
      <c r="H22" s="37">
        <f>TRUNC(G22*E22,2)</f>
        <v>8990.4500000000007</v>
      </c>
      <c r="I22" s="36">
        <f>H22/$H$230</f>
        <v>1.6602558575520808E-2</v>
      </c>
      <c r="J22" s="35">
        <f ca="1">I22+(OFFSET(J22,-1,0))</f>
        <v>0.46465611312635063</v>
      </c>
      <c r="K22" s="34" t="str">
        <f ca="1">IF(J22&lt;=$C$3,"A",IF(J22&gt;($C$3+$C$4),"C","B"))</f>
        <v>A</v>
      </c>
    </row>
    <row r="23" spans="1:11" ht="24" x14ac:dyDescent="0.25">
      <c r="A23" s="43" t="s">
        <v>23</v>
      </c>
      <c r="B23" s="42" t="s">
        <v>364</v>
      </c>
      <c r="C23" s="41" t="s">
        <v>363</v>
      </c>
      <c r="D23" s="40" t="s">
        <v>1</v>
      </c>
      <c r="E23" s="39">
        <v>53.4</v>
      </c>
      <c r="F23" s="38"/>
      <c r="G23" s="37">
        <v>159.16</v>
      </c>
      <c r="H23" s="37">
        <f>TRUNC(G23*E23,2)</f>
        <v>8499.14</v>
      </c>
      <c r="I23" s="36">
        <f>H23/$H$230</f>
        <v>1.5695262160576155E-2</v>
      </c>
      <c r="J23" s="35">
        <f ca="1">I23+(OFFSET(J23,-1,0))</f>
        <v>0.48035137528692678</v>
      </c>
      <c r="K23" s="34" t="str">
        <f ca="1">IF(J23&lt;=$C$3,"A",IF(J23&gt;($C$3+$C$4),"C","B"))</f>
        <v>A</v>
      </c>
    </row>
    <row r="24" spans="1:11" ht="36" x14ac:dyDescent="0.25">
      <c r="A24" s="43" t="s">
        <v>4</v>
      </c>
      <c r="B24" s="42" t="s">
        <v>362</v>
      </c>
      <c r="C24" s="41" t="s">
        <v>361</v>
      </c>
      <c r="D24" s="40" t="s">
        <v>5</v>
      </c>
      <c r="E24" s="39">
        <v>189.2</v>
      </c>
      <c r="F24" s="38"/>
      <c r="G24" s="37">
        <v>43.13</v>
      </c>
      <c r="H24" s="37">
        <f>TRUNC(G24*E24,2)</f>
        <v>8160.19</v>
      </c>
      <c r="I24" s="36">
        <f>H24/$H$230</f>
        <v>1.506932717076221E-2</v>
      </c>
      <c r="J24" s="35">
        <f ca="1">I24+(OFFSET(J24,-1,0))</f>
        <v>0.49542070245768899</v>
      </c>
      <c r="K24" s="34" t="str">
        <f ca="1">IF(J24&lt;=$C$3,"A",IF(J24&gt;($C$3+$C$4),"C","B"))</f>
        <v>A</v>
      </c>
    </row>
    <row r="25" spans="1:11" ht="24" x14ac:dyDescent="0.25">
      <c r="A25" s="43" t="s">
        <v>4</v>
      </c>
      <c r="B25" s="42" t="s">
        <v>360</v>
      </c>
      <c r="C25" s="41" t="s">
        <v>359</v>
      </c>
      <c r="D25" s="40" t="s">
        <v>5</v>
      </c>
      <c r="E25" s="39">
        <v>372.51</v>
      </c>
      <c r="F25" s="38"/>
      <c r="G25" s="37">
        <v>19.88</v>
      </c>
      <c r="H25" s="37">
        <f>TRUNC(G25*E25,2)</f>
        <v>7405.49</v>
      </c>
      <c r="I25" s="36">
        <f>H25/$H$230</f>
        <v>1.3675631531840293E-2</v>
      </c>
      <c r="J25" s="35">
        <f ca="1">I25+(OFFSET(J25,-1,0))</f>
        <v>0.50909633398952925</v>
      </c>
      <c r="K25" s="34" t="str">
        <f ca="1">IF(J25&lt;=$C$3,"A",IF(J25&gt;($C$3+$C$4),"C","B"))</f>
        <v>A</v>
      </c>
    </row>
    <row r="26" spans="1:11" ht="24" x14ac:dyDescent="0.25">
      <c r="A26" s="43" t="s">
        <v>4</v>
      </c>
      <c r="B26" s="42" t="s">
        <v>358</v>
      </c>
      <c r="C26" s="41" t="s">
        <v>357</v>
      </c>
      <c r="D26" s="40" t="s">
        <v>275</v>
      </c>
      <c r="E26" s="39">
        <v>391.73</v>
      </c>
      <c r="F26" s="38"/>
      <c r="G26" s="37">
        <v>17.48</v>
      </c>
      <c r="H26" s="37">
        <f>TRUNC(G26*E26,2)</f>
        <v>6847.44</v>
      </c>
      <c r="I26" s="36">
        <f>H26/$H$230</f>
        <v>1.2645087141618515E-2</v>
      </c>
      <c r="J26" s="35">
        <f ca="1">I26+(OFFSET(J26,-1,0))</f>
        <v>0.52174142113114774</v>
      </c>
      <c r="K26" s="34" t="str">
        <f ca="1">IF(J26&lt;=$C$3,"A",IF(J26&gt;($C$3+$C$4),"C","B"))</f>
        <v>A</v>
      </c>
    </row>
    <row r="27" spans="1:11" ht="24" x14ac:dyDescent="0.25">
      <c r="A27" s="43" t="s">
        <v>23</v>
      </c>
      <c r="B27" s="42" t="s">
        <v>356</v>
      </c>
      <c r="C27" s="41" t="s">
        <v>355</v>
      </c>
      <c r="D27" s="40" t="s">
        <v>27</v>
      </c>
      <c r="E27" s="39">
        <v>10</v>
      </c>
      <c r="F27" s="38"/>
      <c r="G27" s="37">
        <v>659.89</v>
      </c>
      <c r="H27" s="37">
        <f>TRUNC(G27*E27,2)</f>
        <v>6598.9</v>
      </c>
      <c r="I27" s="36">
        <f>H27/$H$230</f>
        <v>1.2186111238481304E-2</v>
      </c>
      <c r="J27" s="35">
        <f ca="1">I27+(OFFSET(J27,-1,0))</f>
        <v>0.53392753236962909</v>
      </c>
      <c r="K27" s="34" t="str">
        <f ca="1">IF(J27&lt;=$C$3,"A",IF(J27&gt;($C$3+$C$4),"C","B"))</f>
        <v>A</v>
      </c>
    </row>
    <row r="28" spans="1:11" ht="48" x14ac:dyDescent="0.25">
      <c r="A28" s="43" t="s">
        <v>12</v>
      </c>
      <c r="B28" s="42">
        <v>100674</v>
      </c>
      <c r="C28" s="41" t="s">
        <v>354</v>
      </c>
      <c r="D28" s="40" t="s">
        <v>5</v>
      </c>
      <c r="E28" s="39">
        <v>7.2</v>
      </c>
      <c r="F28" s="38"/>
      <c r="G28" s="37">
        <v>848.65</v>
      </c>
      <c r="H28" s="37">
        <f>TRUNC(G28*E28,2)</f>
        <v>6110.28</v>
      </c>
      <c r="I28" s="36">
        <f>H28/$H$230</f>
        <v>1.1283782414988489E-2</v>
      </c>
      <c r="J28" s="35">
        <f ca="1">I28+(OFFSET(J28,-1,0))</f>
        <v>0.5452113147846176</v>
      </c>
      <c r="K28" s="34" t="str">
        <f ca="1">IF(J28&lt;=$C$3,"A",IF(J28&gt;($C$3+$C$4),"C","B"))</f>
        <v>A</v>
      </c>
    </row>
    <row r="29" spans="1:11" ht="36" x14ac:dyDescent="0.25">
      <c r="A29" s="43" t="s">
        <v>4</v>
      </c>
      <c r="B29" s="42" t="s">
        <v>353</v>
      </c>
      <c r="C29" s="41" t="s">
        <v>352</v>
      </c>
      <c r="D29" s="40" t="s">
        <v>10</v>
      </c>
      <c r="E29" s="39">
        <v>102.97</v>
      </c>
      <c r="F29" s="38"/>
      <c r="G29" s="37">
        <v>56.08</v>
      </c>
      <c r="H29" s="37">
        <f>TRUNC(G29*E29,2)</f>
        <v>5774.55</v>
      </c>
      <c r="I29" s="36">
        <f>H29/$H$230</f>
        <v>1.0663793761410571E-2</v>
      </c>
      <c r="J29" s="35">
        <f ca="1">I29+(OFFSET(J29,-1,0))</f>
        <v>0.55587510854602817</v>
      </c>
      <c r="K29" s="34" t="str">
        <f ca="1">IF(J29&lt;=$C$3,"A",IF(J29&gt;($C$3+$C$4),"C","B"))</f>
        <v>A</v>
      </c>
    </row>
    <row r="30" spans="1:11" ht="36" x14ac:dyDescent="0.25">
      <c r="A30" s="43" t="s">
        <v>4</v>
      </c>
      <c r="B30" s="42" t="s">
        <v>351</v>
      </c>
      <c r="C30" s="41" t="s">
        <v>350</v>
      </c>
      <c r="D30" s="40" t="s">
        <v>10</v>
      </c>
      <c r="E30" s="39">
        <v>5.9</v>
      </c>
      <c r="F30" s="38"/>
      <c r="G30" s="37">
        <v>949.85</v>
      </c>
      <c r="H30" s="37">
        <f>TRUNC(G30*E30,2)</f>
        <v>5604.11</v>
      </c>
      <c r="I30" s="36">
        <f>H30/$H$230</f>
        <v>1.0349044212321062E-2</v>
      </c>
      <c r="J30" s="35">
        <f ca="1">I30+(OFFSET(J30,-1,0))</f>
        <v>0.56622415275834925</v>
      </c>
      <c r="K30" s="34" t="str">
        <f ca="1">IF(J30&lt;=$C$3,"A",IF(J30&gt;($C$3+$C$4),"C","B"))</f>
        <v>A</v>
      </c>
    </row>
    <row r="31" spans="1:11" x14ac:dyDescent="0.25">
      <c r="A31" s="43" t="s">
        <v>23</v>
      </c>
      <c r="B31" s="42" t="s">
        <v>349</v>
      </c>
      <c r="C31" s="41" t="s">
        <v>348</v>
      </c>
      <c r="D31" s="40" t="s">
        <v>275</v>
      </c>
      <c r="E31" s="39">
        <v>105</v>
      </c>
      <c r="F31" s="38"/>
      <c r="G31" s="37">
        <v>52.79</v>
      </c>
      <c r="H31" s="37">
        <f>TRUNC(G31*E31,2)</f>
        <v>5542.95</v>
      </c>
      <c r="I31" s="36">
        <f>H31/$H$230</f>
        <v>1.0236100757602016E-2</v>
      </c>
      <c r="J31" s="35">
        <f ca="1">I31+(OFFSET(J31,-1,0))</f>
        <v>0.57646025351595132</v>
      </c>
      <c r="K31" s="34" t="str">
        <f ca="1">IF(J31&lt;=$C$3,"A",IF(J31&gt;($C$3+$C$4),"C","B"))</f>
        <v>A</v>
      </c>
    </row>
    <row r="32" spans="1:11" ht="36" x14ac:dyDescent="0.25">
      <c r="A32" s="43" t="s">
        <v>4</v>
      </c>
      <c r="B32" s="42" t="s">
        <v>347</v>
      </c>
      <c r="C32" s="41" t="s">
        <v>346</v>
      </c>
      <c r="D32" s="40" t="s">
        <v>5</v>
      </c>
      <c r="E32" s="39">
        <v>71.099999999999994</v>
      </c>
      <c r="F32" s="38"/>
      <c r="G32" s="37">
        <v>73.16</v>
      </c>
      <c r="H32" s="37">
        <f>TRUNC(G32*E32,2)</f>
        <v>5201.67</v>
      </c>
      <c r="I32" s="36">
        <f>H32/$H$230</f>
        <v>9.605862984114177E-3</v>
      </c>
      <c r="J32" s="35">
        <f ca="1">I32+(OFFSET(J32,-1,0))</f>
        <v>0.58606611650006546</v>
      </c>
      <c r="K32" s="34" t="str">
        <f ca="1">IF(J32&lt;=$C$3,"A",IF(J32&gt;($C$3+$C$4),"C","B"))</f>
        <v>A</v>
      </c>
    </row>
    <row r="33" spans="1:11" ht="36" x14ac:dyDescent="0.25">
      <c r="A33" s="43" t="s">
        <v>12</v>
      </c>
      <c r="B33" s="42">
        <v>98547</v>
      </c>
      <c r="C33" s="41" t="s">
        <v>345</v>
      </c>
      <c r="D33" s="40" t="s">
        <v>5</v>
      </c>
      <c r="E33" s="39">
        <v>20.68</v>
      </c>
      <c r="F33" s="38"/>
      <c r="G33" s="37">
        <v>251.16</v>
      </c>
      <c r="H33" s="37">
        <f>TRUNC(G33*E33,2)</f>
        <v>5193.9799999999996</v>
      </c>
      <c r="I33" s="36">
        <f>H33/$H$230</f>
        <v>9.5916619513020541E-3</v>
      </c>
      <c r="J33" s="35">
        <f ca="1">I33+(OFFSET(J33,-1,0))</f>
        <v>0.59565777845136747</v>
      </c>
      <c r="K33" s="34" t="str">
        <f ca="1">IF(J33&lt;=$C$3,"A",IF(J33&gt;($C$3+$C$4),"C","B"))</f>
        <v>A</v>
      </c>
    </row>
    <row r="34" spans="1:11" ht="24" x14ac:dyDescent="0.25">
      <c r="A34" s="43" t="s">
        <v>4</v>
      </c>
      <c r="B34" s="42" t="s">
        <v>344</v>
      </c>
      <c r="C34" s="41" t="s">
        <v>343</v>
      </c>
      <c r="D34" s="40" t="s">
        <v>5</v>
      </c>
      <c r="E34" s="39">
        <v>51.72</v>
      </c>
      <c r="F34" s="38"/>
      <c r="G34" s="37">
        <v>98.95</v>
      </c>
      <c r="H34" s="37">
        <f>TRUNC(G34*E34,2)</f>
        <v>5117.6899999999996</v>
      </c>
      <c r="I34" s="36">
        <f>H34/$H$230</f>
        <v>9.4507781030267746E-3</v>
      </c>
      <c r="J34" s="35">
        <f ca="1">I34+(OFFSET(J34,-1,0))</f>
        <v>0.60510855655439422</v>
      </c>
      <c r="K34" s="34" t="str">
        <f ca="1">IF(J34&lt;=$C$3,"A",IF(J34&gt;($C$3+$C$4),"C","B"))</f>
        <v>A</v>
      </c>
    </row>
    <row r="35" spans="1:11" ht="60" x14ac:dyDescent="0.25">
      <c r="A35" s="43" t="s">
        <v>23</v>
      </c>
      <c r="B35" s="42" t="s">
        <v>342</v>
      </c>
      <c r="C35" s="41" t="s">
        <v>341</v>
      </c>
      <c r="D35" s="40" t="s">
        <v>14</v>
      </c>
      <c r="E35" s="39">
        <v>1</v>
      </c>
      <c r="F35" s="38"/>
      <c r="G35" s="37">
        <v>4894.75</v>
      </c>
      <c r="H35" s="37">
        <f>TRUNC(G35*E35,2)</f>
        <v>4894.75</v>
      </c>
      <c r="I35" s="36">
        <f>H35/$H$230</f>
        <v>9.0390774196542397E-3</v>
      </c>
      <c r="J35" s="35">
        <f ca="1">I35+(OFFSET(J35,-1,0))</f>
        <v>0.61414763397404848</v>
      </c>
      <c r="K35" s="34" t="str">
        <f ca="1">IF(J35&lt;=$C$3,"A",IF(J35&gt;($C$3+$C$4),"C","B"))</f>
        <v>A</v>
      </c>
    </row>
    <row r="36" spans="1:11" ht="36" x14ac:dyDescent="0.25">
      <c r="A36" s="43" t="s">
        <v>12</v>
      </c>
      <c r="B36" s="42">
        <v>87267</v>
      </c>
      <c r="C36" s="41" t="s">
        <v>340</v>
      </c>
      <c r="D36" s="40" t="s">
        <v>5</v>
      </c>
      <c r="E36" s="39">
        <v>58.56</v>
      </c>
      <c r="F36" s="38"/>
      <c r="G36" s="37">
        <v>83.26</v>
      </c>
      <c r="H36" s="37">
        <f>TRUNC(G36*E36,2)</f>
        <v>4875.7</v>
      </c>
      <c r="I36" s="36">
        <f>H36/$H$230</f>
        <v>9.0038980080715415E-3</v>
      </c>
      <c r="J36" s="35">
        <f ca="1">I36+(OFFSET(J36,-1,0))</f>
        <v>0.62315153198212003</v>
      </c>
      <c r="K36" s="34" t="str">
        <f ca="1">IF(J36&lt;=$C$3,"A",IF(J36&gt;($C$3+$C$4),"C","B"))</f>
        <v>A</v>
      </c>
    </row>
    <row r="37" spans="1:11" ht="24" x14ac:dyDescent="0.25">
      <c r="A37" s="43" t="s">
        <v>4</v>
      </c>
      <c r="B37" s="42" t="s">
        <v>339</v>
      </c>
      <c r="C37" s="41" t="s">
        <v>338</v>
      </c>
      <c r="D37" s="40" t="s">
        <v>10</v>
      </c>
      <c r="E37" s="39">
        <v>6.6800000000000006</v>
      </c>
      <c r="F37" s="38"/>
      <c r="G37" s="37">
        <v>717.53</v>
      </c>
      <c r="H37" s="37">
        <f>TRUNC(G37*E37,2)</f>
        <v>4793.1000000000004</v>
      </c>
      <c r="I37" s="36">
        <f>H37/$H$230</f>
        <v>8.851361556799579E-3</v>
      </c>
      <c r="J37" s="35">
        <f ca="1">I37+(OFFSET(J37,-1,0))</f>
        <v>0.63200289353891959</v>
      </c>
      <c r="K37" s="34" t="str">
        <f ca="1">IF(J37&lt;=$C$3,"A",IF(J37&gt;($C$3+$C$4),"C","B"))</f>
        <v>A</v>
      </c>
    </row>
    <row r="38" spans="1:11" ht="36" x14ac:dyDescent="0.25">
      <c r="A38" s="43" t="s">
        <v>12</v>
      </c>
      <c r="B38" s="42">
        <v>91926</v>
      </c>
      <c r="C38" s="41" t="s">
        <v>337</v>
      </c>
      <c r="D38" s="40" t="s">
        <v>1</v>
      </c>
      <c r="E38" s="39">
        <v>808</v>
      </c>
      <c r="F38" s="38"/>
      <c r="G38" s="37">
        <v>5.81</v>
      </c>
      <c r="H38" s="37">
        <f>TRUNC(G38*E38,2)</f>
        <v>4694.4799999999996</v>
      </c>
      <c r="I38" s="36">
        <f>H38/$H$230</f>
        <v>8.6692411594092508E-3</v>
      </c>
      <c r="J38" s="35">
        <f ca="1">I38+(OFFSET(J38,-1,0))</f>
        <v>0.64067213469832884</v>
      </c>
      <c r="K38" s="34" t="str">
        <f ca="1">IF(J38&lt;=$C$3,"A",IF(J38&gt;($C$3+$C$4),"C","B"))</f>
        <v>A</v>
      </c>
    </row>
    <row r="39" spans="1:11" ht="24" x14ac:dyDescent="0.25">
      <c r="A39" s="43" t="s">
        <v>23</v>
      </c>
      <c r="B39" s="42" t="s">
        <v>336</v>
      </c>
      <c r="C39" s="41" t="s">
        <v>335</v>
      </c>
      <c r="D39" s="40" t="s">
        <v>275</v>
      </c>
      <c r="E39" s="39">
        <v>110</v>
      </c>
      <c r="F39" s="38"/>
      <c r="G39" s="37">
        <v>42.57</v>
      </c>
      <c r="H39" s="37">
        <f>TRUNC(G39*E39,2)</f>
        <v>4682.7</v>
      </c>
      <c r="I39" s="36">
        <f>H39/$H$230</f>
        <v>8.6474871715644126E-3</v>
      </c>
      <c r="J39" s="35">
        <f ca="1">I39+(OFFSET(J39,-1,0))</f>
        <v>0.64931962186989323</v>
      </c>
      <c r="K39" s="34" t="str">
        <f ca="1">IF(J39&lt;=$C$3,"A",IF(J39&gt;($C$3+$C$4),"C","B"))</f>
        <v>A</v>
      </c>
    </row>
    <row r="40" spans="1:11" ht="36" x14ac:dyDescent="0.25">
      <c r="A40" s="43" t="s">
        <v>12</v>
      </c>
      <c r="B40" s="42">
        <v>103341</v>
      </c>
      <c r="C40" s="41" t="s">
        <v>334</v>
      </c>
      <c r="D40" s="40" t="s">
        <v>5</v>
      </c>
      <c r="E40" s="39">
        <v>24.4</v>
      </c>
      <c r="F40" s="38"/>
      <c r="G40" s="37">
        <v>188.69</v>
      </c>
      <c r="H40" s="37">
        <f>TRUNC(G40*E40,2)</f>
        <v>4604.03</v>
      </c>
      <c r="I40" s="36">
        <f>H40/$H$230</f>
        <v>8.5022082052016359E-3</v>
      </c>
      <c r="J40" s="35">
        <f ca="1">I40+(OFFSET(J40,-1,0))</f>
        <v>0.65782183007509487</v>
      </c>
      <c r="K40" s="34" t="str">
        <f ca="1">IF(J40&lt;=$C$3,"A",IF(J40&gt;($C$3+$C$4),"C","B"))</f>
        <v>A</v>
      </c>
    </row>
    <row r="41" spans="1:11" ht="36" x14ac:dyDescent="0.25">
      <c r="A41" s="43" t="s">
        <v>4</v>
      </c>
      <c r="B41" s="42" t="s">
        <v>333</v>
      </c>
      <c r="C41" s="41" t="s">
        <v>332</v>
      </c>
      <c r="D41" s="40" t="s">
        <v>5</v>
      </c>
      <c r="E41" s="39">
        <v>93.07</v>
      </c>
      <c r="F41" s="38"/>
      <c r="G41" s="37">
        <v>48.8</v>
      </c>
      <c r="H41" s="37">
        <f>TRUNC(G41*E41,2)</f>
        <v>4541.8100000000004</v>
      </c>
      <c r="I41" s="36">
        <f>H41/$H$230</f>
        <v>8.3873072609142087E-3</v>
      </c>
      <c r="J41" s="35">
        <f ca="1">I41+(OFFSET(J41,-1,0))</f>
        <v>0.66620913733600906</v>
      </c>
      <c r="K41" s="34" t="str">
        <f ca="1">IF(J41&lt;=$C$3,"A",IF(J41&gt;($C$3+$C$4),"C","B"))</f>
        <v>A</v>
      </c>
    </row>
    <row r="42" spans="1:11" ht="24" x14ac:dyDescent="0.25">
      <c r="A42" s="43" t="s">
        <v>4</v>
      </c>
      <c r="B42" s="42" t="s">
        <v>331</v>
      </c>
      <c r="C42" s="41" t="s">
        <v>330</v>
      </c>
      <c r="D42" s="40" t="s">
        <v>10</v>
      </c>
      <c r="E42" s="39">
        <v>46.86</v>
      </c>
      <c r="F42" s="38"/>
      <c r="G42" s="37">
        <v>96.51</v>
      </c>
      <c r="H42" s="37">
        <f>TRUNC(G42*E42,2)</f>
        <v>4522.45</v>
      </c>
      <c r="I42" s="36">
        <f>H42/$H$230</f>
        <v>8.3515553759671724E-3</v>
      </c>
      <c r="J42" s="35">
        <f ca="1">I42+(OFFSET(J42,-1,0))</f>
        <v>0.67456069271197627</v>
      </c>
      <c r="K42" s="34" t="str">
        <f ca="1">IF(J42&lt;=$C$3,"A",IF(J42&gt;($C$3+$C$4),"C","B"))</f>
        <v>A</v>
      </c>
    </row>
    <row r="43" spans="1:11" ht="60" x14ac:dyDescent="0.25">
      <c r="A43" s="43" t="s">
        <v>12</v>
      </c>
      <c r="B43" s="42">
        <v>91313</v>
      </c>
      <c r="C43" s="41" t="s">
        <v>329</v>
      </c>
      <c r="D43" s="40" t="s">
        <v>14</v>
      </c>
      <c r="E43" s="39">
        <v>4</v>
      </c>
      <c r="F43" s="38"/>
      <c r="G43" s="37">
        <v>1100.1400000000001</v>
      </c>
      <c r="H43" s="37">
        <f>TRUNC(G43*E43,2)</f>
        <v>4400.5600000000004</v>
      </c>
      <c r="I43" s="36">
        <f>H43/$H$230</f>
        <v>8.126462542486064E-3</v>
      </c>
      <c r="J43" s="35">
        <f ca="1">I43+(OFFSET(J43,-1,0))</f>
        <v>0.68268715525446233</v>
      </c>
      <c r="K43" s="34" t="str">
        <f ca="1">IF(J43&lt;=$C$3,"A",IF(J43&gt;($C$3+$C$4),"C","B"))</f>
        <v>A</v>
      </c>
    </row>
    <row r="44" spans="1:11" ht="24" x14ac:dyDescent="0.25">
      <c r="A44" s="43" t="s">
        <v>23</v>
      </c>
      <c r="B44" s="42" t="s">
        <v>328</v>
      </c>
      <c r="C44" s="41" t="s">
        <v>327</v>
      </c>
      <c r="D44" s="40" t="s">
        <v>14</v>
      </c>
      <c r="E44" s="39">
        <v>1</v>
      </c>
      <c r="F44" s="38"/>
      <c r="G44" s="37">
        <v>4135.93</v>
      </c>
      <c r="H44" s="37">
        <f>TRUNC(G44*E44,2)</f>
        <v>4135.93</v>
      </c>
      <c r="I44" s="36">
        <f>H44/$H$230</f>
        <v>7.6377734250514459E-3</v>
      </c>
      <c r="J44" s="35">
        <f ca="1">I44+(OFFSET(J44,-1,0))</f>
        <v>0.69032492867951378</v>
      </c>
      <c r="K44" s="34" t="str">
        <f ca="1">IF(J44&lt;=$C$3,"A",IF(J44&gt;($C$3+$C$4),"C","B"))</f>
        <v>A</v>
      </c>
    </row>
    <row r="45" spans="1:11" ht="48" x14ac:dyDescent="0.25">
      <c r="A45" s="43" t="s">
        <v>4</v>
      </c>
      <c r="B45" s="42" t="s">
        <v>326</v>
      </c>
      <c r="C45" s="41" t="s">
        <v>325</v>
      </c>
      <c r="D45" s="40" t="s">
        <v>14</v>
      </c>
      <c r="E45" s="39">
        <v>11</v>
      </c>
      <c r="F45" s="38"/>
      <c r="G45" s="37">
        <v>369.44</v>
      </c>
      <c r="H45" s="37">
        <f>TRUNC(G45*E45,2)</f>
        <v>4063.84</v>
      </c>
      <c r="I45" s="36">
        <f>H45/$H$230</f>
        <v>7.5046456675188083E-3</v>
      </c>
      <c r="J45" s="35">
        <f ca="1">I45+(OFFSET(J45,-1,0))</f>
        <v>0.69782957434703263</v>
      </c>
      <c r="K45" s="34" t="str">
        <f ca="1">IF(J45&lt;=$C$3,"A",IF(J45&gt;($C$3+$C$4),"C","B"))</f>
        <v>A</v>
      </c>
    </row>
    <row r="46" spans="1:11" ht="72" x14ac:dyDescent="0.25">
      <c r="A46" s="43" t="s">
        <v>4</v>
      </c>
      <c r="B46" s="42" t="s">
        <v>324</v>
      </c>
      <c r="C46" s="41" t="s">
        <v>323</v>
      </c>
      <c r="D46" s="40" t="s">
        <v>322</v>
      </c>
      <c r="E46" s="39">
        <v>4</v>
      </c>
      <c r="F46" s="38"/>
      <c r="G46" s="37">
        <v>992.35</v>
      </c>
      <c r="H46" s="37">
        <f>TRUNC(G46*E46,2)</f>
        <v>3969.4</v>
      </c>
      <c r="I46" s="36">
        <f>H46/$H$230</f>
        <v>7.3302444271056829E-3</v>
      </c>
      <c r="J46" s="35">
        <f ca="1">I46+(OFFSET(J46,-1,0))</f>
        <v>0.70515981877413836</v>
      </c>
      <c r="K46" s="34" t="str">
        <f ca="1">IF(J46&lt;=$C$3,"A",IF(J46&gt;($C$3+$C$4),"C","B"))</f>
        <v>B</v>
      </c>
    </row>
    <row r="47" spans="1:11" ht="60" x14ac:dyDescent="0.25">
      <c r="A47" s="43" t="s">
        <v>12</v>
      </c>
      <c r="B47" s="42">
        <v>94569</v>
      </c>
      <c r="C47" s="41" t="s">
        <v>321</v>
      </c>
      <c r="D47" s="40" t="s">
        <v>5</v>
      </c>
      <c r="E47" s="39">
        <v>5.16</v>
      </c>
      <c r="F47" s="38"/>
      <c r="G47" s="37">
        <v>742.02</v>
      </c>
      <c r="H47" s="37">
        <f>TRUNC(G47*E47,2)</f>
        <v>3828.82</v>
      </c>
      <c r="I47" s="36">
        <f>H47/$H$230</f>
        <v>7.0706369898198172E-3</v>
      </c>
      <c r="J47" s="35">
        <f ca="1">I47+(OFFSET(J47,-1,0))</f>
        <v>0.71223045576395816</v>
      </c>
      <c r="K47" s="34" t="str">
        <f ca="1">IF(J47&lt;=$C$3,"A",IF(J47&gt;($C$3+$C$4),"C","B"))</f>
        <v>B</v>
      </c>
    </row>
    <row r="48" spans="1:11" ht="48" x14ac:dyDescent="0.25">
      <c r="A48" s="43" t="s">
        <v>4</v>
      </c>
      <c r="B48" s="42" t="s">
        <v>320</v>
      </c>
      <c r="C48" s="41" t="s">
        <v>319</v>
      </c>
      <c r="D48" s="40" t="s">
        <v>14</v>
      </c>
      <c r="E48" s="39">
        <v>12</v>
      </c>
      <c r="F48" s="38"/>
      <c r="G48" s="37">
        <v>309.63</v>
      </c>
      <c r="H48" s="37">
        <f>TRUNC(G48*E48,2)</f>
        <v>3715.56</v>
      </c>
      <c r="I48" s="36">
        <f>H48/$H$230</f>
        <v>6.861481076126566E-3</v>
      </c>
      <c r="J48" s="35">
        <f ca="1">I48+(OFFSET(J48,-1,0))</f>
        <v>0.71909193684008477</v>
      </c>
      <c r="K48" s="34" t="str">
        <f ca="1">IF(J48&lt;=$C$3,"A",IF(J48&gt;($C$3+$C$4),"C","B"))</f>
        <v>B</v>
      </c>
    </row>
    <row r="49" spans="1:11" ht="48" x14ac:dyDescent="0.25">
      <c r="A49" s="43" t="s">
        <v>4</v>
      </c>
      <c r="B49" s="42" t="s">
        <v>318</v>
      </c>
      <c r="C49" s="41" t="s">
        <v>317</v>
      </c>
      <c r="D49" s="40" t="s">
        <v>1</v>
      </c>
      <c r="E49" s="39">
        <v>11.2</v>
      </c>
      <c r="F49" s="38"/>
      <c r="G49" s="37">
        <v>296.08</v>
      </c>
      <c r="H49" s="37">
        <f>TRUNC(G49*E49,2)</f>
        <v>3316.09</v>
      </c>
      <c r="I49" s="36">
        <f>H49/$H$230</f>
        <v>6.1237845120876919E-3</v>
      </c>
      <c r="J49" s="35">
        <f ca="1">I49+(OFFSET(J49,-1,0))</f>
        <v>0.72521572135217249</v>
      </c>
      <c r="K49" s="34" t="str">
        <f ca="1">IF(J49&lt;=$C$3,"A",IF(J49&gt;($C$3+$C$4),"C","B"))</f>
        <v>B</v>
      </c>
    </row>
    <row r="50" spans="1:11" ht="48" x14ac:dyDescent="0.25">
      <c r="A50" s="43" t="s">
        <v>23</v>
      </c>
      <c r="B50" s="42" t="s">
        <v>316</v>
      </c>
      <c r="C50" s="41" t="s">
        <v>315</v>
      </c>
      <c r="D50" s="40" t="s">
        <v>27</v>
      </c>
      <c r="E50" s="39">
        <v>117.83</v>
      </c>
      <c r="F50" s="38"/>
      <c r="G50" s="37">
        <v>26.93</v>
      </c>
      <c r="H50" s="37">
        <f>TRUNC(G50*E50,2)</f>
        <v>3173.16</v>
      </c>
      <c r="I50" s="36">
        <f>H50/$H$230</f>
        <v>5.85983735736249E-3</v>
      </c>
      <c r="J50" s="35">
        <f ca="1">I50+(OFFSET(J50,-1,0))</f>
        <v>0.731075558709535</v>
      </c>
      <c r="K50" s="34" t="str">
        <f ca="1">IF(J50&lt;=$C$3,"A",IF(J50&gt;($C$3+$C$4),"C","B"))</f>
        <v>B</v>
      </c>
    </row>
    <row r="51" spans="1:11" ht="24" x14ac:dyDescent="0.25">
      <c r="A51" s="43" t="s">
        <v>4</v>
      </c>
      <c r="B51" s="42" t="s">
        <v>314</v>
      </c>
      <c r="C51" s="41" t="s">
        <v>313</v>
      </c>
      <c r="D51" s="40" t="s">
        <v>1</v>
      </c>
      <c r="E51" s="39">
        <v>78</v>
      </c>
      <c r="F51" s="38"/>
      <c r="G51" s="37">
        <v>38.85</v>
      </c>
      <c r="H51" s="37">
        <f>TRUNC(G51*E51,2)</f>
        <v>3030.3</v>
      </c>
      <c r="I51" s="36">
        <f>H51/$H$230</f>
        <v>5.5960194708163328E-3</v>
      </c>
      <c r="J51" s="35">
        <f ca="1">I51+(OFFSET(J51,-1,0))</f>
        <v>0.73667157818035134</v>
      </c>
      <c r="K51" s="34" t="str">
        <f ca="1">IF(J51&lt;=$C$3,"A",IF(J51&gt;($C$3+$C$4),"C","B"))</f>
        <v>B</v>
      </c>
    </row>
    <row r="52" spans="1:11" ht="24" x14ac:dyDescent="0.25">
      <c r="A52" s="43" t="s">
        <v>4</v>
      </c>
      <c r="B52" s="42" t="s">
        <v>312</v>
      </c>
      <c r="C52" s="41" t="s">
        <v>311</v>
      </c>
      <c r="D52" s="40" t="s">
        <v>5</v>
      </c>
      <c r="E52" s="39">
        <v>31.05</v>
      </c>
      <c r="F52" s="38"/>
      <c r="G52" s="37">
        <v>96.56</v>
      </c>
      <c r="H52" s="37">
        <f>TRUNC(G52*E52,2)</f>
        <v>2998.18</v>
      </c>
      <c r="I52" s="36">
        <f>H52/$H$230</f>
        <v>5.5367038435178402E-3</v>
      </c>
      <c r="J52" s="35">
        <f ca="1">I52+(OFFSET(J52,-1,0))</f>
        <v>0.74220828202386913</v>
      </c>
      <c r="K52" s="34" t="str">
        <f ca="1">IF(J52&lt;=$C$3,"A",IF(J52&gt;($C$3+$C$4),"C","B"))</f>
        <v>B</v>
      </c>
    </row>
    <row r="53" spans="1:11" ht="24" x14ac:dyDescent="0.25">
      <c r="A53" s="43" t="s">
        <v>23</v>
      </c>
      <c r="B53" s="42" t="s">
        <v>310</v>
      </c>
      <c r="C53" s="41" t="s">
        <v>309</v>
      </c>
      <c r="D53" s="40" t="s">
        <v>14</v>
      </c>
      <c r="E53" s="39">
        <v>4</v>
      </c>
      <c r="F53" s="38"/>
      <c r="G53" s="37">
        <v>730.44</v>
      </c>
      <c r="H53" s="37">
        <f>TRUNC(G53*E53,2)</f>
        <v>2921.76</v>
      </c>
      <c r="I53" s="36">
        <f>H53/$H$230</f>
        <v>5.395579925767194E-3</v>
      </c>
      <c r="J53" s="35">
        <f ca="1">I53+(OFFSET(J53,-1,0))</f>
        <v>0.74760386194963635</v>
      </c>
      <c r="K53" s="34" t="str">
        <f ca="1">IF(J53&lt;=$C$3,"A",IF(J53&gt;($C$3+$C$4),"C","B"))</f>
        <v>B</v>
      </c>
    </row>
    <row r="54" spans="1:11" ht="36" x14ac:dyDescent="0.25">
      <c r="A54" s="43" t="s">
        <v>4</v>
      </c>
      <c r="B54" s="42" t="s">
        <v>308</v>
      </c>
      <c r="C54" s="41" t="s">
        <v>307</v>
      </c>
      <c r="D54" s="40" t="s">
        <v>1</v>
      </c>
      <c r="E54" s="39">
        <v>46</v>
      </c>
      <c r="F54" s="38"/>
      <c r="G54" s="37">
        <v>61.74</v>
      </c>
      <c r="H54" s="37">
        <f>TRUNC(G54*E54,2)</f>
        <v>2840.04</v>
      </c>
      <c r="I54" s="36">
        <f>H54/$H$230</f>
        <v>5.244668560174642E-3</v>
      </c>
      <c r="J54" s="35">
        <f ca="1">I54+(OFFSET(J54,-1,0))</f>
        <v>0.75284853050981104</v>
      </c>
      <c r="K54" s="34" t="str">
        <f ca="1">IF(J54&lt;=$C$3,"A",IF(J54&gt;($C$3+$C$4),"C","B"))</f>
        <v>B</v>
      </c>
    </row>
    <row r="55" spans="1:11" ht="36" x14ac:dyDescent="0.25">
      <c r="A55" s="43" t="s">
        <v>4</v>
      </c>
      <c r="B55" s="42" t="s">
        <v>306</v>
      </c>
      <c r="C55" s="41" t="s">
        <v>305</v>
      </c>
      <c r="D55" s="40" t="s">
        <v>1</v>
      </c>
      <c r="E55" s="39">
        <v>32</v>
      </c>
      <c r="F55" s="38"/>
      <c r="G55" s="37">
        <v>87.86</v>
      </c>
      <c r="H55" s="37">
        <f>TRUNC(G55*E55,2)</f>
        <v>2811.52</v>
      </c>
      <c r="I55" s="36">
        <f>H55/$H$230</f>
        <v>5.1920010106555571E-3</v>
      </c>
      <c r="J55" s="35">
        <f ca="1">I55+(OFFSET(J55,-1,0))</f>
        <v>0.75804053152046658</v>
      </c>
      <c r="K55" s="34" t="str">
        <f ca="1">IF(J55&lt;=$C$3,"A",IF(J55&gt;($C$3+$C$4),"C","B"))</f>
        <v>B</v>
      </c>
    </row>
    <row r="56" spans="1:11" x14ac:dyDescent="0.25">
      <c r="A56" s="43" t="s">
        <v>4</v>
      </c>
      <c r="B56" s="42" t="s">
        <v>304</v>
      </c>
      <c r="C56" s="41" t="s">
        <v>303</v>
      </c>
      <c r="D56" s="40" t="s">
        <v>5</v>
      </c>
      <c r="E56" s="39">
        <v>67.64</v>
      </c>
      <c r="F56" s="38"/>
      <c r="G56" s="37">
        <v>41.34</v>
      </c>
      <c r="H56" s="37">
        <f>TRUNC(G56*E56,2)</f>
        <v>2796.23</v>
      </c>
      <c r="I56" s="36">
        <f>H56/$H$230</f>
        <v>5.163765146975796E-3</v>
      </c>
      <c r="J56" s="35">
        <f ca="1">I56+(OFFSET(J56,-1,0))</f>
        <v>0.76320429666744238</v>
      </c>
      <c r="K56" s="34" t="str">
        <f ca="1">IF(J56&lt;=$C$3,"A",IF(J56&gt;($C$3+$C$4),"C","B"))</f>
        <v>B</v>
      </c>
    </row>
    <row r="57" spans="1:11" ht="36" x14ac:dyDescent="0.25">
      <c r="A57" s="43" t="s">
        <v>4</v>
      </c>
      <c r="B57" s="42" t="s">
        <v>302</v>
      </c>
      <c r="C57" s="41" t="s">
        <v>301</v>
      </c>
      <c r="D57" s="40" t="s">
        <v>300</v>
      </c>
      <c r="E57" s="39">
        <v>174</v>
      </c>
      <c r="F57" s="38"/>
      <c r="G57" s="37">
        <v>15.61</v>
      </c>
      <c r="H57" s="37">
        <f>TRUNC(G57*E57,2)</f>
        <v>2716.14</v>
      </c>
      <c r="I57" s="36">
        <f>H57/$H$230</f>
        <v>5.0158638832666974E-3</v>
      </c>
      <c r="J57" s="35">
        <f ca="1">I57+(OFFSET(J57,-1,0))</f>
        <v>0.76822016055070907</v>
      </c>
      <c r="K57" s="34" t="str">
        <f ca="1">IF(J57&lt;=$C$3,"A",IF(J57&gt;($C$3+$C$4),"C","B"))</f>
        <v>B</v>
      </c>
    </row>
    <row r="58" spans="1:11" ht="24" x14ac:dyDescent="0.25">
      <c r="A58" s="43" t="s">
        <v>23</v>
      </c>
      <c r="B58" s="42" t="s">
        <v>299</v>
      </c>
      <c r="C58" s="41" t="s">
        <v>298</v>
      </c>
      <c r="D58" s="40" t="s">
        <v>27</v>
      </c>
      <c r="E58" s="39">
        <v>7.2</v>
      </c>
      <c r="F58" s="38"/>
      <c r="G58" s="37">
        <v>364.41</v>
      </c>
      <c r="H58" s="37">
        <f>TRUNC(G58*E58,2)</f>
        <v>2623.75</v>
      </c>
      <c r="I58" s="36">
        <f>H58/$H$230</f>
        <v>4.8452483538112901E-3</v>
      </c>
      <c r="J58" s="35">
        <f ca="1">I58+(OFFSET(J58,-1,0))</f>
        <v>0.77306540890452036</v>
      </c>
      <c r="K58" s="34" t="str">
        <f ca="1">IF(J58&lt;=$C$3,"A",IF(J58&gt;($C$3+$C$4),"C","B"))</f>
        <v>B</v>
      </c>
    </row>
    <row r="59" spans="1:11" ht="24" x14ac:dyDescent="0.25">
      <c r="A59" s="43" t="s">
        <v>23</v>
      </c>
      <c r="B59" s="42" t="s">
        <v>297</v>
      </c>
      <c r="C59" s="41" t="s">
        <v>296</v>
      </c>
      <c r="D59" s="40" t="s">
        <v>27</v>
      </c>
      <c r="E59" s="39">
        <v>0.93</v>
      </c>
      <c r="F59" s="38"/>
      <c r="G59" s="37">
        <v>2695.13</v>
      </c>
      <c r="H59" s="37">
        <f>TRUNC(G59*E59,2)</f>
        <v>2506.4699999999998</v>
      </c>
      <c r="I59" s="36">
        <f>H59/$H$230</f>
        <v>4.6286687532643674E-3</v>
      </c>
      <c r="J59" s="35">
        <f ca="1">I59+(OFFSET(J59,-1,0))</f>
        <v>0.77769407765778475</v>
      </c>
      <c r="K59" s="34" t="str">
        <f ca="1">IF(J59&lt;=$C$3,"A",IF(J59&gt;($C$3+$C$4),"C","B"))</f>
        <v>B</v>
      </c>
    </row>
    <row r="60" spans="1:11" ht="24" x14ac:dyDescent="0.25">
      <c r="A60" s="43" t="s">
        <v>12</v>
      </c>
      <c r="B60" s="42">
        <v>101094</v>
      </c>
      <c r="C60" s="41" t="s">
        <v>295</v>
      </c>
      <c r="D60" s="40" t="s">
        <v>1</v>
      </c>
      <c r="E60" s="39">
        <v>12.4</v>
      </c>
      <c r="F60" s="38"/>
      <c r="G60" s="37">
        <v>201.88</v>
      </c>
      <c r="H60" s="37">
        <f>TRUNC(G60*E60,2)</f>
        <v>2503.31</v>
      </c>
      <c r="I60" s="36">
        <f>H60/$H$230</f>
        <v>4.6228332183246654E-3</v>
      </c>
      <c r="J60" s="35">
        <f ca="1">I60+(OFFSET(J60,-1,0))</f>
        <v>0.78231691087610944</v>
      </c>
      <c r="K60" s="34" t="str">
        <f ca="1">IF(J60&lt;=$C$3,"A",IF(J60&gt;($C$3+$C$4),"C","B"))</f>
        <v>B</v>
      </c>
    </row>
    <row r="61" spans="1:11" ht="24" x14ac:dyDescent="0.25">
      <c r="A61" s="43" t="s">
        <v>12</v>
      </c>
      <c r="B61" s="42">
        <v>88485</v>
      </c>
      <c r="C61" s="41" t="s">
        <v>294</v>
      </c>
      <c r="D61" s="40" t="s">
        <v>5</v>
      </c>
      <c r="E61" s="39">
        <v>424.85</v>
      </c>
      <c r="F61" s="38"/>
      <c r="G61" s="37">
        <v>5.84</v>
      </c>
      <c r="H61" s="37">
        <f>TRUNC(G61*E61,2)</f>
        <v>2481.12</v>
      </c>
      <c r="I61" s="36">
        <f>H61/$H$230</f>
        <v>4.5818552055677053E-3</v>
      </c>
      <c r="J61" s="35">
        <f ca="1">I61+(OFFSET(J61,-1,0))</f>
        <v>0.78689876608167719</v>
      </c>
      <c r="K61" s="34" t="str">
        <f ca="1">IF(J61&lt;=$C$3,"A",IF(J61&gt;($C$3+$C$4),"C","B"))</f>
        <v>B</v>
      </c>
    </row>
    <row r="62" spans="1:11" ht="24" x14ac:dyDescent="0.25">
      <c r="A62" s="43" t="s">
        <v>4</v>
      </c>
      <c r="B62" s="42" t="s">
        <v>293</v>
      </c>
      <c r="C62" s="41" t="s">
        <v>292</v>
      </c>
      <c r="D62" s="40" t="s">
        <v>1</v>
      </c>
      <c r="E62" s="39">
        <v>24.5</v>
      </c>
      <c r="F62" s="38"/>
      <c r="G62" s="37">
        <v>100.58</v>
      </c>
      <c r="H62" s="37">
        <f>TRUNC(G62*E62,2)</f>
        <v>2464.21</v>
      </c>
      <c r="I62" s="36">
        <f>H62/$H$230</f>
        <v>4.5506277068872109E-3</v>
      </c>
      <c r="J62" s="35">
        <f ca="1">I62+(OFFSET(J62,-1,0))</f>
        <v>0.79144939378856438</v>
      </c>
      <c r="K62" s="34" t="str">
        <f ca="1">IF(J62&lt;=$C$3,"A",IF(J62&gt;($C$3+$C$4),"C","B"))</f>
        <v>B</v>
      </c>
    </row>
    <row r="63" spans="1:11" ht="24" x14ac:dyDescent="0.25">
      <c r="A63" s="43" t="s">
        <v>4</v>
      </c>
      <c r="B63" s="42" t="s">
        <v>291</v>
      </c>
      <c r="C63" s="41" t="s">
        <v>290</v>
      </c>
      <c r="D63" s="40" t="s">
        <v>289</v>
      </c>
      <c r="E63" s="39">
        <v>5.0000000000000001E-3</v>
      </c>
      <c r="F63" s="38"/>
      <c r="G63" s="37">
        <v>482354.23999999976</v>
      </c>
      <c r="H63" s="37">
        <f>TRUNC(G63*E63,2)</f>
        <v>2411.77</v>
      </c>
      <c r="I63" s="36">
        <f>H63/$H$230</f>
        <v>4.4537873739005068E-3</v>
      </c>
      <c r="J63" s="35">
        <f ca="1">I63+(OFFSET(J63,-1,0))</f>
        <v>0.79590318116246483</v>
      </c>
      <c r="K63" s="34" t="str">
        <f ca="1">IF(J63&lt;=$C$3,"A",IF(J63&gt;($C$3+$C$4),"C","B"))</f>
        <v>B</v>
      </c>
    </row>
    <row r="64" spans="1:11" ht="36" x14ac:dyDescent="0.25">
      <c r="A64" s="43" t="s">
        <v>4</v>
      </c>
      <c r="B64" s="42" t="s">
        <v>288</v>
      </c>
      <c r="C64" s="41" t="s">
        <v>287</v>
      </c>
      <c r="D64" s="40" t="s">
        <v>5</v>
      </c>
      <c r="E64" s="39">
        <v>93.07</v>
      </c>
      <c r="F64" s="38"/>
      <c r="G64" s="37">
        <v>25.62</v>
      </c>
      <c r="H64" s="37">
        <f>TRUNC(G64*E64,2)</f>
        <v>2384.4499999999998</v>
      </c>
      <c r="I64" s="36">
        <f>H64/$H$230</f>
        <v>4.4033358503078913E-3</v>
      </c>
      <c r="J64" s="35">
        <f ca="1">I64+(OFFSET(J64,-1,0))</f>
        <v>0.80030651701277278</v>
      </c>
      <c r="K64" s="34" t="str">
        <f ca="1">IF(J64&lt;=$C$3,"A",IF(J64&gt;($C$3+$C$4),"C","B"))</f>
        <v>B</v>
      </c>
    </row>
    <row r="65" spans="1:11" ht="36" x14ac:dyDescent="0.25">
      <c r="A65" s="43" t="s">
        <v>4</v>
      </c>
      <c r="B65" s="42" t="s">
        <v>286</v>
      </c>
      <c r="C65" s="41" t="s">
        <v>285</v>
      </c>
      <c r="D65" s="40" t="s">
        <v>5</v>
      </c>
      <c r="E65" s="39">
        <v>44.52</v>
      </c>
      <c r="F65" s="38"/>
      <c r="G65" s="37">
        <v>52.23</v>
      </c>
      <c r="H65" s="37">
        <f>TRUNC(G65*E65,2)</f>
        <v>2325.27</v>
      </c>
      <c r="I65" s="36">
        <f>H65/$H$230</f>
        <v>4.2940488383675195E-3</v>
      </c>
      <c r="J65" s="35">
        <f ca="1">I65+(OFFSET(J65,-1,0))</f>
        <v>0.80460056585114026</v>
      </c>
      <c r="K65" s="34" t="str">
        <f ca="1">IF(J65&lt;=$C$3,"A",IF(J65&gt;($C$3+$C$4),"C","B"))</f>
        <v>B</v>
      </c>
    </row>
    <row r="66" spans="1:11" ht="60" x14ac:dyDescent="0.25">
      <c r="A66" s="43" t="s">
        <v>12</v>
      </c>
      <c r="B66" s="42">
        <v>91314</v>
      </c>
      <c r="C66" s="41" t="s">
        <v>284</v>
      </c>
      <c r="D66" s="40" t="s">
        <v>14</v>
      </c>
      <c r="E66" s="39">
        <v>2</v>
      </c>
      <c r="F66" s="38"/>
      <c r="G66" s="37">
        <v>1155.1600000000001</v>
      </c>
      <c r="H66" s="37">
        <f>TRUNC(G66*E66,2)</f>
        <v>2310.3200000000002</v>
      </c>
      <c r="I66" s="36">
        <f>H66/$H$230</f>
        <v>4.2664408487002575E-3</v>
      </c>
      <c r="J66" s="35">
        <f ca="1">I66+(OFFSET(J66,-1,0))</f>
        <v>0.80886700669984046</v>
      </c>
      <c r="K66" s="34" t="str">
        <f ca="1">IF(J66&lt;=$C$3,"A",IF(J66&gt;($C$3+$C$4),"C","B"))</f>
        <v>B</v>
      </c>
    </row>
    <row r="67" spans="1:11" ht="36" x14ac:dyDescent="0.25">
      <c r="A67" s="43" t="s">
        <v>4</v>
      </c>
      <c r="B67" s="42" t="s">
        <v>283</v>
      </c>
      <c r="C67" s="41" t="s">
        <v>282</v>
      </c>
      <c r="D67" s="40" t="s">
        <v>1</v>
      </c>
      <c r="E67" s="39">
        <v>16</v>
      </c>
      <c r="F67" s="38"/>
      <c r="G67" s="37">
        <v>143.66</v>
      </c>
      <c r="H67" s="37">
        <f>TRUNC(G67*E67,2)</f>
        <v>2298.56</v>
      </c>
      <c r="I67" s="36">
        <f>H67/$H$230</f>
        <v>4.2447237946208593E-3</v>
      </c>
      <c r="J67" s="35">
        <f ca="1">I67+(OFFSET(J67,-1,0))</f>
        <v>0.81311173049446128</v>
      </c>
      <c r="K67" s="34" t="str">
        <f ca="1">IF(J67&lt;=$C$3,"A",IF(J67&gt;($C$3+$C$4),"C","B"))</f>
        <v>B</v>
      </c>
    </row>
    <row r="68" spans="1:11" ht="60" x14ac:dyDescent="0.25">
      <c r="A68" s="43" t="s">
        <v>23</v>
      </c>
      <c r="B68" s="42" t="s">
        <v>281</v>
      </c>
      <c r="C68" s="41" t="s">
        <v>280</v>
      </c>
      <c r="D68" s="40" t="s">
        <v>279</v>
      </c>
      <c r="E68" s="39">
        <v>1</v>
      </c>
      <c r="F68" s="38"/>
      <c r="G68" s="37">
        <v>2288.48</v>
      </c>
      <c r="H68" s="37">
        <f>TRUNC(G68*E68,2)</f>
        <v>2288.48</v>
      </c>
      <c r="I68" s="36">
        <f>H68/$H$230</f>
        <v>4.2261091768385182E-3</v>
      </c>
      <c r="J68" s="35">
        <f ca="1">I68+(OFFSET(J68,-1,0))</f>
        <v>0.8173378396712998</v>
      </c>
      <c r="K68" s="34" t="str">
        <f ca="1">IF(J68&lt;=$C$3,"A",IF(J68&gt;($C$3+$C$4),"C","B"))</f>
        <v>B</v>
      </c>
    </row>
    <row r="69" spans="1:11" ht="36" x14ac:dyDescent="0.25">
      <c r="A69" s="43" t="s">
        <v>4</v>
      </c>
      <c r="B69" s="42" t="s">
        <v>278</v>
      </c>
      <c r="C69" s="41" t="s">
        <v>277</v>
      </c>
      <c r="D69" s="40" t="s">
        <v>1</v>
      </c>
      <c r="E69" s="39">
        <v>48.4</v>
      </c>
      <c r="F69" s="38"/>
      <c r="G69" s="37">
        <v>46.09</v>
      </c>
      <c r="H69" s="37">
        <f>TRUNC(G69*E69,2)</f>
        <v>2230.75</v>
      </c>
      <c r="I69" s="36">
        <f>H69/$H$230</f>
        <v>4.1194998628926293E-3</v>
      </c>
      <c r="J69" s="35">
        <f ca="1">I69+(OFFSET(J69,-1,0))</f>
        <v>0.82145733953419242</v>
      </c>
      <c r="K69" s="34" t="str">
        <f ca="1">IF(J69&lt;=$C$3,"A",IF(J69&gt;($C$3+$C$4),"C","B"))</f>
        <v>B</v>
      </c>
    </row>
    <row r="70" spans="1:11" ht="24" x14ac:dyDescent="0.25">
      <c r="A70" s="43" t="s">
        <v>12</v>
      </c>
      <c r="B70" s="42">
        <v>97088</v>
      </c>
      <c r="C70" s="41" t="s">
        <v>276</v>
      </c>
      <c r="D70" s="40" t="s">
        <v>275</v>
      </c>
      <c r="E70" s="39">
        <v>109.19999999999999</v>
      </c>
      <c r="F70" s="38"/>
      <c r="G70" s="37">
        <v>19.88</v>
      </c>
      <c r="H70" s="37">
        <f>TRUNC(G70*E70,2)</f>
        <v>2170.89</v>
      </c>
      <c r="I70" s="36">
        <f>H70/$H$230</f>
        <v>4.0089571029272575E-3</v>
      </c>
      <c r="J70" s="35">
        <f ca="1">I70+(OFFSET(J70,-1,0))</f>
        <v>0.82546629663711968</v>
      </c>
      <c r="K70" s="34" t="str">
        <f ca="1">IF(J70&lt;=$C$3,"A",IF(J70&gt;($C$3+$C$4),"C","B"))</f>
        <v>B</v>
      </c>
    </row>
    <row r="71" spans="1:11" ht="36" x14ac:dyDescent="0.25">
      <c r="A71" s="43" t="s">
        <v>12</v>
      </c>
      <c r="B71" s="42">
        <v>91935</v>
      </c>
      <c r="C71" s="41" t="s">
        <v>274</v>
      </c>
      <c r="D71" s="40" t="s">
        <v>1</v>
      </c>
      <c r="E71" s="39">
        <v>62</v>
      </c>
      <c r="F71" s="38"/>
      <c r="G71" s="37">
        <v>33.799999999999997</v>
      </c>
      <c r="H71" s="37">
        <f>TRUNC(G71*E71,2)</f>
        <v>2095.6</v>
      </c>
      <c r="I71" s="36">
        <f>H71/$H$230</f>
        <v>3.869919942924036E-3</v>
      </c>
      <c r="J71" s="35">
        <f ca="1">I71+(OFFSET(J71,-1,0))</f>
        <v>0.82933621658004375</v>
      </c>
      <c r="K71" s="34" t="str">
        <f ca="1">IF(J71&lt;=$C$3,"A",IF(J71&gt;($C$3+$C$4),"C","B"))</f>
        <v>B</v>
      </c>
    </row>
    <row r="72" spans="1:11" ht="24" x14ac:dyDescent="0.25">
      <c r="A72" s="43" t="s">
        <v>23</v>
      </c>
      <c r="B72" s="42" t="s">
        <v>273</v>
      </c>
      <c r="C72" s="41" t="s">
        <v>272</v>
      </c>
      <c r="D72" s="40" t="s">
        <v>1</v>
      </c>
      <c r="E72" s="39">
        <v>10</v>
      </c>
      <c r="F72" s="38"/>
      <c r="G72" s="37">
        <v>209.33</v>
      </c>
      <c r="H72" s="37">
        <f>TRUNC(G72*E72,2)</f>
        <v>2093.3000000000002</v>
      </c>
      <c r="I72" s="36">
        <f>H72/$H$230</f>
        <v>3.8656725598983036E-3</v>
      </c>
      <c r="J72" s="35">
        <f ca="1">I72+(OFFSET(J72,-1,0))</f>
        <v>0.83320188913994209</v>
      </c>
      <c r="K72" s="34" t="str">
        <f ca="1">IF(J72&lt;=$C$3,"A",IF(J72&gt;($C$3+$C$4),"C","B"))</f>
        <v>B</v>
      </c>
    </row>
    <row r="73" spans="1:11" ht="36" x14ac:dyDescent="0.25">
      <c r="A73" s="43" t="s">
        <v>4</v>
      </c>
      <c r="B73" s="42" t="s">
        <v>271</v>
      </c>
      <c r="C73" s="41" t="s">
        <v>270</v>
      </c>
      <c r="D73" s="40" t="s">
        <v>14</v>
      </c>
      <c r="E73" s="39">
        <v>1</v>
      </c>
      <c r="F73" s="38"/>
      <c r="G73" s="37">
        <v>2087.58</v>
      </c>
      <c r="H73" s="37">
        <f>TRUNC(G73*E73,2)</f>
        <v>2087.58</v>
      </c>
      <c r="I73" s="36">
        <f>H73/$H$230</f>
        <v>3.8551095029821336E-3</v>
      </c>
      <c r="J73" s="35">
        <f ca="1">I73+(OFFSET(J73,-1,0))</f>
        <v>0.83705699864292427</v>
      </c>
      <c r="K73" s="34" t="str">
        <f ca="1">IF(J73&lt;=$C$3,"A",IF(J73&gt;($C$3+$C$4),"C","B"))</f>
        <v>B</v>
      </c>
    </row>
    <row r="74" spans="1:11" ht="48" x14ac:dyDescent="0.25">
      <c r="A74" s="43" t="s">
        <v>4</v>
      </c>
      <c r="B74" s="42" t="s">
        <v>269</v>
      </c>
      <c r="C74" s="41" t="s">
        <v>268</v>
      </c>
      <c r="D74" s="40" t="s">
        <v>5</v>
      </c>
      <c r="E74" s="39">
        <v>44.52</v>
      </c>
      <c r="F74" s="38"/>
      <c r="G74" s="37">
        <v>44.9</v>
      </c>
      <c r="H74" s="37">
        <f>TRUNC(G74*E74,2)</f>
        <v>1998.94</v>
      </c>
      <c r="I74" s="36">
        <f>H74/$H$230</f>
        <v>3.6914190545469425E-3</v>
      </c>
      <c r="J74" s="35">
        <f ca="1">I74+(OFFSET(J74,-1,0))</f>
        <v>0.84074841769747122</v>
      </c>
      <c r="K74" s="34" t="str">
        <f ca="1">IF(J74&lt;=$C$3,"A",IF(J74&gt;($C$3+$C$4),"C","B"))</f>
        <v>B</v>
      </c>
    </row>
    <row r="75" spans="1:11" ht="24" x14ac:dyDescent="0.25">
      <c r="A75" s="43" t="s">
        <v>23</v>
      </c>
      <c r="B75" s="42" t="s">
        <v>267</v>
      </c>
      <c r="C75" s="41" t="s">
        <v>266</v>
      </c>
      <c r="D75" s="40" t="s">
        <v>14</v>
      </c>
      <c r="E75" s="39">
        <v>9</v>
      </c>
      <c r="F75" s="38"/>
      <c r="G75" s="37">
        <v>218.97</v>
      </c>
      <c r="H75" s="37">
        <f>TRUNC(G75*E75,2)</f>
        <v>1970.73</v>
      </c>
      <c r="I75" s="36">
        <f>H75/$H$230</f>
        <v>3.6393239783921957E-3</v>
      </c>
      <c r="J75" s="35">
        <f ca="1">I75+(OFFSET(J75,-1,0))</f>
        <v>0.84438774167586339</v>
      </c>
      <c r="K75" s="34" t="str">
        <f ca="1">IF(J75&lt;=$C$3,"A",IF(J75&gt;($C$3+$C$4),"C","B"))</f>
        <v>B</v>
      </c>
    </row>
    <row r="76" spans="1:11" ht="24" x14ac:dyDescent="0.25">
      <c r="A76" s="43" t="s">
        <v>12</v>
      </c>
      <c r="B76" s="42">
        <v>94590</v>
      </c>
      <c r="C76" s="41" t="s">
        <v>265</v>
      </c>
      <c r="D76" s="40" t="s">
        <v>1</v>
      </c>
      <c r="E76" s="39">
        <v>53.4</v>
      </c>
      <c r="F76" s="38"/>
      <c r="G76" s="37">
        <v>34.29</v>
      </c>
      <c r="H76" s="37">
        <f>TRUNC(G76*E76,2)</f>
        <v>1831.08</v>
      </c>
      <c r="I76" s="36">
        <f>H76/$H$230</f>
        <v>3.3814339611993433E-3</v>
      </c>
      <c r="J76" s="35">
        <f ca="1">I76+(OFFSET(J76,-1,0))</f>
        <v>0.84776917563706278</v>
      </c>
      <c r="K76" s="34" t="str">
        <f ca="1">IF(J76&lt;=$C$3,"A",IF(J76&gt;($C$3+$C$4),"C","B"))</f>
        <v>B</v>
      </c>
    </row>
    <row r="77" spans="1:11" ht="48" x14ac:dyDescent="0.25">
      <c r="A77" s="43" t="s">
        <v>4</v>
      </c>
      <c r="B77" s="42" t="s">
        <v>264</v>
      </c>
      <c r="C77" s="41" t="s">
        <v>263</v>
      </c>
      <c r="D77" s="40" t="s">
        <v>5</v>
      </c>
      <c r="E77" s="39">
        <v>9.8000000000000007</v>
      </c>
      <c r="F77" s="38"/>
      <c r="G77" s="37">
        <v>184.62</v>
      </c>
      <c r="H77" s="37">
        <f>TRUNC(G77*E77,2)</f>
        <v>1809.27</v>
      </c>
      <c r="I77" s="36">
        <f>H77/$H$230</f>
        <v>3.3411576899857656E-3</v>
      </c>
      <c r="J77" s="35">
        <f ca="1">I77+(OFFSET(J77,-1,0))</f>
        <v>0.85111033332704855</v>
      </c>
      <c r="K77" s="34" t="str">
        <f ca="1">IF(J77&lt;=$C$3,"A",IF(J77&gt;($C$3+$C$4),"C","B"))</f>
        <v>B</v>
      </c>
    </row>
    <row r="78" spans="1:11" x14ac:dyDescent="0.25">
      <c r="A78" s="43" t="s">
        <v>23</v>
      </c>
      <c r="B78" s="42" t="s">
        <v>262</v>
      </c>
      <c r="C78" s="41" t="s">
        <v>261</v>
      </c>
      <c r="D78" s="40" t="s">
        <v>27</v>
      </c>
      <c r="E78" s="39">
        <v>30</v>
      </c>
      <c r="F78" s="38"/>
      <c r="G78" s="37">
        <v>58.95</v>
      </c>
      <c r="H78" s="37">
        <f>TRUNC(G78*E78,2)</f>
        <v>1768.5</v>
      </c>
      <c r="I78" s="36">
        <f>H78/$H$230</f>
        <v>3.2658682091339748E-3</v>
      </c>
      <c r="J78" s="35">
        <f ca="1">I78+(OFFSET(J78,-1,0))</f>
        <v>0.85437620153618254</v>
      </c>
      <c r="K78" s="34" t="str">
        <f ca="1">IF(J78&lt;=$C$3,"A",IF(J78&gt;($C$3+$C$4),"C","B"))</f>
        <v>B</v>
      </c>
    </row>
    <row r="79" spans="1:11" ht="24" x14ac:dyDescent="0.25">
      <c r="A79" s="43" t="s">
        <v>4</v>
      </c>
      <c r="B79" s="42" t="s">
        <v>260</v>
      </c>
      <c r="C79" s="41" t="s">
        <v>259</v>
      </c>
      <c r="D79" s="40" t="s">
        <v>1</v>
      </c>
      <c r="E79" s="39">
        <v>55.5</v>
      </c>
      <c r="F79" s="38"/>
      <c r="G79" s="37">
        <v>31.23</v>
      </c>
      <c r="H79" s="37">
        <f>TRUNC(G79*E79,2)</f>
        <v>1733.26</v>
      </c>
      <c r="I79" s="36">
        <f>H79/$H$230</f>
        <v>3.2007909144266627E-3</v>
      </c>
      <c r="J79" s="35">
        <f ca="1">I79+(OFFSET(J79,-1,0))</f>
        <v>0.85757699245060925</v>
      </c>
      <c r="K79" s="34" t="str">
        <f ca="1">IF(J79&lt;=$C$3,"A",IF(J79&gt;($C$3+$C$4),"C","B"))</f>
        <v>B</v>
      </c>
    </row>
    <row r="80" spans="1:11" x14ac:dyDescent="0.25">
      <c r="A80" s="43" t="s">
        <v>23</v>
      </c>
      <c r="B80" s="42" t="s">
        <v>258</v>
      </c>
      <c r="C80" s="41" t="s">
        <v>257</v>
      </c>
      <c r="D80" s="40" t="s">
        <v>256</v>
      </c>
      <c r="E80" s="39">
        <v>1</v>
      </c>
      <c r="F80" s="38"/>
      <c r="G80" s="37">
        <v>1677.45</v>
      </c>
      <c r="H80" s="37">
        <f>TRUNC(G80*E80,2)</f>
        <v>1677.45</v>
      </c>
      <c r="I80" s="36">
        <f>H80/$H$230</f>
        <v>3.0977272419631247E-3</v>
      </c>
      <c r="J80" s="35">
        <f ca="1">I80+(OFFSET(J80,-1,0))</f>
        <v>0.86067471969257237</v>
      </c>
      <c r="K80" s="34" t="str">
        <f ca="1">IF(J80&lt;=$C$3,"A",IF(J80&gt;($C$3+$C$4),"C","B"))</f>
        <v>B</v>
      </c>
    </row>
    <row r="81" spans="1:11" ht="36" x14ac:dyDescent="0.25">
      <c r="A81" s="43" t="s">
        <v>4</v>
      </c>
      <c r="B81" s="42" t="s">
        <v>255</v>
      </c>
      <c r="C81" s="41" t="s">
        <v>254</v>
      </c>
      <c r="D81" s="40" t="s">
        <v>1</v>
      </c>
      <c r="E81" s="39">
        <v>20</v>
      </c>
      <c r="F81" s="38"/>
      <c r="G81" s="37">
        <v>81.25</v>
      </c>
      <c r="H81" s="37">
        <f>TRUNC(G81*E81,2)</f>
        <v>1625</v>
      </c>
      <c r="I81" s="36">
        <f>H81/$H$230</f>
        <v>3.0008684420937005E-3</v>
      </c>
      <c r="J81" s="35">
        <f ca="1">I81+(OFFSET(J81,-1,0))</f>
        <v>0.86367558813466605</v>
      </c>
      <c r="K81" s="34" t="str">
        <f ca="1">IF(J81&lt;=$C$3,"A",IF(J81&gt;($C$3+$C$4),"C","B"))</f>
        <v>B</v>
      </c>
    </row>
    <row r="82" spans="1:11" ht="24" x14ac:dyDescent="0.25">
      <c r="A82" s="43" t="s">
        <v>12</v>
      </c>
      <c r="B82" s="42">
        <v>93382</v>
      </c>
      <c r="C82" s="41" t="s">
        <v>253</v>
      </c>
      <c r="D82" s="40" t="s">
        <v>10</v>
      </c>
      <c r="E82" s="39">
        <v>44.589999999999996</v>
      </c>
      <c r="F82" s="38"/>
      <c r="G82" s="37">
        <v>35.68</v>
      </c>
      <c r="H82" s="37">
        <f>TRUNC(G82*E82,2)</f>
        <v>1590.97</v>
      </c>
      <c r="I82" s="36">
        <f>H82/$H$230</f>
        <v>2.9380256401955783E-3</v>
      </c>
      <c r="J82" s="35">
        <f ca="1">I82+(OFFSET(J82,-1,0))</f>
        <v>0.86661361377486168</v>
      </c>
      <c r="K82" s="34" t="str">
        <f ca="1">IF(J82&lt;=$C$3,"A",IF(J82&gt;($C$3+$C$4),"C","B"))</f>
        <v>B</v>
      </c>
    </row>
    <row r="83" spans="1:11" ht="36" x14ac:dyDescent="0.25">
      <c r="A83" s="43" t="s">
        <v>4</v>
      </c>
      <c r="B83" s="42" t="s">
        <v>252</v>
      </c>
      <c r="C83" s="41" t="s">
        <v>251</v>
      </c>
      <c r="D83" s="40" t="s">
        <v>5</v>
      </c>
      <c r="E83" s="39">
        <v>32.61</v>
      </c>
      <c r="F83" s="38"/>
      <c r="G83" s="37">
        <v>48.27</v>
      </c>
      <c r="H83" s="37">
        <f>TRUNC(G83*E83,2)</f>
        <v>1574.08</v>
      </c>
      <c r="I83" s="36">
        <f>H83/$H$230</f>
        <v>2.906835075280524E-3</v>
      </c>
      <c r="J83" s="35">
        <f ca="1">I83+(OFFSET(J83,-1,0))</f>
        <v>0.86952044885014224</v>
      </c>
      <c r="K83" s="34" t="str">
        <f ca="1">IF(J83&lt;=$C$3,"A",IF(J83&gt;($C$3+$C$4),"C","B"))</f>
        <v>B</v>
      </c>
    </row>
    <row r="84" spans="1:11" ht="24" x14ac:dyDescent="0.25">
      <c r="A84" s="43" t="s">
        <v>12</v>
      </c>
      <c r="B84" s="42">
        <v>97641</v>
      </c>
      <c r="C84" s="41" t="s">
        <v>250</v>
      </c>
      <c r="D84" s="40" t="s">
        <v>5</v>
      </c>
      <c r="E84" s="39">
        <v>392.41</v>
      </c>
      <c r="F84" s="38"/>
      <c r="G84" s="37">
        <v>4.01</v>
      </c>
      <c r="H84" s="37">
        <f>TRUNC(G84*E84,2)</f>
        <v>1573.56</v>
      </c>
      <c r="I84" s="36">
        <f>H84/$H$230</f>
        <v>2.905874797379054E-3</v>
      </c>
      <c r="J84" s="35">
        <f ca="1">I84+(OFFSET(J84,-1,0))</f>
        <v>0.87242632364752126</v>
      </c>
      <c r="K84" s="34" t="str">
        <f ca="1">IF(J84&lt;=$C$3,"A",IF(J84&gt;($C$3+$C$4),"C","B"))</f>
        <v>B</v>
      </c>
    </row>
    <row r="85" spans="1:11" ht="36" x14ac:dyDescent="0.25">
      <c r="A85" s="43" t="s">
        <v>4</v>
      </c>
      <c r="B85" s="42" t="s">
        <v>249</v>
      </c>
      <c r="C85" s="41" t="s">
        <v>248</v>
      </c>
      <c r="D85" s="40" t="s">
        <v>5</v>
      </c>
      <c r="E85" s="39">
        <v>3.73</v>
      </c>
      <c r="F85" s="38"/>
      <c r="G85" s="37">
        <v>411.83</v>
      </c>
      <c r="H85" s="37">
        <f>TRUNC(G85*E85,2)</f>
        <v>1536.12</v>
      </c>
      <c r="I85" s="36">
        <f>H85/$H$230</f>
        <v>2.8367347884732151E-3</v>
      </c>
      <c r="J85" s="35">
        <f ca="1">I85+(OFFSET(J85,-1,0))</f>
        <v>0.8752630584359945</v>
      </c>
      <c r="K85" s="34" t="str">
        <f ca="1">IF(J85&lt;=$C$3,"A",IF(J85&gt;($C$3+$C$4),"C","B"))</f>
        <v>B</v>
      </c>
    </row>
    <row r="86" spans="1:11" ht="48" x14ac:dyDescent="0.25">
      <c r="A86" s="43" t="s">
        <v>12</v>
      </c>
      <c r="B86" s="42">
        <v>92419</v>
      </c>
      <c r="C86" s="41" t="s">
        <v>247</v>
      </c>
      <c r="D86" s="40" t="s">
        <v>5</v>
      </c>
      <c r="E86" s="39">
        <v>13.2</v>
      </c>
      <c r="F86" s="38"/>
      <c r="G86" s="37">
        <v>114.19</v>
      </c>
      <c r="H86" s="37">
        <f>TRUNC(G86*E86,2)</f>
        <v>1507.3</v>
      </c>
      <c r="I86" s="36">
        <f>H86/$H$230</f>
        <v>2.7835132324725135E-3</v>
      </c>
      <c r="J86" s="35">
        <f ca="1">I86+(OFFSET(J86,-1,0))</f>
        <v>0.878046571668467</v>
      </c>
      <c r="K86" s="34" t="str">
        <f ca="1">IF(J86&lt;=$C$3,"A",IF(J86&gt;($C$3+$C$4),"C","B"))</f>
        <v>B</v>
      </c>
    </row>
    <row r="87" spans="1:11" ht="36" x14ac:dyDescent="0.25">
      <c r="A87" s="43" t="s">
        <v>4</v>
      </c>
      <c r="B87" s="42" t="s">
        <v>246</v>
      </c>
      <c r="C87" s="41" t="s">
        <v>245</v>
      </c>
      <c r="D87" s="40" t="s">
        <v>5</v>
      </c>
      <c r="E87" s="39">
        <v>115.94</v>
      </c>
      <c r="F87" s="38"/>
      <c r="G87" s="37">
        <v>12.5</v>
      </c>
      <c r="H87" s="37">
        <f>TRUNC(G87*E87,2)</f>
        <v>1449.25</v>
      </c>
      <c r="I87" s="36">
        <f>H87/$H$230</f>
        <v>2.6763129782795664E-3</v>
      </c>
      <c r="J87" s="35">
        <f ca="1">I87+(OFFSET(J87,-1,0))</f>
        <v>0.88072288464674653</v>
      </c>
      <c r="K87" s="34" t="str">
        <f ca="1">IF(J87&lt;=$C$3,"A",IF(J87&gt;($C$3+$C$4),"C","B"))</f>
        <v>B</v>
      </c>
    </row>
    <row r="88" spans="1:11" ht="72" x14ac:dyDescent="0.25">
      <c r="A88" s="43" t="s">
        <v>4</v>
      </c>
      <c r="B88" s="42" t="s">
        <v>244</v>
      </c>
      <c r="C88" s="41" t="s">
        <v>243</v>
      </c>
      <c r="D88" s="40" t="s">
        <v>14</v>
      </c>
      <c r="E88" s="39">
        <v>1</v>
      </c>
      <c r="F88" s="38"/>
      <c r="G88" s="37">
        <v>1444.18</v>
      </c>
      <c r="H88" s="37">
        <f>TRUNC(G88*E88,2)</f>
        <v>1444.18</v>
      </c>
      <c r="I88" s="36">
        <f>H88/$H$230</f>
        <v>2.666950268740234E-3</v>
      </c>
      <c r="J88" s="35">
        <f ca="1">I88+(OFFSET(J88,-1,0))</f>
        <v>0.88338983491548673</v>
      </c>
      <c r="K88" s="34" t="str">
        <f ca="1">IF(J88&lt;=$C$3,"A",IF(J88&gt;($C$3+$C$4),"C","B"))</f>
        <v>B</v>
      </c>
    </row>
    <row r="89" spans="1:11" ht="36" x14ac:dyDescent="0.25">
      <c r="A89" s="43" t="s">
        <v>4</v>
      </c>
      <c r="B89" s="42" t="s">
        <v>242</v>
      </c>
      <c r="C89" s="41" t="s">
        <v>241</v>
      </c>
      <c r="D89" s="40" t="s">
        <v>1</v>
      </c>
      <c r="E89" s="39">
        <v>40</v>
      </c>
      <c r="F89" s="38"/>
      <c r="G89" s="37">
        <v>36.04</v>
      </c>
      <c r="H89" s="37">
        <f>TRUNC(G89*E89,2)</f>
        <v>1441.6</v>
      </c>
      <c r="I89" s="36">
        <f>H89/$H$230</f>
        <v>2.662185812998325E-3</v>
      </c>
      <c r="J89" s="35">
        <f ca="1">I89+(OFFSET(J89,-1,0))</f>
        <v>0.8860520207284851</v>
      </c>
      <c r="K89" s="34" t="str">
        <f ca="1">IF(J89&lt;=$C$3,"A",IF(J89&gt;($C$3+$C$4),"C","B"))</f>
        <v>B</v>
      </c>
    </row>
    <row r="90" spans="1:11" ht="48" x14ac:dyDescent="0.25">
      <c r="A90" s="43" t="s">
        <v>23</v>
      </c>
      <c r="B90" s="42" t="s">
        <v>240</v>
      </c>
      <c r="C90" s="41" t="s">
        <v>239</v>
      </c>
      <c r="D90" s="40" t="s">
        <v>238</v>
      </c>
      <c r="E90" s="39">
        <v>3.69</v>
      </c>
      <c r="F90" s="38"/>
      <c r="G90" s="37">
        <v>381.5</v>
      </c>
      <c r="H90" s="37">
        <f>TRUNC(G90*E90,2)</f>
        <v>1407.73</v>
      </c>
      <c r="I90" s="36">
        <f>H90/$H$230</f>
        <v>2.5996384812237323E-3</v>
      </c>
      <c r="J90" s="35">
        <f ca="1">I90+(OFFSET(J90,-1,0))</f>
        <v>0.88865165920970879</v>
      </c>
      <c r="K90" s="34" t="str">
        <f ca="1">IF(J90&lt;=$C$3,"A",IF(J90&gt;($C$3+$C$4),"C","B"))</f>
        <v>B</v>
      </c>
    </row>
    <row r="91" spans="1:11" ht="36" x14ac:dyDescent="0.25">
      <c r="A91" s="43" t="s">
        <v>4</v>
      </c>
      <c r="B91" s="42" t="s">
        <v>237</v>
      </c>
      <c r="C91" s="41" t="s">
        <v>236</v>
      </c>
      <c r="D91" s="40" t="s">
        <v>1</v>
      </c>
      <c r="E91" s="39">
        <v>12</v>
      </c>
      <c r="F91" s="38"/>
      <c r="G91" s="37">
        <v>116.82</v>
      </c>
      <c r="H91" s="37">
        <f>TRUNC(G91*E91,2)</f>
        <v>1401.84</v>
      </c>
      <c r="I91" s="36">
        <f>H91/$H$230</f>
        <v>2.5887614873013123E-3</v>
      </c>
      <c r="J91" s="35">
        <f ca="1">I91+(OFFSET(J91,-1,0))</f>
        <v>0.89124042069701015</v>
      </c>
      <c r="K91" s="34" t="str">
        <f ca="1">IF(J91&lt;=$C$3,"A",IF(J91&gt;($C$3+$C$4),"C","B"))</f>
        <v>B</v>
      </c>
    </row>
    <row r="92" spans="1:11" ht="36" x14ac:dyDescent="0.25">
      <c r="A92" s="43" t="s">
        <v>4</v>
      </c>
      <c r="B92" s="42" t="s">
        <v>235</v>
      </c>
      <c r="C92" s="41" t="s">
        <v>234</v>
      </c>
      <c r="D92" s="40" t="s">
        <v>5</v>
      </c>
      <c r="E92" s="39">
        <v>73.78</v>
      </c>
      <c r="F92" s="38"/>
      <c r="G92" s="37">
        <v>18.93</v>
      </c>
      <c r="H92" s="37">
        <f>TRUNC(G92*E92,2)</f>
        <v>1396.65</v>
      </c>
      <c r="I92" s="36">
        <f>H92/$H$230</f>
        <v>2.5791771751693337E-3</v>
      </c>
      <c r="J92" s="35">
        <f ca="1">I92+(OFFSET(J92,-1,0))</f>
        <v>0.89381959787217946</v>
      </c>
      <c r="K92" s="34" t="str">
        <f ca="1">IF(J92&lt;=$C$3,"A",IF(J92&gt;($C$3+$C$4),"C","B"))</f>
        <v>B</v>
      </c>
    </row>
    <row r="93" spans="1:11" x14ac:dyDescent="0.25">
      <c r="A93" s="43" t="s">
        <v>23</v>
      </c>
      <c r="B93" s="42" t="s">
        <v>233</v>
      </c>
      <c r="C93" s="41" t="s">
        <v>232</v>
      </c>
      <c r="D93" s="40" t="s">
        <v>27</v>
      </c>
      <c r="E93" s="39">
        <v>6.25</v>
      </c>
      <c r="F93" s="38"/>
      <c r="G93" s="37">
        <v>217.66</v>
      </c>
      <c r="H93" s="37">
        <f>TRUNC(G93*E93,2)</f>
        <v>1360.37</v>
      </c>
      <c r="I93" s="36">
        <f>H93/$H$230</f>
        <v>2.5121793246590811E-3</v>
      </c>
      <c r="J93" s="35">
        <f ca="1">I93+(OFFSET(J93,-1,0))</f>
        <v>0.89633177719683854</v>
      </c>
      <c r="K93" s="34" t="str">
        <f ca="1">IF(J93&lt;=$C$3,"A",IF(J93&gt;($C$3+$C$4),"C","B"))</f>
        <v>B</v>
      </c>
    </row>
    <row r="94" spans="1:11" ht="24" x14ac:dyDescent="0.25">
      <c r="A94" s="43" t="s">
        <v>4</v>
      </c>
      <c r="B94" s="42" t="s">
        <v>231</v>
      </c>
      <c r="C94" s="41" t="s">
        <v>230</v>
      </c>
      <c r="D94" s="40" t="s">
        <v>14</v>
      </c>
      <c r="E94" s="39">
        <v>20</v>
      </c>
      <c r="F94" s="38"/>
      <c r="G94" s="37">
        <v>66.61</v>
      </c>
      <c r="H94" s="37">
        <f>TRUNC(G94*E94,2)</f>
        <v>1332.2</v>
      </c>
      <c r="I94" s="36">
        <f>H94/$H$230</f>
        <v>2.4601581160352171E-3</v>
      </c>
      <c r="J94" s="35">
        <f ca="1">I94+(OFFSET(J94,-1,0))</f>
        <v>0.89879193531287371</v>
      </c>
      <c r="K94" s="34" t="str">
        <f ca="1">IF(J94&lt;=$C$3,"A",IF(J94&gt;($C$3+$C$4),"C","B"))</f>
        <v>B</v>
      </c>
    </row>
    <row r="95" spans="1:11" ht="24" x14ac:dyDescent="0.25">
      <c r="A95" s="43" t="s">
        <v>4</v>
      </c>
      <c r="B95" s="42" t="s">
        <v>229</v>
      </c>
      <c r="C95" s="41" t="s">
        <v>228</v>
      </c>
      <c r="D95" s="40" t="s">
        <v>1</v>
      </c>
      <c r="E95" s="39">
        <v>23</v>
      </c>
      <c r="F95" s="38"/>
      <c r="G95" s="37">
        <v>55.64</v>
      </c>
      <c r="H95" s="37">
        <f>TRUNC(G95*E95,2)</f>
        <v>1279.72</v>
      </c>
      <c r="I95" s="36">
        <f>H95/$H$230</f>
        <v>2.363243915517631E-3</v>
      </c>
      <c r="J95" s="35">
        <f ca="1">I95+(OFFSET(J95,-1,0))</f>
        <v>0.90115517922839139</v>
      </c>
      <c r="K95" s="34" t="str">
        <f ca="1">IF(J95&lt;=$C$3,"A",IF(J95&gt;($C$3+$C$4),"C","B"))</f>
        <v>C</v>
      </c>
    </row>
    <row r="96" spans="1:11" ht="36" x14ac:dyDescent="0.25">
      <c r="A96" s="43" t="s">
        <v>4</v>
      </c>
      <c r="B96" s="42" t="s">
        <v>227</v>
      </c>
      <c r="C96" s="41" t="s">
        <v>226</v>
      </c>
      <c r="D96" s="40" t="s">
        <v>1</v>
      </c>
      <c r="E96" s="39">
        <v>27</v>
      </c>
      <c r="F96" s="38"/>
      <c r="G96" s="37">
        <v>46.59</v>
      </c>
      <c r="H96" s="37">
        <f>TRUNC(G96*E96,2)</f>
        <v>1257.93</v>
      </c>
      <c r="I96" s="36">
        <f>H96/$H$230</f>
        <v>2.3230045780694947E-3</v>
      </c>
      <c r="J96" s="35">
        <f ca="1">I96+(OFFSET(J96,-1,0))</f>
        <v>0.90347818380646083</v>
      </c>
      <c r="K96" s="34" t="str">
        <f ca="1">IF(J96&lt;=$C$3,"A",IF(J96&gt;($C$3+$C$4),"C","B"))</f>
        <v>C</v>
      </c>
    </row>
    <row r="97" spans="1:11" ht="24" x14ac:dyDescent="0.25">
      <c r="A97" s="43" t="s">
        <v>12</v>
      </c>
      <c r="B97" s="42">
        <v>98571</v>
      </c>
      <c r="C97" s="41" t="s">
        <v>225</v>
      </c>
      <c r="D97" s="40" t="s">
        <v>5</v>
      </c>
      <c r="E97" s="39">
        <v>20.68</v>
      </c>
      <c r="F97" s="38"/>
      <c r="G97" s="37">
        <v>60.21</v>
      </c>
      <c r="H97" s="37">
        <f>TRUNC(G97*E97,2)</f>
        <v>1245.1400000000001</v>
      </c>
      <c r="I97" s="36">
        <f>H97/$H$230</f>
        <v>2.299385435069877E-3</v>
      </c>
      <c r="J97" s="35">
        <f ca="1">I97+(OFFSET(J97,-1,0))</f>
        <v>0.90577756924153074</v>
      </c>
      <c r="K97" s="34" t="str">
        <f ca="1">IF(J97&lt;=$C$3,"A",IF(J97&gt;($C$3+$C$4),"C","B"))</f>
        <v>C</v>
      </c>
    </row>
    <row r="98" spans="1:11" ht="24" x14ac:dyDescent="0.25">
      <c r="A98" s="43" t="s">
        <v>23</v>
      </c>
      <c r="B98" s="42" t="s">
        <v>224</v>
      </c>
      <c r="C98" s="41" t="s">
        <v>223</v>
      </c>
      <c r="D98" s="40" t="s">
        <v>14</v>
      </c>
      <c r="E98" s="39">
        <v>1</v>
      </c>
      <c r="F98" s="38"/>
      <c r="G98" s="37">
        <v>1212.6300000000001</v>
      </c>
      <c r="H98" s="37">
        <f>TRUNC(G98*E98,2)</f>
        <v>1212.6300000000001</v>
      </c>
      <c r="I98" s="36">
        <f>H98/$H$230</f>
        <v>2.2393495993452825E-3</v>
      </c>
      <c r="J98" s="35">
        <f ca="1">I98+(OFFSET(J98,-1,0))</f>
        <v>0.90801691884087599</v>
      </c>
      <c r="K98" s="34" t="str">
        <f ca="1">IF(J98&lt;=$C$3,"A",IF(J98&gt;($C$3+$C$4),"C","B"))</f>
        <v>C</v>
      </c>
    </row>
    <row r="99" spans="1:11" x14ac:dyDescent="0.25">
      <c r="A99" s="43" t="s">
        <v>23</v>
      </c>
      <c r="B99" s="42" t="s">
        <v>222</v>
      </c>
      <c r="C99" s="41" t="s">
        <v>221</v>
      </c>
      <c r="D99" s="40" t="s">
        <v>14</v>
      </c>
      <c r="E99" s="39">
        <v>150</v>
      </c>
      <c r="F99" s="38"/>
      <c r="G99" s="37">
        <v>8.08</v>
      </c>
      <c r="H99" s="37">
        <f>TRUNC(G99*E99,2)</f>
        <v>1212</v>
      </c>
      <c r="I99" s="36">
        <f>H99/$H$230</f>
        <v>2.2381861857338863E-3</v>
      </c>
      <c r="J99" s="35">
        <f ca="1">I99+(OFFSET(J99,-1,0))</f>
        <v>0.91025510502660989</v>
      </c>
      <c r="K99" s="34" t="str">
        <f ca="1">IF(J99&lt;=$C$3,"A",IF(J99&gt;($C$3+$C$4),"C","B"))</f>
        <v>C</v>
      </c>
    </row>
    <row r="100" spans="1:11" ht="48" x14ac:dyDescent="0.25">
      <c r="A100" s="43" t="s">
        <v>4</v>
      </c>
      <c r="B100" s="42" t="s">
        <v>220</v>
      </c>
      <c r="C100" s="41" t="s">
        <v>219</v>
      </c>
      <c r="D100" s="40" t="s">
        <v>1</v>
      </c>
      <c r="E100" s="39">
        <v>46.44</v>
      </c>
      <c r="F100" s="38"/>
      <c r="G100" s="37">
        <v>26.02</v>
      </c>
      <c r="H100" s="37">
        <f>TRUNC(G100*E100,2)</f>
        <v>1208.3599999999999</v>
      </c>
      <c r="I100" s="36">
        <f>H100/$H$230</f>
        <v>2.2314642404235958E-3</v>
      </c>
      <c r="J100" s="35">
        <f ca="1">I100+(OFFSET(J100,-1,0))</f>
        <v>0.91248656926703353</v>
      </c>
      <c r="K100" s="34" t="str">
        <f ca="1">IF(J100&lt;=$C$3,"A",IF(J100&gt;($C$3+$C$4),"C","B"))</f>
        <v>C</v>
      </c>
    </row>
    <row r="101" spans="1:11" ht="48" x14ac:dyDescent="0.25">
      <c r="A101" s="43" t="s">
        <v>12</v>
      </c>
      <c r="B101" s="42">
        <v>103331</v>
      </c>
      <c r="C101" s="41" t="s">
        <v>218</v>
      </c>
      <c r="D101" s="40" t="s">
        <v>5</v>
      </c>
      <c r="E101" s="39">
        <v>10.64</v>
      </c>
      <c r="F101" s="38"/>
      <c r="G101" s="37">
        <v>110.35</v>
      </c>
      <c r="H101" s="37">
        <f>TRUNC(G101*E101,2)</f>
        <v>1174.1199999999999</v>
      </c>
      <c r="I101" s="36">
        <f>H101/$H$230</f>
        <v>2.1682336339883417E-3</v>
      </c>
      <c r="J101" s="35">
        <f ca="1">I101+(OFFSET(J101,-1,0))</f>
        <v>0.91465480290102186</v>
      </c>
      <c r="K101" s="34" t="str">
        <f ca="1">IF(J101&lt;=$C$3,"A",IF(J101&gt;($C$3+$C$4),"C","B"))</f>
        <v>C</v>
      </c>
    </row>
    <row r="102" spans="1:11" ht="36" x14ac:dyDescent="0.25">
      <c r="A102" s="43" t="s">
        <v>23</v>
      </c>
      <c r="B102" s="42" t="s">
        <v>217</v>
      </c>
      <c r="C102" s="41" t="s">
        <v>216</v>
      </c>
      <c r="D102" s="40" t="s">
        <v>14</v>
      </c>
      <c r="E102" s="39">
        <v>3</v>
      </c>
      <c r="F102" s="38"/>
      <c r="G102" s="37">
        <v>384.55</v>
      </c>
      <c r="H102" s="37">
        <f>TRUNC(G102*E102,2)</f>
        <v>1153.6500000000001</v>
      </c>
      <c r="I102" s="36">
        <f>H102/$H$230</f>
        <v>2.1304319250593216E-3</v>
      </c>
      <c r="J102" s="35">
        <f ca="1">I102+(OFFSET(J102,-1,0))</f>
        <v>0.91678523482608121</v>
      </c>
      <c r="K102" s="34" t="str">
        <f ca="1">IF(J102&lt;=$C$3,"A",IF(J102&gt;($C$3+$C$4),"C","B"))</f>
        <v>C</v>
      </c>
    </row>
    <row r="103" spans="1:11" x14ac:dyDescent="0.25">
      <c r="A103" s="43" t="s">
        <v>4</v>
      </c>
      <c r="B103" s="42" t="s">
        <v>215</v>
      </c>
      <c r="C103" s="41" t="s">
        <v>214</v>
      </c>
      <c r="D103" s="40" t="s">
        <v>5</v>
      </c>
      <c r="E103" s="39">
        <v>110.3</v>
      </c>
      <c r="F103" s="38"/>
      <c r="G103" s="37">
        <v>10.39</v>
      </c>
      <c r="H103" s="37">
        <f>TRUNC(G103*E103,2)</f>
        <v>1146.01</v>
      </c>
      <c r="I103" s="36">
        <f>H103/$H$230</f>
        <v>2.1163232266608011E-3</v>
      </c>
      <c r="J103" s="35">
        <f ca="1">I103+(OFFSET(J103,-1,0))</f>
        <v>0.91890155805274198</v>
      </c>
      <c r="K103" s="34" t="str">
        <f ca="1">IF(J103&lt;=$C$3,"A",IF(J103&gt;($C$3+$C$4),"C","B"))</f>
        <v>C</v>
      </c>
    </row>
    <row r="104" spans="1:11" x14ac:dyDescent="0.25">
      <c r="A104" s="43" t="s">
        <v>23</v>
      </c>
      <c r="B104" s="42" t="s">
        <v>213</v>
      </c>
      <c r="C104" s="41" t="s">
        <v>212</v>
      </c>
      <c r="D104" s="40" t="s">
        <v>27</v>
      </c>
      <c r="E104" s="39">
        <v>0.59</v>
      </c>
      <c r="F104" s="38"/>
      <c r="G104" s="37">
        <v>1928.85</v>
      </c>
      <c r="H104" s="37">
        <f>TRUNC(G104*E104,2)</f>
        <v>1138.02</v>
      </c>
      <c r="I104" s="36">
        <f>H104/$H$230</f>
        <v>2.1015681873670601E-3</v>
      </c>
      <c r="J104" s="35">
        <f ca="1">I104+(OFFSET(J104,-1,0))</f>
        <v>0.92100312624010905</v>
      </c>
      <c r="K104" s="34" t="str">
        <f ca="1">IF(J104&lt;=$C$3,"A",IF(J104&gt;($C$3+$C$4),"C","B"))</f>
        <v>C</v>
      </c>
    </row>
    <row r="105" spans="1:11" ht="60" x14ac:dyDescent="0.25">
      <c r="A105" s="43" t="s">
        <v>4</v>
      </c>
      <c r="B105" s="42" t="s">
        <v>211</v>
      </c>
      <c r="C105" s="41" t="s">
        <v>210</v>
      </c>
      <c r="D105" s="40" t="s">
        <v>14</v>
      </c>
      <c r="E105" s="39">
        <v>1</v>
      </c>
      <c r="F105" s="38"/>
      <c r="G105" s="37">
        <v>1136.45</v>
      </c>
      <c r="H105" s="37">
        <f>TRUNC(G105*E105,2)</f>
        <v>1136.45</v>
      </c>
      <c r="I105" s="36">
        <f>H105/$H$230</f>
        <v>2.09866888677993E-3</v>
      </c>
      <c r="J105" s="35">
        <f ca="1">I105+(OFFSET(J105,-1,0))</f>
        <v>0.92310179512688895</v>
      </c>
      <c r="K105" s="34" t="str">
        <f ca="1">IF(J105&lt;=$C$3,"A",IF(J105&gt;($C$3+$C$4),"C","B"))</f>
        <v>C</v>
      </c>
    </row>
    <row r="106" spans="1:11" ht="36" x14ac:dyDescent="0.25">
      <c r="A106" s="43" t="s">
        <v>4</v>
      </c>
      <c r="B106" s="42" t="s">
        <v>209</v>
      </c>
      <c r="C106" s="41" t="s">
        <v>208</v>
      </c>
      <c r="D106" s="40" t="s">
        <v>14</v>
      </c>
      <c r="E106" s="39">
        <v>2</v>
      </c>
      <c r="F106" s="38"/>
      <c r="G106" s="37">
        <v>552.84</v>
      </c>
      <c r="H106" s="37">
        <f>TRUNC(G106*E106,2)</f>
        <v>1105.68</v>
      </c>
      <c r="I106" s="36">
        <f>H106/$H$230</f>
        <v>2.0418462886487155E-3</v>
      </c>
      <c r="J106" s="35">
        <f ca="1">I106+(OFFSET(J106,-1,0))</f>
        <v>0.92514364141553762</v>
      </c>
      <c r="K106" s="34" t="str">
        <f ca="1">IF(J106&lt;=$C$3,"A",IF(J106&gt;($C$3+$C$4),"C","B"))</f>
        <v>C</v>
      </c>
    </row>
    <row r="107" spans="1:11" ht="36" x14ac:dyDescent="0.25">
      <c r="A107" s="43" t="s">
        <v>12</v>
      </c>
      <c r="B107" s="42">
        <v>95471</v>
      </c>
      <c r="C107" s="41" t="s">
        <v>207</v>
      </c>
      <c r="D107" s="40" t="s">
        <v>14</v>
      </c>
      <c r="E107" s="39">
        <v>1</v>
      </c>
      <c r="F107" s="38"/>
      <c r="G107" s="37">
        <v>1095.26</v>
      </c>
      <c r="H107" s="37">
        <f>TRUNC(G107*E107,2)</f>
        <v>1095.26</v>
      </c>
      <c r="I107" s="36">
        <f>H107/$H$230</f>
        <v>2.0226037968538745E-3</v>
      </c>
      <c r="J107" s="35">
        <f ca="1">I107+(OFFSET(J107,-1,0))</f>
        <v>0.92716624521239155</v>
      </c>
      <c r="K107" s="34" t="str">
        <f ca="1">IF(J107&lt;=$C$3,"A",IF(J107&gt;($C$3+$C$4),"C","B"))</f>
        <v>C</v>
      </c>
    </row>
    <row r="108" spans="1:11" ht="60" x14ac:dyDescent="0.25">
      <c r="A108" s="43" t="s">
        <v>23</v>
      </c>
      <c r="B108" s="42" t="s">
        <v>206</v>
      </c>
      <c r="C108" s="41" t="s">
        <v>205</v>
      </c>
      <c r="D108" s="40" t="s">
        <v>14</v>
      </c>
      <c r="E108" s="39">
        <v>2</v>
      </c>
      <c r="F108" s="38"/>
      <c r="G108" s="37">
        <v>517.4</v>
      </c>
      <c r="H108" s="37">
        <f>TRUNC(G108*E108,2)</f>
        <v>1034.8</v>
      </c>
      <c r="I108" s="36">
        <f>H108/$H$230</f>
        <v>1.9109530239252684E-3</v>
      </c>
      <c r="J108" s="35">
        <f ca="1">I108+(OFFSET(J108,-1,0))</f>
        <v>0.92907719823631685</v>
      </c>
      <c r="K108" s="34" t="str">
        <f ca="1">IF(J108&lt;=$C$3,"A",IF(J108&gt;($C$3+$C$4),"C","B"))</f>
        <v>C</v>
      </c>
    </row>
    <row r="109" spans="1:11" ht="24" x14ac:dyDescent="0.25">
      <c r="A109" s="43" t="s">
        <v>4</v>
      </c>
      <c r="B109" s="42" t="s">
        <v>204</v>
      </c>
      <c r="C109" s="41" t="s">
        <v>203</v>
      </c>
      <c r="D109" s="40" t="s">
        <v>1</v>
      </c>
      <c r="E109" s="39">
        <v>15</v>
      </c>
      <c r="F109" s="38"/>
      <c r="G109" s="37">
        <v>64.47</v>
      </c>
      <c r="H109" s="37">
        <f>TRUNC(G109*E109,2)</f>
        <v>967.05</v>
      </c>
      <c r="I109" s="36">
        <f>H109/$H$230</f>
        <v>1.7858398934933618E-3</v>
      </c>
      <c r="J109" s="35">
        <f ca="1">I109+(OFFSET(J109,-1,0))</f>
        <v>0.93086303812981019</v>
      </c>
      <c r="K109" s="34" t="str">
        <f ca="1">IF(J109&lt;=$C$3,"A",IF(J109&gt;($C$3+$C$4),"C","B"))</f>
        <v>C</v>
      </c>
    </row>
    <row r="110" spans="1:11" ht="24" x14ac:dyDescent="0.25">
      <c r="A110" s="43" t="s">
        <v>4</v>
      </c>
      <c r="B110" s="42" t="s">
        <v>202</v>
      </c>
      <c r="C110" s="41" t="s">
        <v>201</v>
      </c>
      <c r="D110" s="40" t="s">
        <v>5</v>
      </c>
      <c r="E110" s="39">
        <v>21.97</v>
      </c>
      <c r="F110" s="38"/>
      <c r="G110" s="37">
        <v>43.33</v>
      </c>
      <c r="H110" s="37">
        <f>TRUNC(G110*E110,2)</f>
        <v>951.96</v>
      </c>
      <c r="I110" s="36">
        <f>H110/$H$230</f>
        <v>1.7579733674680117E-3</v>
      </c>
      <c r="J110" s="35">
        <f ca="1">I110+(OFFSET(J110,-1,0))</f>
        <v>0.93262101149727816</v>
      </c>
      <c r="K110" s="34" t="str">
        <f ca="1">IF(J110&lt;=$C$3,"A",IF(J110&gt;($C$3+$C$4),"C","B"))</f>
        <v>C</v>
      </c>
    </row>
    <row r="111" spans="1:11" ht="24" x14ac:dyDescent="0.25">
      <c r="A111" s="43" t="s">
        <v>12</v>
      </c>
      <c r="B111" s="42">
        <v>100868</v>
      </c>
      <c r="C111" s="41" t="s">
        <v>200</v>
      </c>
      <c r="D111" s="40" t="s">
        <v>14</v>
      </c>
      <c r="E111" s="39">
        <v>2</v>
      </c>
      <c r="F111" s="38"/>
      <c r="G111" s="37">
        <v>459</v>
      </c>
      <c r="H111" s="37">
        <f>TRUNC(G111*E111,2)</f>
        <v>918</v>
      </c>
      <c r="I111" s="36">
        <f>H111/$H$230</f>
        <v>1.6952598337489336E-3</v>
      </c>
      <c r="J111" s="35">
        <f ca="1">I111+(OFFSET(J111,-1,0))</f>
        <v>0.93431627133102713</v>
      </c>
      <c r="K111" s="34" t="str">
        <f ca="1">IF(J111&lt;=$C$3,"A",IF(J111&gt;($C$3+$C$4),"C","B"))</f>
        <v>C</v>
      </c>
    </row>
    <row r="112" spans="1:11" ht="60" x14ac:dyDescent="0.25">
      <c r="A112" s="43" t="s">
        <v>4</v>
      </c>
      <c r="B112" s="42" t="s">
        <v>199</v>
      </c>
      <c r="C112" s="41" t="s">
        <v>198</v>
      </c>
      <c r="D112" s="40" t="s">
        <v>1</v>
      </c>
      <c r="E112" s="39">
        <v>5.4</v>
      </c>
      <c r="F112" s="38"/>
      <c r="G112" s="37">
        <v>168.24</v>
      </c>
      <c r="H112" s="37">
        <f>TRUNC(G112*E112,2)</f>
        <v>908.49</v>
      </c>
      <c r="I112" s="36">
        <f>H112/$H$230</f>
        <v>1.6776978282816652E-3</v>
      </c>
      <c r="J112" s="35">
        <f ca="1">I112+(OFFSET(J112,-1,0))</f>
        <v>0.93599396915930877</v>
      </c>
      <c r="K112" s="34" t="str">
        <f ca="1">IF(J112&lt;=$C$3,"A",IF(J112&gt;($C$3+$C$4),"C","B"))</f>
        <v>C</v>
      </c>
    </row>
    <row r="113" spans="1:11" ht="36" x14ac:dyDescent="0.25">
      <c r="A113" s="43" t="s">
        <v>4</v>
      </c>
      <c r="B113" s="42" t="s">
        <v>197</v>
      </c>
      <c r="C113" s="41" t="s">
        <v>196</v>
      </c>
      <c r="D113" s="40" t="s">
        <v>5</v>
      </c>
      <c r="E113" s="39">
        <v>43.5</v>
      </c>
      <c r="F113" s="38"/>
      <c r="G113" s="37">
        <v>20.29</v>
      </c>
      <c r="H113" s="37">
        <f>TRUNC(G113*E113,2)</f>
        <v>882.61</v>
      </c>
      <c r="I113" s="36">
        <f>H113/$H$230</f>
        <v>1.6299055358008129E-3</v>
      </c>
      <c r="J113" s="35">
        <f ca="1">I113+(OFFSET(J113,-1,0))</f>
        <v>0.93762387469510955</v>
      </c>
      <c r="K113" s="34" t="str">
        <f ca="1">IF(J113&lt;=$C$3,"A",IF(J113&gt;($C$3+$C$4),"C","B"))</f>
        <v>C</v>
      </c>
    </row>
    <row r="114" spans="1:11" ht="24" x14ac:dyDescent="0.25">
      <c r="A114" s="43" t="s">
        <v>23</v>
      </c>
      <c r="B114" s="42" t="s">
        <v>195</v>
      </c>
      <c r="C114" s="41" t="s">
        <v>194</v>
      </c>
      <c r="D114" s="40" t="s">
        <v>27</v>
      </c>
      <c r="E114" s="39">
        <v>1.5</v>
      </c>
      <c r="F114" s="38"/>
      <c r="G114" s="37">
        <v>588.21</v>
      </c>
      <c r="H114" s="37">
        <f>TRUNC(G114*E114,2)</f>
        <v>882.31</v>
      </c>
      <c r="I114" s="36">
        <f>H114/$H$230</f>
        <v>1.6293515293191955E-3</v>
      </c>
      <c r="J114" s="35">
        <f ca="1">I114+(OFFSET(J114,-1,0))</f>
        <v>0.93925322622442875</v>
      </c>
      <c r="K114" s="34" t="str">
        <f ca="1">IF(J114&lt;=$C$3,"A",IF(J114&gt;($C$3+$C$4),"C","B"))</f>
        <v>C</v>
      </c>
    </row>
    <row r="115" spans="1:11" ht="36" x14ac:dyDescent="0.25">
      <c r="A115" s="43" t="s">
        <v>12</v>
      </c>
      <c r="B115" s="42">
        <v>95658</v>
      </c>
      <c r="C115" s="41" t="s">
        <v>193</v>
      </c>
      <c r="D115" s="40" t="s">
        <v>14</v>
      </c>
      <c r="E115" s="39">
        <v>1</v>
      </c>
      <c r="F115" s="38"/>
      <c r="G115" s="37">
        <v>802.78</v>
      </c>
      <c r="H115" s="37">
        <f>TRUNC(G115*E115,2)</f>
        <v>802.78</v>
      </c>
      <c r="I115" s="36">
        <f>H115/$H$230</f>
        <v>1.4824844110424497E-3</v>
      </c>
      <c r="J115" s="35">
        <f ca="1">I115+(OFFSET(J115,-1,0))</f>
        <v>0.94073571063547123</v>
      </c>
      <c r="K115" s="34" t="str">
        <f ca="1">IF(J115&lt;=$C$3,"A",IF(J115&gt;($C$3+$C$4),"C","B"))</f>
        <v>C</v>
      </c>
    </row>
    <row r="116" spans="1:11" ht="72" x14ac:dyDescent="0.25">
      <c r="A116" s="43" t="s">
        <v>12</v>
      </c>
      <c r="B116" s="42">
        <v>94570</v>
      </c>
      <c r="C116" s="41" t="s">
        <v>192</v>
      </c>
      <c r="D116" s="40" t="s">
        <v>5</v>
      </c>
      <c r="E116" s="39">
        <v>2</v>
      </c>
      <c r="F116" s="38"/>
      <c r="G116" s="37">
        <v>390.13</v>
      </c>
      <c r="H116" s="37">
        <f>TRUNC(G116*E116,2)</f>
        <v>780.26</v>
      </c>
      <c r="I116" s="36">
        <f>H116/$H$230</f>
        <v>1.4408969911557112E-3</v>
      </c>
      <c r="J116" s="35">
        <f ca="1">I116+(OFFSET(J116,-1,0))</f>
        <v>0.94217660762662692</v>
      </c>
      <c r="K116" s="34" t="str">
        <f ca="1">IF(J116&lt;=$C$3,"A",IF(J116&gt;($C$3+$C$4),"C","B"))</f>
        <v>C</v>
      </c>
    </row>
    <row r="117" spans="1:11" ht="36" x14ac:dyDescent="0.25">
      <c r="A117" s="43" t="s">
        <v>4</v>
      </c>
      <c r="B117" s="42" t="s">
        <v>191</v>
      </c>
      <c r="C117" s="41" t="s">
        <v>190</v>
      </c>
      <c r="D117" s="40" t="s">
        <v>10</v>
      </c>
      <c r="E117" s="39">
        <v>2.4500000000000002</v>
      </c>
      <c r="F117" s="38"/>
      <c r="G117" s="37">
        <v>314.52</v>
      </c>
      <c r="H117" s="37">
        <f>TRUNC(G117*E117,2)</f>
        <v>770.57</v>
      </c>
      <c r="I117" s="36">
        <f>H117/$H$230</f>
        <v>1.4230025817994726E-3</v>
      </c>
      <c r="J117" s="35">
        <f ca="1">I117+(OFFSET(J117,-1,0))</f>
        <v>0.94359961020842642</v>
      </c>
      <c r="K117" s="34" t="str">
        <f ca="1">IF(J117&lt;=$C$3,"A",IF(J117&gt;($C$3+$C$4),"C","B"))</f>
        <v>C</v>
      </c>
    </row>
    <row r="118" spans="1:11" ht="24" x14ac:dyDescent="0.25">
      <c r="A118" s="43" t="s">
        <v>4</v>
      </c>
      <c r="B118" s="42" t="s">
        <v>189</v>
      </c>
      <c r="C118" s="41" t="s">
        <v>188</v>
      </c>
      <c r="D118" s="40" t="s">
        <v>1</v>
      </c>
      <c r="E118" s="39">
        <v>16.5</v>
      </c>
      <c r="F118" s="38"/>
      <c r="G118" s="37">
        <v>46.65</v>
      </c>
      <c r="H118" s="37">
        <f>TRUNC(G118*E118,2)</f>
        <v>769.72</v>
      </c>
      <c r="I118" s="36">
        <f>H118/$H$230</f>
        <v>1.4214328967682235E-3</v>
      </c>
      <c r="J118" s="35">
        <f ca="1">I118+(OFFSET(J118,-1,0))</f>
        <v>0.94502104310519464</v>
      </c>
      <c r="K118" s="34" t="str">
        <f ca="1">IF(J118&lt;=$C$3,"A",IF(J118&gt;($C$3+$C$4),"C","B"))</f>
        <v>C</v>
      </c>
    </row>
    <row r="119" spans="1:11" ht="24" x14ac:dyDescent="0.25">
      <c r="A119" s="43" t="s">
        <v>23</v>
      </c>
      <c r="B119" s="42" t="s">
        <v>187</v>
      </c>
      <c r="C119" s="41" t="s">
        <v>186</v>
      </c>
      <c r="D119" s="40" t="s">
        <v>14</v>
      </c>
      <c r="E119" s="39">
        <v>2</v>
      </c>
      <c r="F119" s="38"/>
      <c r="G119" s="37">
        <v>369.3</v>
      </c>
      <c r="H119" s="37">
        <f>TRUNC(G119*E119,2)</f>
        <v>738.6</v>
      </c>
      <c r="I119" s="36">
        <f>H119/$H$230</f>
        <v>1.363963957741789E-3</v>
      </c>
      <c r="J119" s="35">
        <f ca="1">I119+(OFFSET(J119,-1,0))</f>
        <v>0.94638500706293638</v>
      </c>
      <c r="K119" s="34" t="str">
        <f ca="1">IF(J119&lt;=$C$3,"A",IF(J119&gt;($C$3+$C$4),"C","B"))</f>
        <v>C</v>
      </c>
    </row>
    <row r="120" spans="1:11" ht="48" x14ac:dyDescent="0.25">
      <c r="A120" s="43" t="s">
        <v>12</v>
      </c>
      <c r="B120" s="42">
        <v>101883</v>
      </c>
      <c r="C120" s="41" t="s">
        <v>185</v>
      </c>
      <c r="D120" s="40" t="s">
        <v>14</v>
      </c>
      <c r="E120" s="39">
        <v>1</v>
      </c>
      <c r="F120" s="38"/>
      <c r="G120" s="37">
        <v>733.54</v>
      </c>
      <c r="H120" s="37">
        <f>TRUNC(G120*E120,2)</f>
        <v>733.54</v>
      </c>
      <c r="I120" s="36">
        <f>H120/$H$230</f>
        <v>1.3546197150851771E-3</v>
      </c>
      <c r="J120" s="35">
        <f ca="1">I120+(OFFSET(J120,-1,0))</f>
        <v>0.94773962677802159</v>
      </c>
      <c r="K120" s="34" t="str">
        <f ca="1">IF(J120&lt;=$C$3,"A",IF(J120&gt;($C$3+$C$4),"C","B"))</f>
        <v>C</v>
      </c>
    </row>
    <row r="121" spans="1:11" ht="36" x14ac:dyDescent="0.25">
      <c r="A121" s="43" t="s">
        <v>12</v>
      </c>
      <c r="B121" s="42">
        <v>100754</v>
      </c>
      <c r="C121" s="41" t="s">
        <v>184</v>
      </c>
      <c r="D121" s="40" t="s">
        <v>5</v>
      </c>
      <c r="E121" s="39">
        <v>16.86</v>
      </c>
      <c r="F121" s="38"/>
      <c r="G121" s="37">
        <v>42.43</v>
      </c>
      <c r="H121" s="37">
        <f>TRUNC(G121*E121,2)</f>
        <v>715.36</v>
      </c>
      <c r="I121" s="36">
        <f>H121/$H$230</f>
        <v>1.3210469222991689E-3</v>
      </c>
      <c r="J121" s="35">
        <f ca="1">I121+(OFFSET(J121,-1,0))</f>
        <v>0.94906067370032077</v>
      </c>
      <c r="K121" s="34" t="str">
        <f ca="1">IF(J121&lt;=$C$3,"A",IF(J121&gt;($C$3+$C$4),"C","B"))</f>
        <v>C</v>
      </c>
    </row>
    <row r="122" spans="1:11" ht="36" x14ac:dyDescent="0.25">
      <c r="A122" s="43" t="s">
        <v>12</v>
      </c>
      <c r="B122" s="42">
        <v>86931</v>
      </c>
      <c r="C122" s="41" t="s">
        <v>183</v>
      </c>
      <c r="D122" s="40" t="s">
        <v>14</v>
      </c>
      <c r="E122" s="39">
        <v>1</v>
      </c>
      <c r="F122" s="38"/>
      <c r="G122" s="37">
        <v>714.32</v>
      </c>
      <c r="H122" s="37">
        <f>TRUNC(G122*E122,2)</f>
        <v>714.32</v>
      </c>
      <c r="I122" s="36">
        <f>H122/$H$230</f>
        <v>1.3191263664962291E-3</v>
      </c>
      <c r="J122" s="35">
        <f ca="1">I122+(OFFSET(J122,-1,0))</f>
        <v>0.95037980006681699</v>
      </c>
      <c r="K122" s="34" t="str">
        <f ca="1">IF(J122&lt;=$C$3,"A",IF(J122&gt;($C$3+$C$4),"C","B"))</f>
        <v>C</v>
      </c>
    </row>
    <row r="123" spans="1:11" ht="36" x14ac:dyDescent="0.25">
      <c r="A123" s="43" t="s">
        <v>4</v>
      </c>
      <c r="B123" s="42" t="s">
        <v>182</v>
      </c>
      <c r="C123" s="41" t="s">
        <v>181</v>
      </c>
      <c r="D123" s="40" t="s">
        <v>14</v>
      </c>
      <c r="E123" s="39">
        <v>1</v>
      </c>
      <c r="F123" s="38"/>
      <c r="G123" s="37">
        <v>649.22</v>
      </c>
      <c r="H123" s="37">
        <f>TRUNC(G123*E123,2)</f>
        <v>649.22</v>
      </c>
      <c r="I123" s="36">
        <f>H123/$H$230</f>
        <v>1.1989069599852753E-3</v>
      </c>
      <c r="J123" s="35">
        <f ca="1">I123+(OFFSET(J123,-1,0))</f>
        <v>0.95157870702680225</v>
      </c>
      <c r="K123" s="34" t="str">
        <f ca="1">IF(J123&lt;=$C$3,"A",IF(J123&gt;($C$3+$C$4),"C","B"))</f>
        <v>C</v>
      </c>
    </row>
    <row r="124" spans="1:11" ht="60" x14ac:dyDescent="0.25">
      <c r="A124" s="43" t="s">
        <v>4</v>
      </c>
      <c r="B124" s="42" t="s">
        <v>180</v>
      </c>
      <c r="C124" s="41" t="s">
        <v>179</v>
      </c>
      <c r="D124" s="40" t="s">
        <v>14</v>
      </c>
      <c r="E124" s="39">
        <v>1</v>
      </c>
      <c r="F124" s="38"/>
      <c r="G124" s="37">
        <v>648.94000000000005</v>
      </c>
      <c r="H124" s="37">
        <f>TRUNC(G124*E124,2)</f>
        <v>648.94000000000005</v>
      </c>
      <c r="I124" s="36">
        <f>H124/$H$230</f>
        <v>1.1983898872690991E-3</v>
      </c>
      <c r="J124" s="35">
        <f ca="1">I124+(OFFSET(J124,-1,0))</f>
        <v>0.95277709691407131</v>
      </c>
      <c r="K124" s="34" t="str">
        <f ca="1">IF(J124&lt;=$C$3,"A",IF(J124&gt;($C$3+$C$4),"C","B"))</f>
        <v>C</v>
      </c>
    </row>
    <row r="125" spans="1:11" ht="24" x14ac:dyDescent="0.25">
      <c r="A125" s="43" t="s">
        <v>23</v>
      </c>
      <c r="B125" s="42" t="s">
        <v>178</v>
      </c>
      <c r="C125" s="41" t="s">
        <v>177</v>
      </c>
      <c r="D125" s="40" t="s">
        <v>14</v>
      </c>
      <c r="E125" s="39">
        <v>3</v>
      </c>
      <c r="F125" s="38"/>
      <c r="G125" s="37">
        <v>211.55</v>
      </c>
      <c r="H125" s="37">
        <f>TRUNC(G125*E125,2)</f>
        <v>634.65</v>
      </c>
      <c r="I125" s="36">
        <f>H125/$H$230</f>
        <v>1.172000711861395E-3</v>
      </c>
      <c r="J125" s="35">
        <f ca="1">I125+(OFFSET(J125,-1,0))</f>
        <v>0.95394909762593272</v>
      </c>
      <c r="K125" s="34" t="str">
        <f ca="1">IF(J125&lt;=$C$3,"A",IF(J125&gt;($C$3+$C$4),"C","B"))</f>
        <v>C</v>
      </c>
    </row>
    <row r="126" spans="1:11" ht="24" x14ac:dyDescent="0.25">
      <c r="A126" s="43" t="s">
        <v>4</v>
      </c>
      <c r="B126" s="42" t="s">
        <v>176</v>
      </c>
      <c r="C126" s="41" t="s">
        <v>175</v>
      </c>
      <c r="D126" s="40" t="s">
        <v>5</v>
      </c>
      <c r="E126" s="39">
        <v>34.08</v>
      </c>
      <c r="F126" s="38"/>
      <c r="G126" s="37">
        <v>18.36</v>
      </c>
      <c r="H126" s="37">
        <f>TRUNC(G126*E126,2)</f>
        <v>625.70000000000005</v>
      </c>
      <c r="I126" s="36">
        <f>H126/$H$230</f>
        <v>1.155472851826479E-3</v>
      </c>
      <c r="J126" s="35">
        <f ca="1">I126+(OFFSET(J126,-1,0))</f>
        <v>0.95510457047775921</v>
      </c>
      <c r="K126" s="34" t="str">
        <f ca="1">IF(J126&lt;=$C$3,"A",IF(J126&gt;($C$3+$C$4),"C","B"))</f>
        <v>C</v>
      </c>
    </row>
    <row r="127" spans="1:11" ht="60" x14ac:dyDescent="0.25">
      <c r="A127" s="43" t="s">
        <v>23</v>
      </c>
      <c r="B127" s="42" t="s">
        <v>174</v>
      </c>
      <c r="C127" s="41" t="s">
        <v>173</v>
      </c>
      <c r="D127" s="40" t="s">
        <v>14</v>
      </c>
      <c r="E127" s="39">
        <v>1</v>
      </c>
      <c r="F127" s="38"/>
      <c r="G127" s="37">
        <v>624.34</v>
      </c>
      <c r="H127" s="37">
        <f>TRUNC(G127*E127,2)</f>
        <v>624.34</v>
      </c>
      <c r="I127" s="36">
        <f>H127/$H$230</f>
        <v>1.1529613557764806E-3</v>
      </c>
      <c r="J127" s="35">
        <f ca="1">I127+(OFFSET(J127,-1,0))</f>
        <v>0.95625753183353568</v>
      </c>
      <c r="K127" s="34" t="str">
        <f ca="1">IF(J127&lt;=$C$3,"A",IF(J127&gt;($C$3+$C$4),"C","B"))</f>
        <v>C</v>
      </c>
    </row>
    <row r="128" spans="1:11" ht="36" x14ac:dyDescent="0.25">
      <c r="A128" s="43" t="s">
        <v>12</v>
      </c>
      <c r="B128" s="42">
        <v>95875</v>
      </c>
      <c r="C128" s="41" t="s">
        <v>172</v>
      </c>
      <c r="D128" s="40" t="s">
        <v>171</v>
      </c>
      <c r="E128" s="39">
        <v>196.70999999999998</v>
      </c>
      <c r="F128" s="38"/>
      <c r="G128" s="37">
        <v>3.17</v>
      </c>
      <c r="H128" s="37">
        <f>TRUNC(G128*E128,2)</f>
        <v>623.57000000000005</v>
      </c>
      <c r="I128" s="36">
        <f>H128/$H$230</f>
        <v>1.1515394058069963E-3</v>
      </c>
      <c r="J128" s="35">
        <f ca="1">I128+(OFFSET(J128,-1,0))</f>
        <v>0.95740907123934271</v>
      </c>
      <c r="K128" s="34" t="str">
        <f ca="1">IF(J128&lt;=$C$3,"A",IF(J128&gt;($C$3+$C$4),"C","B"))</f>
        <v>C</v>
      </c>
    </row>
    <row r="129" spans="1:11" ht="24" x14ac:dyDescent="0.25">
      <c r="A129" s="43" t="s">
        <v>12</v>
      </c>
      <c r="B129" s="42">
        <v>95601</v>
      </c>
      <c r="C129" s="41" t="s">
        <v>170</v>
      </c>
      <c r="D129" s="40" t="s">
        <v>14</v>
      </c>
      <c r="E129" s="39">
        <v>26</v>
      </c>
      <c r="F129" s="38"/>
      <c r="G129" s="37">
        <v>23.95</v>
      </c>
      <c r="H129" s="37">
        <f>TRUNC(G129*E129,2)</f>
        <v>622.70000000000005</v>
      </c>
      <c r="I129" s="36">
        <f>H129/$H$230</f>
        <v>1.1499327870103061E-3</v>
      </c>
      <c r="J129" s="35">
        <f ca="1">I129+(OFFSET(J129,-1,0))</f>
        <v>0.95855900402635297</v>
      </c>
      <c r="K129" s="34" t="str">
        <f ca="1">IF(J129&lt;=$C$3,"A",IF(J129&gt;($C$3+$C$4),"C","B"))</f>
        <v>C</v>
      </c>
    </row>
    <row r="130" spans="1:11" ht="36" x14ac:dyDescent="0.25">
      <c r="A130" s="43" t="s">
        <v>4</v>
      </c>
      <c r="B130" s="42" t="s">
        <v>169</v>
      </c>
      <c r="C130" s="41" t="s">
        <v>168</v>
      </c>
      <c r="D130" s="40" t="s">
        <v>5</v>
      </c>
      <c r="E130" s="39">
        <v>71.099999999999994</v>
      </c>
      <c r="F130" s="38"/>
      <c r="G130" s="37">
        <v>8.52</v>
      </c>
      <c r="H130" s="37">
        <f>TRUNC(G130*E130,2)</f>
        <v>605.77</v>
      </c>
      <c r="I130" s="36">
        <f>H130/$H$230</f>
        <v>1.1186683545643698E-3</v>
      </c>
      <c r="J130" s="35">
        <f ca="1">I130+(OFFSET(J130,-1,0))</f>
        <v>0.95967767238091739</v>
      </c>
      <c r="K130" s="34" t="str">
        <f ca="1">IF(J130&lt;=$C$3,"A",IF(J130&gt;($C$3+$C$4),"C","B"))</f>
        <v>C</v>
      </c>
    </row>
    <row r="131" spans="1:11" x14ac:dyDescent="0.25">
      <c r="A131" s="43" t="s">
        <v>88</v>
      </c>
      <c r="B131" s="42" t="s">
        <v>167</v>
      </c>
      <c r="C131" s="41" t="s">
        <v>166</v>
      </c>
      <c r="D131" s="40" t="s">
        <v>14</v>
      </c>
      <c r="E131" s="39">
        <v>1</v>
      </c>
      <c r="F131" s="38"/>
      <c r="G131" s="37">
        <v>590.55999999999995</v>
      </c>
      <c r="H131" s="37">
        <f>TRUNC(G131*E131,2)</f>
        <v>590.55999999999995</v>
      </c>
      <c r="I131" s="36">
        <f>H131/$H$230</f>
        <v>1.0905802259463726E-3</v>
      </c>
      <c r="J131" s="35">
        <f ca="1">I131+(OFFSET(J131,-1,0))</f>
        <v>0.96076825260686372</v>
      </c>
      <c r="K131" s="34" t="str">
        <f ca="1">IF(J131&lt;=$C$3,"A",IF(J131&gt;($C$3+$C$4),"C","B"))</f>
        <v>C</v>
      </c>
    </row>
    <row r="132" spans="1:11" ht="48" x14ac:dyDescent="0.25">
      <c r="A132" s="43" t="s">
        <v>4</v>
      </c>
      <c r="B132" s="42" t="s">
        <v>165</v>
      </c>
      <c r="C132" s="41" t="s">
        <v>164</v>
      </c>
      <c r="D132" s="40" t="s">
        <v>14</v>
      </c>
      <c r="E132" s="39">
        <v>15</v>
      </c>
      <c r="F132" s="38"/>
      <c r="G132" s="37">
        <v>39.21</v>
      </c>
      <c r="H132" s="37">
        <f>TRUNC(G132*E132,2)</f>
        <v>588.15</v>
      </c>
      <c r="I132" s="36">
        <f>H132/$H$230</f>
        <v>1.0861297072107137E-3</v>
      </c>
      <c r="J132" s="35">
        <f ca="1">I132+(OFFSET(J132,-1,0))</f>
        <v>0.96185438231407439</v>
      </c>
      <c r="K132" s="34" t="str">
        <f ca="1">IF(J132&lt;=$C$3,"A",IF(J132&gt;($C$3+$C$4),"C","B"))</f>
        <v>C</v>
      </c>
    </row>
    <row r="133" spans="1:11" ht="60" x14ac:dyDescent="0.25">
      <c r="A133" s="43" t="s">
        <v>4</v>
      </c>
      <c r="B133" s="42" t="s">
        <v>163</v>
      </c>
      <c r="C133" s="41" t="s">
        <v>162</v>
      </c>
      <c r="D133" s="40" t="s">
        <v>5</v>
      </c>
      <c r="E133" s="39">
        <v>1.08</v>
      </c>
      <c r="F133" s="38"/>
      <c r="G133" s="37">
        <v>526.74</v>
      </c>
      <c r="H133" s="37">
        <f>TRUNC(G133*E133,2)</f>
        <v>568.87</v>
      </c>
      <c r="I133" s="36">
        <f>H133/$H$230</f>
        <v>1.0505255573254422E-3</v>
      </c>
      <c r="J133" s="35">
        <f ca="1">I133+(OFFSET(J133,-1,0))</f>
        <v>0.96290490787139982</v>
      </c>
      <c r="K133" s="34" t="str">
        <f ca="1">IF(J133&lt;=$C$3,"A",IF(J133&gt;($C$3+$C$4),"C","B"))</f>
        <v>C</v>
      </c>
    </row>
    <row r="134" spans="1:11" ht="60" x14ac:dyDescent="0.25">
      <c r="A134" s="43" t="s">
        <v>4</v>
      </c>
      <c r="B134" s="42" t="s">
        <v>161</v>
      </c>
      <c r="C134" s="41" t="s">
        <v>160</v>
      </c>
      <c r="D134" s="40" t="s">
        <v>14</v>
      </c>
      <c r="E134" s="39">
        <v>1</v>
      </c>
      <c r="F134" s="38"/>
      <c r="G134" s="37">
        <v>529.59</v>
      </c>
      <c r="H134" s="37">
        <f>TRUNC(G134*E134,2)</f>
        <v>529.59</v>
      </c>
      <c r="I134" s="36">
        <f>H134/$H$230</f>
        <v>9.7798764199901714E-4</v>
      </c>
      <c r="J134" s="35">
        <f ca="1">I134+(OFFSET(J134,-1,0))</f>
        <v>0.96388289551339879</v>
      </c>
      <c r="K134" s="34" t="str">
        <f ca="1">IF(J134&lt;=$C$3,"A",IF(J134&gt;($C$3+$C$4),"C","B"))</f>
        <v>C</v>
      </c>
    </row>
    <row r="135" spans="1:11" ht="24" x14ac:dyDescent="0.25">
      <c r="A135" s="43" t="s">
        <v>23</v>
      </c>
      <c r="B135" s="42" t="s">
        <v>159</v>
      </c>
      <c r="C135" s="41" t="s">
        <v>158</v>
      </c>
      <c r="D135" s="40" t="s">
        <v>14</v>
      </c>
      <c r="E135" s="39">
        <v>4</v>
      </c>
      <c r="F135" s="38"/>
      <c r="G135" s="37">
        <v>130.93</v>
      </c>
      <c r="H135" s="37">
        <f>TRUNC(G135*E135,2)</f>
        <v>523.72</v>
      </c>
      <c r="I135" s="36">
        <f>H135/$H$230</f>
        <v>9.6714758184203865E-4</v>
      </c>
      <c r="J135" s="35">
        <f ca="1">I135+(OFFSET(J135,-1,0))</f>
        <v>0.96485004309524081</v>
      </c>
      <c r="K135" s="34" t="str">
        <f ca="1">IF(J135&lt;=$C$3,"A",IF(J135&gt;($C$3+$C$4),"C","B"))</f>
        <v>C</v>
      </c>
    </row>
    <row r="136" spans="1:11" ht="36" x14ac:dyDescent="0.25">
      <c r="A136" s="43" t="s">
        <v>4</v>
      </c>
      <c r="B136" s="42" t="s">
        <v>157</v>
      </c>
      <c r="C136" s="41" t="s">
        <v>156</v>
      </c>
      <c r="D136" s="40" t="s">
        <v>14</v>
      </c>
      <c r="E136" s="39">
        <v>3</v>
      </c>
      <c r="F136" s="38"/>
      <c r="G136" s="37">
        <v>171.71</v>
      </c>
      <c r="H136" s="37">
        <f>TRUNC(G136*E136,2)</f>
        <v>515.13</v>
      </c>
      <c r="I136" s="36">
        <f>H136/$H$230</f>
        <v>9.5128452958506335E-4</v>
      </c>
      <c r="J136" s="35">
        <f ca="1">I136+(OFFSET(J136,-1,0))</f>
        <v>0.96580132762482584</v>
      </c>
      <c r="K136" s="34" t="str">
        <f ca="1">IF(J136&lt;=$C$3,"A",IF(J136&gt;($C$3+$C$4),"C","B"))</f>
        <v>C</v>
      </c>
    </row>
    <row r="137" spans="1:11" ht="36" x14ac:dyDescent="0.25">
      <c r="A137" s="43" t="s">
        <v>4</v>
      </c>
      <c r="B137" s="42" t="s">
        <v>155</v>
      </c>
      <c r="C137" s="41" t="s">
        <v>154</v>
      </c>
      <c r="D137" s="40" t="s">
        <v>14</v>
      </c>
      <c r="E137" s="39">
        <v>4</v>
      </c>
      <c r="F137" s="38"/>
      <c r="G137" s="37">
        <v>122.91</v>
      </c>
      <c r="H137" s="37">
        <f>TRUNC(G137*E137,2)</f>
        <v>491.64</v>
      </c>
      <c r="I137" s="36">
        <f>H137/$H$230</f>
        <v>9.079058220744288E-4</v>
      </c>
      <c r="J137" s="35">
        <f ca="1">I137+(OFFSET(J137,-1,0))</f>
        <v>0.9667092334469003</v>
      </c>
      <c r="K137" s="34" t="str">
        <f ca="1">IF(J137&lt;=$C$3,"A",IF(J137&gt;($C$3+$C$4),"C","B"))</f>
        <v>C</v>
      </c>
    </row>
    <row r="138" spans="1:11" ht="36" x14ac:dyDescent="0.25">
      <c r="A138" s="43" t="s">
        <v>12</v>
      </c>
      <c r="B138" s="42">
        <v>90278</v>
      </c>
      <c r="C138" s="41" t="s">
        <v>153</v>
      </c>
      <c r="D138" s="40" t="s">
        <v>10</v>
      </c>
      <c r="E138" s="39">
        <v>0.66999999999999993</v>
      </c>
      <c r="F138" s="38"/>
      <c r="G138" s="37">
        <v>728.1</v>
      </c>
      <c r="H138" s="37">
        <f>TRUNC(G138*E138,2)</f>
        <v>487.82</v>
      </c>
      <c r="I138" s="36">
        <f>H138/$H$230</f>
        <v>9.0085147287516853E-4</v>
      </c>
      <c r="J138" s="35">
        <f ca="1">I138+(OFFSET(J138,-1,0))</f>
        <v>0.96761008491977551</v>
      </c>
      <c r="K138" s="34" t="str">
        <f ca="1">IF(J138&lt;=$C$3,"A",IF(J138&gt;($C$3+$C$4),"C","B"))</f>
        <v>C</v>
      </c>
    </row>
    <row r="139" spans="1:11" ht="24" x14ac:dyDescent="0.25">
      <c r="A139" s="43" t="s">
        <v>4</v>
      </c>
      <c r="B139" s="42" t="s">
        <v>152</v>
      </c>
      <c r="C139" s="41" t="s">
        <v>151</v>
      </c>
      <c r="D139" s="40" t="s">
        <v>14</v>
      </c>
      <c r="E139" s="39">
        <v>3</v>
      </c>
      <c r="F139" s="38"/>
      <c r="G139" s="37">
        <v>159.69999999999999</v>
      </c>
      <c r="H139" s="37">
        <f>TRUNC(G139*E139,2)</f>
        <v>479.1</v>
      </c>
      <c r="I139" s="36">
        <f>H139/$H$230</f>
        <v>8.8474835114282584E-4</v>
      </c>
      <c r="J139" s="35">
        <f ca="1">I139+(OFFSET(J139,-1,0))</f>
        <v>0.96849483327091834</v>
      </c>
      <c r="K139" s="34" t="str">
        <f ca="1">IF(J139&lt;=$C$3,"A",IF(J139&gt;($C$3+$C$4),"C","B"))</f>
        <v>C</v>
      </c>
    </row>
    <row r="140" spans="1:11" ht="24" x14ac:dyDescent="0.25">
      <c r="A140" s="43" t="s">
        <v>4</v>
      </c>
      <c r="B140" s="42" t="s">
        <v>150</v>
      </c>
      <c r="C140" s="41" t="s">
        <v>149</v>
      </c>
      <c r="D140" s="40" t="s">
        <v>1</v>
      </c>
      <c r="E140" s="39">
        <v>12.5</v>
      </c>
      <c r="F140" s="38"/>
      <c r="G140" s="37">
        <v>38.14</v>
      </c>
      <c r="H140" s="37">
        <f>TRUNC(G140*E140,2)</f>
        <v>476.75</v>
      </c>
      <c r="I140" s="36">
        <f>H140/$H$230</f>
        <v>8.8040863370349024E-4</v>
      </c>
      <c r="J140" s="35">
        <f ca="1">I140+(OFFSET(J140,-1,0))</f>
        <v>0.96937524190462188</v>
      </c>
      <c r="K140" s="34" t="str">
        <f ca="1">IF(J140&lt;=$C$3,"A",IF(J140&gt;($C$3+$C$4),"C","B"))</f>
        <v>C</v>
      </c>
    </row>
    <row r="141" spans="1:11" x14ac:dyDescent="0.25">
      <c r="A141" s="43" t="s">
        <v>23</v>
      </c>
      <c r="B141" s="42" t="s">
        <v>148</v>
      </c>
      <c r="C141" s="41" t="s">
        <v>147</v>
      </c>
      <c r="D141" s="40" t="s">
        <v>14</v>
      </c>
      <c r="E141" s="39">
        <v>3</v>
      </c>
      <c r="F141" s="38"/>
      <c r="G141" s="37">
        <v>157.69</v>
      </c>
      <c r="H141" s="37">
        <f>TRUNC(G141*E141,2)</f>
        <v>473.07</v>
      </c>
      <c r="I141" s="36">
        <f>H141/$H$230</f>
        <v>8.7361282086231807E-4</v>
      </c>
      <c r="J141" s="35">
        <f ca="1">I141+(OFFSET(J141,-1,0))</f>
        <v>0.97024885472548417</v>
      </c>
      <c r="K141" s="34" t="str">
        <f ca="1">IF(J141&lt;=$C$3,"A",IF(J141&gt;($C$3+$C$4),"C","B"))</f>
        <v>C</v>
      </c>
    </row>
    <row r="142" spans="1:11" ht="24" x14ac:dyDescent="0.25">
      <c r="A142" s="43" t="s">
        <v>12</v>
      </c>
      <c r="B142" s="42">
        <v>100867</v>
      </c>
      <c r="C142" s="41" t="s">
        <v>146</v>
      </c>
      <c r="D142" s="40" t="s">
        <v>14</v>
      </c>
      <c r="E142" s="39">
        <v>1</v>
      </c>
      <c r="F142" s="38"/>
      <c r="G142" s="37">
        <v>443.21</v>
      </c>
      <c r="H142" s="37">
        <f>TRUNC(G142*E142,2)</f>
        <v>443.21</v>
      </c>
      <c r="I142" s="36">
        <f>H142/$H$230</f>
        <v>8.1847070905867621E-4</v>
      </c>
      <c r="J142" s="35">
        <f ca="1">I142+(OFFSET(J142,-1,0))</f>
        <v>0.97106732543454288</v>
      </c>
      <c r="K142" s="34" t="str">
        <f ca="1">IF(J142&lt;=$C$3,"A",IF(J142&gt;($C$3+$C$4),"C","B"))</f>
        <v>C</v>
      </c>
    </row>
    <row r="143" spans="1:11" ht="36" x14ac:dyDescent="0.25">
      <c r="A143" s="43" t="s">
        <v>12</v>
      </c>
      <c r="B143" s="42">
        <v>89529</v>
      </c>
      <c r="C143" s="41" t="s">
        <v>145</v>
      </c>
      <c r="D143" s="40" t="s">
        <v>14</v>
      </c>
      <c r="E143" s="39">
        <v>9</v>
      </c>
      <c r="F143" s="38"/>
      <c r="G143" s="37">
        <v>49.05</v>
      </c>
      <c r="H143" s="37">
        <f>TRUNC(G143*E143,2)</f>
        <v>441.45</v>
      </c>
      <c r="I143" s="36">
        <f>H143/$H$230</f>
        <v>8.1522053769985477E-4</v>
      </c>
      <c r="J143" s="35">
        <f ca="1">I143+(OFFSET(J143,-1,0))</f>
        <v>0.97188254597224277</v>
      </c>
      <c r="K143" s="34" t="str">
        <f ca="1">IF(J143&lt;=$C$3,"A",IF(J143&gt;($C$3+$C$4),"C","B"))</f>
        <v>C</v>
      </c>
    </row>
    <row r="144" spans="1:11" ht="48" x14ac:dyDescent="0.25">
      <c r="A144" s="43" t="s">
        <v>4</v>
      </c>
      <c r="B144" s="42" t="s">
        <v>144</v>
      </c>
      <c r="C144" s="41" t="s">
        <v>143</v>
      </c>
      <c r="D144" s="40" t="s">
        <v>1</v>
      </c>
      <c r="E144" s="39">
        <v>1.58</v>
      </c>
      <c r="F144" s="38"/>
      <c r="G144" s="37">
        <v>278.37</v>
      </c>
      <c r="H144" s="37">
        <f>TRUNC(G144*E144,2)</f>
        <v>439.82</v>
      </c>
      <c r="I144" s="36">
        <f>H144/$H$230</f>
        <v>8.1221043581640082E-4</v>
      </c>
      <c r="J144" s="35">
        <f ca="1">I144+(OFFSET(J144,-1,0))</f>
        <v>0.97269475640805914</v>
      </c>
      <c r="K144" s="34" t="str">
        <f ca="1">IF(J144&lt;=$C$3,"A",IF(J144&gt;($C$3+$C$4),"C","B"))</f>
        <v>C</v>
      </c>
    </row>
    <row r="145" spans="1:11" x14ac:dyDescent="0.25">
      <c r="A145" s="43" t="s">
        <v>4</v>
      </c>
      <c r="B145" s="42" t="s">
        <v>142</v>
      </c>
      <c r="C145" s="41" t="s">
        <v>141</v>
      </c>
      <c r="D145" s="40" t="s">
        <v>14</v>
      </c>
      <c r="E145" s="39">
        <v>1</v>
      </c>
      <c r="F145" s="38"/>
      <c r="G145" s="37">
        <v>434.52</v>
      </c>
      <c r="H145" s="37">
        <f>TRUNC(G145*E145,2)</f>
        <v>434.52</v>
      </c>
      <c r="I145" s="36">
        <f>H145/$H$230</f>
        <v>8.0242298797449519E-4</v>
      </c>
      <c r="J145" s="35">
        <f ca="1">I145+(OFFSET(J145,-1,0))</f>
        <v>0.97349717939603364</v>
      </c>
      <c r="K145" s="34" t="str">
        <f ca="1">IF(J145&lt;=$C$3,"A",IF(J145&gt;($C$3+$C$4),"C","B"))</f>
        <v>C</v>
      </c>
    </row>
    <row r="146" spans="1:11" ht="36" x14ac:dyDescent="0.25">
      <c r="A146" s="43" t="s">
        <v>12</v>
      </c>
      <c r="B146" s="42">
        <v>95796</v>
      </c>
      <c r="C146" s="41" t="s">
        <v>140</v>
      </c>
      <c r="D146" s="40" t="s">
        <v>14</v>
      </c>
      <c r="E146" s="39">
        <v>6</v>
      </c>
      <c r="F146" s="38"/>
      <c r="G146" s="37">
        <v>70.510000000000005</v>
      </c>
      <c r="H146" s="37">
        <f>TRUNC(G146*E146,2)</f>
        <v>423.06</v>
      </c>
      <c r="I146" s="36">
        <f>H146/$H$230</f>
        <v>7.812599403767144E-4</v>
      </c>
      <c r="J146" s="35">
        <f ca="1">I146+(OFFSET(J146,-1,0))</f>
        <v>0.97427843933641034</v>
      </c>
      <c r="K146" s="34" t="str">
        <f ca="1">IF(J146&lt;=$C$3,"A",IF(J146&gt;($C$3+$C$4),"C","B"))</f>
        <v>C</v>
      </c>
    </row>
    <row r="147" spans="1:11" ht="24" x14ac:dyDescent="0.25">
      <c r="A147" s="43" t="s">
        <v>23</v>
      </c>
      <c r="B147" s="42" t="s">
        <v>139</v>
      </c>
      <c r="C147" s="41" t="s">
        <v>138</v>
      </c>
      <c r="D147" s="40" t="s">
        <v>27</v>
      </c>
      <c r="E147" s="39">
        <v>27.86</v>
      </c>
      <c r="F147" s="38"/>
      <c r="G147" s="37">
        <v>14.95</v>
      </c>
      <c r="H147" s="37">
        <f>TRUNC(G147*E147,2)</f>
        <v>416.5</v>
      </c>
      <c r="I147" s="36">
        <f>H147/$H$230</f>
        <v>7.6914566531201614E-4</v>
      </c>
      <c r="J147" s="35">
        <f ca="1">I147+(OFFSET(J147,-1,0))</f>
        <v>0.97504758500172239</v>
      </c>
      <c r="K147" s="34" t="str">
        <f ca="1">IF(J147&lt;=$C$3,"A",IF(J147&gt;($C$3+$C$4),"C","B"))</f>
        <v>C</v>
      </c>
    </row>
    <row r="148" spans="1:11" ht="36" x14ac:dyDescent="0.25">
      <c r="A148" s="43" t="s">
        <v>12</v>
      </c>
      <c r="B148" s="42">
        <v>97086</v>
      </c>
      <c r="C148" s="41" t="s">
        <v>137</v>
      </c>
      <c r="D148" s="40" t="s">
        <v>5</v>
      </c>
      <c r="E148" s="39">
        <v>2.23</v>
      </c>
      <c r="F148" s="38"/>
      <c r="G148" s="37">
        <v>186.44</v>
      </c>
      <c r="H148" s="37">
        <f>TRUNC(G148*E148,2)</f>
        <v>415.76</v>
      </c>
      <c r="I148" s="36">
        <f>H148/$H$230</f>
        <v>7.677791159906934E-4</v>
      </c>
      <c r="J148" s="35">
        <f ca="1">I148+(OFFSET(J148,-1,0))</f>
        <v>0.97581536411771308</v>
      </c>
      <c r="K148" s="34" t="str">
        <f ca="1">IF(J148&lt;=$C$3,"A",IF(J148&gt;($C$3+$C$4),"C","B"))</f>
        <v>C</v>
      </c>
    </row>
    <row r="149" spans="1:11" ht="24" x14ac:dyDescent="0.25">
      <c r="A149" s="43" t="s">
        <v>23</v>
      </c>
      <c r="B149" s="42" t="s">
        <v>136</v>
      </c>
      <c r="C149" s="41" t="s">
        <v>135</v>
      </c>
      <c r="D149" s="40" t="s">
        <v>1</v>
      </c>
      <c r="E149" s="39">
        <v>5</v>
      </c>
      <c r="F149" s="38"/>
      <c r="G149" s="37">
        <v>80.94</v>
      </c>
      <c r="H149" s="37">
        <f>TRUNC(G149*E149,2)</f>
        <v>404.7</v>
      </c>
      <c r="I149" s="36">
        <f>H149/$H$230</f>
        <v>7.4735474370173571E-4</v>
      </c>
      <c r="J149" s="35">
        <f ca="1">I149+(OFFSET(J149,-1,0))</f>
        <v>0.97656271886141477</v>
      </c>
      <c r="K149" s="34" t="str">
        <f ca="1">IF(J149&lt;=$C$3,"A",IF(J149&gt;($C$3+$C$4),"C","B"))</f>
        <v>C</v>
      </c>
    </row>
    <row r="150" spans="1:11" ht="24" x14ac:dyDescent="0.25">
      <c r="A150" s="43" t="s">
        <v>4</v>
      </c>
      <c r="B150" s="42" t="s">
        <v>134</v>
      </c>
      <c r="C150" s="41" t="s">
        <v>133</v>
      </c>
      <c r="D150" s="40" t="s">
        <v>14</v>
      </c>
      <c r="E150" s="39">
        <v>2</v>
      </c>
      <c r="F150" s="38"/>
      <c r="G150" s="37">
        <v>195.81</v>
      </c>
      <c r="H150" s="37">
        <f>TRUNC(G150*E150,2)</f>
        <v>391.62</v>
      </c>
      <c r="I150" s="36">
        <f>H150/$H$230</f>
        <v>7.2320006110322156E-4</v>
      </c>
      <c r="J150" s="35">
        <f ca="1">I150+(OFFSET(J150,-1,0))</f>
        <v>0.97728591892251804</v>
      </c>
      <c r="K150" s="34" t="str">
        <f ca="1">IF(J150&lt;=$C$3,"A",IF(J150&gt;($C$3+$C$4),"C","B"))</f>
        <v>C</v>
      </c>
    </row>
    <row r="151" spans="1:11" ht="60" x14ac:dyDescent="0.25">
      <c r="A151" s="43" t="s">
        <v>23</v>
      </c>
      <c r="B151" s="42" t="s">
        <v>132</v>
      </c>
      <c r="C151" s="41" t="s">
        <v>131</v>
      </c>
      <c r="D151" s="40" t="s">
        <v>14</v>
      </c>
      <c r="E151" s="39">
        <v>1</v>
      </c>
      <c r="F151" s="38"/>
      <c r="G151" s="37">
        <v>389.27</v>
      </c>
      <c r="H151" s="37">
        <f>TRUNC(G151*E151,2)</f>
        <v>389.27</v>
      </c>
      <c r="I151" s="36">
        <f>H151/$H$230</f>
        <v>7.1886034366388596E-4</v>
      </c>
      <c r="J151" s="35">
        <f ca="1">I151+(OFFSET(J151,-1,0))</f>
        <v>0.9780047792661819</v>
      </c>
      <c r="K151" s="34" t="str">
        <f ca="1">IF(J151&lt;=$C$3,"A",IF(J151&gt;($C$3+$C$4),"C","B"))</f>
        <v>C</v>
      </c>
    </row>
    <row r="152" spans="1:11" ht="36" x14ac:dyDescent="0.25">
      <c r="A152" s="43" t="s">
        <v>4</v>
      </c>
      <c r="B152" s="42" t="s">
        <v>130</v>
      </c>
      <c r="C152" s="41" t="s">
        <v>129</v>
      </c>
      <c r="D152" s="40" t="s">
        <v>5</v>
      </c>
      <c r="E152" s="39">
        <v>21.97</v>
      </c>
      <c r="F152" s="38"/>
      <c r="G152" s="37">
        <v>17.420000000000002</v>
      </c>
      <c r="H152" s="37">
        <f>TRUNC(G152*E152,2)</f>
        <v>382.71</v>
      </c>
      <c r="I152" s="36">
        <f>H152/$H$230</f>
        <v>7.067460685991877E-4</v>
      </c>
      <c r="J152" s="35">
        <f ca="1">I152+(OFFSET(J152,-1,0))</f>
        <v>0.97871152533478112</v>
      </c>
      <c r="K152" s="34" t="str">
        <f ca="1">IF(J152&lt;=$C$3,"A",IF(J152&gt;($C$3+$C$4),"C","B"))</f>
        <v>C</v>
      </c>
    </row>
    <row r="153" spans="1:11" ht="48" x14ac:dyDescent="0.25">
      <c r="A153" s="43" t="s">
        <v>4</v>
      </c>
      <c r="B153" s="42" t="s">
        <v>128</v>
      </c>
      <c r="C153" s="41" t="s">
        <v>127</v>
      </c>
      <c r="D153" s="40" t="s">
        <v>14</v>
      </c>
      <c r="E153" s="39">
        <v>7</v>
      </c>
      <c r="F153" s="38"/>
      <c r="G153" s="37">
        <v>54.32</v>
      </c>
      <c r="H153" s="37">
        <f>TRUNC(G153*E153,2)</f>
        <v>380.24</v>
      </c>
      <c r="I153" s="36">
        <f>H153/$H$230</f>
        <v>7.021847485672053E-4</v>
      </c>
      <c r="J153" s="35">
        <f ca="1">I153+(OFFSET(J153,-1,0))</f>
        <v>0.97941371008334832</v>
      </c>
      <c r="K153" s="34" t="str">
        <f ca="1">IF(J153&lt;=$C$3,"A",IF(J153&gt;($C$3+$C$4),"C","B"))</f>
        <v>C</v>
      </c>
    </row>
    <row r="154" spans="1:11" ht="36" x14ac:dyDescent="0.25">
      <c r="A154" s="43" t="s">
        <v>12</v>
      </c>
      <c r="B154" s="42">
        <v>97607</v>
      </c>
      <c r="C154" s="41" t="s">
        <v>126</v>
      </c>
      <c r="D154" s="40" t="s">
        <v>14</v>
      </c>
      <c r="E154" s="39">
        <v>3</v>
      </c>
      <c r="F154" s="38"/>
      <c r="G154" s="37">
        <v>126.31</v>
      </c>
      <c r="H154" s="37">
        <f>TRUNC(G154*E154,2)</f>
        <v>378.93</v>
      </c>
      <c r="I154" s="36">
        <f>H154/$H$230</f>
        <v>6.9976558693080981E-4</v>
      </c>
      <c r="J154" s="35">
        <f ca="1">I154+(OFFSET(J154,-1,0))</f>
        <v>0.98011347567027918</v>
      </c>
      <c r="K154" s="34" t="str">
        <f ca="1">IF(J154&lt;=$C$3,"A",IF(J154&gt;($C$3+$C$4),"C","B"))</f>
        <v>C</v>
      </c>
    </row>
    <row r="155" spans="1:11" ht="24" x14ac:dyDescent="0.25">
      <c r="A155" s="43" t="s">
        <v>12</v>
      </c>
      <c r="B155" s="42">
        <v>97087</v>
      </c>
      <c r="C155" s="41" t="s">
        <v>125</v>
      </c>
      <c r="D155" s="40" t="s">
        <v>5</v>
      </c>
      <c r="E155" s="39">
        <v>94.28</v>
      </c>
      <c r="F155" s="38"/>
      <c r="G155" s="37">
        <v>3.87</v>
      </c>
      <c r="H155" s="37">
        <f>TRUNC(G155*E155,2)</f>
        <v>364.86</v>
      </c>
      <c r="I155" s="36">
        <f>H155/$H$230</f>
        <v>6.7378268294295853E-4</v>
      </c>
      <c r="J155" s="35">
        <f ca="1">I155+(OFFSET(J155,-1,0))</f>
        <v>0.98078725835322211</v>
      </c>
      <c r="K155" s="34" t="str">
        <f ca="1">IF(J155&lt;=$C$3,"A",IF(J155&gt;($C$3+$C$4),"C","B"))</f>
        <v>C</v>
      </c>
    </row>
    <row r="156" spans="1:11" ht="36" x14ac:dyDescent="0.25">
      <c r="A156" s="43" t="s">
        <v>4</v>
      </c>
      <c r="B156" s="42" t="s">
        <v>124</v>
      </c>
      <c r="C156" s="41" t="s">
        <v>123</v>
      </c>
      <c r="D156" s="40" t="s">
        <v>5</v>
      </c>
      <c r="E156" s="39">
        <v>0.94</v>
      </c>
      <c r="F156" s="38"/>
      <c r="G156" s="37">
        <v>376.91</v>
      </c>
      <c r="H156" s="37">
        <f>TRUNC(G156*E156,2)</f>
        <v>354.29</v>
      </c>
      <c r="I156" s="36">
        <f>H156/$H$230</f>
        <v>6.5426318790730905E-4</v>
      </c>
      <c r="J156" s="35">
        <f ca="1">I156+(OFFSET(J156,-1,0))</f>
        <v>0.9814415215411294</v>
      </c>
      <c r="K156" s="34" t="str">
        <f ca="1">IF(J156&lt;=$C$3,"A",IF(J156&gt;($C$3+$C$4),"C","B"))</f>
        <v>C</v>
      </c>
    </row>
    <row r="157" spans="1:11" ht="24" x14ac:dyDescent="0.25">
      <c r="A157" s="43" t="s">
        <v>12</v>
      </c>
      <c r="B157" s="42">
        <v>98524</v>
      </c>
      <c r="C157" s="41" t="s">
        <v>122</v>
      </c>
      <c r="D157" s="40" t="s">
        <v>5</v>
      </c>
      <c r="E157" s="39">
        <v>57.61</v>
      </c>
      <c r="F157" s="38"/>
      <c r="G157" s="37">
        <v>6.02</v>
      </c>
      <c r="H157" s="37">
        <f>TRUNC(G157*E157,2)</f>
        <v>346.81</v>
      </c>
      <c r="I157" s="36">
        <f>H157/$H$230</f>
        <v>6.4044995963231769E-4</v>
      </c>
      <c r="J157" s="35">
        <f ca="1">I157+(OFFSET(J157,-1,0))</f>
        <v>0.98208197150076171</v>
      </c>
      <c r="K157" s="34" t="str">
        <f ca="1">IF(J157&lt;=$C$3,"A",IF(J157&gt;($C$3+$C$4),"C","B"))</f>
        <v>C</v>
      </c>
    </row>
    <row r="158" spans="1:11" x14ac:dyDescent="0.25">
      <c r="A158" s="43" t="s">
        <v>23</v>
      </c>
      <c r="B158" s="42" t="s">
        <v>121</v>
      </c>
      <c r="C158" s="41" t="s">
        <v>120</v>
      </c>
      <c r="D158" s="40" t="s">
        <v>14</v>
      </c>
      <c r="E158" s="39">
        <v>1</v>
      </c>
      <c r="F158" s="38"/>
      <c r="G158" s="37">
        <v>338.98</v>
      </c>
      <c r="H158" s="37">
        <f>TRUNC(G158*E158,2)</f>
        <v>338.98</v>
      </c>
      <c r="I158" s="36">
        <f>H158/$H$230</f>
        <v>6.2599039046210621E-4</v>
      </c>
      <c r="J158" s="35">
        <f ca="1">I158+(OFFSET(J158,-1,0))</f>
        <v>0.98270796189122378</v>
      </c>
      <c r="K158" s="34" t="str">
        <f ca="1">IF(J158&lt;=$C$3,"A",IF(J158&gt;($C$3+$C$4),"C","B"))</f>
        <v>C</v>
      </c>
    </row>
    <row r="159" spans="1:11" ht="36" x14ac:dyDescent="0.25">
      <c r="A159" s="43" t="s">
        <v>12</v>
      </c>
      <c r="B159" s="42">
        <v>103290</v>
      </c>
      <c r="C159" s="41" t="s">
        <v>119</v>
      </c>
      <c r="D159" s="40" t="s">
        <v>1</v>
      </c>
      <c r="E159" s="39">
        <v>5</v>
      </c>
      <c r="F159" s="38"/>
      <c r="G159" s="37">
        <v>65.64</v>
      </c>
      <c r="H159" s="37">
        <f>TRUNC(G159*E159,2)</f>
        <v>328.2</v>
      </c>
      <c r="I159" s="36">
        <f>H159/$H$230</f>
        <v>6.0608309088932459E-4</v>
      </c>
      <c r="J159" s="35">
        <f ca="1">I159+(OFFSET(J159,-1,0))</f>
        <v>0.98331404498211306</v>
      </c>
      <c r="K159" s="34" t="str">
        <f ca="1">IF(J159&lt;=$C$3,"A",IF(J159&gt;($C$3+$C$4),"C","B"))</f>
        <v>C</v>
      </c>
    </row>
    <row r="160" spans="1:11" ht="36" x14ac:dyDescent="0.25">
      <c r="A160" s="43" t="s">
        <v>23</v>
      </c>
      <c r="B160" s="42" t="s">
        <v>118</v>
      </c>
      <c r="C160" s="41" t="s">
        <v>117</v>
      </c>
      <c r="D160" s="40" t="s">
        <v>14</v>
      </c>
      <c r="E160" s="39">
        <v>1</v>
      </c>
      <c r="F160" s="38"/>
      <c r="G160" s="37">
        <v>322.5</v>
      </c>
      <c r="H160" s="37">
        <f>TRUNC(G160*E160,2)</f>
        <v>322.5</v>
      </c>
      <c r="I160" s="36">
        <f>H160/$H$230</f>
        <v>5.9555696773859587E-4</v>
      </c>
      <c r="J160" s="35">
        <f ca="1">I160+(OFFSET(J160,-1,0))</f>
        <v>0.98390960194985166</v>
      </c>
      <c r="K160" s="34" t="str">
        <f ca="1">IF(J160&lt;=$C$3,"A",IF(J160&gt;($C$3+$C$4),"C","B"))</f>
        <v>C</v>
      </c>
    </row>
    <row r="161" spans="1:11" ht="24" x14ac:dyDescent="0.25">
      <c r="A161" s="43" t="s">
        <v>4</v>
      </c>
      <c r="B161" s="42" t="s">
        <v>116</v>
      </c>
      <c r="C161" s="41" t="s">
        <v>115</v>
      </c>
      <c r="D161" s="40" t="s">
        <v>1</v>
      </c>
      <c r="E161" s="39">
        <v>6</v>
      </c>
      <c r="F161" s="38"/>
      <c r="G161" s="37">
        <v>49.09</v>
      </c>
      <c r="H161" s="37">
        <f>TRUNC(G161*E161,2)</f>
        <v>294.54000000000002</v>
      </c>
      <c r="I161" s="36">
        <f>H161/$H$230</f>
        <v>5.4392356365186377E-4</v>
      </c>
      <c r="J161" s="35">
        <f ca="1">I161+(OFFSET(J161,-1,0))</f>
        <v>0.98445352551350351</v>
      </c>
      <c r="K161" s="34" t="str">
        <f ca="1">IF(J161&lt;=$C$3,"A",IF(J161&gt;($C$3+$C$4),"C","B"))</f>
        <v>C</v>
      </c>
    </row>
    <row r="162" spans="1:11" ht="24" x14ac:dyDescent="0.25">
      <c r="A162" s="43" t="s">
        <v>4</v>
      </c>
      <c r="B162" s="42" t="s">
        <v>114</v>
      </c>
      <c r="C162" s="41" t="s">
        <v>113</v>
      </c>
      <c r="D162" s="40" t="s">
        <v>5</v>
      </c>
      <c r="E162" s="39">
        <v>6.25</v>
      </c>
      <c r="F162" s="38"/>
      <c r="G162" s="37">
        <v>43.42</v>
      </c>
      <c r="H162" s="37">
        <f>TRUNC(G162*E162,2)</f>
        <v>271.37</v>
      </c>
      <c r="I162" s="36">
        <f>H162/$H$230</f>
        <v>5.0113579638828766E-4</v>
      </c>
      <c r="J162" s="35">
        <f ca="1">I162+(OFFSET(J162,-1,0))</f>
        <v>0.98495466130989184</v>
      </c>
      <c r="K162" s="34" t="str">
        <f ca="1">IF(J162&lt;=$C$3,"A",IF(J162&gt;($C$3+$C$4),"C","B"))</f>
        <v>C</v>
      </c>
    </row>
    <row r="163" spans="1:11" ht="24" x14ac:dyDescent="0.25">
      <c r="A163" s="43" t="s">
        <v>4</v>
      </c>
      <c r="B163" s="42" t="s">
        <v>112</v>
      </c>
      <c r="C163" s="41" t="s">
        <v>111</v>
      </c>
      <c r="D163" s="40" t="s">
        <v>5</v>
      </c>
      <c r="E163" s="39">
        <v>21.97</v>
      </c>
      <c r="F163" s="38"/>
      <c r="G163" s="37">
        <v>12.01</v>
      </c>
      <c r="H163" s="37">
        <f>TRUNC(G163*E163,2)</f>
        <v>263.85000000000002</v>
      </c>
      <c r="I163" s="36">
        <f>H163/$H$230</f>
        <v>4.872487005824141E-4</v>
      </c>
      <c r="J163" s="35">
        <f ca="1">I163+(OFFSET(J163,-1,0))</f>
        <v>0.98544191001047421</v>
      </c>
      <c r="K163" s="34" t="str">
        <f ca="1">IF(J163&lt;=$C$3,"A",IF(J163&gt;($C$3+$C$4),"C","B"))</f>
        <v>C</v>
      </c>
    </row>
    <row r="164" spans="1:11" ht="24" x14ac:dyDescent="0.25">
      <c r="A164" s="43" t="s">
        <v>12</v>
      </c>
      <c r="B164" s="42">
        <v>95675</v>
      </c>
      <c r="C164" s="41" t="s">
        <v>110</v>
      </c>
      <c r="D164" s="40" t="s">
        <v>14</v>
      </c>
      <c r="E164" s="39">
        <v>1</v>
      </c>
      <c r="F164" s="38"/>
      <c r="G164" s="37">
        <v>263.63</v>
      </c>
      <c r="H164" s="37">
        <f>TRUNC(G164*E164,2)</f>
        <v>263.63</v>
      </c>
      <c r="I164" s="36">
        <f>H164/$H$230</f>
        <v>4.8684242916256136E-4</v>
      </c>
      <c r="J164" s="35">
        <f ca="1">I164+(OFFSET(J164,-1,0))</f>
        <v>0.98592875243963674</v>
      </c>
      <c r="K164" s="34" t="str">
        <f ca="1">IF(J164&lt;=$C$3,"A",IF(J164&gt;($C$3+$C$4),"C","B"))</f>
        <v>C</v>
      </c>
    </row>
    <row r="165" spans="1:11" ht="24" x14ac:dyDescent="0.25">
      <c r="A165" s="43" t="s">
        <v>4</v>
      </c>
      <c r="B165" s="42" t="s">
        <v>109</v>
      </c>
      <c r="C165" s="41" t="s">
        <v>108</v>
      </c>
      <c r="D165" s="40" t="s">
        <v>10</v>
      </c>
      <c r="E165" s="39">
        <v>1.02</v>
      </c>
      <c r="F165" s="38"/>
      <c r="G165" s="37">
        <v>252.94</v>
      </c>
      <c r="H165" s="37">
        <f>TRUNC(G165*E165,2)</f>
        <v>257.99</v>
      </c>
      <c r="I165" s="36">
        <f>H165/$H$230</f>
        <v>4.764271073081562E-4</v>
      </c>
      <c r="J165" s="35">
        <f ca="1">I165+(OFFSET(J165,-1,0))</f>
        <v>0.98640517954694484</v>
      </c>
      <c r="K165" s="34" t="str">
        <f ca="1">IF(J165&lt;=$C$3,"A",IF(J165&gt;($C$3+$C$4),"C","B"))</f>
        <v>C</v>
      </c>
    </row>
    <row r="166" spans="1:11" ht="36" x14ac:dyDescent="0.25">
      <c r="A166" s="43" t="s">
        <v>12</v>
      </c>
      <c r="B166" s="42">
        <v>100720</v>
      </c>
      <c r="C166" s="41" t="s">
        <v>107</v>
      </c>
      <c r="D166" s="40" t="s">
        <v>5</v>
      </c>
      <c r="E166" s="39">
        <v>15.86</v>
      </c>
      <c r="F166" s="38"/>
      <c r="G166" s="37">
        <v>16.11</v>
      </c>
      <c r="H166" s="37">
        <f>TRUNC(G166*E166,2)</f>
        <v>255.5</v>
      </c>
      <c r="I166" s="36">
        <f>H166/$H$230</f>
        <v>4.7182885351073256E-4</v>
      </c>
      <c r="J166" s="35">
        <f ca="1">I166+(OFFSET(J166,-1,0))</f>
        <v>0.98687700840045556</v>
      </c>
      <c r="K166" s="34" t="str">
        <f ca="1">IF(J166&lt;=$C$3,"A",IF(J166&gt;($C$3+$C$4),"C","B"))</f>
        <v>C</v>
      </c>
    </row>
    <row r="167" spans="1:11" ht="36" x14ac:dyDescent="0.25">
      <c r="A167" s="43" t="s">
        <v>4</v>
      </c>
      <c r="B167" s="42" t="s">
        <v>106</v>
      </c>
      <c r="C167" s="41" t="s">
        <v>105</v>
      </c>
      <c r="D167" s="40" t="s">
        <v>14</v>
      </c>
      <c r="E167" s="39">
        <v>1</v>
      </c>
      <c r="F167" s="38"/>
      <c r="G167" s="37">
        <v>246.79</v>
      </c>
      <c r="H167" s="37">
        <f>TRUNC(G167*E167,2)</f>
        <v>246.79</v>
      </c>
      <c r="I167" s="36">
        <f>H167/$H$230</f>
        <v>4.5574419866111035E-4</v>
      </c>
      <c r="J167" s="35">
        <f ca="1">I167+(OFFSET(J167,-1,0))</f>
        <v>0.98733275259911668</v>
      </c>
      <c r="K167" s="34" t="str">
        <f ca="1">IF(J167&lt;=$C$3,"A",IF(J167&gt;($C$3+$C$4),"C","B"))</f>
        <v>C</v>
      </c>
    </row>
    <row r="168" spans="1:11" ht="36" x14ac:dyDescent="0.25">
      <c r="A168" s="43" t="s">
        <v>4</v>
      </c>
      <c r="B168" s="42" t="s">
        <v>104</v>
      </c>
      <c r="C168" s="41" t="s">
        <v>103</v>
      </c>
      <c r="D168" s="40" t="s">
        <v>14</v>
      </c>
      <c r="E168" s="39">
        <v>2</v>
      </c>
      <c r="F168" s="38"/>
      <c r="G168" s="37">
        <v>121.06</v>
      </c>
      <c r="H168" s="37">
        <f>TRUNC(G168*E168,2)</f>
        <v>242.12</v>
      </c>
      <c r="I168" s="36">
        <f>H168/$H$230</f>
        <v>4.4712016443060109E-4</v>
      </c>
      <c r="J168" s="35">
        <f ca="1">I168+(OFFSET(J168,-1,0))</f>
        <v>0.98777987276354728</v>
      </c>
      <c r="K168" s="34" t="str">
        <f ca="1">IF(J168&lt;=$C$3,"A",IF(J168&gt;($C$3+$C$4),"C","B"))</f>
        <v>C</v>
      </c>
    </row>
    <row r="169" spans="1:11" ht="48" x14ac:dyDescent="0.25">
      <c r="A169" s="43" t="s">
        <v>4</v>
      </c>
      <c r="B169" s="42" t="s">
        <v>102</v>
      </c>
      <c r="C169" s="41" t="s">
        <v>101</v>
      </c>
      <c r="D169" s="40" t="s">
        <v>14</v>
      </c>
      <c r="E169" s="39">
        <v>1</v>
      </c>
      <c r="F169" s="38"/>
      <c r="G169" s="37">
        <v>233.16</v>
      </c>
      <c r="H169" s="37">
        <f>TRUNC(G169*E169,2)</f>
        <v>233.16</v>
      </c>
      <c r="I169" s="36">
        <f>H169/$H$230</f>
        <v>4.3057383751296443E-4</v>
      </c>
      <c r="J169" s="35">
        <f ca="1">I169+(OFFSET(J169,-1,0))</f>
        <v>0.98821044660106028</v>
      </c>
      <c r="K169" s="34" t="str">
        <f ca="1">IF(J169&lt;=$C$3,"A",IF(J169&gt;($C$3+$C$4),"C","B"))</f>
        <v>C</v>
      </c>
    </row>
    <row r="170" spans="1:11" ht="24" x14ac:dyDescent="0.25">
      <c r="A170" s="43" t="s">
        <v>23</v>
      </c>
      <c r="B170" s="42" t="s">
        <v>100</v>
      </c>
      <c r="C170" s="41" t="s">
        <v>99</v>
      </c>
      <c r="D170" s="40" t="s">
        <v>27</v>
      </c>
      <c r="E170" s="39">
        <v>0.36</v>
      </c>
      <c r="F170" s="38"/>
      <c r="G170" s="37">
        <v>643.01</v>
      </c>
      <c r="H170" s="37">
        <f>TRUNC(G170*E170,2)</f>
        <v>231.48</v>
      </c>
      <c r="I170" s="36">
        <f>H170/$H$230</f>
        <v>4.2747140121590752E-4</v>
      </c>
      <c r="J170" s="35">
        <f ca="1">I170+(OFFSET(J170,-1,0))</f>
        <v>0.98863791800227618</v>
      </c>
      <c r="K170" s="34" t="str">
        <f ca="1">IF(J170&lt;=$C$3,"A",IF(J170&gt;($C$3+$C$4),"C","B"))</f>
        <v>C</v>
      </c>
    </row>
    <row r="171" spans="1:11" ht="24" x14ac:dyDescent="0.25">
      <c r="A171" s="43" t="s">
        <v>4</v>
      </c>
      <c r="B171" s="42" t="s">
        <v>98</v>
      </c>
      <c r="C171" s="41" t="s">
        <v>97</v>
      </c>
      <c r="D171" s="40" t="s">
        <v>10</v>
      </c>
      <c r="E171" s="39">
        <v>3.32</v>
      </c>
      <c r="F171" s="38"/>
      <c r="G171" s="37">
        <v>68.150000000000006</v>
      </c>
      <c r="H171" s="37">
        <f>TRUNC(G171*E171,2)</f>
        <v>226.25</v>
      </c>
      <c r="I171" s="36">
        <f>H171/$H$230</f>
        <v>4.1781322155304599E-4</v>
      </c>
      <c r="J171" s="35">
        <f ca="1">I171+(OFFSET(J171,-1,0))</f>
        <v>0.98905573122382928</v>
      </c>
      <c r="K171" s="34" t="str">
        <f ca="1">IF(J171&lt;=$C$3,"A",IF(J171&gt;($C$3+$C$4),"C","B"))</f>
        <v>C</v>
      </c>
    </row>
    <row r="172" spans="1:11" ht="36" x14ac:dyDescent="0.25">
      <c r="A172" s="43" t="s">
        <v>4</v>
      </c>
      <c r="B172" s="42" t="s">
        <v>96</v>
      </c>
      <c r="C172" s="41" t="s">
        <v>95</v>
      </c>
      <c r="D172" s="40" t="s">
        <v>5</v>
      </c>
      <c r="E172" s="39">
        <v>10.64</v>
      </c>
      <c r="F172" s="38"/>
      <c r="G172" s="37">
        <v>21.19</v>
      </c>
      <c r="H172" s="37">
        <f>TRUNC(G172*E172,2)</f>
        <v>225.46</v>
      </c>
      <c r="I172" s="36">
        <f>H172/$H$230</f>
        <v>4.1635433781812045E-4</v>
      </c>
      <c r="J172" s="35">
        <f ca="1">I172+(OFFSET(J172,-1,0))</f>
        <v>0.98947208556164745</v>
      </c>
      <c r="K172" s="34" t="str">
        <f ca="1">IF(J172&lt;=$C$3,"A",IF(J172&gt;($C$3+$C$4),"C","B"))</f>
        <v>C</v>
      </c>
    </row>
    <row r="173" spans="1:11" ht="36" x14ac:dyDescent="0.25">
      <c r="A173" s="43" t="s">
        <v>4</v>
      </c>
      <c r="B173" s="42" t="s">
        <v>94</v>
      </c>
      <c r="C173" s="41" t="s">
        <v>93</v>
      </c>
      <c r="D173" s="40" t="s">
        <v>5</v>
      </c>
      <c r="E173" s="39">
        <v>2.52</v>
      </c>
      <c r="F173" s="38"/>
      <c r="G173" s="37">
        <v>87.86</v>
      </c>
      <c r="H173" s="37">
        <f>TRUNC(G173*E173,2)</f>
        <v>221.4</v>
      </c>
      <c r="I173" s="36">
        <f>H173/$H$230</f>
        <v>4.0885678343356631E-4</v>
      </c>
      <c r="J173" s="35">
        <f ca="1">I173+(OFFSET(J173,-1,0))</f>
        <v>0.98988094234508106</v>
      </c>
      <c r="K173" s="34" t="str">
        <f ca="1">IF(J173&lt;=$C$3,"A",IF(J173&gt;($C$3+$C$4),"C","B"))</f>
        <v>C</v>
      </c>
    </row>
    <row r="174" spans="1:11" ht="36" x14ac:dyDescent="0.25">
      <c r="A174" s="43" t="s">
        <v>12</v>
      </c>
      <c r="B174" s="42">
        <v>86904</v>
      </c>
      <c r="C174" s="41" t="s">
        <v>92</v>
      </c>
      <c r="D174" s="40" t="s">
        <v>14</v>
      </c>
      <c r="E174" s="39">
        <v>1</v>
      </c>
      <c r="F174" s="38"/>
      <c r="G174" s="37">
        <v>211.8</v>
      </c>
      <c r="H174" s="37">
        <f>TRUNC(G174*E174,2)</f>
        <v>211.8</v>
      </c>
      <c r="I174" s="36">
        <f>H174/$H$230</f>
        <v>3.9112857602181279E-4</v>
      </c>
      <c r="J174" s="35">
        <f ca="1">I174+(OFFSET(J174,-1,0))</f>
        <v>0.99027207092110292</v>
      </c>
      <c r="K174" s="34" t="str">
        <f ca="1">IF(J174&lt;=$C$3,"A",IF(J174&gt;($C$3+$C$4),"C","B"))</f>
        <v>C</v>
      </c>
    </row>
    <row r="175" spans="1:11" ht="36" x14ac:dyDescent="0.25">
      <c r="A175" s="43" t="s">
        <v>12</v>
      </c>
      <c r="B175" s="42">
        <v>89677</v>
      </c>
      <c r="C175" s="41" t="s">
        <v>91</v>
      </c>
      <c r="D175" s="40" t="s">
        <v>14</v>
      </c>
      <c r="E175" s="39">
        <v>2</v>
      </c>
      <c r="F175" s="38"/>
      <c r="G175" s="37">
        <v>102.97</v>
      </c>
      <c r="H175" s="37">
        <f>TRUNC(G175*E175,2)</f>
        <v>205.94</v>
      </c>
      <c r="I175" s="36">
        <f>H175/$H$230</f>
        <v>3.8030698274755484E-4</v>
      </c>
      <c r="J175" s="35">
        <f ca="1">I175+(OFFSET(J175,-1,0))</f>
        <v>0.99065237790385052</v>
      </c>
      <c r="K175" s="34" t="str">
        <f ca="1">IF(J175&lt;=$C$3,"A",IF(J175&gt;($C$3+$C$4),"C","B"))</f>
        <v>C</v>
      </c>
    </row>
    <row r="176" spans="1:11" ht="48" x14ac:dyDescent="0.25">
      <c r="A176" s="43" t="s">
        <v>4</v>
      </c>
      <c r="B176" s="42" t="s">
        <v>90</v>
      </c>
      <c r="C176" s="41" t="s">
        <v>89</v>
      </c>
      <c r="D176" s="40" t="s">
        <v>14</v>
      </c>
      <c r="E176" s="39">
        <v>4</v>
      </c>
      <c r="F176" s="38"/>
      <c r="G176" s="37">
        <v>47.74</v>
      </c>
      <c r="H176" s="37">
        <f>TRUNC(G176*E176,2)</f>
        <v>190.96</v>
      </c>
      <c r="I176" s="36">
        <f>H176/$H$230</f>
        <v>3.5264359243213111E-4</v>
      </c>
      <c r="J176" s="35">
        <f ca="1">I176+(OFFSET(J176,-1,0))</f>
        <v>0.99100502149628267</v>
      </c>
      <c r="K176" s="34" t="str">
        <f ca="1">IF(J176&lt;=$C$3,"A",IF(J176&gt;($C$3+$C$4),"C","B"))</f>
        <v>C</v>
      </c>
    </row>
    <row r="177" spans="1:11" x14ac:dyDescent="0.25">
      <c r="A177" s="43" t="s">
        <v>88</v>
      </c>
      <c r="B177" s="42" t="s">
        <v>87</v>
      </c>
      <c r="C177" s="41" t="s">
        <v>86</v>
      </c>
      <c r="D177" s="40" t="s">
        <v>14</v>
      </c>
      <c r="E177" s="39">
        <v>2</v>
      </c>
      <c r="F177" s="38"/>
      <c r="G177" s="37">
        <v>91.48</v>
      </c>
      <c r="H177" s="37">
        <f>TRUNC(G177*E177,2)</f>
        <v>182.96</v>
      </c>
      <c r="I177" s="36">
        <f>H177/$H$230</f>
        <v>3.378700862556698E-4</v>
      </c>
      <c r="J177" s="35">
        <f ca="1">I177+(OFFSET(J177,-1,0))</f>
        <v>0.9913428915825383</v>
      </c>
      <c r="K177" s="34" t="str">
        <f ca="1">IF(J177&lt;=$C$3,"A",IF(J177&gt;($C$3+$C$4),"C","B"))</f>
        <v>C</v>
      </c>
    </row>
    <row r="178" spans="1:11" ht="24" x14ac:dyDescent="0.25">
      <c r="A178" s="43" t="s">
        <v>12</v>
      </c>
      <c r="B178" s="42">
        <v>86906</v>
      </c>
      <c r="C178" s="41" t="s">
        <v>85</v>
      </c>
      <c r="D178" s="40" t="s">
        <v>14</v>
      </c>
      <c r="E178" s="39">
        <v>2</v>
      </c>
      <c r="F178" s="38"/>
      <c r="G178" s="37">
        <v>91.35</v>
      </c>
      <c r="H178" s="37">
        <f>TRUNC(G178*E178,2)</f>
        <v>182.7</v>
      </c>
      <c r="I178" s="36">
        <f>H178/$H$230</f>
        <v>3.373899473049348E-4</v>
      </c>
      <c r="J178" s="35">
        <f ca="1">I178+(OFFSET(J178,-1,0))</f>
        <v>0.99168028152984322</v>
      </c>
      <c r="K178" s="34" t="str">
        <f ca="1">IF(J178&lt;=$C$3,"A",IF(J178&gt;($C$3+$C$4),"C","B"))</f>
        <v>C</v>
      </c>
    </row>
    <row r="179" spans="1:11" ht="36" x14ac:dyDescent="0.25">
      <c r="A179" s="43" t="s">
        <v>4</v>
      </c>
      <c r="B179" s="42" t="s">
        <v>84</v>
      </c>
      <c r="C179" s="41" t="s">
        <v>83</v>
      </c>
      <c r="D179" s="40" t="s">
        <v>14</v>
      </c>
      <c r="E179" s="39">
        <v>2</v>
      </c>
      <c r="F179" s="38"/>
      <c r="G179" s="37">
        <v>90.98</v>
      </c>
      <c r="H179" s="37">
        <f>TRUNC(G179*E179,2)</f>
        <v>181.96</v>
      </c>
      <c r="I179" s="36">
        <f>H179/$H$230</f>
        <v>3.3602339798361218E-4</v>
      </c>
      <c r="J179" s="35">
        <f ca="1">I179+(OFFSET(J179,-1,0))</f>
        <v>0.99201630492782689</v>
      </c>
      <c r="K179" s="34" t="str">
        <f ca="1">IF(J179&lt;=$C$3,"A",IF(J179&gt;($C$3+$C$4),"C","B"))</f>
        <v>C</v>
      </c>
    </row>
    <row r="180" spans="1:11" ht="36" x14ac:dyDescent="0.25">
      <c r="A180" s="43" t="s">
        <v>12</v>
      </c>
      <c r="B180" s="42">
        <v>95789</v>
      </c>
      <c r="C180" s="41" t="s">
        <v>82</v>
      </c>
      <c r="D180" s="40" t="s">
        <v>14</v>
      </c>
      <c r="E180" s="39">
        <v>3</v>
      </c>
      <c r="F180" s="38"/>
      <c r="G180" s="37">
        <v>59.95</v>
      </c>
      <c r="H180" s="37">
        <f>TRUNC(G180*E180,2)</f>
        <v>179.85</v>
      </c>
      <c r="I180" s="36">
        <f>H180/$H$230</f>
        <v>3.3212688572957044E-4</v>
      </c>
      <c r="J180" s="35">
        <f ca="1">I180+(OFFSET(J180,-1,0))</f>
        <v>0.99234843181355648</v>
      </c>
      <c r="K180" s="34" t="str">
        <f ca="1">IF(J180&lt;=$C$3,"A",IF(J180&gt;($C$3+$C$4),"C","B"))</f>
        <v>C</v>
      </c>
    </row>
    <row r="181" spans="1:11" ht="24" x14ac:dyDescent="0.25">
      <c r="A181" s="43" t="s">
        <v>4</v>
      </c>
      <c r="B181" s="42" t="s">
        <v>81</v>
      </c>
      <c r="C181" s="41" t="s">
        <v>80</v>
      </c>
      <c r="D181" s="40" t="s">
        <v>1</v>
      </c>
      <c r="E181" s="39">
        <v>3.5</v>
      </c>
      <c r="F181" s="38"/>
      <c r="G181" s="37">
        <v>51.31</v>
      </c>
      <c r="H181" s="37">
        <f>TRUNC(G181*E181,2)</f>
        <v>179.58</v>
      </c>
      <c r="I181" s="36">
        <f>H181/$H$230</f>
        <v>3.316282798961149E-4</v>
      </c>
      <c r="J181" s="35">
        <f ca="1">I181+(OFFSET(J181,-1,0))</f>
        <v>0.99268006009345255</v>
      </c>
      <c r="K181" s="34" t="str">
        <f ca="1">IF(J181&lt;=$C$3,"A",IF(J181&gt;($C$3+$C$4),"C","B"))</f>
        <v>C</v>
      </c>
    </row>
    <row r="182" spans="1:11" ht="36" x14ac:dyDescent="0.25">
      <c r="A182" s="43" t="s">
        <v>4</v>
      </c>
      <c r="B182" s="42" t="s">
        <v>79</v>
      </c>
      <c r="C182" s="41" t="s">
        <v>78</v>
      </c>
      <c r="D182" s="40" t="s">
        <v>14</v>
      </c>
      <c r="E182" s="39">
        <v>1</v>
      </c>
      <c r="F182" s="38"/>
      <c r="G182" s="37">
        <v>176.89</v>
      </c>
      <c r="H182" s="37">
        <f>TRUNC(G182*E182,2)</f>
        <v>176.89</v>
      </c>
      <c r="I182" s="36">
        <f>H182/$H$230</f>
        <v>3.2666068844427977E-4</v>
      </c>
      <c r="J182" s="35">
        <f ca="1">I182+(OFFSET(J182,-1,0))</f>
        <v>0.99300672078189678</v>
      </c>
      <c r="K182" s="34" t="str">
        <f ca="1">IF(J182&lt;=$C$3,"A",IF(J182&gt;($C$3+$C$4),"C","B"))</f>
        <v>C</v>
      </c>
    </row>
    <row r="183" spans="1:11" ht="36" x14ac:dyDescent="0.25">
      <c r="A183" s="43" t="s">
        <v>4</v>
      </c>
      <c r="B183" s="42" t="s">
        <v>77</v>
      </c>
      <c r="C183" s="41" t="s">
        <v>76</v>
      </c>
      <c r="D183" s="40" t="s">
        <v>14</v>
      </c>
      <c r="E183" s="39">
        <v>1</v>
      </c>
      <c r="F183" s="38"/>
      <c r="G183" s="37">
        <v>175.77</v>
      </c>
      <c r="H183" s="37">
        <f>TRUNC(G183*E183,2)</f>
        <v>175.77</v>
      </c>
      <c r="I183" s="36">
        <f>H183/$H$230</f>
        <v>3.2459239757957523E-4</v>
      </c>
      <c r="J183" s="35">
        <f ca="1">I183+(OFFSET(J183,-1,0))</f>
        <v>0.99333131317947632</v>
      </c>
      <c r="K183" s="34" t="str">
        <f ca="1">IF(J183&lt;=$C$3,"A",IF(J183&gt;($C$3+$C$4),"C","B"))</f>
        <v>C</v>
      </c>
    </row>
    <row r="184" spans="1:11" ht="24" x14ac:dyDescent="0.25">
      <c r="A184" s="43" t="s">
        <v>23</v>
      </c>
      <c r="B184" s="42" t="s">
        <v>75</v>
      </c>
      <c r="C184" s="41" t="s">
        <v>74</v>
      </c>
      <c r="D184" s="40" t="s">
        <v>14</v>
      </c>
      <c r="E184" s="39">
        <v>1</v>
      </c>
      <c r="F184" s="38"/>
      <c r="G184" s="37">
        <v>170.97</v>
      </c>
      <c r="H184" s="37">
        <f>TRUNC(G184*E184,2)</f>
        <v>170.97</v>
      </c>
      <c r="I184" s="36">
        <f>H184/$H$230</f>
        <v>3.1572829387369842E-4</v>
      </c>
      <c r="J184" s="35">
        <f ca="1">I184+(OFFSET(J184,-1,0))</f>
        <v>0.99364704147335003</v>
      </c>
      <c r="K184" s="34" t="str">
        <f ca="1">IF(J184&lt;=$C$3,"A",IF(J184&gt;($C$3+$C$4),"C","B"))</f>
        <v>C</v>
      </c>
    </row>
    <row r="185" spans="1:11" ht="36" x14ac:dyDescent="0.25">
      <c r="A185" s="43" t="s">
        <v>12</v>
      </c>
      <c r="B185" s="42">
        <v>95791</v>
      </c>
      <c r="C185" s="41" t="s">
        <v>73</v>
      </c>
      <c r="D185" s="40" t="s">
        <v>14</v>
      </c>
      <c r="E185" s="39">
        <v>2</v>
      </c>
      <c r="F185" s="38"/>
      <c r="G185" s="37">
        <v>84.74</v>
      </c>
      <c r="H185" s="37">
        <f>TRUNC(G185*E185,2)</f>
        <v>169.48</v>
      </c>
      <c r="I185" s="36">
        <f>H185/$H$230</f>
        <v>3.1297672834833251E-4</v>
      </c>
      <c r="J185" s="35">
        <f ca="1">I185+(OFFSET(J185,-1,0))</f>
        <v>0.99396001820169833</v>
      </c>
      <c r="K185" s="34" t="str">
        <f ca="1">IF(J185&lt;=$C$3,"A",IF(J185&gt;($C$3+$C$4),"C","B"))</f>
        <v>C</v>
      </c>
    </row>
    <row r="186" spans="1:11" ht="36" x14ac:dyDescent="0.25">
      <c r="A186" s="43" t="s">
        <v>4</v>
      </c>
      <c r="B186" s="42" t="s">
        <v>72</v>
      </c>
      <c r="C186" s="41" t="s">
        <v>71</v>
      </c>
      <c r="D186" s="40" t="s">
        <v>1</v>
      </c>
      <c r="E186" s="39">
        <v>3.3</v>
      </c>
      <c r="F186" s="38"/>
      <c r="G186" s="37">
        <v>47.24</v>
      </c>
      <c r="H186" s="37">
        <f>TRUNC(G186*E186,2)</f>
        <v>155.88999999999999</v>
      </c>
      <c r="I186" s="36">
        <f>H186/$H$230</f>
        <v>2.8788023473106885E-4</v>
      </c>
      <c r="J186" s="35">
        <f ca="1">I186+(OFFSET(J186,-1,0))</f>
        <v>0.99424789843642936</v>
      </c>
      <c r="K186" s="34" t="str">
        <f ca="1">IF(J186&lt;=$C$3,"A",IF(J186&gt;($C$3+$C$4),"C","B"))</f>
        <v>C</v>
      </c>
    </row>
    <row r="187" spans="1:11" ht="24" x14ac:dyDescent="0.25">
      <c r="A187" s="43" t="s">
        <v>12</v>
      </c>
      <c r="B187" s="42">
        <v>86913</v>
      </c>
      <c r="C187" s="41" t="s">
        <v>70</v>
      </c>
      <c r="D187" s="40" t="s">
        <v>14</v>
      </c>
      <c r="E187" s="39">
        <v>2</v>
      </c>
      <c r="F187" s="38"/>
      <c r="G187" s="37">
        <v>67.58</v>
      </c>
      <c r="H187" s="37">
        <f>TRUNC(G187*E187,2)</f>
        <v>135.16</v>
      </c>
      <c r="I187" s="36">
        <f>H187/$H$230</f>
        <v>2.4959838685131353E-4</v>
      </c>
      <c r="J187" s="35">
        <f ca="1">I187+(OFFSET(J187,-1,0))</f>
        <v>0.9944974968232807</v>
      </c>
      <c r="K187" s="34" t="str">
        <f ca="1">IF(J187&lt;=$C$3,"A",IF(J187&gt;($C$3+$C$4),"C","B"))</f>
        <v>C</v>
      </c>
    </row>
    <row r="188" spans="1:11" ht="24" x14ac:dyDescent="0.25">
      <c r="A188" s="43" t="s">
        <v>4</v>
      </c>
      <c r="B188" s="42" t="s">
        <v>69</v>
      </c>
      <c r="C188" s="41" t="s">
        <v>68</v>
      </c>
      <c r="D188" s="40" t="s">
        <v>1</v>
      </c>
      <c r="E188" s="39">
        <v>4.3</v>
      </c>
      <c r="F188" s="38"/>
      <c r="G188" s="37">
        <v>30.93</v>
      </c>
      <c r="H188" s="37">
        <f>TRUNC(G188*E188,2)</f>
        <v>132.99</v>
      </c>
      <c r="I188" s="36">
        <f>H188/$H$230</f>
        <v>2.4559107330094845E-4</v>
      </c>
      <c r="J188" s="35">
        <f ca="1">I188+(OFFSET(J188,-1,0))</f>
        <v>0.99474308789658161</v>
      </c>
      <c r="K188" s="34" t="str">
        <f ca="1">IF(J188&lt;=$C$3,"A",IF(J188&gt;($C$3+$C$4),"C","B"))</f>
        <v>C</v>
      </c>
    </row>
    <row r="189" spans="1:11" ht="24" x14ac:dyDescent="0.25">
      <c r="A189" s="43" t="s">
        <v>12</v>
      </c>
      <c r="B189" s="42">
        <v>95547</v>
      </c>
      <c r="C189" s="41" t="s">
        <v>67</v>
      </c>
      <c r="D189" s="40" t="s">
        <v>14</v>
      </c>
      <c r="E189" s="39">
        <v>2</v>
      </c>
      <c r="F189" s="38"/>
      <c r="G189" s="37">
        <v>66.31</v>
      </c>
      <c r="H189" s="37">
        <f>TRUNC(G189*E189,2)</f>
        <v>132.62</v>
      </c>
      <c r="I189" s="36">
        <f>H189/$H$230</f>
        <v>2.4490779864028709E-4</v>
      </c>
      <c r="J189" s="35">
        <f ca="1">I189+(OFFSET(J189,-1,0))</f>
        <v>0.99498799569522189</v>
      </c>
      <c r="K189" s="34" t="str">
        <f ca="1">IF(J189&lt;=$C$3,"A",IF(J189&gt;($C$3+$C$4),"C","B"))</f>
        <v>C</v>
      </c>
    </row>
    <row r="190" spans="1:11" ht="24" x14ac:dyDescent="0.25">
      <c r="A190" s="43" t="s">
        <v>4</v>
      </c>
      <c r="B190" s="42" t="s">
        <v>66</v>
      </c>
      <c r="C190" s="41" t="s">
        <v>65</v>
      </c>
      <c r="D190" s="40" t="s">
        <v>14</v>
      </c>
      <c r="E190" s="39">
        <v>2</v>
      </c>
      <c r="F190" s="38"/>
      <c r="G190" s="37">
        <v>62.41</v>
      </c>
      <c r="H190" s="37">
        <f>TRUNC(G190*E190,2)</f>
        <v>124.82</v>
      </c>
      <c r="I190" s="36">
        <f>H190/$H$230</f>
        <v>2.3050363011823733E-4</v>
      </c>
      <c r="J190" s="35">
        <f ca="1">I190+(OFFSET(J190,-1,0))</f>
        <v>0.99521849932534012</v>
      </c>
      <c r="K190" s="34" t="str">
        <f ca="1">IF(J190&lt;=$C$3,"A",IF(J190&gt;($C$3+$C$4),"C","B"))</f>
        <v>C</v>
      </c>
    </row>
    <row r="191" spans="1:11" ht="24" x14ac:dyDescent="0.25">
      <c r="A191" s="43" t="s">
        <v>12</v>
      </c>
      <c r="B191" s="42">
        <v>104316</v>
      </c>
      <c r="C191" s="41" t="s">
        <v>64</v>
      </c>
      <c r="D191" s="40" t="s">
        <v>1</v>
      </c>
      <c r="E191" s="39">
        <v>4</v>
      </c>
      <c r="F191" s="38"/>
      <c r="G191" s="37">
        <v>30.91</v>
      </c>
      <c r="H191" s="37">
        <f>TRUNC(G191*E191,2)</f>
        <v>123.64</v>
      </c>
      <c r="I191" s="36">
        <f>H191/$H$230</f>
        <v>2.2832453795720931E-4</v>
      </c>
      <c r="J191" s="35">
        <f ca="1">I191+(OFFSET(J191,-1,0))</f>
        <v>0.9954468238632973</v>
      </c>
      <c r="K191" s="34" t="str">
        <f ca="1">IF(J191&lt;=$C$3,"A",IF(J191&gt;($C$3+$C$4),"C","B"))</f>
        <v>C</v>
      </c>
    </row>
    <row r="192" spans="1:11" ht="24" x14ac:dyDescent="0.25">
      <c r="A192" s="43" t="s">
        <v>12</v>
      </c>
      <c r="B192" s="42">
        <v>101616</v>
      </c>
      <c r="C192" s="41" t="s">
        <v>63</v>
      </c>
      <c r="D192" s="40" t="s">
        <v>5</v>
      </c>
      <c r="E192" s="39">
        <v>13.5</v>
      </c>
      <c r="F192" s="38"/>
      <c r="G192" s="37">
        <v>8.67</v>
      </c>
      <c r="H192" s="37">
        <f>TRUNC(G192*E192,2)</f>
        <v>117.04</v>
      </c>
      <c r="I192" s="36">
        <f>H192/$H$230</f>
        <v>2.1613639536162874E-4</v>
      </c>
      <c r="J192" s="35">
        <f ca="1">I192+(OFFSET(J192,-1,0))</f>
        <v>0.99566296025865897</v>
      </c>
      <c r="K192" s="34" t="str">
        <f ca="1">IF(J192&lt;=$C$3,"A",IF(J192&gt;($C$3+$C$4),"C","B"))</f>
        <v>C</v>
      </c>
    </row>
    <row r="193" spans="1:11" ht="48" x14ac:dyDescent="0.25">
      <c r="A193" s="43" t="s">
        <v>12</v>
      </c>
      <c r="B193" s="42">
        <v>100974</v>
      </c>
      <c r="C193" s="41" t="s">
        <v>62</v>
      </c>
      <c r="D193" s="40" t="s">
        <v>10</v>
      </c>
      <c r="E193" s="39">
        <v>10.65</v>
      </c>
      <c r="F193" s="38"/>
      <c r="G193" s="37">
        <v>10.95</v>
      </c>
      <c r="H193" s="37">
        <f>TRUNC(G193*E193,2)</f>
        <v>116.61</v>
      </c>
      <c r="I193" s="36">
        <f>H193/$H$230</f>
        <v>2.1534231940464394E-4</v>
      </c>
      <c r="J193" s="35">
        <f ca="1">I193+(OFFSET(J193,-1,0))</f>
        <v>0.99587830257806365</v>
      </c>
      <c r="K193" s="34" t="str">
        <f ca="1">IF(J193&lt;=$C$3,"A",IF(J193&gt;($C$3+$C$4),"C","B"))</f>
        <v>C</v>
      </c>
    </row>
    <row r="194" spans="1:11" ht="36" x14ac:dyDescent="0.25">
      <c r="A194" s="43" t="s">
        <v>23</v>
      </c>
      <c r="B194" s="42" t="s">
        <v>61</v>
      </c>
      <c r="C194" s="41" t="s">
        <v>60</v>
      </c>
      <c r="D194" s="40" t="s">
        <v>1</v>
      </c>
      <c r="E194" s="39">
        <v>2.4</v>
      </c>
      <c r="F194" s="38"/>
      <c r="G194" s="37">
        <v>48.42</v>
      </c>
      <c r="H194" s="37">
        <f>TRUNC(G194*E194,2)</f>
        <v>116.2</v>
      </c>
      <c r="I194" s="36">
        <f>H194/$H$230</f>
        <v>2.1458517721310031E-4</v>
      </c>
      <c r="J194" s="35">
        <f ca="1">I194+(OFFSET(J194,-1,0))</f>
        <v>0.99609288775527671</v>
      </c>
      <c r="K194" s="34" t="str">
        <f ca="1">IF(J194&lt;=$C$3,"A",IF(J194&gt;($C$3+$C$4),"C","B"))</f>
        <v>C</v>
      </c>
    </row>
    <row r="195" spans="1:11" ht="36" x14ac:dyDescent="0.25">
      <c r="A195" s="43" t="s">
        <v>12</v>
      </c>
      <c r="B195" s="42">
        <v>89554</v>
      </c>
      <c r="C195" s="41" t="s">
        <v>59</v>
      </c>
      <c r="D195" s="40" t="s">
        <v>14</v>
      </c>
      <c r="E195" s="39">
        <v>3</v>
      </c>
      <c r="F195" s="38"/>
      <c r="G195" s="37">
        <v>37.9</v>
      </c>
      <c r="H195" s="37">
        <f>TRUNC(G195*E195,2)</f>
        <v>113.7</v>
      </c>
      <c r="I195" s="36">
        <f>H195/$H$230</f>
        <v>2.0996845653295615E-4</v>
      </c>
      <c r="J195" s="35">
        <f ca="1">I195+(OFFSET(J195,-1,0))</f>
        <v>0.9963028562118097</v>
      </c>
      <c r="K195" s="34" t="str">
        <f ca="1">IF(J195&lt;=$C$3,"A",IF(J195&gt;($C$3+$C$4),"C","B"))</f>
        <v>C</v>
      </c>
    </row>
    <row r="196" spans="1:11" ht="48" x14ac:dyDescent="0.25">
      <c r="A196" s="43" t="s">
        <v>4</v>
      </c>
      <c r="B196" s="42" t="s">
        <v>58</v>
      </c>
      <c r="C196" s="41" t="s">
        <v>57</v>
      </c>
      <c r="D196" s="40" t="s">
        <v>14</v>
      </c>
      <c r="E196" s="39">
        <v>2</v>
      </c>
      <c r="F196" s="38"/>
      <c r="G196" s="37">
        <v>56.04</v>
      </c>
      <c r="H196" s="37">
        <f>TRUNC(G196*E196,2)</f>
        <v>112.08</v>
      </c>
      <c r="I196" s="36">
        <f>H196/$H$230</f>
        <v>2.0697682153222272E-4</v>
      </c>
      <c r="J196" s="35">
        <f ca="1">I196+(OFFSET(J196,-1,0))</f>
        <v>0.99650983303334195</v>
      </c>
      <c r="K196" s="34" t="str">
        <f ca="1">IF(J196&lt;=$C$3,"A",IF(J196&gt;($C$3+$C$4),"C","B"))</f>
        <v>C</v>
      </c>
    </row>
    <row r="197" spans="1:11" ht="24" x14ac:dyDescent="0.25">
      <c r="A197" s="43" t="s">
        <v>12</v>
      </c>
      <c r="B197" s="42">
        <v>100849</v>
      </c>
      <c r="C197" s="41" t="s">
        <v>56</v>
      </c>
      <c r="D197" s="40" t="s">
        <v>14</v>
      </c>
      <c r="E197" s="39">
        <v>2</v>
      </c>
      <c r="F197" s="38"/>
      <c r="G197" s="37">
        <v>55.38</v>
      </c>
      <c r="H197" s="37">
        <f>TRUNC(G197*E197,2)</f>
        <v>110.76</v>
      </c>
      <c r="I197" s="36">
        <f>H197/$H$230</f>
        <v>2.0453919301310664E-4</v>
      </c>
      <c r="J197" s="35">
        <f ca="1">I197+(OFFSET(J197,-1,0))</f>
        <v>0.99671437222635506</v>
      </c>
      <c r="K197" s="34" t="str">
        <f ca="1">IF(J197&lt;=$C$3,"A",IF(J197&gt;($C$3+$C$4),"C","B"))</f>
        <v>C</v>
      </c>
    </row>
    <row r="198" spans="1:11" x14ac:dyDescent="0.25">
      <c r="A198" s="43" t="s">
        <v>23</v>
      </c>
      <c r="B198" s="42" t="s">
        <v>55</v>
      </c>
      <c r="C198" s="41" t="s">
        <v>54</v>
      </c>
      <c r="D198" s="40" t="s">
        <v>1</v>
      </c>
      <c r="E198" s="39">
        <v>2</v>
      </c>
      <c r="F198" s="38"/>
      <c r="G198" s="37">
        <v>54.21</v>
      </c>
      <c r="H198" s="37">
        <f>TRUNC(G198*E198,2)</f>
        <v>108.42</v>
      </c>
      <c r="I198" s="36">
        <f>H198/$H$230</f>
        <v>2.0021794245649168E-4</v>
      </c>
      <c r="J198" s="35">
        <f ca="1">I198+(OFFSET(J198,-1,0))</f>
        <v>0.99691459016881157</v>
      </c>
      <c r="K198" s="34" t="str">
        <f ca="1">IF(J198&lt;=$C$3,"A",IF(J198&gt;($C$3+$C$4),"C","B"))</f>
        <v>C</v>
      </c>
    </row>
    <row r="199" spans="1:11" ht="24" x14ac:dyDescent="0.25">
      <c r="A199" s="43" t="s">
        <v>4</v>
      </c>
      <c r="B199" s="42" t="s">
        <v>53</v>
      </c>
      <c r="C199" s="41" t="s">
        <v>52</v>
      </c>
      <c r="D199" s="40" t="s">
        <v>1</v>
      </c>
      <c r="E199" s="39">
        <v>1.5</v>
      </c>
      <c r="F199" s="38"/>
      <c r="G199" s="37">
        <v>71.31</v>
      </c>
      <c r="H199" s="37">
        <f>TRUNC(G199*E199,2)</f>
        <v>106.96</v>
      </c>
      <c r="I199" s="36">
        <f>H199/$H$230</f>
        <v>1.9752177757928748E-4</v>
      </c>
      <c r="J199" s="35">
        <f ca="1">I199+(OFFSET(J199,-1,0))</f>
        <v>0.99711211194639082</v>
      </c>
      <c r="K199" s="34" t="str">
        <f ca="1">IF(J199&lt;=$C$3,"A",IF(J199&gt;($C$3+$C$4),"C","B"))</f>
        <v>C</v>
      </c>
    </row>
    <row r="200" spans="1:11" ht="36" x14ac:dyDescent="0.25">
      <c r="A200" s="43" t="s">
        <v>12</v>
      </c>
      <c r="B200" s="42">
        <v>86911</v>
      </c>
      <c r="C200" s="41" t="s">
        <v>51</v>
      </c>
      <c r="D200" s="40" t="s">
        <v>14</v>
      </c>
      <c r="E200" s="39">
        <v>1</v>
      </c>
      <c r="F200" s="38"/>
      <c r="G200" s="37">
        <v>106.94</v>
      </c>
      <c r="H200" s="37">
        <f>TRUNC(G200*E200,2)</f>
        <v>106.94</v>
      </c>
      <c r="I200" s="36">
        <f>H200/$H$230</f>
        <v>1.9748484381384635E-4</v>
      </c>
      <c r="J200" s="35">
        <f ca="1">I200+(OFFSET(J200,-1,0))</f>
        <v>0.9973095967902047</v>
      </c>
      <c r="K200" s="34" t="str">
        <f ca="1">IF(J200&lt;=$C$3,"A",IF(J200&gt;($C$3+$C$4),"C","B"))</f>
        <v>C</v>
      </c>
    </row>
    <row r="201" spans="1:11" ht="36" x14ac:dyDescent="0.25">
      <c r="A201" s="43" t="s">
        <v>4</v>
      </c>
      <c r="B201" s="42" t="s">
        <v>50</v>
      </c>
      <c r="C201" s="41" t="s">
        <v>49</v>
      </c>
      <c r="D201" s="40" t="s">
        <v>1</v>
      </c>
      <c r="E201" s="39">
        <v>1.58</v>
      </c>
      <c r="F201" s="38"/>
      <c r="G201" s="37">
        <v>67.489999999999995</v>
      </c>
      <c r="H201" s="37">
        <f>TRUNC(G201*E201,2)</f>
        <v>106.63</v>
      </c>
      <c r="I201" s="36">
        <f>H201/$H$230</f>
        <v>1.9691237044950846E-4</v>
      </c>
      <c r="J201" s="35">
        <f ca="1">I201+(OFFSET(J201,-1,0))</f>
        <v>0.9975065091606542</v>
      </c>
      <c r="K201" s="34" t="str">
        <f ca="1">IF(J201&lt;=$C$3,"A",IF(J201&gt;($C$3+$C$4),"C","B"))</f>
        <v>C</v>
      </c>
    </row>
    <row r="202" spans="1:11" ht="24" x14ac:dyDescent="0.25">
      <c r="A202" s="43" t="s">
        <v>12</v>
      </c>
      <c r="B202" s="42">
        <v>104658</v>
      </c>
      <c r="C202" s="41" t="s">
        <v>48</v>
      </c>
      <c r="D202" s="40" t="s">
        <v>5</v>
      </c>
      <c r="E202" s="39">
        <v>0.52</v>
      </c>
      <c r="F202" s="38"/>
      <c r="G202" s="37">
        <v>199.83</v>
      </c>
      <c r="H202" s="37">
        <f>TRUNC(G202*E202,2)</f>
        <v>103.91</v>
      </c>
      <c r="I202" s="36">
        <f>H202/$H$230</f>
        <v>1.9188937834951162E-4</v>
      </c>
      <c r="J202" s="35">
        <f ca="1">I202+(OFFSET(J202,-1,0))</f>
        <v>0.99769839853900366</v>
      </c>
      <c r="K202" s="34" t="str">
        <f ca="1">IF(J202&lt;=$C$3,"A",IF(J202&gt;($C$3+$C$4),"C","B"))</f>
        <v>C</v>
      </c>
    </row>
    <row r="203" spans="1:11" ht="36" x14ac:dyDescent="0.25">
      <c r="A203" s="43" t="s">
        <v>12</v>
      </c>
      <c r="B203" s="42">
        <v>89531</v>
      </c>
      <c r="C203" s="41" t="s">
        <v>47</v>
      </c>
      <c r="D203" s="40" t="s">
        <v>14</v>
      </c>
      <c r="E203" s="39">
        <v>2</v>
      </c>
      <c r="F203" s="38"/>
      <c r="G203" s="37">
        <v>50.48</v>
      </c>
      <c r="H203" s="37">
        <f>TRUNC(G203*E203,2)</f>
        <v>100.96</v>
      </c>
      <c r="I203" s="36">
        <f>H203/$H$230</f>
        <v>1.8644164794694152E-4</v>
      </c>
      <c r="J203" s="35">
        <f ca="1">I203+(OFFSET(J203,-1,0))</f>
        <v>0.99788484018695056</v>
      </c>
      <c r="K203" s="34" t="str">
        <f ca="1">IF(J203&lt;=$C$3,"A",IF(J203&gt;($C$3+$C$4),"C","B"))</f>
        <v>C</v>
      </c>
    </row>
    <row r="204" spans="1:11" ht="24" x14ac:dyDescent="0.25">
      <c r="A204" s="43" t="s">
        <v>4</v>
      </c>
      <c r="B204" s="42" t="s">
        <v>46</v>
      </c>
      <c r="C204" s="41" t="s">
        <v>45</v>
      </c>
      <c r="D204" s="40" t="s">
        <v>14</v>
      </c>
      <c r="E204" s="39">
        <v>1</v>
      </c>
      <c r="F204" s="38"/>
      <c r="G204" s="37">
        <v>92.19</v>
      </c>
      <c r="H204" s="37">
        <f>TRUNC(G204*E204,2)</f>
        <v>92.19</v>
      </c>
      <c r="I204" s="36">
        <f>H204/$H$230</f>
        <v>1.7024619180099583E-4</v>
      </c>
      <c r="J204" s="35">
        <f ca="1">I204+(OFFSET(J204,-1,0))</f>
        <v>0.99805508637875151</v>
      </c>
      <c r="K204" s="34" t="str">
        <f ca="1">IF(J204&lt;=$C$3,"A",IF(J204&gt;($C$3+$C$4),"C","B"))</f>
        <v>C</v>
      </c>
    </row>
    <row r="205" spans="1:11" ht="24" x14ac:dyDescent="0.25">
      <c r="A205" s="43" t="s">
        <v>12</v>
      </c>
      <c r="B205" s="42">
        <v>94797</v>
      </c>
      <c r="C205" s="41" t="s">
        <v>44</v>
      </c>
      <c r="D205" s="40" t="s">
        <v>14</v>
      </c>
      <c r="E205" s="39">
        <v>1</v>
      </c>
      <c r="F205" s="38"/>
      <c r="G205" s="37">
        <v>90.79</v>
      </c>
      <c r="H205" s="37">
        <f>TRUNC(G205*E205,2)</f>
        <v>90.79</v>
      </c>
      <c r="I205" s="36">
        <f>H205/$H$230</f>
        <v>1.6766082822011513E-4</v>
      </c>
      <c r="J205" s="35">
        <f ca="1">I205+(OFFSET(J205,-1,0))</f>
        <v>0.99822274720697157</v>
      </c>
      <c r="K205" s="34" t="str">
        <f ca="1">IF(J205&lt;=$C$3,"A",IF(J205&gt;($C$3+$C$4),"C","B"))</f>
        <v>C</v>
      </c>
    </row>
    <row r="206" spans="1:11" ht="48" x14ac:dyDescent="0.25">
      <c r="A206" s="43" t="s">
        <v>4</v>
      </c>
      <c r="B206" s="42" t="s">
        <v>43</v>
      </c>
      <c r="C206" s="41" t="s">
        <v>42</v>
      </c>
      <c r="D206" s="40" t="s">
        <v>5</v>
      </c>
      <c r="E206" s="39">
        <v>43.05</v>
      </c>
      <c r="F206" s="38"/>
      <c r="G206" s="37">
        <v>2.0699999999999998</v>
      </c>
      <c r="H206" s="37">
        <f>TRUNC(G206*E206,2)</f>
        <v>89.11</v>
      </c>
      <c r="I206" s="36">
        <f>H206/$H$230</f>
        <v>1.6455839192305825E-4</v>
      </c>
      <c r="J206" s="35">
        <f ca="1">I206+(OFFSET(J206,-1,0))</f>
        <v>0.99838730559889466</v>
      </c>
      <c r="K206" s="34" t="str">
        <f ca="1">IF(J206&lt;=$C$3,"A",IF(J206&gt;($C$3+$C$4),"C","B"))</f>
        <v>C</v>
      </c>
    </row>
    <row r="207" spans="1:11" ht="48" x14ac:dyDescent="0.25">
      <c r="A207" s="43" t="s">
        <v>4</v>
      </c>
      <c r="B207" s="42" t="s">
        <v>41</v>
      </c>
      <c r="C207" s="41" t="s">
        <v>40</v>
      </c>
      <c r="D207" s="40" t="s">
        <v>14</v>
      </c>
      <c r="E207" s="39">
        <v>1</v>
      </c>
      <c r="F207" s="38"/>
      <c r="G207" s="37">
        <v>86.26</v>
      </c>
      <c r="H207" s="37">
        <f>TRUNC(G207*E207,2)</f>
        <v>86.26</v>
      </c>
      <c r="I207" s="36">
        <f>H207/$H$230</f>
        <v>1.5929533034769391E-4</v>
      </c>
      <c r="J207" s="35">
        <f ca="1">I207+(OFFSET(J207,-1,0))</f>
        <v>0.9985466009292423</v>
      </c>
      <c r="K207" s="34" t="str">
        <f ca="1">IF(J207&lt;=$C$3,"A",IF(J207&gt;($C$3+$C$4),"C","B"))</f>
        <v>C</v>
      </c>
    </row>
    <row r="208" spans="1:11" ht="24" x14ac:dyDescent="0.25">
      <c r="A208" s="43" t="s">
        <v>23</v>
      </c>
      <c r="B208" s="42" t="s">
        <v>39</v>
      </c>
      <c r="C208" s="41" t="s">
        <v>38</v>
      </c>
      <c r="D208" s="40" t="s">
        <v>1</v>
      </c>
      <c r="E208" s="39">
        <v>1</v>
      </c>
      <c r="F208" s="38"/>
      <c r="G208" s="37">
        <v>79.34</v>
      </c>
      <c r="H208" s="37">
        <f>TRUNC(G208*E208,2)</f>
        <v>79.34</v>
      </c>
      <c r="I208" s="36">
        <f>H208/$H$230</f>
        <v>1.4651624750505488E-4</v>
      </c>
      <c r="J208" s="35">
        <f ca="1">I208+(OFFSET(J208,-1,0))</f>
        <v>0.99869311717674736</v>
      </c>
      <c r="K208" s="34" t="str">
        <f ca="1">IF(J208&lt;=$C$3,"A",IF(J208&gt;($C$3+$C$4),"C","B"))</f>
        <v>C</v>
      </c>
    </row>
    <row r="209" spans="1:11" ht="24" x14ac:dyDescent="0.25">
      <c r="A209" s="43" t="s">
        <v>4</v>
      </c>
      <c r="B209" s="42" t="s">
        <v>37</v>
      </c>
      <c r="C209" s="41" t="s">
        <v>36</v>
      </c>
      <c r="D209" s="40" t="s">
        <v>10</v>
      </c>
      <c r="E209" s="39">
        <v>11.43</v>
      </c>
      <c r="F209" s="38"/>
      <c r="G209" s="37">
        <v>5.69</v>
      </c>
      <c r="H209" s="37">
        <f>TRUNC(G209*E209,2)</f>
        <v>65.03</v>
      </c>
      <c r="I209" s="36">
        <f>H209/$H$230</f>
        <v>1.2009013833190975E-4</v>
      </c>
      <c r="J209" s="35">
        <f ca="1">I209+(OFFSET(J209,-1,0))</f>
        <v>0.99881320731507928</v>
      </c>
      <c r="K209" s="34" t="str">
        <f ca="1">IF(J209&lt;=$C$3,"A",IF(J209&gt;($C$3+$C$4),"C","B"))</f>
        <v>C</v>
      </c>
    </row>
    <row r="210" spans="1:11" ht="24" x14ac:dyDescent="0.25">
      <c r="A210" s="43" t="s">
        <v>4</v>
      </c>
      <c r="B210" s="42" t="s">
        <v>35</v>
      </c>
      <c r="C210" s="41" t="s">
        <v>34</v>
      </c>
      <c r="D210" s="40" t="s">
        <v>14</v>
      </c>
      <c r="E210" s="39">
        <v>1</v>
      </c>
      <c r="F210" s="38"/>
      <c r="G210" s="37">
        <v>64.61</v>
      </c>
      <c r="H210" s="37">
        <f>TRUNC(G210*E210,2)</f>
        <v>64.61</v>
      </c>
      <c r="I210" s="36">
        <f>H210/$H$230</f>
        <v>1.1931452925764553E-4</v>
      </c>
      <c r="J210" s="35">
        <f ca="1">I210+(OFFSET(J210,-1,0))</f>
        <v>0.9989325218443369</v>
      </c>
      <c r="K210" s="34" t="str">
        <f ca="1">IF(J210&lt;=$C$3,"A",IF(J210&gt;($C$3+$C$4),"C","B"))</f>
        <v>C</v>
      </c>
    </row>
    <row r="211" spans="1:11" ht="24" x14ac:dyDescent="0.25">
      <c r="A211" s="43" t="s">
        <v>4</v>
      </c>
      <c r="B211" s="42" t="s">
        <v>33</v>
      </c>
      <c r="C211" s="41" t="s">
        <v>32</v>
      </c>
      <c r="D211" s="40" t="s">
        <v>14</v>
      </c>
      <c r="E211" s="39">
        <v>1</v>
      </c>
      <c r="F211" s="38"/>
      <c r="G211" s="37">
        <v>63.93</v>
      </c>
      <c r="H211" s="37">
        <f>TRUNC(G211*E211,2)</f>
        <v>63.93</v>
      </c>
      <c r="I211" s="36">
        <f>H211/$H$230</f>
        <v>1.1805878123264631E-4</v>
      </c>
      <c r="J211" s="35">
        <f ca="1">I211+(OFFSET(J211,-1,0))</f>
        <v>0.99905058062556951</v>
      </c>
      <c r="K211" s="34" t="str">
        <f ca="1">IF(J211&lt;=$C$3,"A",IF(J211&gt;($C$3+$C$4),"C","B"))</f>
        <v>C</v>
      </c>
    </row>
    <row r="212" spans="1:11" ht="24" x14ac:dyDescent="0.25">
      <c r="A212" s="43" t="s">
        <v>4</v>
      </c>
      <c r="B212" s="42" t="s">
        <v>31</v>
      </c>
      <c r="C212" s="41" t="s">
        <v>30</v>
      </c>
      <c r="D212" s="40" t="s">
        <v>14</v>
      </c>
      <c r="E212" s="39">
        <v>1</v>
      </c>
      <c r="F212" s="38"/>
      <c r="G212" s="37">
        <v>62.36</v>
      </c>
      <c r="H212" s="37">
        <f>TRUNC(G212*E212,2)</f>
        <v>62.36</v>
      </c>
      <c r="I212" s="36">
        <f>H212/$H$230</f>
        <v>1.1515948064551579E-4</v>
      </c>
      <c r="J212" s="35">
        <f ca="1">I212+(OFFSET(J212,-1,0))</f>
        <v>0.99916574010621506</v>
      </c>
      <c r="K212" s="34" t="str">
        <f ca="1">IF(J212&lt;=$C$3,"A",IF(J212&gt;($C$3+$C$4),"C","B"))</f>
        <v>C</v>
      </c>
    </row>
    <row r="213" spans="1:11" ht="24" x14ac:dyDescent="0.25">
      <c r="A213" s="43" t="s">
        <v>23</v>
      </c>
      <c r="B213" s="42" t="s">
        <v>29</v>
      </c>
      <c r="C213" s="41" t="s">
        <v>28</v>
      </c>
      <c r="D213" s="40" t="s">
        <v>27</v>
      </c>
      <c r="E213" s="39">
        <v>5</v>
      </c>
      <c r="F213" s="38"/>
      <c r="G213" s="37">
        <v>12.41</v>
      </c>
      <c r="H213" s="37">
        <f>TRUNC(G213*E213,2)</f>
        <v>62.05</v>
      </c>
      <c r="I213" s="36">
        <f>H213/$H$230</f>
        <v>1.145870072811779E-4</v>
      </c>
      <c r="J213" s="35">
        <f ca="1">I213+(OFFSET(J213,-1,0))</f>
        <v>0.99928032711349624</v>
      </c>
      <c r="K213" s="34" t="str">
        <f ca="1">IF(J213&lt;=$C$3,"A",IF(J213&gt;($C$3+$C$4),"C","B"))</f>
        <v>C</v>
      </c>
    </row>
    <row r="214" spans="1:11" ht="24" x14ac:dyDescent="0.25">
      <c r="A214" s="43" t="s">
        <v>12</v>
      </c>
      <c r="B214" s="42">
        <v>93654</v>
      </c>
      <c r="C214" s="41" t="s">
        <v>26</v>
      </c>
      <c r="D214" s="40" t="s">
        <v>14</v>
      </c>
      <c r="E214" s="39">
        <v>3</v>
      </c>
      <c r="F214" s="38"/>
      <c r="G214" s="37">
        <v>18.239999999999998</v>
      </c>
      <c r="H214" s="37">
        <f>TRUNC(G214*E214,2)</f>
        <v>54.72</v>
      </c>
      <c r="I214" s="36">
        <f>H214/$H$230</f>
        <v>1.0105078224699525E-4</v>
      </c>
      <c r="J214" s="35">
        <f ca="1">I214+(OFFSET(J214,-1,0))</f>
        <v>0.99938137789574322</v>
      </c>
      <c r="K214" s="34" t="str">
        <f ca="1">IF(J214&lt;=$C$3,"A",IF(J214&gt;($C$3+$C$4),"C","B"))</f>
        <v>C</v>
      </c>
    </row>
    <row r="215" spans="1:11" ht="36" x14ac:dyDescent="0.25">
      <c r="A215" s="43" t="s">
        <v>12</v>
      </c>
      <c r="B215" s="42">
        <v>95781</v>
      </c>
      <c r="C215" s="41" t="s">
        <v>25</v>
      </c>
      <c r="D215" s="40" t="s">
        <v>14</v>
      </c>
      <c r="E215" s="39">
        <v>1</v>
      </c>
      <c r="F215" s="38"/>
      <c r="G215" s="37">
        <v>53.56</v>
      </c>
      <c r="H215" s="37">
        <f>TRUNC(G215*E215,2)</f>
        <v>53.56</v>
      </c>
      <c r="I215" s="36">
        <f>H215/$H$230</f>
        <v>9.8908623851408367E-5</v>
      </c>
      <c r="J215" s="35">
        <f ca="1">I215+(OFFSET(J215,-1,0))</f>
        <v>0.99948028651959464</v>
      </c>
      <c r="K215" s="34" t="str">
        <f ca="1">IF(J215&lt;=$C$3,"A",IF(J215&gt;($C$3+$C$4),"C","B"))</f>
        <v>C</v>
      </c>
    </row>
    <row r="216" spans="1:11" ht="24" x14ac:dyDescent="0.25">
      <c r="A216" s="43" t="s">
        <v>12</v>
      </c>
      <c r="B216" s="42">
        <v>94491</v>
      </c>
      <c r="C216" s="41" t="s">
        <v>24</v>
      </c>
      <c r="D216" s="40" t="s">
        <v>14</v>
      </c>
      <c r="E216" s="39">
        <v>1</v>
      </c>
      <c r="F216" s="38"/>
      <c r="G216" s="37">
        <v>52.66</v>
      </c>
      <c r="H216" s="37">
        <f>TRUNC(G216*E216,2)</f>
        <v>52.66</v>
      </c>
      <c r="I216" s="36">
        <f>H216/$H$230</f>
        <v>9.7246604406556457E-5</v>
      </c>
      <c r="J216" s="35">
        <f ca="1">I216+(OFFSET(J216,-1,0))</f>
        <v>0.99957753312400122</v>
      </c>
      <c r="K216" s="34" t="str">
        <f ca="1">IF(J216&lt;=$C$3,"A",IF(J216&gt;($C$3+$C$4),"C","B"))</f>
        <v>C</v>
      </c>
    </row>
    <row r="217" spans="1:11" ht="24" x14ac:dyDescent="0.25">
      <c r="A217" s="43" t="s">
        <v>23</v>
      </c>
      <c r="B217" s="42" t="s">
        <v>22</v>
      </c>
      <c r="C217" s="41" t="s">
        <v>21</v>
      </c>
      <c r="D217" s="40" t="s">
        <v>14</v>
      </c>
      <c r="E217" s="39">
        <v>1</v>
      </c>
      <c r="F217" s="38"/>
      <c r="G217" s="37">
        <v>48.76</v>
      </c>
      <c r="H217" s="37">
        <f>TRUNC(G217*E217,2)</f>
        <v>48.76</v>
      </c>
      <c r="I217" s="36">
        <f>H217/$H$230</f>
        <v>9.004452014553158E-5</v>
      </c>
      <c r="J217" s="35">
        <f ca="1">I217+(OFFSET(J217,-1,0))</f>
        <v>0.99966757764414671</v>
      </c>
      <c r="K217" s="34" t="str">
        <f ca="1">IF(J217&lt;=$C$3,"A",IF(J217&gt;($C$3+$C$4),"C","B"))</f>
        <v>C</v>
      </c>
    </row>
    <row r="218" spans="1:11" ht="24" x14ac:dyDescent="0.25">
      <c r="A218" s="43" t="s">
        <v>12</v>
      </c>
      <c r="B218" s="42">
        <v>94490</v>
      </c>
      <c r="C218" s="41" t="s">
        <v>20</v>
      </c>
      <c r="D218" s="40" t="s">
        <v>14</v>
      </c>
      <c r="E218" s="39">
        <v>1</v>
      </c>
      <c r="F218" s="38"/>
      <c r="G218" s="37">
        <v>38.21</v>
      </c>
      <c r="H218" s="37">
        <f>TRUNC(G218*E218,2)</f>
        <v>38.21</v>
      </c>
      <c r="I218" s="36">
        <f>H218/$H$230</f>
        <v>7.0561958875323263E-5</v>
      </c>
      <c r="J218" s="35">
        <f ca="1">I218+(OFFSET(J218,-1,0))</f>
        <v>0.99973813960302205</v>
      </c>
      <c r="K218" s="34" t="str">
        <f ca="1">IF(J218&lt;=$C$3,"A",IF(J218&gt;($C$3+$C$4),"C","B"))</f>
        <v>C</v>
      </c>
    </row>
    <row r="219" spans="1:11" ht="36" x14ac:dyDescent="0.25">
      <c r="A219" s="43" t="s">
        <v>12</v>
      </c>
      <c r="B219" s="42">
        <v>104319</v>
      </c>
      <c r="C219" s="41" t="s">
        <v>19</v>
      </c>
      <c r="D219" s="40" t="s">
        <v>14</v>
      </c>
      <c r="E219" s="39">
        <v>2</v>
      </c>
      <c r="F219" s="38"/>
      <c r="G219" s="37">
        <v>13.24</v>
      </c>
      <c r="H219" s="37">
        <f>TRUNC(G219*E219,2)</f>
        <v>26.48</v>
      </c>
      <c r="I219" s="36">
        <f>H219/$H$230</f>
        <v>4.8900305444086883E-5</v>
      </c>
      <c r="J219" s="35">
        <f ca="1">I219+(OFFSET(J219,-1,0))</f>
        <v>0.99978703990846618</v>
      </c>
      <c r="K219" s="34" t="str">
        <f ca="1">IF(J219&lt;=$C$3,"A",IF(J219&gt;($C$3+$C$4),"C","B"))</f>
        <v>C</v>
      </c>
    </row>
    <row r="220" spans="1:11" ht="24" x14ac:dyDescent="0.25">
      <c r="A220" s="43" t="s">
        <v>4</v>
      </c>
      <c r="B220" s="42" t="s">
        <v>18</v>
      </c>
      <c r="C220" s="41" t="s">
        <v>17</v>
      </c>
      <c r="D220" s="40" t="s">
        <v>1</v>
      </c>
      <c r="E220" s="39">
        <v>0.5</v>
      </c>
      <c r="F220" s="38"/>
      <c r="G220" s="37">
        <v>39.9</v>
      </c>
      <c r="H220" s="37">
        <f>TRUNC(G220*E220,2)</f>
        <v>19.95</v>
      </c>
      <c r="I220" s="36">
        <f>H220/$H$230</f>
        <v>3.6841431027550351E-5</v>
      </c>
      <c r="J220" s="35">
        <f ca="1">I220+(OFFSET(J220,-1,0))</f>
        <v>0.99982388133949374</v>
      </c>
      <c r="K220" s="34" t="str">
        <f ca="1">IF(J220&lt;=$C$3,"A",IF(J220&gt;($C$3+$C$4),"C","B"))</f>
        <v>C</v>
      </c>
    </row>
    <row r="221" spans="1:11" ht="24" x14ac:dyDescent="0.25">
      <c r="A221" s="43" t="s">
        <v>12</v>
      </c>
      <c r="B221" s="42">
        <v>97114</v>
      </c>
      <c r="C221" s="41" t="s">
        <v>16</v>
      </c>
      <c r="D221" s="40" t="s">
        <v>1</v>
      </c>
      <c r="E221" s="39">
        <v>38.200000000000003</v>
      </c>
      <c r="F221" s="38"/>
      <c r="G221" s="37">
        <v>0.51</v>
      </c>
      <c r="H221" s="37">
        <f>TRUNC(G221*E221,2)</f>
        <v>19.48</v>
      </c>
      <c r="I221" s="36">
        <f>H221/$H$230</f>
        <v>3.5973487539683249E-5</v>
      </c>
      <c r="J221" s="35">
        <f ca="1">I221+(OFFSET(J221,-1,0))</f>
        <v>0.99985985482703343</v>
      </c>
      <c r="K221" s="34" t="str">
        <f ca="1">IF(J221&lt;=$C$3,"A",IF(J221&gt;($C$3+$C$4),"C","B"))</f>
        <v>C</v>
      </c>
    </row>
    <row r="222" spans="1:11" ht="24" x14ac:dyDescent="0.25">
      <c r="A222" s="43" t="s">
        <v>12</v>
      </c>
      <c r="B222" s="42">
        <v>93653</v>
      </c>
      <c r="C222" s="41" t="s">
        <v>15</v>
      </c>
      <c r="D222" s="40" t="s">
        <v>14</v>
      </c>
      <c r="E222" s="39">
        <v>1</v>
      </c>
      <c r="F222" s="38"/>
      <c r="G222" s="37">
        <v>18.239999999999998</v>
      </c>
      <c r="H222" s="37">
        <f>TRUNC(G222*E222,2)</f>
        <v>18.239999999999998</v>
      </c>
      <c r="I222" s="36">
        <f>H222/$H$230</f>
        <v>3.3683594082331746E-5</v>
      </c>
      <c r="J222" s="35">
        <f ca="1">I222+(OFFSET(J222,-1,0))</f>
        <v>0.99989353842111572</v>
      </c>
      <c r="K222" s="34" t="str">
        <f ca="1">IF(J222&lt;=$C$3,"A",IF(J222&gt;($C$3+$C$4),"C","B"))</f>
        <v>C</v>
      </c>
    </row>
    <row r="223" spans="1:11" x14ac:dyDescent="0.25">
      <c r="A223" s="43" t="s">
        <v>12</v>
      </c>
      <c r="B223" s="42">
        <v>99814</v>
      </c>
      <c r="C223" s="41" t="s">
        <v>13</v>
      </c>
      <c r="D223" s="40" t="s">
        <v>5</v>
      </c>
      <c r="E223" s="39">
        <v>6.25</v>
      </c>
      <c r="F223" s="38"/>
      <c r="G223" s="37">
        <v>2.61</v>
      </c>
      <c r="H223" s="37">
        <f>TRUNC(G223*E223,2)</f>
        <v>16.309999999999999</v>
      </c>
      <c r="I223" s="36">
        <f>H223/$H$230</f>
        <v>3.011948571726046E-5</v>
      </c>
      <c r="J223" s="35">
        <f ca="1">I223+(OFFSET(J223,-1,0))</f>
        <v>0.99992365790683302</v>
      </c>
      <c r="K223" s="34" t="str">
        <f ca="1">IF(J223&lt;=$C$3,"A",IF(J223&gt;($C$3+$C$4),"C","B"))</f>
        <v>C</v>
      </c>
    </row>
    <row r="224" spans="1:11" ht="24" x14ac:dyDescent="0.25">
      <c r="A224" s="43" t="s">
        <v>12</v>
      </c>
      <c r="B224" s="42">
        <v>100574</v>
      </c>
      <c r="C224" s="41" t="s">
        <v>11</v>
      </c>
      <c r="D224" s="40" t="s">
        <v>10</v>
      </c>
      <c r="E224" s="39">
        <v>6.9600000000000009</v>
      </c>
      <c r="F224" s="38"/>
      <c r="G224" s="37">
        <v>1.86</v>
      </c>
      <c r="H224" s="37">
        <f>TRUNC(G224*E224,2)</f>
        <v>12.94</v>
      </c>
      <c r="I224" s="36">
        <f>H224/$H$230</f>
        <v>2.3896146240426144E-5</v>
      </c>
      <c r="J224" s="35">
        <f ca="1">I224+(OFFSET(J224,-1,0))</f>
        <v>0.99994755405307345</v>
      </c>
      <c r="K224" s="34" t="str">
        <f ca="1">IF(J224&lt;=$C$3,"A",IF(J224&gt;($C$3+$C$4),"C","B"))</f>
        <v>C</v>
      </c>
    </row>
    <row r="225" spans="1:11" ht="24" x14ac:dyDescent="0.25">
      <c r="A225" s="43" t="s">
        <v>4</v>
      </c>
      <c r="B225" s="42" t="s">
        <v>9</v>
      </c>
      <c r="C225" s="41" t="s">
        <v>8</v>
      </c>
      <c r="D225" s="40" t="s">
        <v>1</v>
      </c>
      <c r="E225" s="39">
        <v>1.2</v>
      </c>
      <c r="F225" s="38"/>
      <c r="G225" s="37">
        <v>9.1300000000000008</v>
      </c>
      <c r="H225" s="37">
        <f>TRUNC(G225*E225,2)</f>
        <v>10.95</v>
      </c>
      <c r="I225" s="36">
        <f>H225/$H$230</f>
        <v>2.0221236579031395E-5</v>
      </c>
      <c r="J225" s="35">
        <f ca="1">I225+(OFFSET(J225,-1,0))</f>
        <v>0.99996777528965253</v>
      </c>
      <c r="K225" s="34" t="str">
        <f ca="1">IF(J225&lt;=$C$3,"A",IF(J225&gt;($C$3+$C$4),"C","B"))</f>
        <v>C</v>
      </c>
    </row>
    <row r="226" spans="1:11" ht="36" x14ac:dyDescent="0.25">
      <c r="A226" s="43" t="s">
        <v>4</v>
      </c>
      <c r="B226" s="42" t="s">
        <v>7</v>
      </c>
      <c r="C226" s="41" t="s">
        <v>6</v>
      </c>
      <c r="D226" s="40" t="s">
        <v>5</v>
      </c>
      <c r="E226" s="39">
        <v>0.49</v>
      </c>
      <c r="F226" s="38"/>
      <c r="G226" s="37">
        <v>19.670000000000002</v>
      </c>
      <c r="H226" s="37">
        <f>TRUNC(G226*E226,2)</f>
        <v>9.6300000000000008</v>
      </c>
      <c r="I226" s="36">
        <f>H226/$H$230</f>
        <v>1.7783608059915284E-5</v>
      </c>
      <c r="J226" s="35">
        <f ca="1">I226+(OFFSET(J226,-1,0))</f>
        <v>0.99998555889771246</v>
      </c>
      <c r="K226" s="34" t="str">
        <f ca="1">IF(J226&lt;=$C$3,"A",IF(J226&gt;($C$3+$C$4),"C","B"))</f>
        <v>C</v>
      </c>
    </row>
    <row r="227" spans="1:11" ht="24" x14ac:dyDescent="0.25">
      <c r="A227" s="43" t="s">
        <v>4</v>
      </c>
      <c r="B227" s="42" t="s">
        <v>3</v>
      </c>
      <c r="C227" s="41" t="s">
        <v>2</v>
      </c>
      <c r="D227" s="40" t="s">
        <v>1</v>
      </c>
      <c r="E227" s="39">
        <v>3.3</v>
      </c>
      <c r="F227" s="38"/>
      <c r="G227" s="37">
        <v>2.2000000000000002</v>
      </c>
      <c r="H227" s="37">
        <f>TRUNC(G227*E227,2)</f>
        <v>7.26</v>
      </c>
      <c r="I227" s="36">
        <f>H227/$H$230</f>
        <v>1.3406956855138624E-5</v>
      </c>
      <c r="J227" s="35">
        <f ca="1">I227+(OFFSET(J227,-1,0))</f>
        <v>0.9999989658545676</v>
      </c>
      <c r="K227" s="34" t="str">
        <f ca="1">IF(J227&lt;=$C$3,"A",IF(J227&gt;($C$3+$C$4),"C","B"))</f>
        <v>C</v>
      </c>
    </row>
    <row r="228" spans="1:11" x14ac:dyDescent="0.25">
      <c r="A228" s="43"/>
      <c r="B228" s="42"/>
      <c r="C228" s="41"/>
      <c r="D228" s="40"/>
      <c r="E228" s="39"/>
      <c r="F228" s="38"/>
      <c r="G228" s="37"/>
      <c r="H228" s="37">
        <f>TRUNC(G228*E228,2)</f>
        <v>0</v>
      </c>
      <c r="I228" s="36">
        <f>H228/$H$230</f>
        <v>0</v>
      </c>
      <c r="J228" s="35">
        <f ca="1">I228+(OFFSET(J228,-1,0))</f>
        <v>0.9999989658545676</v>
      </c>
      <c r="K228" s="34" t="str">
        <f ca="1">IF(J228&lt;=$C$3,"A",IF(J228&gt;($C$3+$C$4),"C","B"))</f>
        <v>C</v>
      </c>
    </row>
    <row r="229" spans="1:11" ht="15.75" thickBot="1" x14ac:dyDescent="0.3">
      <c r="A229" s="33"/>
      <c r="B229" s="32"/>
      <c r="C229" s="31"/>
      <c r="D229" s="30"/>
      <c r="E229" s="29"/>
      <c r="F229" s="28"/>
      <c r="G229" s="27"/>
      <c r="H229" s="27"/>
      <c r="I229" s="26"/>
      <c r="J229" s="26"/>
      <c r="K229" s="25"/>
    </row>
    <row r="230" spans="1:11" ht="15.75" thickBot="1" x14ac:dyDescent="0.3">
      <c r="A230" s="24"/>
      <c r="B230" s="23"/>
      <c r="C230" s="22"/>
      <c r="D230" s="21"/>
      <c r="E230" s="20"/>
      <c r="F230" s="19"/>
      <c r="G230" s="18" t="s">
        <v>0</v>
      </c>
      <c r="H230" s="18">
        <v>541509.91</v>
      </c>
      <c r="I230" s="17">
        <v>1</v>
      </c>
      <c r="J230" s="16"/>
      <c r="K230" s="15"/>
    </row>
    <row r="231" spans="1:11" s="2" customFormat="1" ht="30" customHeight="1" x14ac:dyDescent="0.25">
      <c r="A231" s="14"/>
      <c r="B231" s="13"/>
      <c r="C231" s="12"/>
      <c r="D231" s="12"/>
      <c r="E231" s="12"/>
      <c r="F231" s="12"/>
      <c r="G231" s="12"/>
      <c r="H231" s="12"/>
      <c r="I231" s="12"/>
      <c r="J231" s="12"/>
      <c r="K231" s="11"/>
    </row>
    <row r="232" spans="1:11" s="2" customFormat="1" ht="30" customHeight="1" x14ac:dyDescent="0.25">
      <c r="A232" s="10"/>
      <c r="B232" s="9"/>
      <c r="C232" s="9"/>
      <c r="D232" s="9"/>
      <c r="E232" s="9"/>
      <c r="F232" s="9"/>
      <c r="G232" s="9"/>
      <c r="H232" s="9"/>
      <c r="I232" s="9"/>
      <c r="J232" s="9"/>
      <c r="K232" s="8"/>
    </row>
    <row r="233" spans="1:11" s="2" customFormat="1" ht="30" customHeight="1" thickBot="1" x14ac:dyDescent="0.3">
      <c r="A233" s="7"/>
      <c r="B233" s="6"/>
      <c r="C233" s="6"/>
      <c r="D233" s="6"/>
      <c r="E233" s="6"/>
      <c r="F233" s="6"/>
      <c r="G233" s="6"/>
      <c r="H233" s="6"/>
      <c r="I233" s="6"/>
      <c r="J233" s="6"/>
      <c r="K233" s="5"/>
    </row>
    <row r="236" spans="1:11" x14ac:dyDescent="0.25">
      <c r="J236" s="4"/>
    </row>
  </sheetData>
  <mergeCells count="3">
    <mergeCell ref="A231:K233"/>
    <mergeCell ref="A1:K1"/>
    <mergeCell ref="A2:K2"/>
  </mergeCells>
  <conditionalFormatting sqref="K7 K229">
    <cfRule type="expression" dxfId="8" priority="7">
      <formula>K7="C"</formula>
    </cfRule>
    <cfRule type="expression" dxfId="7" priority="8">
      <formula>K7="B"</formula>
    </cfRule>
    <cfRule type="expression" dxfId="6" priority="9">
      <formula>K7="A"</formula>
    </cfRule>
  </conditionalFormatting>
  <conditionalFormatting sqref="K230">
    <cfRule type="expression" dxfId="5" priority="4">
      <formula>K230="C"</formula>
    </cfRule>
    <cfRule type="expression" dxfId="4" priority="5">
      <formula>K230="B"</formula>
    </cfRule>
    <cfRule type="expression" dxfId="3" priority="6">
      <formula>K230="A"</formula>
    </cfRule>
  </conditionalFormatting>
  <conditionalFormatting sqref="K8:K228">
    <cfRule type="expression" dxfId="2" priority="1">
      <formula>K8="C"</formula>
    </cfRule>
    <cfRule type="expression" dxfId="1" priority="2">
      <formula>K8="B"</formula>
    </cfRule>
    <cfRule type="expression" dxfId="0" priority="3">
      <formula>K8="A"</formula>
    </cfRule>
  </conditionalFormatting>
  <printOptions gridLines="1"/>
  <pageMargins left="0.78740157480314965" right="0.39370078740157483" top="0.78740157480314965" bottom="0.78740157480314965" header="0.31496062992125984" footer="0.31496062992125984"/>
  <pageSetup paperSize="9" scale="51" fitToHeight="0" orientation="portrait" r:id="rId1"/>
  <headerFooter>
    <oddFooter>&amp;L&amp;F - &amp;A&amp;CPágina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urva_ABC">
                <anchor moveWithCells="1" sizeWithCells="1">
                  <from>
                    <xdr:col>11</xdr:col>
                    <xdr:colOff>114300</xdr:colOff>
                    <xdr:row>0</xdr:row>
                    <xdr:rowOff>95250</xdr:rowOff>
                  </from>
                  <to>
                    <xdr:col>11</xdr:col>
                    <xdr:colOff>1476375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Curva ABC</vt:lpstr>
      <vt:lpstr>'Curva ABC'!Area_de_impressao</vt:lpstr>
      <vt:lpstr>'Curva ABC'!Titulos_de_impressao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Caroline da Silva</dc:creator>
  <cp:lastModifiedBy>Stefany Caroline da Silva</cp:lastModifiedBy>
  <dcterms:created xsi:type="dcterms:W3CDTF">2026-02-03T12:21:58Z</dcterms:created>
  <dcterms:modified xsi:type="dcterms:W3CDTF">2026-02-03T12:22:21Z</dcterms:modified>
</cp:coreProperties>
</file>