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1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ciana\Documents\Ticiana\Reforma Sede\Processo final\Assinados\"/>
    </mc:Choice>
  </mc:AlternateContent>
  <xr:revisionPtr revIDLastSave="0" documentId="13_ncr:1_{4AADC168-BC4C-4B28-A4AB-C83A72CA536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PLANILHA ORÇAMENTÁRIA" sheetId="2" r:id="rId1"/>
  </sheets>
  <definedNames>
    <definedName name="_xlnm.Print_Titles" localSheetId="0">'PLANILHA ORÇAMENTÁRIA'!$1:$4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2" l="1"/>
  <c r="J74" i="2"/>
  <c r="J62" i="2"/>
  <c r="J59" i="2"/>
  <c r="J27" i="2"/>
  <c r="J18" i="2"/>
  <c r="J6" i="2"/>
  <c r="I80" i="2" l="1"/>
  <c r="J80" i="2" s="1"/>
  <c r="I79" i="2"/>
  <c r="J79" i="2" s="1"/>
  <c r="J78" i="2" s="1"/>
  <c r="I77" i="2"/>
  <c r="J77" i="2" s="1"/>
  <c r="I76" i="2"/>
  <c r="J76" i="2" s="1"/>
  <c r="J75" i="2" s="1"/>
  <c r="I73" i="2"/>
  <c r="J73" i="2" s="1"/>
  <c r="J72" i="2" s="1"/>
  <c r="I71" i="2"/>
  <c r="J71" i="2" s="1"/>
  <c r="I70" i="2"/>
  <c r="J70" i="2" s="1"/>
  <c r="I68" i="2"/>
  <c r="J68" i="2" s="1"/>
  <c r="I67" i="2"/>
  <c r="J67" i="2" s="1"/>
  <c r="I65" i="2"/>
  <c r="J65" i="2" s="1"/>
  <c r="I64" i="2"/>
  <c r="J64" i="2" s="1"/>
  <c r="I61" i="2"/>
  <c r="J61" i="2" s="1"/>
  <c r="J60" i="2" s="1"/>
  <c r="I55" i="2"/>
  <c r="J55" i="2" s="1"/>
  <c r="I56" i="2"/>
  <c r="J56" i="2" s="1"/>
  <c r="I57" i="2"/>
  <c r="J57" i="2" s="1"/>
  <c r="I58" i="2"/>
  <c r="J58" i="2" s="1"/>
  <c r="I54" i="2"/>
  <c r="J54" i="2" s="1"/>
  <c r="I52" i="2"/>
  <c r="J52" i="2" s="1"/>
  <c r="I51" i="2"/>
  <c r="J51" i="2" s="1"/>
  <c r="I50" i="2"/>
  <c r="J50" i="2" s="1"/>
  <c r="I48" i="2"/>
  <c r="J48" i="2" s="1"/>
  <c r="I47" i="2"/>
  <c r="J47" i="2" s="1"/>
  <c r="I38" i="2"/>
  <c r="J38" i="2" s="1"/>
  <c r="I39" i="2"/>
  <c r="J39" i="2" s="1"/>
  <c r="I40" i="2"/>
  <c r="J40" i="2" s="1"/>
  <c r="I41" i="2"/>
  <c r="J41" i="2" s="1"/>
  <c r="I42" i="2"/>
  <c r="J42" i="2" s="1"/>
  <c r="I43" i="2"/>
  <c r="J43" i="2" s="1"/>
  <c r="I44" i="2"/>
  <c r="J44" i="2" s="1"/>
  <c r="I45" i="2"/>
  <c r="J45" i="2" s="1"/>
  <c r="I37" i="2"/>
  <c r="J37" i="2" s="1"/>
  <c r="I32" i="2"/>
  <c r="J32" i="2" s="1"/>
  <c r="I33" i="2"/>
  <c r="J33" i="2" s="1"/>
  <c r="I34" i="2"/>
  <c r="J34" i="2" s="1"/>
  <c r="I35" i="2"/>
  <c r="J35" i="2" s="1"/>
  <c r="I31" i="2"/>
  <c r="J31" i="2" s="1"/>
  <c r="I29" i="2"/>
  <c r="J29" i="2" s="1"/>
  <c r="J28" i="2" s="1"/>
  <c r="I26" i="2"/>
  <c r="J26" i="2" s="1"/>
  <c r="I25" i="2"/>
  <c r="J25" i="2" s="1"/>
  <c r="I24" i="2"/>
  <c r="J24" i="2" s="1"/>
  <c r="I22" i="2"/>
  <c r="J22" i="2" s="1"/>
  <c r="J21" i="2" s="1"/>
  <c r="I20" i="2"/>
  <c r="J20" i="2" s="1"/>
  <c r="J19" i="2" s="1"/>
  <c r="I17" i="2"/>
  <c r="J17" i="2" s="1"/>
  <c r="J16" i="2" s="1"/>
  <c r="I12" i="2"/>
  <c r="J12" i="2" s="1"/>
  <c r="I13" i="2"/>
  <c r="J13" i="2" s="1"/>
  <c r="I14" i="2"/>
  <c r="J14" i="2" s="1"/>
  <c r="I15" i="2"/>
  <c r="J15" i="2" s="1"/>
  <c r="I11" i="2"/>
  <c r="J11" i="2"/>
  <c r="I9" i="2"/>
  <c r="J9" i="2" s="1"/>
  <c r="I8" i="2"/>
  <c r="J8" i="2" s="1"/>
  <c r="J23" i="2" l="1"/>
  <c r="J7" i="2"/>
  <c r="J30" i="2"/>
  <c r="J66" i="2"/>
  <c r="J53" i="2"/>
  <c r="J10" i="2"/>
  <c r="J69" i="2"/>
  <c r="J63" i="2"/>
  <c r="J49" i="2"/>
  <c r="J46" i="2"/>
  <c r="J36" i="2"/>
</calcChain>
</file>

<file path=xl/sharedStrings.xml><?xml version="1.0" encoding="utf-8"?>
<sst xmlns="http://schemas.openxmlformats.org/spreadsheetml/2006/main" count="349" uniqueCount="213">
  <si>
    <r>
      <rPr>
        <b/>
        <sz val="7"/>
        <rFont val="Arial"/>
        <family val="2"/>
      </rPr>
      <t xml:space="preserve">DATA BASE
</t>
    </r>
    <r>
      <rPr>
        <sz val="7"/>
        <rFont val="Arial MT"/>
        <family val="2"/>
      </rPr>
      <t>08-25 (N DES.)</t>
    </r>
  </si>
  <si>
    <r>
      <rPr>
        <b/>
        <sz val="7"/>
        <rFont val="Arial"/>
        <family val="2"/>
      </rPr>
      <t>REPARO, IMPERMEABILIZAÇÃO E PINTURA</t>
    </r>
  </si>
  <si>
    <r>
      <rPr>
        <b/>
        <sz val="7"/>
        <rFont val="Arial"/>
        <family val="2"/>
      </rPr>
      <t>SERVIÇOS INICIAIS</t>
    </r>
  </si>
  <si>
    <r>
      <rPr>
        <b/>
        <sz val="7"/>
        <rFont val="Arial"/>
        <family val="2"/>
      </rPr>
      <t>-</t>
    </r>
  </si>
  <si>
    <r>
      <rPr>
        <b/>
        <sz val="7"/>
        <rFont val="Arial"/>
        <family val="2"/>
      </rPr>
      <t>1.1.</t>
    </r>
  </si>
  <si>
    <r>
      <rPr>
        <b/>
        <sz val="7"/>
        <rFont val="Arial"/>
        <family val="2"/>
      </rPr>
      <t>ADMINISTRAÇÃO LOCAL</t>
    </r>
  </si>
  <si>
    <r>
      <rPr>
        <sz val="7"/>
        <rFont val="Arial MT"/>
        <family val="2"/>
      </rPr>
      <t>1.1.1.</t>
    </r>
  </si>
  <si>
    <r>
      <rPr>
        <sz val="7"/>
        <rFont val="Arial MT"/>
        <family val="2"/>
      </rPr>
      <t>SINAPI</t>
    </r>
  </si>
  <si>
    <r>
      <rPr>
        <sz val="7"/>
        <rFont val="Arial MT"/>
        <family val="2"/>
      </rPr>
      <t xml:space="preserve">ENGENHEIRO CIVIL DE OBRA JUNIOR COM ENCARGOS
</t>
    </r>
    <r>
      <rPr>
        <sz val="7"/>
        <rFont val="Arial MT"/>
        <family val="2"/>
      </rPr>
      <t>COMPLEMENTARES</t>
    </r>
  </si>
  <si>
    <r>
      <rPr>
        <sz val="7"/>
        <rFont val="Arial MT"/>
        <family val="2"/>
      </rPr>
      <t>H</t>
    </r>
  </si>
  <si>
    <r>
      <rPr>
        <sz val="7"/>
        <rFont val="Arial MT"/>
        <family val="2"/>
      </rPr>
      <t>BDI 1</t>
    </r>
  </si>
  <si>
    <r>
      <rPr>
        <sz val="7"/>
        <rFont val="Arial MT"/>
        <family val="2"/>
      </rPr>
      <t>1.1.2.</t>
    </r>
  </si>
  <si>
    <r>
      <rPr>
        <sz val="7"/>
        <rFont val="Arial MT"/>
        <family val="2"/>
      </rPr>
      <t xml:space="preserve">TÉCNICO EM SEGURANÇA DO TRABALHO COM ENCARGOS
</t>
    </r>
    <r>
      <rPr>
        <sz val="7"/>
        <rFont val="Arial MT"/>
        <family val="2"/>
      </rPr>
      <t>COMPLEMENTARES</t>
    </r>
  </si>
  <si>
    <r>
      <rPr>
        <b/>
        <sz val="7"/>
        <rFont val="Arial"/>
        <family val="2"/>
      </rPr>
      <t>1.2.</t>
    </r>
  </si>
  <si>
    <r>
      <rPr>
        <b/>
        <sz val="7"/>
        <rFont val="Arial"/>
        <family val="2"/>
      </rPr>
      <t>CANTEIRO DE OBRAS</t>
    </r>
  </si>
  <si>
    <r>
      <rPr>
        <sz val="7"/>
        <rFont val="Arial MT"/>
        <family val="2"/>
      </rPr>
      <t>1.2.1.</t>
    </r>
  </si>
  <si>
    <r>
      <rPr>
        <sz val="7"/>
        <rFont val="Arial MT"/>
        <family val="2"/>
      </rPr>
      <t>SETOP</t>
    </r>
  </si>
  <si>
    <r>
      <rPr>
        <sz val="7"/>
        <rFont val="Arial MT"/>
        <family val="2"/>
      </rPr>
      <t>ED-50137</t>
    </r>
  </si>
  <si>
    <r>
      <rPr>
        <sz val="7"/>
        <rFont val="Arial MT"/>
        <family val="2"/>
      </rPr>
      <t xml:space="preserve">MOBILIZAÇÃO E DESMOBILIZAÇÃO DE CONTAINER, INCLUSIVE CARGA, DESCARGA E TRANSPORTE EM CAMINHÃO CARROCERIA COM
</t>
    </r>
    <r>
      <rPr>
        <sz val="7"/>
        <rFont val="Arial MT"/>
        <family val="2"/>
      </rPr>
      <t>GUINDAUTO (MUNCK), EXCLUSIVE LOCAÇÃO DO CONTAINER</t>
    </r>
  </si>
  <si>
    <r>
      <rPr>
        <sz val="7"/>
        <rFont val="Arial MT"/>
        <family val="2"/>
      </rPr>
      <t>un</t>
    </r>
  </si>
  <si>
    <r>
      <rPr>
        <sz val="7"/>
        <rFont val="Arial MT"/>
        <family val="2"/>
      </rPr>
      <t>1.2.2.</t>
    </r>
  </si>
  <si>
    <r>
      <rPr>
        <sz val="7"/>
        <rFont val="Arial MT"/>
        <family val="2"/>
      </rPr>
      <t>ED-16350</t>
    </r>
  </si>
  <si>
    <r>
      <rPr>
        <sz val="7"/>
        <rFont val="Arial MT"/>
        <family val="2"/>
      </rPr>
      <t>mês</t>
    </r>
  </si>
  <si>
    <r>
      <rPr>
        <sz val="7"/>
        <rFont val="Arial MT"/>
        <family val="2"/>
      </rPr>
      <t>1.2.3.</t>
    </r>
  </si>
  <si>
    <r>
      <rPr>
        <sz val="7"/>
        <rFont val="Arial MT"/>
        <family val="2"/>
      </rPr>
      <t xml:space="preserve">FORNECIMENTO E INSTALAÇÃO DE PLACA DE OBRA COM CHAPA
</t>
    </r>
    <r>
      <rPr>
        <sz val="7"/>
        <rFont val="Arial MT"/>
        <family val="2"/>
      </rPr>
      <t>GALVANIZADA E ESTRUTURA DE MADEIRA. AF_03/2022_PS</t>
    </r>
  </si>
  <si>
    <r>
      <rPr>
        <sz val="7"/>
        <rFont val="Arial MT"/>
        <family val="2"/>
      </rPr>
      <t>M2</t>
    </r>
  </si>
  <si>
    <r>
      <rPr>
        <sz val="7"/>
        <rFont val="Arial MT"/>
        <family val="2"/>
      </rPr>
      <t>1.2.4.</t>
    </r>
  </si>
  <si>
    <r>
      <rPr>
        <sz val="7"/>
        <rFont val="Arial MT"/>
        <family val="2"/>
      </rPr>
      <t>ED-50157</t>
    </r>
  </si>
  <si>
    <r>
      <rPr>
        <sz val="7"/>
        <rFont val="Arial MT"/>
        <family val="2"/>
      </rPr>
      <t>FITA ZEBRADA AMARELA PARA SINALIZAÇÃO ISOLAMENTO DE ÁREA, EXCLUSIVE SUPORTE PARA SUSTENTAÇÃO, INCLUSIVE FIXAÇÃO E FORNECIMENTO</t>
    </r>
  </si>
  <si>
    <r>
      <rPr>
        <sz val="7"/>
        <rFont val="Arial MT"/>
        <family val="2"/>
      </rPr>
      <t>m</t>
    </r>
  </si>
  <si>
    <r>
      <rPr>
        <sz val="7"/>
        <rFont val="Arial MT"/>
        <family val="2"/>
      </rPr>
      <t>1.2.5.</t>
    </r>
  </si>
  <si>
    <r>
      <rPr>
        <sz val="7"/>
        <rFont val="Arial MT"/>
        <family val="2"/>
      </rPr>
      <t>ED-27006</t>
    </r>
  </si>
  <si>
    <r>
      <rPr>
        <sz val="7"/>
        <rFont val="Arial MT"/>
        <family val="2"/>
      </rPr>
      <t xml:space="preserve">CONE PARA SINALIZAÇÃO/ISOLAMENTO DE ÁREAS, ALTURA 75CM,
</t>
    </r>
    <r>
      <rPr>
        <sz val="7"/>
        <rFont val="Arial MT"/>
        <family val="2"/>
      </rPr>
      <t>INCLUSIVE FORNECIMENTO E MOVIMENTAÇÃO</t>
    </r>
  </si>
  <si>
    <r>
      <rPr>
        <b/>
        <sz val="7"/>
        <rFont val="Arial"/>
        <family val="2"/>
      </rPr>
      <t>1.3.</t>
    </r>
  </si>
  <si>
    <r>
      <rPr>
        <b/>
        <sz val="7"/>
        <rFont val="Arial"/>
        <family val="2"/>
      </rPr>
      <t>PROJETOS</t>
    </r>
  </si>
  <si>
    <r>
      <rPr>
        <sz val="7"/>
        <rFont val="Arial MT"/>
        <family val="2"/>
      </rPr>
      <t>1.3.1.</t>
    </r>
  </si>
  <si>
    <r>
      <rPr>
        <sz val="7"/>
        <rFont val="Arial MT"/>
        <family val="2"/>
      </rPr>
      <t>CO-4086</t>
    </r>
  </si>
  <si>
    <r>
      <rPr>
        <sz val="7"/>
        <rFont val="Arial MT"/>
        <family val="2"/>
      </rPr>
      <t>PROJETO EXECUTIVO DE LINHA DE VIDA</t>
    </r>
  </si>
  <si>
    <r>
      <rPr>
        <sz val="7"/>
        <rFont val="Arial MT"/>
        <family val="2"/>
      </rPr>
      <t>UN</t>
    </r>
  </si>
  <si>
    <r>
      <rPr>
        <b/>
        <sz val="7"/>
        <rFont val="Arial"/>
        <family val="2"/>
      </rPr>
      <t>2.1.</t>
    </r>
  </si>
  <si>
    <r>
      <rPr>
        <b/>
        <sz val="7"/>
        <rFont val="Arial"/>
        <family val="2"/>
      </rPr>
      <t>EXECUÇÃO LINHA DE VIDA</t>
    </r>
  </si>
  <si>
    <r>
      <rPr>
        <sz val="7"/>
        <rFont val="Arial MT"/>
        <family val="2"/>
      </rPr>
      <t>2.1.1.</t>
    </r>
  </si>
  <si>
    <r>
      <rPr>
        <sz val="7"/>
        <rFont val="Arial MT"/>
        <family val="2"/>
      </rPr>
      <t>ED-9128</t>
    </r>
  </si>
  <si>
    <r>
      <rPr>
        <sz val="7"/>
        <rFont val="Arial MT"/>
        <family val="2"/>
      </rPr>
      <t>M</t>
    </r>
  </si>
  <si>
    <r>
      <rPr>
        <b/>
        <sz val="7"/>
        <rFont val="Arial"/>
        <family val="2"/>
      </rPr>
      <t>2.2.</t>
    </r>
  </si>
  <si>
    <r>
      <rPr>
        <b/>
        <sz val="7"/>
        <rFont val="Arial"/>
        <family val="2"/>
      </rPr>
      <t>PROTEÇÃO</t>
    </r>
  </si>
  <si>
    <r>
      <rPr>
        <sz val="7"/>
        <rFont val="Arial MT"/>
        <family val="2"/>
      </rPr>
      <t>2.2.1.</t>
    </r>
  </si>
  <si>
    <r>
      <rPr>
        <sz val="7"/>
        <rFont val="Arial MT"/>
        <family val="2"/>
      </rPr>
      <t>Composição</t>
    </r>
  </si>
  <si>
    <r>
      <rPr>
        <sz val="7"/>
        <rFont val="Arial MT"/>
        <family val="2"/>
      </rPr>
      <t>P-0001</t>
    </r>
  </si>
  <si>
    <r>
      <rPr>
        <b/>
        <sz val="7"/>
        <rFont val="Arial"/>
        <family val="2"/>
      </rPr>
      <t>2.3.</t>
    </r>
  </si>
  <si>
    <r>
      <rPr>
        <b/>
        <sz val="7"/>
        <rFont val="Arial"/>
        <family val="2"/>
      </rPr>
      <t>REMOÇOES E DEMOLIÇÕES</t>
    </r>
  </si>
  <si>
    <r>
      <rPr>
        <sz val="7"/>
        <rFont val="Arial MT"/>
        <family val="2"/>
      </rPr>
      <t>2.3.1.</t>
    </r>
  </si>
  <si>
    <r>
      <rPr>
        <sz val="7"/>
        <rFont val="Arial MT"/>
        <family val="2"/>
      </rPr>
      <t>P-0012</t>
    </r>
  </si>
  <si>
    <r>
      <rPr>
        <sz val="7"/>
        <rFont val="Arial MT"/>
        <family val="2"/>
      </rPr>
      <t>2.3.2.</t>
    </r>
  </si>
  <si>
    <r>
      <rPr>
        <sz val="7"/>
        <rFont val="Arial MT"/>
        <family val="2"/>
      </rPr>
      <t>P-0013</t>
    </r>
  </si>
  <si>
    <r>
      <rPr>
        <sz val="7"/>
        <rFont val="Arial MT"/>
        <family val="2"/>
      </rPr>
      <t>LIMPEZA DE PAREDE PARA REMOÇÃO DE BOLOR</t>
    </r>
  </si>
  <si>
    <r>
      <rPr>
        <sz val="7"/>
        <rFont val="Arial MT"/>
        <family val="2"/>
      </rPr>
      <t>2.3.3.</t>
    </r>
  </si>
  <si>
    <r>
      <rPr>
        <sz val="7"/>
        <rFont val="Arial MT"/>
        <family val="2"/>
      </rPr>
      <t>P-0003</t>
    </r>
  </si>
  <si>
    <r>
      <rPr>
        <b/>
        <sz val="7"/>
        <rFont val="Arial"/>
        <family val="2"/>
      </rPr>
      <t>3.1.</t>
    </r>
  </si>
  <si>
    <r>
      <rPr>
        <b/>
        <sz val="7"/>
        <rFont val="Arial"/>
        <family val="2"/>
      </rPr>
      <t>LAVAGEM FACHADA</t>
    </r>
  </si>
  <si>
    <r>
      <rPr>
        <sz val="7"/>
        <rFont val="Arial MT"/>
        <family val="2"/>
      </rPr>
      <t>3.1.1.</t>
    </r>
  </si>
  <si>
    <r>
      <rPr>
        <sz val="7"/>
        <rFont val="Arial MT"/>
        <family val="2"/>
      </rPr>
      <t>P-0009</t>
    </r>
  </si>
  <si>
    <r>
      <rPr>
        <b/>
        <sz val="7"/>
        <rFont val="Arial"/>
        <family val="2"/>
      </rPr>
      <t>3.2.</t>
    </r>
  </si>
  <si>
    <r>
      <rPr>
        <b/>
        <sz val="7"/>
        <rFont val="Arial"/>
        <family val="2"/>
      </rPr>
      <t>LAVAGEM FACHADA FRENTE E LATERAL</t>
    </r>
  </si>
  <si>
    <r>
      <rPr>
        <sz val="7"/>
        <rFont val="Arial MT"/>
        <family val="2"/>
      </rPr>
      <t>3.2.1.</t>
    </r>
  </si>
  <si>
    <r>
      <rPr>
        <sz val="7"/>
        <rFont val="Arial MT"/>
        <family val="2"/>
      </rPr>
      <t>3.2.2.</t>
    </r>
  </si>
  <si>
    <r>
      <rPr>
        <sz val="7"/>
        <rFont val="Arial MT"/>
        <family val="2"/>
      </rPr>
      <t>3.2.3.</t>
    </r>
  </si>
  <si>
    <r>
      <rPr>
        <sz val="7"/>
        <rFont val="Arial MT"/>
        <family val="2"/>
      </rPr>
      <t>3.2.4.</t>
    </r>
  </si>
  <si>
    <r>
      <rPr>
        <sz val="7"/>
        <rFont val="Arial MT"/>
        <family val="2"/>
      </rPr>
      <t>3.2.5.</t>
    </r>
  </si>
  <si>
    <r>
      <rPr>
        <sz val="7"/>
        <rFont val="Arial MT"/>
        <family val="2"/>
      </rPr>
      <t>P-0016</t>
    </r>
  </si>
  <si>
    <r>
      <rPr>
        <b/>
        <sz val="7"/>
        <rFont val="Arial"/>
        <family val="2"/>
      </rPr>
      <t>3.3.</t>
    </r>
  </si>
  <si>
    <r>
      <rPr>
        <b/>
        <sz val="7"/>
        <rFont val="Arial"/>
        <family val="2"/>
      </rPr>
      <t>LIXAMENTO E TRATAMENTO</t>
    </r>
  </si>
  <si>
    <r>
      <rPr>
        <sz val="7"/>
        <rFont val="Arial MT"/>
        <family val="2"/>
      </rPr>
      <t>3.3.1.</t>
    </r>
  </si>
  <si>
    <r>
      <rPr>
        <sz val="7"/>
        <rFont val="Arial MT"/>
        <family val="2"/>
      </rPr>
      <t>P-OO11</t>
    </r>
  </si>
  <si>
    <r>
      <rPr>
        <sz val="7"/>
        <rFont val="Arial MT"/>
        <family val="2"/>
      </rPr>
      <t>LIXAMENTO MANUAL EM TETO PARA REMOÇÃO DE TINTA</t>
    </r>
  </si>
  <si>
    <r>
      <rPr>
        <sz val="7"/>
        <rFont val="Arial MT"/>
        <family val="2"/>
      </rPr>
      <t>3.3.2.</t>
    </r>
  </si>
  <si>
    <r>
      <rPr>
        <sz val="7"/>
        <rFont val="Arial MT"/>
        <family val="2"/>
      </rPr>
      <t>P-0006</t>
    </r>
  </si>
  <si>
    <r>
      <rPr>
        <sz val="7"/>
        <rFont val="Arial MT"/>
        <family val="2"/>
      </rPr>
      <t>LIXAMENTO MANUAL EM PAREDE</t>
    </r>
  </si>
  <si>
    <r>
      <rPr>
        <sz val="7"/>
        <rFont val="Arial MT"/>
        <family val="2"/>
      </rPr>
      <t>3.3.3.</t>
    </r>
  </si>
  <si>
    <r>
      <rPr>
        <sz val="7"/>
        <rFont val="Arial MT"/>
        <family val="2"/>
      </rPr>
      <t>3.3.4.</t>
    </r>
  </si>
  <si>
    <r>
      <rPr>
        <sz val="7"/>
        <rFont val="Arial MT"/>
        <family val="2"/>
      </rPr>
      <t>3.3.5.</t>
    </r>
  </si>
  <si>
    <r>
      <rPr>
        <sz val="7"/>
        <rFont val="Arial MT"/>
        <family val="2"/>
      </rPr>
      <t>3.3.6.</t>
    </r>
  </si>
  <si>
    <r>
      <rPr>
        <sz val="7"/>
        <rFont val="Arial MT"/>
        <family val="2"/>
      </rPr>
      <t>3.3.7.</t>
    </r>
  </si>
  <si>
    <r>
      <rPr>
        <sz val="7"/>
        <rFont val="Arial MT"/>
        <family val="2"/>
      </rPr>
      <t>3.3.8.</t>
    </r>
  </si>
  <si>
    <r>
      <rPr>
        <sz val="7"/>
        <rFont val="Arial MT"/>
        <family val="2"/>
      </rPr>
      <t>P-0008</t>
    </r>
  </si>
  <si>
    <r>
      <rPr>
        <sz val="7"/>
        <rFont val="Arial MT"/>
        <family val="2"/>
      </rPr>
      <t>3.3.9.</t>
    </r>
  </si>
  <si>
    <r>
      <rPr>
        <b/>
        <sz val="7"/>
        <rFont val="Arial"/>
        <family val="2"/>
      </rPr>
      <t>3.4.</t>
    </r>
  </si>
  <si>
    <r>
      <rPr>
        <b/>
        <sz val="7"/>
        <rFont val="Arial"/>
        <family val="2"/>
      </rPr>
      <t>IMPERMEABILIZAÇÃO</t>
    </r>
  </si>
  <si>
    <r>
      <rPr>
        <sz val="7"/>
        <rFont val="Arial MT"/>
        <family val="2"/>
      </rPr>
      <t>3.4.1.</t>
    </r>
  </si>
  <si>
    <r>
      <rPr>
        <sz val="7"/>
        <rFont val="Arial MT"/>
        <family val="2"/>
      </rPr>
      <t>P-0005</t>
    </r>
  </si>
  <si>
    <r>
      <rPr>
        <sz val="7"/>
        <rFont val="Arial MT"/>
        <family val="2"/>
      </rPr>
      <t>3.4.2.</t>
    </r>
  </si>
  <si>
    <r>
      <rPr>
        <sz val="7"/>
        <rFont val="Arial MT"/>
        <family val="2"/>
      </rPr>
      <t>P-0010</t>
    </r>
  </si>
  <si>
    <r>
      <rPr>
        <b/>
        <sz val="7"/>
        <rFont val="Arial"/>
        <family val="2"/>
      </rPr>
      <t>3.5.</t>
    </r>
  </si>
  <si>
    <r>
      <rPr>
        <b/>
        <sz val="7"/>
        <rFont val="Arial"/>
        <family val="2"/>
      </rPr>
      <t>RECOMPOSIÇÃO</t>
    </r>
  </si>
  <si>
    <r>
      <rPr>
        <sz val="7"/>
        <rFont val="Arial MT"/>
        <family val="2"/>
      </rPr>
      <t>3.5.1.</t>
    </r>
  </si>
  <si>
    <r>
      <rPr>
        <sz val="7"/>
        <rFont val="Arial MT"/>
        <family val="2"/>
      </rPr>
      <t>3.5.3.</t>
    </r>
  </si>
  <si>
    <r>
      <rPr>
        <b/>
        <sz val="7"/>
        <rFont val="Arial"/>
        <family val="2"/>
      </rPr>
      <t>3.6.</t>
    </r>
  </si>
  <si>
    <r>
      <rPr>
        <b/>
        <sz val="7"/>
        <rFont val="Arial"/>
        <family val="2"/>
      </rPr>
      <t>PINTURA</t>
    </r>
  </si>
  <si>
    <r>
      <rPr>
        <sz val="7"/>
        <rFont val="Arial MT"/>
        <family val="2"/>
      </rPr>
      <t>3.6.1.</t>
    </r>
  </si>
  <si>
    <r>
      <rPr>
        <sz val="7"/>
        <rFont val="Arial MT"/>
        <family val="2"/>
      </rPr>
      <t xml:space="preserve">EMASSAMENTO COM MASSA LÁTEX, APLICAÇÃO EM PAREDE, UMA
</t>
    </r>
    <r>
      <rPr>
        <sz val="7"/>
        <rFont val="Arial MT"/>
        <family val="2"/>
      </rPr>
      <t>DEMÃO, LIXAMENTO MANUAL. AF_04/2023</t>
    </r>
  </si>
  <si>
    <r>
      <rPr>
        <sz val="7"/>
        <rFont val="Arial MT"/>
        <family val="2"/>
      </rPr>
      <t>3.6.2.</t>
    </r>
  </si>
  <si>
    <r>
      <rPr>
        <sz val="7"/>
        <rFont val="Arial MT"/>
        <family val="2"/>
      </rPr>
      <t xml:space="preserve">PINTURA LÁTEX ACRÍLICA PREMIUM, APLICAÇÃO MANUAL EM PAREDES,
</t>
    </r>
    <r>
      <rPr>
        <sz val="7"/>
        <rFont val="Arial MT"/>
        <family val="2"/>
      </rPr>
      <t>DUAS DEMÃOS. AF_04/2023</t>
    </r>
  </si>
  <si>
    <r>
      <rPr>
        <sz val="7"/>
        <rFont val="Arial MT"/>
        <family val="2"/>
      </rPr>
      <t>3.6.3.</t>
    </r>
  </si>
  <si>
    <r>
      <rPr>
        <sz val="7"/>
        <rFont val="Arial MT"/>
        <family val="2"/>
      </rPr>
      <t xml:space="preserve">PINTURA LÁTEX ACRÍLICA PREMIUM, APLICAÇÃO MANUAL EM TETO,
</t>
    </r>
    <r>
      <rPr>
        <sz val="7"/>
        <rFont val="Arial MT"/>
        <family val="2"/>
      </rPr>
      <t>DUAS DEMÃOS. AF_04/2023</t>
    </r>
  </si>
  <si>
    <r>
      <rPr>
        <sz val="7"/>
        <rFont val="Arial MT"/>
        <family val="2"/>
      </rPr>
      <t>3.6.4.</t>
    </r>
  </si>
  <si>
    <r>
      <rPr>
        <sz val="7"/>
        <rFont val="Arial MT"/>
        <family val="2"/>
      </rPr>
      <t xml:space="preserve">PINTURA COM TINTA ALQUÍDICA DE ACABAMENTO (ESMALTE SINTÉTICO ACETINADO) APLICADA A ROLO OU PINCEL SOBRE SUPERFÍCIES METÁLICAS (EXCETO PERFIL) EXECUTADO EM OBRA (02 DEMÃOS).
</t>
    </r>
    <r>
      <rPr>
        <sz val="7"/>
        <rFont val="Arial MT"/>
        <family val="2"/>
      </rPr>
      <t>AF_01/2020</t>
    </r>
  </si>
  <si>
    <r>
      <rPr>
        <sz val="7"/>
        <rFont val="Arial MT"/>
        <family val="2"/>
      </rPr>
      <t>3.6.5.</t>
    </r>
  </si>
  <si>
    <r>
      <rPr>
        <sz val="7"/>
        <rFont val="Arial MT"/>
        <family val="2"/>
      </rPr>
      <t xml:space="preserve">PINTURA TINTA DE ACABAMENTO (PIGMENTADA) ESMALTE SINTÉTICO
</t>
    </r>
    <r>
      <rPr>
        <sz val="7"/>
        <rFont val="Arial MT"/>
        <family val="2"/>
      </rPr>
      <t>FOSCO EM MADEIRA, 2 DEMÃOS. AF_01/2021</t>
    </r>
  </si>
  <si>
    <r>
      <rPr>
        <b/>
        <sz val="7"/>
        <rFont val="Arial"/>
        <family val="2"/>
      </rPr>
      <t>PISO</t>
    </r>
  </si>
  <si>
    <r>
      <rPr>
        <b/>
        <sz val="7"/>
        <rFont val="Arial"/>
        <family val="2"/>
      </rPr>
      <t>4.1.</t>
    </r>
  </si>
  <si>
    <r>
      <rPr>
        <b/>
        <sz val="7"/>
        <rFont val="Arial"/>
        <family val="2"/>
      </rPr>
      <t>Piso de madeira</t>
    </r>
  </si>
  <si>
    <r>
      <rPr>
        <sz val="7"/>
        <rFont val="Arial MT"/>
        <family val="2"/>
      </rPr>
      <t>4.1.1.</t>
    </r>
  </si>
  <si>
    <r>
      <rPr>
        <sz val="7"/>
        <rFont val="Arial MT"/>
        <family val="2"/>
      </rPr>
      <t>ED-17869</t>
    </r>
  </si>
  <si>
    <r>
      <rPr>
        <sz val="7"/>
        <rFont val="Arial MT"/>
        <family val="2"/>
      </rPr>
      <t xml:space="preserve">APLICAÇÃO DE VERNIZ, COM ACABAMENTO BRILHANTE, EM PISO DE MADEIRA, TIPO ASSOALHO/TÁBUA CORRIDA, DUAS (2) DEMÃOS,
</t>
    </r>
    <r>
      <rPr>
        <sz val="7"/>
        <rFont val="Arial MT"/>
        <family val="2"/>
      </rPr>
      <t>INCLUSIVE RASPAGEM E CALAFETAÇÃO</t>
    </r>
  </si>
  <si>
    <r>
      <rPr>
        <b/>
        <sz val="7"/>
        <rFont val="Arial"/>
        <family val="2"/>
      </rPr>
      <t>DIVISÓRIAS, PORTAS, FORRO e TAMPO DE VIDRO</t>
    </r>
  </si>
  <si>
    <r>
      <rPr>
        <b/>
        <sz val="7"/>
        <rFont val="Arial"/>
        <family val="2"/>
      </rPr>
      <t>5.1.</t>
    </r>
  </si>
  <si>
    <r>
      <rPr>
        <b/>
        <sz val="7"/>
        <rFont val="Arial"/>
        <family val="2"/>
      </rPr>
      <t>DIVISÓRIA EUCATEX</t>
    </r>
  </si>
  <si>
    <r>
      <rPr>
        <sz val="7"/>
        <rFont val="Arial MT"/>
        <family val="2"/>
      </rPr>
      <t>5.1.1.</t>
    </r>
  </si>
  <si>
    <r>
      <rPr>
        <sz val="7"/>
        <rFont val="Arial MT"/>
        <family val="2"/>
      </rPr>
      <t>Cotação</t>
    </r>
  </si>
  <si>
    <r>
      <rPr>
        <sz val="7"/>
        <rFont val="Arial MT"/>
        <family val="2"/>
      </rPr>
      <t xml:space="preserve">DIVISÓRIA EUCATEX INCLUSO GUIAS, PERFIS, PORTAS C/BATENTES,
</t>
    </r>
    <r>
      <rPr>
        <sz val="7"/>
        <rFont val="Arial MT"/>
        <family val="2"/>
      </rPr>
      <t>REQUADROS, DOBRADIÇAS E FECHADURAS</t>
    </r>
  </si>
  <si>
    <r>
      <rPr>
        <sz val="7"/>
        <rFont val="Arial MT"/>
        <family val="2"/>
      </rPr>
      <t>5.1.2.</t>
    </r>
  </si>
  <si>
    <r>
      <rPr>
        <sz val="7"/>
        <rFont val="Arial MT"/>
        <family val="2"/>
      </rPr>
      <t>P-0017</t>
    </r>
  </si>
  <si>
    <r>
      <rPr>
        <sz val="7"/>
        <rFont val="Arial MT"/>
        <family val="2"/>
      </rPr>
      <t xml:space="preserve">REMANEJAMENTO DE DIVISÓRIA LEVE - DESMONTAGEM E
</t>
    </r>
    <r>
      <rPr>
        <sz val="7"/>
        <rFont val="Arial MT"/>
        <family val="2"/>
      </rPr>
      <t>REMONTAGEM</t>
    </r>
  </si>
  <si>
    <r>
      <rPr>
        <b/>
        <sz val="7"/>
        <rFont val="Arial"/>
        <family val="2"/>
      </rPr>
      <t>5.2.</t>
    </r>
  </si>
  <si>
    <r>
      <rPr>
        <b/>
        <sz val="7"/>
        <rFont val="Arial"/>
        <family val="2"/>
      </rPr>
      <t>FORRO, ELÉTRICA E ILUNMINAÇÃO</t>
    </r>
  </si>
  <si>
    <r>
      <rPr>
        <sz val="7"/>
        <rFont val="Arial MT"/>
        <family val="2"/>
      </rPr>
      <t>5.2.1.</t>
    </r>
  </si>
  <si>
    <r>
      <rPr>
        <sz val="7"/>
        <rFont val="Arial MT"/>
        <family val="2"/>
      </rPr>
      <t xml:space="preserve">FORRO ACÚSTICO EM PLACAS DE FIBRA MINERAL C/PERFIL "T" EM AÇO
</t>
    </r>
    <r>
      <rPr>
        <sz val="7"/>
        <rFont val="Arial MT"/>
        <family val="2"/>
      </rPr>
      <t>(INSTALADO)</t>
    </r>
  </si>
  <si>
    <r>
      <rPr>
        <sz val="7"/>
        <rFont val="Arial MT"/>
        <family val="2"/>
      </rPr>
      <t>5.2.2.</t>
    </r>
  </si>
  <si>
    <r>
      <rPr>
        <sz val="7"/>
        <rFont val="Arial MT"/>
        <family val="2"/>
      </rPr>
      <t>ED-13338</t>
    </r>
  </si>
  <si>
    <r>
      <rPr>
        <sz val="7"/>
        <rFont val="Arial MT"/>
        <family val="2"/>
      </rPr>
      <t xml:space="preserve">LUMINÁRIA COMERCIAL CHANFRADA DE SOBREPOR COMPLETA, PARA DUAS (2) LÂMPADAS TUBULARES LED 2X18W-ØT8, TEMPERATURA DA COR 6500K, FORNECIMENTO E INSTALAÇÃO, INCLUSIVE BASE E
</t>
    </r>
    <r>
      <rPr>
        <sz val="7"/>
        <rFont val="Arial MT"/>
        <family val="2"/>
      </rPr>
      <t>LÂMPADAS</t>
    </r>
  </si>
  <si>
    <r>
      <rPr>
        <b/>
        <sz val="7"/>
        <rFont val="Arial"/>
        <family val="2"/>
      </rPr>
      <t>5.3.</t>
    </r>
  </si>
  <si>
    <r>
      <rPr>
        <b/>
        <sz val="7"/>
        <rFont val="Arial"/>
        <family val="2"/>
      </rPr>
      <t>PORTA E VISOR</t>
    </r>
  </si>
  <si>
    <r>
      <rPr>
        <sz val="7"/>
        <rFont val="Arial MT"/>
        <family val="2"/>
      </rPr>
      <t>5.3.1.</t>
    </r>
  </si>
  <si>
    <r>
      <rPr>
        <sz val="7"/>
        <rFont val="Arial MT"/>
        <family val="2"/>
      </rPr>
      <t>SEINFRA CE</t>
    </r>
  </si>
  <si>
    <r>
      <rPr>
        <sz val="7"/>
        <rFont val="Arial MT"/>
        <family val="2"/>
      </rPr>
      <t>C2680</t>
    </r>
  </si>
  <si>
    <r>
      <rPr>
        <sz val="7"/>
        <rFont val="Arial MT"/>
        <family val="2"/>
      </rPr>
      <t>VISOR COM VIDRO TEMPERADO E=6mm E MOLDURA DE MADEIRA</t>
    </r>
  </si>
  <si>
    <r>
      <rPr>
        <sz val="7"/>
        <rFont val="Arial MT"/>
        <family val="2"/>
      </rPr>
      <t>5.3.2.</t>
    </r>
  </si>
  <si>
    <r>
      <rPr>
        <sz val="7"/>
        <rFont val="Arial MT"/>
        <family val="2"/>
      </rPr>
      <t xml:space="preserve">KIT DE PORTA DE MADEIRA PARA PINTURA, SEMI-OCA (PESADA OU SUPERPESADA), PADRÃO MÉDIO, 80X210CM, ESPESSURA DE 3,5CM, ITENS INCLUSOS: DOBRADIÇAS, MONTAGEM E INSTALAÇÃO DO BATENTE, FECHADURA COM EXECUÇÃO DO FURO - FORNECIMENTO E
</t>
    </r>
    <r>
      <rPr>
        <sz val="7"/>
        <rFont val="Arial MT"/>
        <family val="2"/>
      </rPr>
      <t>INSTALAÇÃO. AF_12/2019</t>
    </r>
  </si>
  <si>
    <r>
      <rPr>
        <b/>
        <sz val="7"/>
        <rFont val="Arial"/>
        <family val="2"/>
      </rPr>
      <t>5.4.</t>
    </r>
  </si>
  <si>
    <r>
      <rPr>
        <b/>
        <sz val="7"/>
        <rFont val="Arial"/>
        <family val="2"/>
      </rPr>
      <t>TAMPO DE VIDRO SOBRE TAMPO DE MADEIRA</t>
    </r>
  </si>
  <si>
    <r>
      <rPr>
        <sz val="7"/>
        <rFont val="Arial MT"/>
        <family val="2"/>
      </rPr>
      <t>5.4.1.</t>
    </r>
  </si>
  <si>
    <r>
      <rPr>
        <sz val="7"/>
        <rFont val="Arial MT"/>
        <family val="2"/>
      </rPr>
      <t>C4949</t>
    </r>
  </si>
  <si>
    <r>
      <rPr>
        <sz val="7"/>
        <rFont val="Arial MT"/>
        <family val="2"/>
      </rPr>
      <t>VIDRO TEMPERADO INCOLOR C/MASSA E=6MM, COLOCADO</t>
    </r>
  </si>
  <si>
    <r>
      <rPr>
        <b/>
        <sz val="7"/>
        <rFont val="Arial"/>
        <family val="2"/>
      </rPr>
      <t>LIMPEZA E TRANSPORTE</t>
    </r>
  </si>
  <si>
    <r>
      <rPr>
        <b/>
        <sz val="7"/>
        <rFont val="Arial"/>
        <family val="2"/>
      </rPr>
      <t>LIMPEZA FINAL</t>
    </r>
  </si>
  <si>
    <r>
      <rPr>
        <sz val="7"/>
        <rFont val="Arial MT"/>
        <family val="2"/>
      </rPr>
      <t>6.1.1.</t>
    </r>
  </si>
  <si>
    <r>
      <rPr>
        <sz val="7"/>
        <rFont val="Arial MT"/>
        <family val="2"/>
      </rPr>
      <t xml:space="preserve">LIMPEZA MANUAL DE VEGETAÇÃO EM TERRENO COM ENXADA.
</t>
    </r>
    <r>
      <rPr>
        <sz val="7"/>
        <rFont val="Arial MT"/>
        <family val="2"/>
      </rPr>
      <t>AF_03/2024</t>
    </r>
  </si>
  <si>
    <r>
      <rPr>
        <sz val="7"/>
        <rFont val="Arial MT"/>
        <family val="2"/>
      </rPr>
      <t>6.1.2.</t>
    </r>
  </si>
  <si>
    <r>
      <rPr>
        <sz val="7"/>
        <rFont val="Arial MT"/>
        <family val="2"/>
      </rPr>
      <t>P-0015</t>
    </r>
  </si>
  <si>
    <r>
      <rPr>
        <sz val="7"/>
        <rFont val="Arial MT"/>
        <family val="2"/>
      </rPr>
      <t>LIMPEZA FINAL PARA ENTREGA DA OBRA</t>
    </r>
  </si>
  <si>
    <r>
      <rPr>
        <sz val="7"/>
        <rFont val="Arial MT"/>
        <family val="2"/>
      </rPr>
      <t>M3</t>
    </r>
  </si>
  <si>
    <r>
      <rPr>
        <b/>
        <sz val="7"/>
        <rFont val="Arial"/>
        <family val="2"/>
      </rPr>
      <t>6.2.</t>
    </r>
  </si>
  <si>
    <r>
      <rPr>
        <b/>
        <sz val="7"/>
        <rFont val="Arial"/>
        <family val="2"/>
      </rPr>
      <t>TRANSPORTE</t>
    </r>
  </si>
  <si>
    <r>
      <rPr>
        <sz val="7"/>
        <rFont val="Arial MT"/>
        <family val="2"/>
      </rPr>
      <t>6.2.1.</t>
    </r>
  </si>
  <si>
    <r>
      <rPr>
        <sz val="7"/>
        <rFont val="Arial MT"/>
        <family val="2"/>
      </rPr>
      <t>P-0004</t>
    </r>
  </si>
  <si>
    <r>
      <rPr>
        <sz val="7"/>
        <rFont val="Arial MT"/>
        <family val="2"/>
      </rPr>
      <t xml:space="preserve">TRANSPORTE DE MATERIAL DE QUALQUER NATUREZA COM CARRINHO
</t>
    </r>
    <r>
      <rPr>
        <sz val="7"/>
        <rFont val="Arial MT"/>
        <family val="2"/>
      </rPr>
      <t>DE MÃO, COM DISTÂNCIAS MENORES OU IGUAIS A 50M, INCLUSIVE CARGA/DESCARGA</t>
    </r>
  </si>
  <si>
    <r>
      <rPr>
        <sz val="7"/>
        <rFont val="Arial MT"/>
        <family val="2"/>
      </rPr>
      <t>6.2.2.</t>
    </r>
  </si>
  <si>
    <r>
      <rPr>
        <sz val="7"/>
        <rFont val="Arial MT"/>
        <family val="2"/>
      </rPr>
      <t>ED-51125</t>
    </r>
  </si>
  <si>
    <r>
      <rPr>
        <sz val="7"/>
        <rFont val="Arial MT"/>
        <family val="2"/>
      </rPr>
      <t xml:space="preserve">TRANSPORTE DE MATERIAL DEMOLIDO EM CAÇAMBA, EXCLUSIVE
</t>
    </r>
    <r>
      <rPr>
        <sz val="7"/>
        <rFont val="Arial MT"/>
        <family val="2"/>
      </rPr>
      <t>CARGA MANUAL OU MECÂNICA</t>
    </r>
  </si>
  <si>
    <r>
      <rPr>
        <sz val="7.5"/>
        <rFont val="Arial MT"/>
        <family val="2"/>
      </rPr>
      <t>COMPOSIÇÕES PRÓPRIAS BASEADAS NAS COMPOSIÇÕES DO SETOP COM OS PREÇOS UNITÁRIOS AJUSTADOS PARA OS PREÇOS UNITÁRIOS DA TABELA SINAPI DA MESMA DATA BASE</t>
    </r>
  </si>
  <si>
    <t>3.</t>
  </si>
  <si>
    <t>3.5.2.</t>
  </si>
  <si>
    <t>6.1</t>
  </si>
  <si>
    <t>PROPONENTE / TOMADOR: CÂMARA MUNICIPAL</t>
  </si>
  <si>
    <r>
      <rPr>
        <b/>
        <sz val="7"/>
        <rFont val="Arial"/>
        <family val="2"/>
      </rPr>
      <t xml:space="preserve">DESCRIÇÃO DO LOTE: </t>
    </r>
    <r>
      <rPr>
        <sz val="7"/>
        <rFont val="Arial MT"/>
        <family val="2"/>
      </rPr>
      <t>REPARO, IMPERMEABILIZAÇÃO E PINTURA</t>
    </r>
  </si>
  <si>
    <r>
      <rPr>
        <b/>
        <sz val="7"/>
        <rFont val="Arial"/>
        <family val="2"/>
      </rPr>
      <t xml:space="preserve">MUNICÍPIO / UF: </t>
    </r>
    <r>
      <rPr>
        <sz val="7"/>
        <rFont val="Arial MT"/>
        <family val="2"/>
      </rPr>
      <t>POÇOS DE CALDAS / MG</t>
    </r>
  </si>
  <si>
    <t>LOCALIDADE: MG</t>
  </si>
  <si>
    <t xml:space="preserve">Nº PROCESSO: ________________________
</t>
  </si>
  <si>
    <t xml:space="preserve">BDI 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</si>
  <si>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</si>
  <si>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</si>
  <si>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</si>
  <si>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</si>
  <si>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</si>
  <si>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</si>
  <si>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</si>
  <si>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 (%)</t>
  </si>
  <si>
    <t>Preço Unitário (com BDI) (R$)</t>
  </si>
  <si>
    <t>Preço Total (R$)</t>
  </si>
  <si>
    <t>SEGURANÇA, PROTEÇÃO E REMOÇÕES</t>
  </si>
  <si>
    <t>Para elaboração deste orçamento, foram utilizados os encargos sociais do SINAPI para a Unidade da Federação indicada.</t>
  </si>
  <si>
    <t>OBSERVAÇÕES:</t>
  </si>
  <si>
    <t xml:space="preserve">PLANILHA ORÇAMENTÁRIA
</t>
  </si>
  <si>
    <t>Foi considerado arredondamento de duas casas decimais para Quantidade; Custo Unitário; BDI; Preço Unitário; Preço Total.</t>
  </si>
  <si>
    <t>RESPONSÁVEL TÉCNICO</t>
  </si>
  <si>
    <t> POÇOS DE CALDAS, 10 DE NOVEMBRO DE 2025</t>
  </si>
  <si>
    <t>CREA MG:  244611/D</t>
  </si>
  <si>
    <t>TICIANA JUDICE MARAN PONTES</t>
  </si>
  <si>
    <t>_________________________________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</si>
  <si>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</si>
  <si>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LINHA DE VIDA HORIZONTAL PERMANENTE EM CABO DE AÇO GALVANIZADO PARA TRABALHOS EM COBERTURAS E TELHADOS, EXCLUSIVE PROJETO E ART</t>
  </si>
  <si>
    <t>APLICAÇÃO DE LONA PRETA, ESP 150 MICRAS, INCLUSIVE FORNECIMENTO (REUSO 4x)</t>
  </si>
  <si>
    <t>REMOÇÃO MANUAL DE PAINEL DE MADEIRA, COM REAPROVEITAMENTO, INCLUSIVE AFASTAMENTO E EMPILHAMENTO</t>
  </si>
  <si>
    <t>DEMOLIÇÃO MANUAL DE REBOCO OU EMBOÇO,COM ESPESSURA DE ATÉ 55MM, INCLUSIVE AFASTAMENTO E EMPILHAMENTO, EXCLUSIVE TRANSPORTE E RETIRADA DO MATERIAL DEMOLIDO</t>
  </si>
  <si>
    <t>LAVAGEM DE FACHADA COM HIDROJATEAMENTO, EXCLUSIVE ANDAIME METÁLICO, TIPO FIXO/TORRE/SUSPENSO, PARA FACHADA</t>
  </si>
  <si>
    <t>LIMPEZA DE MÁRMORE/GRANITO EM PAREDE UTILIZANDO DETERGENTE NEUTRO E ESCOVAÇÃO MANUAL.</t>
  </si>
  <si>
    <t>LIMPEZA DE PORTA DE VIDRO COM CAIXILHO EM AÇO/ ALUMÍNIO/ PVC.</t>
  </si>
  <si>
    <t>LIMPEZA DE JANELA DE VIDRO COM CAIXILHO EM AÇO/ALUMÍNIO/PVC.</t>
  </si>
  <si>
    <t>MONTAGEM E DESMONTAGEM DE ANDAIME TUBULAR TIPO "TORRE"
(EXCLUSIVE ANDAIME E LIMPEZA).</t>
  </si>
  <si>
    <t>FORNECIMENTO DE ANDAIME METÁLICO TUBULAR TIPO TORRE (LOCAÇÃO), INCLUSIVE RODÍZIOS, EXCLUSIVE MONTAGEM E DESMONTAGEM</t>
  </si>
  <si>
    <t>LIXAMENTO DE MADEIRA PARA APLICAÇÃO DE FUNDO OU PINTURA</t>
  </si>
  <si>
    <t>LIXAMENTO MANUAL EM SUPERFÍCIES METÁLICAS EM OBRA.</t>
  </si>
  <si>
    <t>FUNDO SELADOR ACRÍLICO, APLICAÇÃO MANUAL EM PAREDE, UMA DEMÃO</t>
  </si>
  <si>
    <t>FUNDO SELADOR ACRÍLICO, APLICAÇÃO MANUAL EM TETO, UMA DEMÃO.</t>
  </si>
  <si>
    <t>APLICAÇÃO MANUAL DE FUNDO SELADOR ACRÍLICO EM PANOS COM PRESENÇA DE VÃOS DE EDIFÍCIOS DE MÚLTIPLOS PAVIMENTOS.</t>
  </si>
  <si>
    <t>ENTELAMENTO PREVENTIVO OU CORRETIVO DE SUPERFÍCE SUJEITA A TRINCA, INCLUSIVE TELA DE POLIESTER ESTRUTURANTE E SELANTE ELÁSTICO , EXCLUSIVE REVETIMENTO DE ACABAMENTO</t>
  </si>
  <si>
    <t>COLOCAÇÃO DE FITA PROTETORA PARA PINTURA.</t>
  </si>
  <si>
    <t>IMPERMEABILIZAÇÃO COM ARGAMASSA POLIMÉRICA, INCLUSIVE PREPARO MANUAL DA ARGAMASSA</t>
  </si>
  <si>
    <t>APLICAÇÃO MANUAL DE FUNDO IMPERMEABILIZANTE (SUVIFLEX OU SIMILAR) EM PANOS COM PRESENÇA DE VÃOS DE EDIFÍCIOS DE MÚLTIPLOS PAVIMENTOS 2 DEMÃOS</t>
  </si>
  <si>
    <t>CHAPISCO APLICADO EM ALVENARIAS E ESTRUTURAS DE CONCRETO INTERNAS, COM COLHER DE PEDREIRO. ARGAMASSA TRAÇO 1:3 COM PREPARO MANUAL.</t>
  </si>
  <si>
    <t>MASSA ÚNICA, EM ARGAMASSA TRAÇO 1:2:8, PREPARO MECÂNICO, APLICADA MANUALMENTE EM PAREDES INTERNAS DE AMBIENTES COM ÁREA ENTRE 5M² E 10M², E = 10MM, COM TALISCAS.</t>
  </si>
  <si>
    <r>
      <rPr>
        <sz val="7"/>
        <rFont val="Arial MT"/>
        <family val="2"/>
      </rPr>
      <t>APLICAÇÃO MANUAL DE GESSO DESEMPENADO (SEM TALISCAS) EM</t>
    </r>
    <r>
      <rPr>
        <sz val="7"/>
        <rFont val="Arial MT"/>
      </rPr>
      <t xml:space="preserve"> PAREDES</t>
    </r>
  </si>
  <si>
    <r>
      <rPr>
        <b/>
        <sz val="7"/>
        <rFont val="Arial"/>
        <family val="2"/>
      </rPr>
      <t>PREPARO LOCAL</t>
    </r>
    <r>
      <rPr>
        <b/>
        <sz val="7"/>
        <rFont val="Arial"/>
      </rPr>
      <t xml:space="preserve"> E ACABAMENTO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</si>
</sst>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"/>
    <numFmt numFmtId="165" formatCode="&quot;R$&quot;\ #,##0.00"/>
  </numFmts>
  <fonts count="18" x14ac:knownFonts="1">
    <font>
      <sz val="10"/>
      <color rgb="FF000000"/>
      <name val="Times New Roman"/>
      <charset val="204"/>
    </font>
    <font>
      <b/>
      <sz val="7"/>
      <name val="Arial"/>
    </font>
    <font>
      <b/>
      <sz val="7"/>
      <color rgb="FF000000"/>
      <name val="Arial"/>
      <family val="2"/>
    </font>
    <font>
      <sz val="7"/>
      <name val="Arial MT"/>
    </font>
    <font>
      <sz val="7"/>
      <color rgb="FF000000"/>
      <name val="Arial MT"/>
      <family val="2"/>
    </font>
    <font>
      <sz val="7.5"/>
      <name val="Arial MT"/>
    </font>
    <font>
      <b/>
      <sz val="7"/>
      <name val="Arial"/>
      <family val="2"/>
    </font>
    <font>
      <sz val="7"/>
      <name val="Arial MT"/>
      <family val="2"/>
    </font>
    <font>
      <sz val="7.5"/>
      <name val="Arial MT"/>
      <family val="2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7"/>
      <name val="Times New Roman"/>
      <family val="2"/>
      <charset val="204"/>
    </font>
    <font>
      <sz val="7"/>
      <color rgb="FF000000"/>
      <name val="Arial"/>
      <family val="2"/>
    </font>
    <font>
      <b/>
      <sz val="7"/>
      <name val="Times New Roman"/>
      <family val="1"/>
    </font>
    <font>
      <b/>
      <sz val="7"/>
      <name val="Arial Black"/>
      <family val="2"/>
    </font>
    <font>
      <b/>
      <sz val="9"/>
      <color theme="1"/>
      <name val="Times New Roman"/>
      <family val="1"/>
    </font>
    <font>
      <b/>
      <sz val="10"/>
      <color rgb="FF000000"/>
      <name val="Arial"/>
      <family val="2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BFBFB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0" fontId="10" fillId="0" borderId="0"/>
  </cellStyleXfs>
  <cellXfs count="70">
    <xf numFmtId="0" fontId="0" fillId="0" borderId="0" xfId="0" applyAlignment="1">
      <alignment horizontal="left" vertical="top"/>
    </xf>
    <xf numFmtId="0" fontId="0" fillId="3" borderId="1" xfId="0" applyFill="1" applyBorder="1" applyAlignment="1">
      <alignment horizontal="left" wrapText="1"/>
    </xf>
    <xf numFmtId="0" fontId="1" fillId="3" borderId="1" xfId="0" applyFont="1" applyFill="1" applyBorder="1" applyAlignment="1">
      <alignment horizontal="right" vertical="top" wrapText="1" indent="1"/>
    </xf>
    <xf numFmtId="0" fontId="1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wrapText="1"/>
    </xf>
    <xf numFmtId="0" fontId="1" fillId="4" borderId="1" xfId="0" applyFont="1" applyFill="1" applyBorder="1" applyAlignment="1">
      <alignment horizontal="right" vertical="top" wrapText="1" inden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2" fontId="0" fillId="0" borderId="0" xfId="0" applyNumberFormat="1" applyAlignment="1">
      <alignment horizontal="left" vertical="top"/>
    </xf>
    <xf numFmtId="2" fontId="0" fillId="3" borderId="1" xfId="0" applyNumberFormat="1" applyFill="1" applyBorder="1" applyAlignment="1">
      <alignment horizontal="left" wrapText="1"/>
    </xf>
    <xf numFmtId="2" fontId="0" fillId="4" borderId="1" xfId="0" applyNumberFormat="1" applyFill="1" applyBorder="1" applyAlignment="1">
      <alignment horizontal="left" wrapText="1"/>
    </xf>
    <xf numFmtId="2" fontId="0" fillId="4" borderId="1" xfId="0" applyNumberForma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vertical="top" shrinkToFit="1"/>
    </xf>
    <xf numFmtId="165" fontId="0" fillId="4" borderId="1" xfId="0" applyNumberFormat="1" applyFill="1" applyBorder="1" applyAlignment="1">
      <alignment horizontal="left" wrapText="1"/>
    </xf>
    <xf numFmtId="165" fontId="0" fillId="3" borderId="1" xfId="0" applyNumberFormat="1" applyFill="1" applyBorder="1" applyAlignment="1">
      <alignment horizontal="left" wrapText="1"/>
    </xf>
    <xf numFmtId="165" fontId="0" fillId="4" borderId="1" xfId="0" applyNumberFormat="1" applyFill="1" applyBorder="1" applyAlignment="1">
      <alignment horizontal="left" vertical="center" wrapText="1"/>
    </xf>
    <xf numFmtId="165" fontId="2" fillId="3" borderId="1" xfId="0" applyNumberFormat="1" applyFont="1" applyFill="1" applyBorder="1" applyAlignment="1">
      <alignment vertical="top" shrinkToFit="1"/>
    </xf>
    <xf numFmtId="0" fontId="0" fillId="0" borderId="1" xfId="0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10" fontId="0" fillId="0" borderId="1" xfId="1" applyNumberFormat="1" applyFont="1" applyBorder="1" applyAlignment="1">
      <alignment horizontal="left" vertical="top" wrapText="1" indent="1"/>
    </xf>
    <xf numFmtId="0" fontId="14" fillId="0" borderId="1" xfId="0" applyFont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right" vertical="top" wrapText="1" indent="1"/>
    </xf>
    <xf numFmtId="165" fontId="1" fillId="3" borderId="1" xfId="0" applyNumberFormat="1" applyFont="1" applyFill="1" applyBorder="1" applyAlignment="1">
      <alignment horizontal="right" vertical="top" wrapText="1" indent="1"/>
    </xf>
    <xf numFmtId="0" fontId="1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left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165" fontId="2" fillId="2" borderId="1" xfId="0" applyNumberFormat="1" applyFont="1" applyFill="1" applyBorder="1" applyAlignment="1">
      <alignment horizontal="right" vertical="top" shrinkToFit="1"/>
    </xf>
    <xf numFmtId="165" fontId="2" fillId="3" borderId="1" xfId="0" applyNumberFormat="1" applyFont="1" applyFill="1" applyBorder="1" applyAlignment="1">
      <alignment horizontal="right" vertical="top" shrinkToFit="1"/>
    </xf>
    <xf numFmtId="165" fontId="2" fillId="4" borderId="1" xfId="0" applyNumberFormat="1" applyFont="1" applyFill="1" applyBorder="1" applyAlignment="1">
      <alignment horizontal="right" vertical="top" shrinkToFit="1"/>
    </xf>
    <xf numFmtId="165" fontId="12" fillId="0" borderId="1" xfId="0" applyNumberFormat="1" applyFont="1" applyBorder="1" applyAlignment="1">
      <alignment horizontal="right" vertical="top" shrinkToFit="1"/>
    </xf>
    <xf numFmtId="165" fontId="2" fillId="3" borderId="1" xfId="0" applyNumberFormat="1" applyFont="1" applyFill="1" applyBorder="1" applyAlignment="1">
      <alignment horizontal="right" vertical="top" wrapText="1"/>
    </xf>
    <xf numFmtId="165" fontId="2" fillId="4" borderId="1" xfId="0" applyNumberFormat="1" applyFont="1" applyFill="1" applyBorder="1" applyAlignment="1">
      <alignment horizontal="right" vertical="top" wrapText="1"/>
    </xf>
    <xf numFmtId="0" fontId="10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shrinkToFit="1"/>
    </xf>
    <xf numFmtId="2" fontId="4" fillId="0" borderId="1" xfId="0" applyNumberFormat="1" applyFont="1" applyBorder="1" applyAlignment="1">
      <alignment horizontal="right" vertical="top" shrinkToFit="1"/>
    </xf>
    <xf numFmtId="165" fontId="4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shrinkToFit="1"/>
    </xf>
    <xf numFmtId="165" fontId="4" fillId="0" borderId="1" xfId="0" applyNumberFormat="1" applyFont="1" applyBorder="1" applyAlignment="1">
      <alignment horizontal="right" vertical="center" shrinkToFit="1"/>
    </xf>
    <xf numFmtId="1" fontId="4" fillId="0" borderId="1" xfId="0" applyNumberFormat="1" applyFont="1" applyBorder="1" applyAlignment="1">
      <alignment horizontal="center" vertical="center" shrinkToFit="1"/>
    </xf>
    <xf numFmtId="165" fontId="0" fillId="0" borderId="0" xfId="0" applyNumberForma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" fillId="4" borderId="2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wrapText="1"/>
    </xf>
    <xf numFmtId="0" fontId="16" fillId="0" borderId="3" xfId="0" applyFont="1" applyBorder="1" applyAlignment="1">
      <alignment horizontal="left" wrapText="1"/>
    </xf>
    <xf numFmtId="0" fontId="16" fillId="0" borderId="4" xfId="0" applyFont="1" applyBorder="1" applyAlignment="1">
      <alignment horizontal="left" wrapText="1"/>
    </xf>
    <xf numFmtId="164" fontId="2" fillId="3" borderId="1" xfId="0" applyNumberFormat="1" applyFont="1" applyFill="1" applyBorder="1" applyAlignment="1">
      <alignment horizontal="left" vertical="top" shrinkToFit="1"/>
    </xf>
    <xf numFmtId="0" fontId="1" fillId="3" borderId="1" xfId="0" applyFont="1" applyFill="1" applyBorder="1" applyAlignment="1">
      <alignment horizontal="left" vertical="top" wrapText="1" indent="8"/>
    </xf>
    <xf numFmtId="0" fontId="6" fillId="3" borderId="1" xfId="0" applyFont="1" applyFill="1" applyBorder="1" applyAlignment="1">
      <alignment horizontal="left" vertical="top" wrapText="1" indent="8"/>
    </xf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vertical="top" wrapText="1"/>
    </xf>
  </cellXfs>
  <cellStyles count="3">
    <cellStyle name="Normal" xfId="0" builtinId="0"/>
    <cellStyle name="Normal 2" xfId="2" xr:uid="{06A87070-492D-42BC-8B32-0129EEB6E480}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5"/>
  <sheetViews>
    <sheetView tabSelected="1" view="pageLayout" topLeftCell="A75" zoomScaleNormal="100" workbookViewId="0">
      <selection activeCell="H91" sqref="H91"/>
    </sheetView>
  </sheetViews>
  <sheetFormatPr defaultRowHeight="12.75" x14ac:dyDescent="0.2"/>
  <cols>
    <col min="1" max="1" width="11.33203125" customWidth="1"/>
    <col min="2" max="3" width="14.5" customWidth="1"/>
    <col min="4" max="4" width="59.83203125" customWidth="1"/>
    <col min="5" max="5" width="9.83203125" customWidth="1"/>
    <col min="6" max="7" width="13.33203125" style="10" customWidth="1"/>
    <col min="8" max="8" width="9.83203125" customWidth="1"/>
    <col min="9" max="9" width="13.1640625" customWidth="1"/>
    <col min="10" max="10" width="14.5" customWidth="1"/>
    <col min="11" max="11" width="13" bestFit="1" customWidth="1"/>
  </cols>
  <sheetData>
    <row r="1" spans="1:11" ht="15.75" x14ac:dyDescent="0.2">
      <c r="A1" s="54" t="s">
        <v>182</v>
      </c>
      <c r="B1" s="55"/>
      <c r="C1" s="55"/>
      <c r="D1" s="55"/>
      <c r="E1" s="55"/>
      <c r="F1" s="55"/>
      <c r="G1" s="55"/>
      <c r="H1" s="55"/>
      <c r="I1" s="55"/>
      <c r="J1" s="55"/>
    </row>
    <row r="2" spans="1:11" ht="17.25" customHeight="1" x14ac:dyDescent="0.2">
      <c r="A2" s="58" t="s">
        <v>167</v>
      </c>
      <c r="B2" s="58"/>
      <c r="C2" s="58"/>
      <c r="D2" s="62" t="s">
        <v>163</v>
      </c>
      <c r="E2" s="63"/>
      <c r="F2" s="63"/>
      <c r="G2" s="63"/>
      <c r="H2" s="63"/>
      <c r="I2" s="63"/>
      <c r="J2" s="64"/>
    </row>
    <row r="3" spans="1:11" ht="18.95" customHeight="1" x14ac:dyDescent="0.2">
      <c r="A3" s="58" t="s">
        <v>166</v>
      </c>
      <c r="B3" s="58"/>
      <c r="C3" s="19" t="s">
        <v>0</v>
      </c>
      <c r="D3" s="20" t="s">
        <v>164</v>
      </c>
      <c r="E3" s="59" t="s">
        <v>165</v>
      </c>
      <c r="F3" s="60"/>
      <c r="G3" s="60"/>
      <c r="H3" s="61"/>
      <c r="I3" s="22" t="s">
        <v>168</v>
      </c>
      <c r="J3" s="21">
        <v>0.23430000000000001</v>
      </c>
    </row>
    <row r="4" spans="1:11" s="29" customFormat="1" ht="29.25" customHeight="1" x14ac:dyDescent="0.2">
      <c r="A4" s="25" t="s">
        <v>169</v>
      </c>
      <c r="B4" s="25" t="s">
        <v>170</v>
      </c>
      <c r="C4" s="25" t="s">
        <v>171</v>
      </c>
      <c r="D4" s="25" t="s">
        <v>172</v>
      </c>
      <c r="E4" s="25" t="s">
        <v>173</v>
      </c>
      <c r="F4" s="26" t="s">
        <v>174</v>
      </c>
      <c r="G4" s="27" t="s">
        <v>175</v>
      </c>
      <c r="H4" s="28" t="s">
        <v>176</v>
      </c>
      <c r="I4" s="28" t="s">
        <v>177</v>
      </c>
      <c r="J4" s="28" t="s">
        <v>178</v>
      </c>
    </row>
    <row r="5" spans="1:11" ht="12" customHeight="1" x14ac:dyDescent="0.2">
      <c r="A5" s="68" t="s">
        <v>1</v>
      </c>
      <c r="B5" s="68"/>
      <c r="C5" s="68"/>
      <c r="D5" s="68"/>
      <c r="E5" s="68"/>
      <c r="F5" s="68"/>
      <c r="G5" s="68"/>
      <c r="H5" s="68"/>
      <c r="I5" s="68"/>
      <c r="J5" s="30">
        <f>J6+J18+J27+J59+J62+J74</f>
        <v>168155.85999999996</v>
      </c>
    </row>
    <row r="6" spans="1:11" ht="12" customHeight="1" x14ac:dyDescent="0.2">
      <c r="A6" s="65">
        <v>1</v>
      </c>
      <c r="B6" s="65"/>
      <c r="C6" s="66" t="s">
        <v>2</v>
      </c>
      <c r="D6" s="66"/>
      <c r="E6" s="66"/>
      <c r="F6" s="11"/>
      <c r="G6" s="11"/>
      <c r="H6" s="1"/>
      <c r="I6" s="2"/>
      <c r="J6" s="31">
        <f>J7+J10+J16</f>
        <v>21943.010000000002</v>
      </c>
      <c r="K6" s="45"/>
    </row>
    <row r="7" spans="1:11" ht="12" customHeight="1" x14ac:dyDescent="0.2">
      <c r="A7" s="3" t="s">
        <v>4</v>
      </c>
      <c r="B7" s="4"/>
      <c r="C7" s="4"/>
      <c r="D7" s="3" t="s">
        <v>5</v>
      </c>
      <c r="E7" s="4"/>
      <c r="F7" s="12"/>
      <c r="G7" s="12"/>
      <c r="H7" s="4"/>
      <c r="I7" s="5"/>
      <c r="J7" s="32">
        <f>SUM(J8:J9)</f>
        <v>12874.8</v>
      </c>
    </row>
    <row r="8" spans="1:11" ht="18" customHeight="1" x14ac:dyDescent="0.2">
      <c r="A8" s="6" t="s">
        <v>6</v>
      </c>
      <c r="B8" s="37" t="s">
        <v>7</v>
      </c>
      <c r="C8" s="38">
        <v>90777</v>
      </c>
      <c r="D8" s="19" t="s">
        <v>8</v>
      </c>
      <c r="E8" s="37" t="s">
        <v>9</v>
      </c>
      <c r="F8" s="39">
        <v>60</v>
      </c>
      <c r="G8" s="40">
        <v>131.30000000000001</v>
      </c>
      <c r="H8" s="37" t="s">
        <v>10</v>
      </c>
      <c r="I8" s="40">
        <f>ROUND(G8*(1+$J$3),2)</f>
        <v>162.06</v>
      </c>
      <c r="J8" s="33">
        <f>ROUND(I8*F8,2)</f>
        <v>9723.6</v>
      </c>
    </row>
    <row r="9" spans="1:11" ht="18" customHeight="1" x14ac:dyDescent="0.2">
      <c r="A9" s="6" t="s">
        <v>11</v>
      </c>
      <c r="B9" s="37" t="s">
        <v>7</v>
      </c>
      <c r="C9" s="38">
        <v>100309</v>
      </c>
      <c r="D9" s="19" t="s">
        <v>12</v>
      </c>
      <c r="E9" s="37" t="s">
        <v>9</v>
      </c>
      <c r="F9" s="39">
        <v>60</v>
      </c>
      <c r="G9" s="40">
        <v>42.55</v>
      </c>
      <c r="H9" s="37" t="s">
        <v>10</v>
      </c>
      <c r="I9" s="40">
        <f>ROUND(G9*(1+$J$3),2)</f>
        <v>52.52</v>
      </c>
      <c r="J9" s="33">
        <f>ROUND(I9*F9,2)</f>
        <v>3151.2</v>
      </c>
    </row>
    <row r="10" spans="1:11" ht="9" customHeight="1" x14ac:dyDescent="0.2">
      <c r="A10" s="3" t="s">
        <v>13</v>
      </c>
      <c r="B10" s="4"/>
      <c r="C10" s="4"/>
      <c r="D10" s="3" t="s">
        <v>14</v>
      </c>
      <c r="E10" s="4"/>
      <c r="F10" s="12"/>
      <c r="G10" s="15"/>
      <c r="H10" s="4"/>
      <c r="I10" s="23"/>
      <c r="J10" s="32">
        <f>SUM(J11:J15)</f>
        <v>6703.3099999999995</v>
      </c>
    </row>
    <row r="11" spans="1:11" ht="27" x14ac:dyDescent="0.2">
      <c r="A11" s="7" t="s">
        <v>15</v>
      </c>
      <c r="B11" s="41" t="s">
        <v>16</v>
      </c>
      <c r="C11" s="41" t="s">
        <v>17</v>
      </c>
      <c r="D11" s="19" t="s">
        <v>18</v>
      </c>
      <c r="E11" s="41" t="s">
        <v>19</v>
      </c>
      <c r="F11" s="42">
        <v>1</v>
      </c>
      <c r="G11" s="43">
        <v>1671.8</v>
      </c>
      <c r="H11" s="41" t="s">
        <v>10</v>
      </c>
      <c r="I11" s="40">
        <f>ROUND(G11*(1+$J$3),2)</f>
        <v>2063.5</v>
      </c>
      <c r="J11" s="33">
        <f>ROUND(I11*F11,2)</f>
        <v>2063.5</v>
      </c>
    </row>
    <row r="12" spans="1:11" ht="54" x14ac:dyDescent="0.2">
      <c r="A12" s="7" t="s">
        <v>20</v>
      </c>
      <c r="B12" s="41" t="s">
        <v>16</v>
      </c>
      <c r="C12" s="41" t="s">
        <v>21</v>
      </c>
      <c r="D12" s="9" t="s">
        <v>189</v>
      </c>
      <c r="E12" s="41" t="s">
        <v>22</v>
      </c>
      <c r="F12" s="42">
        <v>3</v>
      </c>
      <c r="G12" s="43">
        <v>794.71</v>
      </c>
      <c r="H12" s="41" t="s">
        <v>10</v>
      </c>
      <c r="I12" s="40">
        <f t="shared" ref="I12:I17" si="0">ROUND(G12*(1+$J$3),2)</f>
        <v>980.91</v>
      </c>
      <c r="J12" s="33">
        <f t="shared" ref="J12:J15" si="1">ROUND(I12*F12,2)</f>
        <v>2942.73</v>
      </c>
    </row>
    <row r="13" spans="1:11" ht="18" customHeight="1" x14ac:dyDescent="0.2">
      <c r="A13" s="6" t="s">
        <v>23</v>
      </c>
      <c r="B13" s="37" t="s">
        <v>7</v>
      </c>
      <c r="C13" s="38">
        <v>103689</v>
      </c>
      <c r="D13" s="19" t="s">
        <v>24</v>
      </c>
      <c r="E13" s="37" t="s">
        <v>25</v>
      </c>
      <c r="F13" s="39">
        <v>2</v>
      </c>
      <c r="G13" s="40">
        <v>501.25</v>
      </c>
      <c r="H13" s="37" t="s">
        <v>10</v>
      </c>
      <c r="I13" s="40">
        <f t="shared" si="0"/>
        <v>618.69000000000005</v>
      </c>
      <c r="J13" s="33">
        <f t="shared" si="1"/>
        <v>1237.3800000000001</v>
      </c>
    </row>
    <row r="14" spans="1:11" ht="27" x14ac:dyDescent="0.2">
      <c r="A14" s="6" t="s">
        <v>26</v>
      </c>
      <c r="B14" s="37" t="s">
        <v>16</v>
      </c>
      <c r="C14" s="37" t="s">
        <v>27</v>
      </c>
      <c r="D14" s="6" t="s">
        <v>28</v>
      </c>
      <c r="E14" s="37" t="s">
        <v>29</v>
      </c>
      <c r="F14" s="39">
        <v>100</v>
      </c>
      <c r="G14" s="40">
        <v>3.19</v>
      </c>
      <c r="H14" s="37" t="s">
        <v>10</v>
      </c>
      <c r="I14" s="40">
        <f t="shared" si="0"/>
        <v>3.94</v>
      </c>
      <c r="J14" s="33">
        <f t="shared" si="1"/>
        <v>394</v>
      </c>
    </row>
    <row r="15" spans="1:11" ht="18" customHeight="1" x14ac:dyDescent="0.2">
      <c r="A15" s="6" t="s">
        <v>30</v>
      </c>
      <c r="B15" s="37" t="s">
        <v>16</v>
      </c>
      <c r="C15" s="37" t="s">
        <v>31</v>
      </c>
      <c r="D15" s="19" t="s">
        <v>32</v>
      </c>
      <c r="E15" s="37" t="s">
        <v>19</v>
      </c>
      <c r="F15" s="39">
        <v>10</v>
      </c>
      <c r="G15" s="40">
        <v>5.32</v>
      </c>
      <c r="H15" s="37" t="s">
        <v>10</v>
      </c>
      <c r="I15" s="40">
        <f t="shared" si="0"/>
        <v>6.57</v>
      </c>
      <c r="J15" s="33">
        <f t="shared" si="1"/>
        <v>65.7</v>
      </c>
    </row>
    <row r="16" spans="1:11" ht="9" customHeight="1" x14ac:dyDescent="0.2">
      <c r="A16" s="3" t="s">
        <v>33</v>
      </c>
      <c r="B16" s="4"/>
      <c r="C16" s="4"/>
      <c r="D16" s="3" t="s">
        <v>34</v>
      </c>
      <c r="E16" s="4"/>
      <c r="F16" s="12"/>
      <c r="G16" s="15"/>
      <c r="H16" s="4"/>
      <c r="I16" s="23"/>
      <c r="J16" s="32">
        <f>J17</f>
        <v>2364.9</v>
      </c>
    </row>
    <row r="17" spans="1:10" ht="9" customHeight="1" x14ac:dyDescent="0.2">
      <c r="A17" s="6" t="s">
        <v>35</v>
      </c>
      <c r="B17" s="37" t="s">
        <v>16</v>
      </c>
      <c r="C17" s="37" t="s">
        <v>36</v>
      </c>
      <c r="D17" s="6" t="s">
        <v>37</v>
      </c>
      <c r="E17" s="37" t="s">
        <v>38</v>
      </c>
      <c r="F17" s="39">
        <v>2</v>
      </c>
      <c r="G17" s="40">
        <v>957.99</v>
      </c>
      <c r="H17" s="37" t="s">
        <v>10</v>
      </c>
      <c r="I17" s="40">
        <f t="shared" si="0"/>
        <v>1182.45</v>
      </c>
      <c r="J17" s="33">
        <f>ROUND(I17*F17,2)</f>
        <v>2364.9</v>
      </c>
    </row>
    <row r="18" spans="1:10" ht="9" customHeight="1" x14ac:dyDescent="0.2">
      <c r="A18" s="65">
        <v>2</v>
      </c>
      <c r="B18" s="65"/>
      <c r="C18" s="67" t="s">
        <v>179</v>
      </c>
      <c r="D18" s="66"/>
      <c r="E18" s="66"/>
      <c r="F18" s="11"/>
      <c r="G18" s="16"/>
      <c r="H18" s="1"/>
      <c r="I18" s="24"/>
      <c r="J18" s="31">
        <f>J19+J21+J23</f>
        <v>6820.37</v>
      </c>
    </row>
    <row r="19" spans="1:10" ht="9" customHeight="1" x14ac:dyDescent="0.2">
      <c r="A19" s="3" t="s">
        <v>39</v>
      </c>
      <c r="B19" s="4"/>
      <c r="C19" s="4"/>
      <c r="D19" s="3" t="s">
        <v>40</v>
      </c>
      <c r="E19" s="4"/>
      <c r="F19" s="12"/>
      <c r="G19" s="15"/>
      <c r="H19" s="4"/>
      <c r="I19" s="23"/>
      <c r="J19" s="32">
        <f>SUM(J20)</f>
        <v>2015.98</v>
      </c>
    </row>
    <row r="20" spans="1:10" ht="26.25" customHeight="1" x14ac:dyDescent="0.2">
      <c r="A20" s="7" t="s">
        <v>41</v>
      </c>
      <c r="B20" s="41" t="s">
        <v>16</v>
      </c>
      <c r="C20" s="41" t="s">
        <v>42</v>
      </c>
      <c r="D20" s="9" t="s">
        <v>190</v>
      </c>
      <c r="E20" s="41" t="s">
        <v>43</v>
      </c>
      <c r="F20" s="42">
        <v>57.55</v>
      </c>
      <c r="G20" s="43">
        <v>28.38</v>
      </c>
      <c r="H20" s="41" t="s">
        <v>10</v>
      </c>
      <c r="I20" s="40">
        <f t="shared" ref="I20" si="2">ROUND(G20*(1+$J$3),2)</f>
        <v>35.03</v>
      </c>
      <c r="J20" s="33">
        <f t="shared" ref="J20" si="3">ROUND(I20*F20,2)</f>
        <v>2015.98</v>
      </c>
    </row>
    <row r="21" spans="1:10" ht="9" customHeight="1" x14ac:dyDescent="0.2">
      <c r="A21" s="3" t="s">
        <v>44</v>
      </c>
      <c r="B21" s="4"/>
      <c r="C21" s="4"/>
      <c r="D21" s="3" t="s">
        <v>45</v>
      </c>
      <c r="E21" s="4"/>
      <c r="F21" s="12"/>
      <c r="G21" s="15"/>
      <c r="H21" s="4"/>
      <c r="I21" s="23"/>
      <c r="J21" s="32">
        <f>SUM(J22)</f>
        <v>1610.97</v>
      </c>
    </row>
    <row r="22" spans="1:10" ht="18" customHeight="1" x14ac:dyDescent="0.2">
      <c r="A22" s="6" t="s">
        <v>46</v>
      </c>
      <c r="B22" s="37" t="s">
        <v>47</v>
      </c>
      <c r="C22" s="37" t="s">
        <v>48</v>
      </c>
      <c r="D22" s="9" t="s">
        <v>191</v>
      </c>
      <c r="E22" s="37" t="s">
        <v>25</v>
      </c>
      <c r="F22" s="39">
        <v>770.8</v>
      </c>
      <c r="G22" s="40">
        <v>1.69</v>
      </c>
      <c r="H22" s="37" t="s">
        <v>10</v>
      </c>
      <c r="I22" s="40">
        <f t="shared" ref="I22" si="4">ROUND(G22*(1+$J$3),2)</f>
        <v>2.09</v>
      </c>
      <c r="J22" s="33">
        <f t="shared" ref="J22" si="5">ROUND(I22*F22,2)</f>
        <v>1610.97</v>
      </c>
    </row>
    <row r="23" spans="1:10" ht="9" customHeight="1" x14ac:dyDescent="0.2">
      <c r="A23" s="3" t="s">
        <v>49</v>
      </c>
      <c r="B23" s="4"/>
      <c r="C23" s="4"/>
      <c r="D23" s="3" t="s">
        <v>50</v>
      </c>
      <c r="E23" s="4"/>
      <c r="F23" s="12"/>
      <c r="G23" s="15"/>
      <c r="H23" s="4"/>
      <c r="I23" s="23"/>
      <c r="J23" s="32">
        <f>SUM(J24:J26)</f>
        <v>3193.42</v>
      </c>
    </row>
    <row r="24" spans="1:10" ht="18" customHeight="1" x14ac:dyDescent="0.2">
      <c r="A24" s="6" t="s">
        <v>51</v>
      </c>
      <c r="B24" s="37" t="s">
        <v>47</v>
      </c>
      <c r="C24" s="37" t="s">
        <v>52</v>
      </c>
      <c r="D24" s="9" t="s">
        <v>192</v>
      </c>
      <c r="E24" s="37" t="s">
        <v>25</v>
      </c>
      <c r="F24" s="39">
        <v>56.94</v>
      </c>
      <c r="G24" s="40">
        <v>19.329999999999998</v>
      </c>
      <c r="H24" s="37" t="s">
        <v>10</v>
      </c>
      <c r="I24" s="40">
        <f t="shared" ref="I24:I26" si="6">ROUND(G24*(1+$J$3),2)</f>
        <v>23.86</v>
      </c>
      <c r="J24" s="33">
        <f t="shared" ref="J24:J26" si="7">ROUND(I24*F24,2)</f>
        <v>1358.59</v>
      </c>
    </row>
    <row r="25" spans="1:10" ht="9" customHeight="1" x14ac:dyDescent="0.2">
      <c r="A25" s="6" t="s">
        <v>53</v>
      </c>
      <c r="B25" s="37" t="s">
        <v>47</v>
      </c>
      <c r="C25" s="37" t="s">
        <v>54</v>
      </c>
      <c r="D25" s="6" t="s">
        <v>55</v>
      </c>
      <c r="E25" s="37" t="s">
        <v>25</v>
      </c>
      <c r="F25" s="39">
        <v>56.94</v>
      </c>
      <c r="G25" s="40">
        <v>3.85</v>
      </c>
      <c r="H25" s="37" t="s">
        <v>10</v>
      </c>
      <c r="I25" s="40">
        <f t="shared" si="6"/>
        <v>4.75</v>
      </c>
      <c r="J25" s="33">
        <f t="shared" si="7"/>
        <v>270.47000000000003</v>
      </c>
    </row>
    <row r="26" spans="1:10" ht="26.25" customHeight="1" x14ac:dyDescent="0.2">
      <c r="A26" s="7" t="s">
        <v>56</v>
      </c>
      <c r="B26" s="41" t="s">
        <v>47</v>
      </c>
      <c r="C26" s="41" t="s">
        <v>57</v>
      </c>
      <c r="D26" s="9" t="s">
        <v>193</v>
      </c>
      <c r="E26" s="41" t="s">
        <v>25</v>
      </c>
      <c r="F26" s="42">
        <v>112.95</v>
      </c>
      <c r="G26" s="43">
        <v>11.22</v>
      </c>
      <c r="H26" s="41" t="s">
        <v>10</v>
      </c>
      <c r="I26" s="40">
        <f t="shared" si="6"/>
        <v>13.85</v>
      </c>
      <c r="J26" s="33">
        <f t="shared" si="7"/>
        <v>1564.36</v>
      </c>
    </row>
    <row r="27" spans="1:10" x14ac:dyDescent="0.2">
      <c r="A27" s="65" t="s">
        <v>160</v>
      </c>
      <c r="B27" s="65"/>
      <c r="C27" s="67" t="s">
        <v>212</v>
      </c>
      <c r="D27" s="66"/>
      <c r="E27" s="66"/>
      <c r="F27" s="11"/>
      <c r="G27" s="16"/>
      <c r="H27" s="1"/>
      <c r="I27" s="24"/>
      <c r="J27" s="34">
        <f>J28+J30+J36+J46+J49+J53</f>
        <v>107006.22999999998</v>
      </c>
    </row>
    <row r="28" spans="1:10" ht="9" customHeight="1" x14ac:dyDescent="0.2">
      <c r="A28" s="3" t="s">
        <v>58</v>
      </c>
      <c r="B28" s="4"/>
      <c r="C28" s="4"/>
      <c r="D28" s="3" t="s">
        <v>59</v>
      </c>
      <c r="E28" s="4"/>
      <c r="F28" s="12"/>
      <c r="G28" s="15"/>
      <c r="H28" s="4"/>
      <c r="I28" s="23"/>
      <c r="J28" s="32">
        <f>SUM(J29)</f>
        <v>5956.43</v>
      </c>
    </row>
    <row r="29" spans="1:10" ht="18" x14ac:dyDescent="0.2">
      <c r="A29" s="6" t="s">
        <v>60</v>
      </c>
      <c r="B29" s="37" t="s">
        <v>47</v>
      </c>
      <c r="C29" s="37" t="s">
        <v>61</v>
      </c>
      <c r="D29" s="9" t="s">
        <v>194</v>
      </c>
      <c r="E29" s="37" t="s">
        <v>25</v>
      </c>
      <c r="F29" s="39">
        <v>687.81</v>
      </c>
      <c r="G29" s="40">
        <v>7.02</v>
      </c>
      <c r="H29" s="37" t="s">
        <v>10</v>
      </c>
      <c r="I29" s="40">
        <f t="shared" ref="I29" si="8">ROUND(G29*(1+$J$3),2)</f>
        <v>8.66</v>
      </c>
      <c r="J29" s="33">
        <f t="shared" ref="J29" si="9">ROUND(I29*F29,2)</f>
        <v>5956.43</v>
      </c>
    </row>
    <row r="30" spans="1:10" x14ac:dyDescent="0.2">
      <c r="A30" s="3" t="s">
        <v>62</v>
      </c>
      <c r="B30" s="4"/>
      <c r="C30" s="4"/>
      <c r="D30" s="3" t="s">
        <v>63</v>
      </c>
      <c r="E30" s="4"/>
      <c r="F30" s="12"/>
      <c r="G30" s="15"/>
      <c r="H30" s="4"/>
      <c r="I30" s="23"/>
      <c r="J30" s="32">
        <f>SUM(J31:J35)</f>
        <v>6404.62</v>
      </c>
    </row>
    <row r="31" spans="1:10" ht="18" x14ac:dyDescent="0.2">
      <c r="A31" s="6" t="s">
        <v>64</v>
      </c>
      <c r="B31" s="37" t="s">
        <v>7</v>
      </c>
      <c r="C31" s="38">
        <v>99813</v>
      </c>
      <c r="D31" s="9" t="s">
        <v>195</v>
      </c>
      <c r="E31" s="37" t="s">
        <v>25</v>
      </c>
      <c r="F31" s="39">
        <v>136.86000000000001</v>
      </c>
      <c r="G31" s="40">
        <v>1.05</v>
      </c>
      <c r="H31" s="37" t="s">
        <v>10</v>
      </c>
      <c r="I31" s="40">
        <f t="shared" ref="I31:I58" si="10">ROUND(G31*(1+$J$3),2)</f>
        <v>1.3</v>
      </c>
      <c r="J31" s="33">
        <f t="shared" ref="J31:J58" si="11">ROUND(I31*F31,2)</f>
        <v>177.92</v>
      </c>
    </row>
    <row r="32" spans="1:10" x14ac:dyDescent="0.2">
      <c r="A32" s="6" t="s">
        <v>65</v>
      </c>
      <c r="B32" s="37" t="s">
        <v>7</v>
      </c>
      <c r="C32" s="38">
        <v>99825</v>
      </c>
      <c r="D32" s="9" t="s">
        <v>196</v>
      </c>
      <c r="E32" s="37" t="s">
        <v>25</v>
      </c>
      <c r="F32" s="39">
        <v>26.4</v>
      </c>
      <c r="G32" s="40">
        <v>4.09</v>
      </c>
      <c r="H32" s="37" t="s">
        <v>10</v>
      </c>
      <c r="I32" s="40">
        <f t="shared" si="10"/>
        <v>5.05</v>
      </c>
      <c r="J32" s="33">
        <f t="shared" si="11"/>
        <v>133.32</v>
      </c>
    </row>
    <row r="33" spans="1:10" x14ac:dyDescent="0.2">
      <c r="A33" s="6" t="s">
        <v>66</v>
      </c>
      <c r="B33" s="37" t="s">
        <v>7</v>
      </c>
      <c r="C33" s="38">
        <v>99821</v>
      </c>
      <c r="D33" s="9" t="s">
        <v>197</v>
      </c>
      <c r="E33" s="37" t="s">
        <v>25</v>
      </c>
      <c r="F33" s="39">
        <v>56.25</v>
      </c>
      <c r="G33" s="40">
        <v>3.55</v>
      </c>
      <c r="H33" s="37" t="s">
        <v>10</v>
      </c>
      <c r="I33" s="40">
        <f t="shared" si="10"/>
        <v>4.38</v>
      </c>
      <c r="J33" s="33">
        <f t="shared" si="11"/>
        <v>246.38</v>
      </c>
    </row>
    <row r="34" spans="1:10" ht="18" x14ac:dyDescent="0.2">
      <c r="A34" s="6" t="s">
        <v>67</v>
      </c>
      <c r="B34" s="37" t="s">
        <v>7</v>
      </c>
      <c r="C34" s="38">
        <v>97064</v>
      </c>
      <c r="D34" s="9" t="s">
        <v>198</v>
      </c>
      <c r="E34" s="37" t="s">
        <v>43</v>
      </c>
      <c r="F34" s="39">
        <v>100</v>
      </c>
      <c r="G34" s="40">
        <v>27.37</v>
      </c>
      <c r="H34" s="37" t="s">
        <v>10</v>
      </c>
      <c r="I34" s="40">
        <f t="shared" si="10"/>
        <v>33.78</v>
      </c>
      <c r="J34" s="33">
        <f t="shared" si="11"/>
        <v>3378</v>
      </c>
    </row>
    <row r="35" spans="1:10" ht="27" x14ac:dyDescent="0.2">
      <c r="A35" s="7" t="s">
        <v>68</v>
      </c>
      <c r="B35" s="41" t="s">
        <v>47</v>
      </c>
      <c r="C35" s="41" t="s">
        <v>69</v>
      </c>
      <c r="D35" s="9" t="s">
        <v>199</v>
      </c>
      <c r="E35" s="41" t="s">
        <v>43</v>
      </c>
      <c r="F35" s="42">
        <v>100</v>
      </c>
      <c r="G35" s="43">
        <v>20</v>
      </c>
      <c r="H35" s="41" t="s">
        <v>10</v>
      </c>
      <c r="I35" s="40">
        <f t="shared" si="10"/>
        <v>24.69</v>
      </c>
      <c r="J35" s="33">
        <f t="shared" si="11"/>
        <v>2469</v>
      </c>
    </row>
    <row r="36" spans="1:10" x14ac:dyDescent="0.2">
      <c r="A36" s="3" t="s">
        <v>70</v>
      </c>
      <c r="B36" s="4"/>
      <c r="C36" s="4"/>
      <c r="D36" s="3" t="s">
        <v>71</v>
      </c>
      <c r="E36" s="4"/>
      <c r="F36" s="12"/>
      <c r="G36" s="15"/>
      <c r="H36" s="4"/>
      <c r="I36" s="23"/>
      <c r="J36" s="32">
        <f>SUM(J37:J45)</f>
        <v>27410.69</v>
      </c>
    </row>
    <row r="37" spans="1:10" x14ac:dyDescent="0.2">
      <c r="A37" s="6" t="s">
        <v>72</v>
      </c>
      <c r="B37" s="37" t="s">
        <v>47</v>
      </c>
      <c r="C37" s="37" t="s">
        <v>73</v>
      </c>
      <c r="D37" s="6" t="s">
        <v>74</v>
      </c>
      <c r="E37" s="37" t="s">
        <v>25</v>
      </c>
      <c r="F37" s="39">
        <v>264.43</v>
      </c>
      <c r="G37" s="40">
        <v>3.94</v>
      </c>
      <c r="H37" s="37" t="s">
        <v>10</v>
      </c>
      <c r="I37" s="40">
        <f t="shared" si="10"/>
        <v>4.8600000000000003</v>
      </c>
      <c r="J37" s="33">
        <f t="shared" si="11"/>
        <v>1285.1300000000001</v>
      </c>
    </row>
    <row r="38" spans="1:10" x14ac:dyDescent="0.2">
      <c r="A38" s="6" t="s">
        <v>75</v>
      </c>
      <c r="B38" s="37" t="s">
        <v>47</v>
      </c>
      <c r="C38" s="37" t="s">
        <v>76</v>
      </c>
      <c r="D38" s="6" t="s">
        <v>77</v>
      </c>
      <c r="E38" s="37" t="s">
        <v>25</v>
      </c>
      <c r="F38" s="39">
        <v>1788.27</v>
      </c>
      <c r="G38" s="40">
        <v>3.49</v>
      </c>
      <c r="H38" s="37" t="s">
        <v>10</v>
      </c>
      <c r="I38" s="40">
        <f t="shared" si="10"/>
        <v>4.3099999999999996</v>
      </c>
      <c r="J38" s="33">
        <f t="shared" si="11"/>
        <v>7707.44</v>
      </c>
    </row>
    <row r="39" spans="1:10" x14ac:dyDescent="0.2">
      <c r="A39" s="6" t="s">
        <v>78</v>
      </c>
      <c r="B39" s="37" t="s">
        <v>7</v>
      </c>
      <c r="C39" s="38">
        <v>102193</v>
      </c>
      <c r="D39" s="9" t="s">
        <v>200</v>
      </c>
      <c r="E39" s="37" t="s">
        <v>25</v>
      </c>
      <c r="F39" s="39">
        <v>81.900000000000006</v>
      </c>
      <c r="G39" s="40">
        <v>2.2799999999999998</v>
      </c>
      <c r="H39" s="37" t="s">
        <v>10</v>
      </c>
      <c r="I39" s="40">
        <f t="shared" si="10"/>
        <v>2.81</v>
      </c>
      <c r="J39" s="33">
        <f t="shared" si="11"/>
        <v>230.14</v>
      </c>
    </row>
    <row r="40" spans="1:10" x14ac:dyDescent="0.2">
      <c r="A40" s="6" t="s">
        <v>79</v>
      </c>
      <c r="B40" s="37" t="s">
        <v>7</v>
      </c>
      <c r="C40" s="38">
        <v>100717</v>
      </c>
      <c r="D40" s="9" t="s">
        <v>201</v>
      </c>
      <c r="E40" s="37" t="s">
        <v>25</v>
      </c>
      <c r="F40" s="39">
        <v>265.47000000000003</v>
      </c>
      <c r="G40" s="40">
        <v>10.95</v>
      </c>
      <c r="H40" s="37" t="s">
        <v>10</v>
      </c>
      <c r="I40" s="40">
        <f t="shared" si="10"/>
        <v>13.52</v>
      </c>
      <c r="J40" s="33">
        <f t="shared" si="11"/>
        <v>3589.15</v>
      </c>
    </row>
    <row r="41" spans="1:10" ht="18" x14ac:dyDescent="0.2">
      <c r="A41" s="6" t="s">
        <v>80</v>
      </c>
      <c r="B41" s="37" t="s">
        <v>7</v>
      </c>
      <c r="C41" s="38">
        <v>88485</v>
      </c>
      <c r="D41" s="9" t="s">
        <v>202</v>
      </c>
      <c r="E41" s="37" t="s">
        <v>25</v>
      </c>
      <c r="F41" s="39">
        <v>1592.49</v>
      </c>
      <c r="G41" s="40">
        <v>4.74</v>
      </c>
      <c r="H41" s="37" t="s">
        <v>10</v>
      </c>
      <c r="I41" s="40">
        <f t="shared" si="10"/>
        <v>5.85</v>
      </c>
      <c r="J41" s="33">
        <f t="shared" si="11"/>
        <v>9316.07</v>
      </c>
    </row>
    <row r="42" spans="1:10" x14ac:dyDescent="0.2">
      <c r="A42" s="6" t="s">
        <v>81</v>
      </c>
      <c r="B42" s="37" t="s">
        <v>7</v>
      </c>
      <c r="C42" s="38">
        <v>88484</v>
      </c>
      <c r="D42" s="9" t="s">
        <v>203</v>
      </c>
      <c r="E42" s="37" t="s">
        <v>25</v>
      </c>
      <c r="F42" s="39">
        <v>264.43</v>
      </c>
      <c r="G42" s="40">
        <v>5.79</v>
      </c>
      <c r="H42" s="37" t="s">
        <v>10</v>
      </c>
      <c r="I42" s="40">
        <f t="shared" si="10"/>
        <v>7.15</v>
      </c>
      <c r="J42" s="33">
        <f t="shared" si="11"/>
        <v>1890.67</v>
      </c>
    </row>
    <row r="43" spans="1:10" ht="18" x14ac:dyDescent="0.2">
      <c r="A43" s="7" t="s">
        <v>82</v>
      </c>
      <c r="B43" s="41" t="s">
        <v>7</v>
      </c>
      <c r="C43" s="44">
        <v>88411</v>
      </c>
      <c r="D43" s="9" t="s">
        <v>204</v>
      </c>
      <c r="E43" s="41" t="s">
        <v>25</v>
      </c>
      <c r="F43" s="42">
        <v>195.78</v>
      </c>
      <c r="G43" s="43">
        <v>5.65</v>
      </c>
      <c r="H43" s="41" t="s">
        <v>10</v>
      </c>
      <c r="I43" s="40">
        <f t="shared" si="10"/>
        <v>6.97</v>
      </c>
      <c r="J43" s="33">
        <f t="shared" si="11"/>
        <v>1364.59</v>
      </c>
    </row>
    <row r="44" spans="1:10" ht="27" x14ac:dyDescent="0.2">
      <c r="A44" s="7" t="s">
        <v>83</v>
      </c>
      <c r="B44" s="41" t="s">
        <v>47</v>
      </c>
      <c r="C44" s="41" t="s">
        <v>84</v>
      </c>
      <c r="D44" s="9" t="s">
        <v>205</v>
      </c>
      <c r="E44" s="41" t="s">
        <v>43</v>
      </c>
      <c r="F44" s="42">
        <v>50</v>
      </c>
      <c r="G44" s="43">
        <v>26.24</v>
      </c>
      <c r="H44" s="41" t="s">
        <v>10</v>
      </c>
      <c r="I44" s="40">
        <f t="shared" si="10"/>
        <v>32.39</v>
      </c>
      <c r="J44" s="33">
        <f t="shared" si="11"/>
        <v>1619.5</v>
      </c>
    </row>
    <row r="45" spans="1:10" x14ac:dyDescent="0.2">
      <c r="A45" s="6" t="s">
        <v>85</v>
      </c>
      <c r="B45" s="37" t="s">
        <v>7</v>
      </c>
      <c r="C45" s="38">
        <v>100718</v>
      </c>
      <c r="D45" s="9" t="s">
        <v>206</v>
      </c>
      <c r="E45" s="37" t="s">
        <v>43</v>
      </c>
      <c r="F45" s="39">
        <v>200</v>
      </c>
      <c r="G45" s="40">
        <v>1.65</v>
      </c>
      <c r="H45" s="37" t="s">
        <v>10</v>
      </c>
      <c r="I45" s="40">
        <f t="shared" si="10"/>
        <v>2.04</v>
      </c>
      <c r="J45" s="33">
        <f t="shared" si="11"/>
        <v>408</v>
      </c>
    </row>
    <row r="46" spans="1:10" x14ac:dyDescent="0.2">
      <c r="A46" s="3" t="s">
        <v>86</v>
      </c>
      <c r="B46" s="8"/>
      <c r="C46" s="8"/>
      <c r="D46" s="3" t="s">
        <v>87</v>
      </c>
      <c r="E46" s="8"/>
      <c r="F46" s="13"/>
      <c r="G46" s="17"/>
      <c r="H46" s="8"/>
      <c r="I46" s="23"/>
      <c r="J46" s="32">
        <f>SUM(J47:J48)</f>
        <v>4671.92</v>
      </c>
    </row>
    <row r="47" spans="1:10" ht="18" x14ac:dyDescent="0.2">
      <c r="A47" s="6" t="s">
        <v>88</v>
      </c>
      <c r="B47" s="37" t="s">
        <v>47</v>
      </c>
      <c r="C47" s="37" t="s">
        <v>89</v>
      </c>
      <c r="D47" s="9" t="s">
        <v>207</v>
      </c>
      <c r="E47" s="37" t="s">
        <v>25</v>
      </c>
      <c r="F47" s="39">
        <v>112.95</v>
      </c>
      <c r="G47" s="40">
        <v>24.68</v>
      </c>
      <c r="H47" s="37" t="s">
        <v>10</v>
      </c>
      <c r="I47" s="40">
        <f t="shared" si="10"/>
        <v>30.46</v>
      </c>
      <c r="J47" s="33">
        <f t="shared" si="11"/>
        <v>3440.46</v>
      </c>
    </row>
    <row r="48" spans="1:10" ht="27" x14ac:dyDescent="0.2">
      <c r="A48" s="7" t="s">
        <v>90</v>
      </c>
      <c r="B48" s="41" t="s">
        <v>47</v>
      </c>
      <c r="C48" s="41" t="s">
        <v>91</v>
      </c>
      <c r="D48" s="9" t="s">
        <v>208</v>
      </c>
      <c r="E48" s="41" t="s">
        <v>25</v>
      </c>
      <c r="F48" s="42">
        <v>195.78</v>
      </c>
      <c r="G48" s="43">
        <v>5.0999999999999996</v>
      </c>
      <c r="H48" s="41" t="s">
        <v>10</v>
      </c>
      <c r="I48" s="40">
        <f t="shared" si="10"/>
        <v>6.29</v>
      </c>
      <c r="J48" s="33">
        <f t="shared" si="11"/>
        <v>1231.46</v>
      </c>
    </row>
    <row r="49" spans="1:10" x14ac:dyDescent="0.2">
      <c r="A49" s="3" t="s">
        <v>92</v>
      </c>
      <c r="B49" s="4"/>
      <c r="C49" s="4"/>
      <c r="D49" s="3" t="s">
        <v>93</v>
      </c>
      <c r="E49" s="4"/>
      <c r="F49" s="12"/>
      <c r="G49" s="15"/>
      <c r="H49" s="4"/>
      <c r="I49" s="23" t="s">
        <v>3</v>
      </c>
      <c r="J49" s="32">
        <f>SUM(J50:J52)</f>
        <v>5165.66</v>
      </c>
    </row>
    <row r="50" spans="1:10" ht="27" x14ac:dyDescent="0.2">
      <c r="A50" s="7" t="s">
        <v>94</v>
      </c>
      <c r="B50" s="41" t="s">
        <v>7</v>
      </c>
      <c r="C50" s="44">
        <v>87878</v>
      </c>
      <c r="D50" s="9" t="s">
        <v>209</v>
      </c>
      <c r="E50" s="41" t="s">
        <v>25</v>
      </c>
      <c r="F50" s="42">
        <v>112.95</v>
      </c>
      <c r="G50" s="43">
        <v>5.38</v>
      </c>
      <c r="H50" s="41" t="s">
        <v>10</v>
      </c>
      <c r="I50" s="40">
        <f t="shared" si="10"/>
        <v>6.64</v>
      </c>
      <c r="J50" s="33">
        <f t="shared" si="11"/>
        <v>749.99</v>
      </c>
    </row>
    <row r="51" spans="1:10" ht="27" x14ac:dyDescent="0.2">
      <c r="A51" s="9" t="s">
        <v>161</v>
      </c>
      <c r="B51" s="41" t="s">
        <v>7</v>
      </c>
      <c r="C51" s="44">
        <v>87547</v>
      </c>
      <c r="D51" s="9" t="s">
        <v>210</v>
      </c>
      <c r="E51" s="41" t="s">
        <v>25</v>
      </c>
      <c r="F51" s="42">
        <v>112.95</v>
      </c>
      <c r="G51" s="43">
        <v>29.3</v>
      </c>
      <c r="H51" s="41" t="s">
        <v>10</v>
      </c>
      <c r="I51" s="40">
        <f t="shared" si="10"/>
        <v>36.159999999999997</v>
      </c>
      <c r="J51" s="33">
        <f t="shared" si="11"/>
        <v>4084.27</v>
      </c>
    </row>
    <row r="52" spans="1:10" ht="18" x14ac:dyDescent="0.2">
      <c r="A52" s="6" t="s">
        <v>95</v>
      </c>
      <c r="B52" s="37" t="s">
        <v>7</v>
      </c>
      <c r="C52" s="38">
        <v>87418</v>
      </c>
      <c r="D52" s="9" t="s">
        <v>211</v>
      </c>
      <c r="E52" s="37" t="s">
        <v>25</v>
      </c>
      <c r="F52" s="39">
        <v>12.89</v>
      </c>
      <c r="G52" s="40">
        <v>20.83</v>
      </c>
      <c r="H52" s="37" t="s">
        <v>10</v>
      </c>
      <c r="I52" s="40">
        <f t="shared" si="10"/>
        <v>25.71</v>
      </c>
      <c r="J52" s="33">
        <f t="shared" si="11"/>
        <v>331.4</v>
      </c>
    </row>
    <row r="53" spans="1:10" x14ac:dyDescent="0.2">
      <c r="A53" s="3" t="s">
        <v>96</v>
      </c>
      <c r="B53" s="4"/>
      <c r="C53" s="4"/>
      <c r="D53" s="3" t="s">
        <v>97</v>
      </c>
      <c r="E53" s="4"/>
      <c r="F53" s="12"/>
      <c r="G53" s="15"/>
      <c r="H53" s="4"/>
      <c r="I53" s="23"/>
      <c r="J53" s="32">
        <f>SUM(J54:J58)</f>
        <v>57396.909999999996</v>
      </c>
    </row>
    <row r="54" spans="1:10" ht="18" x14ac:dyDescent="0.2">
      <c r="A54" s="6" t="s">
        <v>98</v>
      </c>
      <c r="B54" s="37" t="s">
        <v>7</v>
      </c>
      <c r="C54" s="38">
        <v>88495</v>
      </c>
      <c r="D54" s="19" t="s">
        <v>99</v>
      </c>
      <c r="E54" s="37" t="s">
        <v>25</v>
      </c>
      <c r="F54" s="39">
        <v>112.95</v>
      </c>
      <c r="G54" s="40">
        <v>12.74</v>
      </c>
      <c r="H54" s="37" t="s">
        <v>10</v>
      </c>
      <c r="I54" s="40">
        <f t="shared" si="10"/>
        <v>15.72</v>
      </c>
      <c r="J54" s="33">
        <f t="shared" si="11"/>
        <v>1775.57</v>
      </c>
    </row>
    <row r="55" spans="1:10" ht="18" x14ac:dyDescent="0.2">
      <c r="A55" s="6" t="s">
        <v>100</v>
      </c>
      <c r="B55" s="37" t="s">
        <v>7</v>
      </c>
      <c r="C55" s="38">
        <v>88489</v>
      </c>
      <c r="D55" s="19" t="s">
        <v>101</v>
      </c>
      <c r="E55" s="37" t="s">
        <v>43</v>
      </c>
      <c r="F55" s="39">
        <v>1788.27</v>
      </c>
      <c r="G55" s="40">
        <v>13.35</v>
      </c>
      <c r="H55" s="37" t="s">
        <v>10</v>
      </c>
      <c r="I55" s="40">
        <f t="shared" si="10"/>
        <v>16.48</v>
      </c>
      <c r="J55" s="33">
        <f t="shared" si="11"/>
        <v>29470.69</v>
      </c>
    </row>
    <row r="56" spans="1:10" ht="18" x14ac:dyDescent="0.2">
      <c r="A56" s="6" t="s">
        <v>102</v>
      </c>
      <c r="B56" s="37" t="s">
        <v>7</v>
      </c>
      <c r="C56" s="38">
        <v>88488</v>
      </c>
      <c r="D56" s="19" t="s">
        <v>103</v>
      </c>
      <c r="E56" s="37" t="s">
        <v>25</v>
      </c>
      <c r="F56" s="39">
        <v>264.43</v>
      </c>
      <c r="G56" s="40">
        <v>15.93</v>
      </c>
      <c r="H56" s="37" t="s">
        <v>10</v>
      </c>
      <c r="I56" s="40">
        <f t="shared" si="10"/>
        <v>19.66</v>
      </c>
      <c r="J56" s="33">
        <f t="shared" si="11"/>
        <v>5198.6899999999996</v>
      </c>
    </row>
    <row r="57" spans="1:10" ht="36" x14ac:dyDescent="0.2">
      <c r="A57" s="6" t="s">
        <v>104</v>
      </c>
      <c r="B57" s="37" t="s">
        <v>7</v>
      </c>
      <c r="C57" s="38">
        <v>100758</v>
      </c>
      <c r="D57" s="19" t="s">
        <v>105</v>
      </c>
      <c r="E57" s="37" t="s">
        <v>25</v>
      </c>
      <c r="F57" s="39">
        <v>265.47000000000003</v>
      </c>
      <c r="G57" s="40">
        <v>58.01</v>
      </c>
      <c r="H57" s="37" t="s">
        <v>10</v>
      </c>
      <c r="I57" s="40">
        <f t="shared" si="10"/>
        <v>71.599999999999994</v>
      </c>
      <c r="J57" s="33">
        <f t="shared" si="11"/>
        <v>19007.650000000001</v>
      </c>
    </row>
    <row r="58" spans="1:10" ht="18" x14ac:dyDescent="0.2">
      <c r="A58" s="6" t="s">
        <v>106</v>
      </c>
      <c r="B58" s="37" t="s">
        <v>7</v>
      </c>
      <c r="C58" s="38">
        <v>102218</v>
      </c>
      <c r="D58" s="19" t="s">
        <v>107</v>
      </c>
      <c r="E58" s="37" t="s">
        <v>25</v>
      </c>
      <c r="F58" s="39">
        <v>81.900000000000006</v>
      </c>
      <c r="G58" s="40">
        <v>19.23</v>
      </c>
      <c r="H58" s="37" t="s">
        <v>10</v>
      </c>
      <c r="I58" s="40">
        <f t="shared" si="10"/>
        <v>23.74</v>
      </c>
      <c r="J58" s="33">
        <f t="shared" si="11"/>
        <v>1944.31</v>
      </c>
    </row>
    <row r="59" spans="1:10" x14ac:dyDescent="0.2">
      <c r="A59" s="65">
        <v>4</v>
      </c>
      <c r="B59" s="65"/>
      <c r="C59" s="66" t="s">
        <v>108</v>
      </c>
      <c r="D59" s="66"/>
      <c r="E59" s="66"/>
      <c r="F59" s="14"/>
      <c r="G59" s="18"/>
      <c r="H59" s="14"/>
      <c r="I59" s="18"/>
      <c r="J59" s="18">
        <f>J60</f>
        <v>4578.21</v>
      </c>
    </row>
    <row r="60" spans="1:10" x14ac:dyDescent="0.2">
      <c r="A60" s="3" t="s">
        <v>109</v>
      </c>
      <c r="B60" s="4"/>
      <c r="C60" s="4"/>
      <c r="D60" s="3" t="s">
        <v>110</v>
      </c>
      <c r="E60" s="4"/>
      <c r="F60" s="12"/>
      <c r="G60" s="15"/>
      <c r="H60" s="4"/>
      <c r="I60" s="23"/>
      <c r="J60" s="32">
        <f>SUM(J61)</f>
        <v>4578.21</v>
      </c>
    </row>
    <row r="61" spans="1:10" ht="27" x14ac:dyDescent="0.2">
      <c r="A61" s="7" t="s">
        <v>111</v>
      </c>
      <c r="B61" s="41" t="s">
        <v>16</v>
      </c>
      <c r="C61" s="41" t="s">
        <v>112</v>
      </c>
      <c r="D61" s="19" t="s">
        <v>113</v>
      </c>
      <c r="E61" s="41" t="s">
        <v>25</v>
      </c>
      <c r="F61" s="42">
        <v>76.61</v>
      </c>
      <c r="G61" s="43">
        <v>48.42</v>
      </c>
      <c r="H61" s="41" t="s">
        <v>10</v>
      </c>
      <c r="I61" s="40">
        <f t="shared" ref="I61" si="12">ROUND(G61*(1+$J$3),2)</f>
        <v>59.76</v>
      </c>
      <c r="J61" s="33">
        <f t="shared" ref="J61" si="13">ROUND(I61*F61,2)</f>
        <v>4578.21</v>
      </c>
    </row>
    <row r="62" spans="1:10" x14ac:dyDescent="0.2">
      <c r="A62" s="65">
        <v>5</v>
      </c>
      <c r="B62" s="65"/>
      <c r="C62" s="66" t="s">
        <v>114</v>
      </c>
      <c r="D62" s="66"/>
      <c r="E62" s="66"/>
      <c r="F62" s="14"/>
      <c r="G62" s="18"/>
      <c r="H62" s="14"/>
      <c r="I62" s="18"/>
      <c r="J62" s="18">
        <f>J63+J66+J69+J72</f>
        <v>16847.489999999998</v>
      </c>
    </row>
    <row r="63" spans="1:10" x14ac:dyDescent="0.2">
      <c r="A63" s="3" t="s">
        <v>115</v>
      </c>
      <c r="B63" s="4"/>
      <c r="C63" s="4"/>
      <c r="D63" s="3" t="s">
        <v>116</v>
      </c>
      <c r="E63" s="4"/>
      <c r="F63" s="12"/>
      <c r="G63" s="15"/>
      <c r="H63" s="4"/>
      <c r="I63" s="23"/>
      <c r="J63" s="32">
        <f>SUM(J64:J65)</f>
        <v>9062.73</v>
      </c>
    </row>
    <row r="64" spans="1:10" ht="18" x14ac:dyDescent="0.2">
      <c r="A64" s="6" t="s">
        <v>117</v>
      </c>
      <c r="B64" s="37" t="s">
        <v>118</v>
      </c>
      <c r="C64" s="38">
        <v>1</v>
      </c>
      <c r="D64" s="19" t="s">
        <v>119</v>
      </c>
      <c r="E64" s="37" t="s">
        <v>25</v>
      </c>
      <c r="F64" s="39">
        <v>40.659999999999997</v>
      </c>
      <c r="G64" s="40">
        <v>168.9</v>
      </c>
      <c r="H64" s="37" t="s">
        <v>10</v>
      </c>
      <c r="I64" s="40">
        <f t="shared" ref="I64:I65" si="14">ROUND(G64*(1+$J$3),2)</f>
        <v>208.47</v>
      </c>
      <c r="J64" s="33">
        <f t="shared" ref="J64:J65" si="15">ROUND(I64*F64,2)</f>
        <v>8476.39</v>
      </c>
    </row>
    <row r="65" spans="1:10" ht="18" x14ac:dyDescent="0.2">
      <c r="A65" s="6" t="s">
        <v>120</v>
      </c>
      <c r="B65" s="37" t="s">
        <v>47</v>
      </c>
      <c r="C65" s="37" t="s">
        <v>121</v>
      </c>
      <c r="D65" s="19" t="s">
        <v>122</v>
      </c>
      <c r="E65" s="37" t="s">
        <v>25</v>
      </c>
      <c r="F65" s="39">
        <v>14.18</v>
      </c>
      <c r="G65" s="40">
        <v>33.5</v>
      </c>
      <c r="H65" s="37" t="s">
        <v>10</v>
      </c>
      <c r="I65" s="40">
        <f t="shared" si="14"/>
        <v>41.35</v>
      </c>
      <c r="J65" s="33">
        <f t="shared" si="15"/>
        <v>586.34</v>
      </c>
    </row>
    <row r="66" spans="1:10" x14ac:dyDescent="0.2">
      <c r="A66" s="3" t="s">
        <v>123</v>
      </c>
      <c r="B66" s="4"/>
      <c r="C66" s="4"/>
      <c r="D66" s="3" t="s">
        <v>124</v>
      </c>
      <c r="E66" s="4"/>
      <c r="F66" s="12"/>
      <c r="G66" s="15"/>
      <c r="H66" s="4"/>
      <c r="I66" s="23"/>
      <c r="J66" s="32">
        <f>SUM(J67:J68)</f>
        <v>5044.8500000000004</v>
      </c>
    </row>
    <row r="67" spans="1:10" ht="18" x14ac:dyDescent="0.2">
      <c r="A67" s="6" t="s">
        <v>125</v>
      </c>
      <c r="B67" s="37" t="s">
        <v>118</v>
      </c>
      <c r="C67" s="38">
        <v>2</v>
      </c>
      <c r="D67" s="19" t="s">
        <v>126</v>
      </c>
      <c r="E67" s="37" t="s">
        <v>25</v>
      </c>
      <c r="F67" s="39">
        <v>23.88</v>
      </c>
      <c r="G67" s="40">
        <v>126.44</v>
      </c>
      <c r="H67" s="37" t="s">
        <v>10</v>
      </c>
      <c r="I67" s="40">
        <f t="shared" ref="I67:I68" si="16">ROUND(G67*(1+$J$3),2)</f>
        <v>156.06</v>
      </c>
      <c r="J67" s="33">
        <f t="shared" ref="J67:J68" si="17">ROUND(I67*F67,2)</f>
        <v>3726.71</v>
      </c>
    </row>
    <row r="68" spans="1:10" ht="36" x14ac:dyDescent="0.2">
      <c r="A68" s="6" t="s">
        <v>127</v>
      </c>
      <c r="B68" s="37" t="s">
        <v>16</v>
      </c>
      <c r="C68" s="37" t="s">
        <v>128</v>
      </c>
      <c r="D68" s="19" t="s">
        <v>129</v>
      </c>
      <c r="E68" s="37" t="s">
        <v>19</v>
      </c>
      <c r="F68" s="39">
        <v>6</v>
      </c>
      <c r="G68" s="40">
        <v>177.99</v>
      </c>
      <c r="H68" s="37" t="s">
        <v>10</v>
      </c>
      <c r="I68" s="40">
        <f t="shared" si="16"/>
        <v>219.69</v>
      </c>
      <c r="J68" s="33">
        <f t="shared" si="17"/>
        <v>1318.14</v>
      </c>
    </row>
    <row r="69" spans="1:10" ht="12.75" customHeight="1" x14ac:dyDescent="0.2">
      <c r="A69" s="3" t="s">
        <v>130</v>
      </c>
      <c r="B69" s="4"/>
      <c r="C69" s="56" t="s">
        <v>131</v>
      </c>
      <c r="D69" s="57"/>
      <c r="E69" s="4"/>
      <c r="F69" s="12"/>
      <c r="G69" s="15"/>
      <c r="H69" s="4"/>
      <c r="I69" s="23"/>
      <c r="J69" s="32">
        <f>SUM(J70:J71)</f>
        <v>1945.49</v>
      </c>
    </row>
    <row r="70" spans="1:10" x14ac:dyDescent="0.2">
      <c r="A70" s="6" t="s">
        <v>132</v>
      </c>
      <c r="B70" s="37" t="s">
        <v>133</v>
      </c>
      <c r="C70" s="37" t="s">
        <v>134</v>
      </c>
      <c r="D70" s="6" t="s">
        <v>135</v>
      </c>
      <c r="E70" s="37" t="s">
        <v>25</v>
      </c>
      <c r="F70" s="39">
        <v>0.45</v>
      </c>
      <c r="G70" s="40">
        <v>432.05</v>
      </c>
      <c r="H70" s="37" t="s">
        <v>10</v>
      </c>
      <c r="I70" s="40">
        <f t="shared" ref="I70:I71" si="18">ROUND(G70*(1+$J$3),2)</f>
        <v>533.28</v>
      </c>
      <c r="J70" s="33">
        <f t="shared" ref="J70:J71" si="19">ROUND(I70*F70,2)</f>
        <v>239.98</v>
      </c>
    </row>
    <row r="71" spans="1:10" ht="45" x14ac:dyDescent="0.2">
      <c r="A71" s="7" t="s">
        <v>136</v>
      </c>
      <c r="B71" s="41" t="s">
        <v>7</v>
      </c>
      <c r="C71" s="44">
        <v>90845</v>
      </c>
      <c r="D71" s="19" t="s">
        <v>137</v>
      </c>
      <c r="E71" s="41" t="s">
        <v>38</v>
      </c>
      <c r="F71" s="42">
        <v>1</v>
      </c>
      <c r="G71" s="43">
        <v>1381.76</v>
      </c>
      <c r="H71" s="41" t="s">
        <v>10</v>
      </c>
      <c r="I71" s="40">
        <f t="shared" si="18"/>
        <v>1705.51</v>
      </c>
      <c r="J71" s="33">
        <f t="shared" si="19"/>
        <v>1705.51</v>
      </c>
    </row>
    <row r="72" spans="1:10" x14ac:dyDescent="0.2">
      <c r="A72" s="3" t="s">
        <v>138</v>
      </c>
      <c r="B72" s="4"/>
      <c r="C72" s="4"/>
      <c r="D72" s="3" t="s">
        <v>139</v>
      </c>
      <c r="E72" s="4"/>
      <c r="F72" s="12"/>
      <c r="G72" s="15"/>
      <c r="H72" s="4"/>
      <c r="I72" s="23"/>
      <c r="J72" s="32">
        <f>SUM(J73)</f>
        <v>794.42</v>
      </c>
    </row>
    <row r="73" spans="1:10" x14ac:dyDescent="0.2">
      <c r="A73" s="6" t="s">
        <v>140</v>
      </c>
      <c r="B73" s="37" t="s">
        <v>133</v>
      </c>
      <c r="C73" s="37" t="s">
        <v>141</v>
      </c>
      <c r="D73" s="6" t="s">
        <v>142</v>
      </c>
      <c r="E73" s="37" t="s">
        <v>25</v>
      </c>
      <c r="F73" s="39">
        <v>2.19</v>
      </c>
      <c r="G73" s="40">
        <v>293.89</v>
      </c>
      <c r="H73" s="37" t="s">
        <v>10</v>
      </c>
      <c r="I73" s="40">
        <f t="shared" ref="I73" si="20">ROUND(G73*(1+$J$3),2)</f>
        <v>362.75</v>
      </c>
      <c r="J73" s="33">
        <f t="shared" ref="J73" si="21">ROUND(I73*F73,2)</f>
        <v>794.42</v>
      </c>
    </row>
    <row r="74" spans="1:10" x14ac:dyDescent="0.2">
      <c r="A74" s="65">
        <v>6</v>
      </c>
      <c r="B74" s="65"/>
      <c r="C74" s="69" t="s">
        <v>143</v>
      </c>
      <c r="D74" s="69"/>
      <c r="E74" s="69"/>
      <c r="F74" s="14"/>
      <c r="G74" s="18"/>
      <c r="H74" s="14"/>
      <c r="I74" s="18"/>
      <c r="J74" s="18">
        <f>J75+J78</f>
        <v>10960.55</v>
      </c>
    </row>
    <row r="75" spans="1:10" x14ac:dyDescent="0.2">
      <c r="A75" s="3" t="s">
        <v>162</v>
      </c>
      <c r="B75" s="4"/>
      <c r="C75" s="4"/>
      <c r="D75" s="3" t="s">
        <v>144</v>
      </c>
      <c r="E75" s="4"/>
      <c r="F75" s="12"/>
      <c r="G75" s="15"/>
      <c r="H75" s="4"/>
      <c r="I75" s="23"/>
      <c r="J75" s="35">
        <f>SUM(J76:J77)</f>
        <v>8684.15</v>
      </c>
    </row>
    <row r="76" spans="1:10" ht="18" x14ac:dyDescent="0.2">
      <c r="A76" s="6" t="s">
        <v>145</v>
      </c>
      <c r="B76" s="37" t="s">
        <v>7</v>
      </c>
      <c r="C76" s="38">
        <v>98524</v>
      </c>
      <c r="D76" s="19" t="s">
        <v>146</v>
      </c>
      <c r="E76" s="37" t="s">
        <v>25</v>
      </c>
      <c r="F76" s="39">
        <v>24.15</v>
      </c>
      <c r="G76" s="40">
        <v>4.82</v>
      </c>
      <c r="H76" s="37" t="s">
        <v>10</v>
      </c>
      <c r="I76" s="40">
        <f t="shared" ref="I76:I77" si="22">ROUND(G76*(1+$J$3),2)</f>
        <v>5.95</v>
      </c>
      <c r="J76" s="33">
        <f t="shared" ref="J76:J77" si="23">ROUND(I76*F76,2)</f>
        <v>143.69</v>
      </c>
    </row>
    <row r="77" spans="1:10" x14ac:dyDescent="0.2">
      <c r="A77" s="6" t="s">
        <v>147</v>
      </c>
      <c r="B77" s="37" t="s">
        <v>47</v>
      </c>
      <c r="C77" s="37" t="s">
        <v>148</v>
      </c>
      <c r="D77" s="6" t="s">
        <v>149</v>
      </c>
      <c r="E77" s="37" t="s">
        <v>150</v>
      </c>
      <c r="F77" s="39">
        <v>770.8</v>
      </c>
      <c r="G77" s="40">
        <v>8.98</v>
      </c>
      <c r="H77" s="37" t="s">
        <v>10</v>
      </c>
      <c r="I77" s="40">
        <f t="shared" si="22"/>
        <v>11.08</v>
      </c>
      <c r="J77" s="33">
        <f t="shared" si="23"/>
        <v>8540.4599999999991</v>
      </c>
    </row>
    <row r="78" spans="1:10" x14ac:dyDescent="0.2">
      <c r="A78" s="3" t="s">
        <v>151</v>
      </c>
      <c r="B78" s="4"/>
      <c r="C78" s="4"/>
      <c r="D78" s="3" t="s">
        <v>152</v>
      </c>
      <c r="E78" s="4"/>
      <c r="F78" s="12"/>
      <c r="G78" s="15"/>
      <c r="H78" s="4"/>
      <c r="I78" s="23"/>
      <c r="J78" s="32">
        <f>SUM(J79:J80)</f>
        <v>2276.4</v>
      </c>
    </row>
    <row r="79" spans="1:10" ht="27" x14ac:dyDescent="0.2">
      <c r="A79" s="7" t="s">
        <v>153</v>
      </c>
      <c r="B79" s="41" t="s">
        <v>47</v>
      </c>
      <c r="C79" s="41" t="s">
        <v>154</v>
      </c>
      <c r="D79" s="19" t="s">
        <v>155</v>
      </c>
      <c r="E79" s="41" t="s">
        <v>150</v>
      </c>
      <c r="F79" s="42">
        <v>16.8</v>
      </c>
      <c r="G79" s="43">
        <v>26.78</v>
      </c>
      <c r="H79" s="41" t="s">
        <v>10</v>
      </c>
      <c r="I79" s="40">
        <f t="shared" ref="I79:I80" si="24">ROUND(G79*(1+$J$3),2)</f>
        <v>33.049999999999997</v>
      </c>
      <c r="J79" s="33">
        <f t="shared" ref="J79:J80" si="25">ROUND(I79*F79,2)</f>
        <v>555.24</v>
      </c>
    </row>
    <row r="80" spans="1:10" ht="18" x14ac:dyDescent="0.2">
      <c r="A80" s="6" t="s">
        <v>156</v>
      </c>
      <c r="B80" s="37" t="s">
        <v>16</v>
      </c>
      <c r="C80" s="37" t="s">
        <v>157</v>
      </c>
      <c r="D80" s="19" t="s">
        <v>158</v>
      </c>
      <c r="E80" s="37" t="s">
        <v>150</v>
      </c>
      <c r="F80" s="39">
        <v>16.8</v>
      </c>
      <c r="G80" s="40">
        <v>83</v>
      </c>
      <c r="H80" s="37" t="s">
        <v>10</v>
      </c>
      <c r="I80" s="40">
        <f t="shared" si="24"/>
        <v>102.45</v>
      </c>
      <c r="J80" s="33">
        <f t="shared" si="25"/>
        <v>1721.16</v>
      </c>
    </row>
    <row r="81" spans="1:10" x14ac:dyDescent="0.2">
      <c r="A81" s="47" t="s">
        <v>180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">
      <c r="A82" s="47" t="s">
        <v>183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19.5" customHeight="1" x14ac:dyDescent="0.2">
      <c r="A83" s="51" t="s">
        <v>181</v>
      </c>
      <c r="B83" s="52"/>
      <c r="C83" s="52"/>
      <c r="D83" s="52"/>
      <c r="E83" s="52"/>
      <c r="F83" s="52"/>
      <c r="G83" s="52"/>
      <c r="H83" s="52"/>
      <c r="I83" s="52"/>
      <c r="J83" s="53"/>
    </row>
    <row r="84" spans="1:10" ht="12.75" customHeight="1" x14ac:dyDescent="0.2">
      <c r="A84" s="48" t="s">
        <v>159</v>
      </c>
      <c r="B84" s="49"/>
      <c r="C84" s="49"/>
      <c r="D84" s="49"/>
      <c r="E84" s="49"/>
      <c r="F84" s="49"/>
      <c r="G84" s="49"/>
      <c r="H84" s="49"/>
      <c r="I84" s="49"/>
      <c r="J84" s="50"/>
    </row>
    <row r="86" spans="1:10" x14ac:dyDescent="0.2">
      <c r="J86" s="36" t="s">
        <v>185</v>
      </c>
    </row>
    <row r="90" spans="1:10" x14ac:dyDescent="0.2">
      <c r="J90" s="36"/>
    </row>
    <row r="91" spans="1:10" x14ac:dyDescent="0.2">
      <c r="J91" s="36"/>
    </row>
    <row r="92" spans="1:10" ht="12.75" customHeight="1" x14ac:dyDescent="0.2">
      <c r="D92" s="29"/>
      <c r="E92" s="29"/>
      <c r="F92" s="29"/>
      <c r="G92" s="29"/>
      <c r="H92" s="46" t="s">
        <v>188</v>
      </c>
      <c r="I92" s="46"/>
      <c r="J92" s="46"/>
    </row>
    <row r="93" spans="1:10" x14ac:dyDescent="0.2">
      <c r="H93" s="46" t="s">
        <v>187</v>
      </c>
      <c r="I93" s="46"/>
      <c r="J93" s="46"/>
    </row>
    <row r="94" spans="1:10" x14ac:dyDescent="0.2">
      <c r="H94" s="46" t="s">
        <v>186</v>
      </c>
      <c r="I94" s="46"/>
      <c r="J94" s="46"/>
    </row>
    <row r="95" spans="1:10" x14ac:dyDescent="0.2">
      <c r="H95" s="46" t="s">
        <v>184</v>
      </c>
      <c r="I95" s="46"/>
      <c r="J95" s="46"/>
    </row>
  </sheetData>
  <mergeCells count="27">
    <mergeCell ref="A74:B74"/>
    <mergeCell ref="C74:E74"/>
    <mergeCell ref="A27:B27"/>
    <mergeCell ref="C27:E27"/>
    <mergeCell ref="A59:B59"/>
    <mergeCell ref="C59:E59"/>
    <mergeCell ref="A1:J1"/>
    <mergeCell ref="C69:D69"/>
    <mergeCell ref="A2:C2"/>
    <mergeCell ref="A3:B3"/>
    <mergeCell ref="E3:H3"/>
    <mergeCell ref="D2:J2"/>
    <mergeCell ref="A62:B62"/>
    <mergeCell ref="C62:E62"/>
    <mergeCell ref="A6:B6"/>
    <mergeCell ref="C6:E6"/>
    <mergeCell ref="A18:B18"/>
    <mergeCell ref="C18:E18"/>
    <mergeCell ref="A5:I5"/>
    <mergeCell ref="H93:J93"/>
    <mergeCell ref="H94:J94"/>
    <mergeCell ref="H95:J95"/>
    <mergeCell ref="H92:J92"/>
    <mergeCell ref="A81:J81"/>
    <mergeCell ref="A84:J84"/>
    <mergeCell ref="A82:J82"/>
    <mergeCell ref="A83:J8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 xml:space="preserve">&amp;C CÂMARA MUNICIPAL DE POÇOS DE CALDAS
ESTADO DE MINAS GERAIS&amp;R          </oddHeader>
    <oddFooter>&amp;CRUA JUNQUEIRAS, 454 | CEP 37701-033 | POÇOS DE CALDAS | MG | TEL.: (35) 3729-3800
CNPJ: 21.401.757/0001-67       -        www.pocosdecaldas.mg.leg.br&amp;R&amp;P</oddFooter>
  </headerFooter>
  <ignoredErrors>
    <ignoredError sqref="J36" formulaRange="1"/>
  </ignoredErrors>
</worksheet>
</file>

<file path=_xmlsignatures/_rels/origin1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2.xml"/></Relationships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mV69ximk85qUqMvDgmYQ5L4taJ068Um33rL8Psnl4Qk=</DigestValue>
    </Reference>
    <Reference Type="http://www.w3.org/2000/09/xmldsig#Object" URI="#idOfficeObject">
      <DigestMethod Algorithm="http://www.w3.org/2001/04/xmlenc#sha256"/>
      <DigestValue>4Q1NCkRW+kuS+6ebb+6uK6WqRIwM9Cd0MJzSdkzmBC8=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W+iIO/a/ur6G6PkM2pvRYEq0POxRkOJFJ6G4LM4WUkY=</DigestValue>
    </Reference>
  </SignedInfo>
  <SignatureValue>V0ktmoQfFw0HJ5LUQHZ6yIK4GYHkRDlJ4St5h+6AfZYUcQuqq5Efqzdd4rKp3VBAVw+UiKU8PCjt
2agsU4AbDgMNWrvA8+hHujMXxXGOaGCmq71xxNCtWcakDIoBegGtnxDvM7vWvbH9v7LQz0lCSB0r
Y/d+cLSTtKiYeERlDhkHQJBrWNpCu0/crdxAyxd9Z2DFW13vYQKnT/XSFIMuUJm7hyZhChfTdVzz
2i7fh7DDzgqN+2HuLloq2VBsCkmx4CFHTpCD1UxVAk7p/6AtZwY02NR9qm+IQlCQ1EylfSRqAUux
WpMdvgYL4W8IyKo88yZ64bZwMkFYIVw9Ggjv0Q==</SignatureValue>
  <KeyInfo>
    <X509Data>
      <X509Certificate>MIIHDjCCBPagAwIBAgIIZE0lBwdTarwwDQYJKoZIhvcNAQELBQAwWTELMAkGA1UEBhMCQlIxEzARBgNVBAoTCklDUC1CcmFzaWwxFTATBgNVBAsTDEFDIFNPTFVUSSB2NTEeMBwGA1UEAxMVQUMgU09MVVRJIE11bHRpcGxhIHY1MB4XDTI1MDcwNzE4MzQwMFoXDTI2MDcwNzE4MzQwMFowgcQxCzAJBgNVBAYTAkJSMRMwEQYDVQQKEwpJQ1AtQnJhc2lsMR4wHAYDVQQLExVBQyBTT0xVVEkgTXVsdGlwbGEgdjUxFzAVBgNVBAsTDjQ5NTI4MDc0MDAwMTk0MRkwFwYDVQQLExBWaWRlb2NvbmZlcmVuY2lhMRowGAYDVQQLExFDZXJ0aWZpY2FkbyBQRiBBMTEwMC4GA1UEAxMnVElDSUFOQSBKVURJQ0UgTUFSQU4gUE9OVEVTOjAwOTkxNTU5NjY1MIIBIjANBgkqhkiG9w0BAQEFAAOCAQ8AMIIBCgKCAQEA4fo7cTrJyUM8gMeCPKlgsPWyJOobrleO0FJCheNtV0L/J+W5ByqJiKEz6LPNaEL9AQQ3NRAw5u/V/x53fpkTapA7X4M3pequEOLH9BQ3AyAALDIRWQtpEyxNLdXrSRU52FIKy04PoGKob8+oep68/11q/qvq+adfS5oMyIEsP5iAMtxvZYDCSEn20/efRfmOBnbVF4OSaHAe4SQlXXkDazpUth8VRhPDcQADsQYD1MjJLqagik0gbiYflJ5blroo+KpGNZ6PLm/Z1rNHsbJxsq2C0/neTWuDoZmE4no6AEHhW98NqfYvSgsnkaYXdOAoktVvyU2ePyVBXF3ZhVTq+QIDAQABo4ICbDCCAmgwCQYDVR0TBAIwADAfBgNVHSMEGDAWgBTFUu0lgAnfnILIn0fG3bRfMd25sTBUBggrBgEFBQcBAQRIMEYwRAYIKwYBBQUHMAKGOGh0dHA6Ly9jY2QuYWNzb2x1dGkuY29tLmJyL2xjci9hYy1zb2x1dGktbXVsdGlwbGEtdjUucDdiMIGbBgNVHREEgZMwgZCBG3RpY2lhbmFlbmdlbmhhcmlhQGdtYWlsLmNvbaA4BgVgTAEDAaAvEy0xMDAyMTk3NjAwOTkxNTU5NjY1MDAwMDAwMDAwMDAwMDAwMDAwMDAwMDAwMDCgFwYFYEwBAwagDhMMMDAwMDAwMDAwMDAwoB4GBWBMAQMFoBUTEzAwMDAwMDAwMDAwMDAwMDAwMDAwXQYDVR0gBFYwVDBSBgZgTAECASYwSDBGBggrBgEFBQcCARY6aHR0cDovL2NjZC5hY3NvbHV0aS5jb20uYnIvZG9jcy9kcGMtYWMtc29sdXRpLW11bHRpcGxhLnBkZjApBgNVHSUEIjAgBggrBgEFBQcDAgYIKwYBBQUHAwQGCisGAQQBgjcUAgIwgYwGA1UdHwSBhDCBgTA+oDygOoY4aHR0cDovL2NjZC5hY3NvbHV0aS5jb20uYnIvbGNyL2FjLXNvbHV0aS1tdWx0aXBsYS12NS5jcmwwP6A9oDuGOWh0dHA6Ly9jY2QyLmFjc29sdXRpLmNvbS5ici9sY3IvYWMtc29sdXRpLW11bHRpcGxhLXY1LmNybDAdBgNVHQ4EFgQUqQBWMU9XdzC60Mjsx66nx+oseqAwDgYDVR0PAQH/BAQDAgXgMA0GCSqGSIb3DQEBCwUAA4ICAQCGQpyW9QxZeUuoNelHjrKuXPh7uLSyBr7JErbOHpl1e0oo0uOqX34LtRyAPRMbPFrOewvRdPsnF3MUJK8LH50ocWWoCBCnQQIEmIAb/YpG5ctx3WIjAPxcReJDgY3oGc4UsxywF9rRdmTBdyit3/fL5gX7L6XjTFiQscXoHI9BFHuZcR/rx3X0364p8IGD5NBw/qi/vwjFGxliRYwY5PFqJNNiFwTE4kRA2Suh79bP4+BQRuLAQaPPUMz3/rbw/mDJNEpXKK4YmnGDs8a5aduJEsVLQ4lRNj8QIYtd/qYQO1MuZrFuMEz0wMZDn6P2yBJWXH+RRkFJq9WzaywCK1URjovbBr/4GzwqZte3fbSiKR8hd8hJHgSrPFoONH6imwdS0Ra+2JpYaADj1GfOuq0ERA58EtCJiJk/LlfsztLkJC+oYcrX7DrL16/101ijrVOcPq/RZvTXdv4nY11lEWh/nmjzlNRSLGwV0grA46r/EgQhgjNtLzaNXMrMJFoPer/TcE/9sXV7w+YGlIQo1NeXmHWxbmkKdaEykO6rufmyJw6SwnaQkKXVRS6uwK230ikfnuClgrWiFxz8TewhFfwA0D6qI5EjM4f5zMmbcR2U2wWIHT/6rdPYdnEBZ2i4Sq2+pMvLZwXrnjMpjLLHANcI3VBh8U+fB3U28MnRFY0HC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i7xVHnDPq6LFfV35m98ea2shQ6LJhcJt7yc/kovu1Ic=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s6l80irlBTW+uFk7nR5c7WcaDa2jSh3MPBgl0IjaDO0=</DigestValue>
      </Reference>
      <Reference URI="/xl/sharedStrings.xml?ContentType=application/vnd.openxmlformats-officedocument.spreadsheetml.sharedStrings+xml">
        <DigestMethod Algorithm="http://www.w3.org/2001/04/xmlenc#sha256"/>
        <DigestValue>OkZQ6SD+oqH8pSqYXNGUch3etAPXttfEYtyJzCJCA7M=</DigestValue>
      </Reference>
      <Reference URI="/xl/styles.xml?ContentType=application/vnd.openxmlformats-officedocument.spreadsheetml.styles+xml">
        <DigestMethod Algorithm="http://www.w3.org/2001/04/xmlenc#sha256"/>
        <DigestValue>xGSH1VGn35KQOjl82bJW2Bl+jGZLzFSUvcYq9RVsGno=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MOQjfKEccMAXTlrasL+OeEBY905tY9Ho+yiNZU7C4O8=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Bm83bjdPdWSW/vnHRvgBDPfTmjDLYYaFNCccaK4rwd4=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2025-12-01T19:01:53Z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2025-12-01T19:01:53Z</xd:SigningTime>
          <xd:SigningCertificate>
            <xd:Cert>
              <xd:CertDigest>
                <DigestMethod Algorithm="http://www.w3.org/2001/04/xmlenc#sha256"/>
                <DigestValue>SlKQMG4PSrR/czalixEGP7tHHwKNnnvE9ZxKpVXHXsU=</DigestValue>
              </xd:CertDigest>
              <xd:IssuerSerial>
                <X509IssuerName>CN=AC SOLUTI Multipla v5, OU=AC SOLUTI v5, O=ICP-Brasil, C=BR</X509IssuerName>
                <X509SerialNumber>7227473689117420220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Criou e aprovou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/Ntz47joJvl7bf95r1gdFRBMo+evFua6ExWPPifqy6/gO97XvtjJuMdJIYqExiijS0STmUP2Sq1BDOz8VkpTBAzF6wiDMX4224uWn7ndK8J3BmOWzmIj4Lfk+lFNbwIYSeJ6/C6TSwcZpqQy6NOhLW3eOIr+EWdJFEiyr2yU0hzSRvDtdmpl2DzntlUO+5pgM5YD5GR/YxsrrycCV10ZSXN7BJLGIVZAg0BBc5d8/QYBqzk7FKdviRi2k79XV+feH1UzpUaOD2s/fTQqqhDDaNEbd+LpP9pVeuB/xxuSK70SDDWFoaKP4dqxgDBEZIAPUOJ9aIFiVUFJxNPTBgQVTb5mdKknLywVCMPA8Nf88iv1gEk3wZq3y4kyJddg5UrIVnY2xzoG3z61/N93ty1B7Inpm3D917bvuLXaYcGfDGyPYSKXITc8yvdB8FuUW3C3ugTUxU7IywrP0M58jGYXbEWotHG1CwDwureKRVaYnzt062NDYOha7r88bXD4FymU4ieMyYN/SX0VviCXnzG+x4lWYwj+r29gSZ2LBSAe3q5MePTRkU3V25Fopm7olQka7zpuKTN7ITFQWJ78yhKEdcUEAsTB03BhAPXdJ0iUjoPzFIdUZAtfa4KP/C/YODMo/oY9ru/OrOoOixte8koyHAbQube9OFZ7ATNsCAwEAAaOCAdEwggHNMB0GA1UdDgQWBBTFUu0lgAnfnILIn0fG3bRfMd25sTAPBgNVHRMBAf8EBTADAQH/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/fT9jlFPGFrAa1Hnri1WgOlG9dhBL2orVahlkeS4NXe2FyT8VbOmhOkWGsHoCd7jwly7v5Q1CMo3Uw92E8akgqtbXj9kTXB80tSDctkIC++eAilOJCFMYomK5/X8TjVwj9KSnWRgXihEd+Hc/bowV7nIe3B6Ebs+C2VoVkkMT6qT/TqafrmIH9uJfvKWuOWtGv4RLNTg6YHxqEUnD+R+l0iohxuh29+uaJhjElRrd8gNFqvEDWm4EdhWTvzMkZdH4Zun1yMUl5Y3CdD5zSLOVcgGrmE0Skh9drDZTN4BdV84FJTGrj0DwANXUNSihpaMr32Cnav7J0zmDFXeM7tIj/CVfmxQczVfRlwSb2LM+NE8+XkQFZfeHOOa2ioeI1jlGuLjuLqj9yVAX2Vn/MkFsA1tt9CeHCEI7cEBi55B9bgjBNN1kOC9XZBdxp5RS3eZSe6T1AZovxgAQEirEKmCxmlICDz4qVh1SgT3Gvj7Pubrv6SqL7dJK6VxQlUPJAibQDn29uyqwHwFX/jmbxol3GOE3ae1AKBFONwlE2YkwJb5li+IGnUeFgIwiQwZdm43TFu68QeTE2Mq30w0GsY6nbLhOnBbsrmX+dBwWi85JFtZsy9y3Kr+jNdExUPIc7VQbYZGu+5cdHthRJcTnllZeQU36sTKznw5NK0QhdR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ORÇAMENTÁRIA</vt:lpstr>
      <vt:lpstr>'PLANILHA ORÇAMENTÁRIA'!Titulos_de_impressao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Reforma Completo.xlsm</dc:title>
  <dc:creator>ticiana</dc:creator>
  <cp:lastModifiedBy>Ticiana Judice Maran Pontes</cp:lastModifiedBy>
  <cp:lastPrinted>2025-11-11T14:08:01Z</cp:lastPrinted>
  <dcterms:created xsi:type="dcterms:W3CDTF">2025-11-10T15:14:04Z</dcterms:created>
  <dcterms:modified xsi:type="dcterms:W3CDTF">2025-12-01T15:44:43Z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2025-11-10T00:00:00Z</vt:filetime>
  </property>
  <property fmtid="{D5CDD505-2E9C-101B-9397-08002B2CF9AE}" pid="3" name="LastSaved">
    <vt:filetime>2025-11-10T00:00:00Z</vt:filetime>
  </property>
  <property fmtid="{D5CDD505-2E9C-101B-9397-08002B2CF9AE}" pid="4" name="Producer">
    <vt:lpwstr>Microsoft: Print To PDF</vt:lpwstr>
  </property>
</Properties>
</file>