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uario\Documents\CIMCENTRAL\PROCESSOS 2026\PROCESSO 001 2026 -  ILUMINAÇAO PUBLICA\"/>
    </mc:Choice>
  </mc:AlternateContent>
  <xr:revisionPtr revIDLastSave="0" documentId="13_ncr:1_{FA9E8506-57EF-4CCB-8EBA-57BDFADA16B5}" xr6:coauthVersionLast="47" xr6:coauthVersionMax="47" xr10:uidLastSave="{00000000-0000-0000-0000-000000000000}"/>
  <bookViews>
    <workbookView xWindow="-105" yWindow="0" windowWidth="10455" windowHeight="10905" xr2:uid="{1BA4F8EF-C309-4E52-A759-E7D59C440D00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13" i="1" l="1"/>
  <c r="T13" i="1"/>
  <c r="V17" i="1"/>
  <c r="V16" i="1" l="1"/>
  <c r="V13" i="1"/>
  <c r="I13" i="1"/>
  <c r="J13" i="1"/>
  <c r="V10" i="1"/>
  <c r="V8" i="1"/>
  <c r="V7" i="1"/>
  <c r="V9" i="1"/>
  <c r="V11" i="1"/>
  <c r="V12" i="1"/>
  <c r="V3" i="1"/>
  <c r="V4" i="1"/>
  <c r="V5" i="1"/>
  <c r="V6" i="1"/>
  <c r="U13" i="1"/>
  <c r="Q13" i="1"/>
  <c r="P13" i="1"/>
  <c r="O13" i="1"/>
  <c r="N13" i="1"/>
  <c r="M13" i="1"/>
  <c r="L13" i="1"/>
  <c r="K13" i="1"/>
  <c r="H13" i="1"/>
  <c r="G13" i="1"/>
  <c r="F13" i="1"/>
  <c r="E13" i="1"/>
  <c r="D13" i="1"/>
  <c r="C13" i="1"/>
  <c r="B13" i="1"/>
  <c r="D6" i="1"/>
  <c r="C6" i="1"/>
  <c r="R6" i="1"/>
  <c r="P6" i="1"/>
  <c r="L6" i="1"/>
</calcChain>
</file>

<file path=xl/sharedStrings.xml><?xml version="1.0" encoding="utf-8"?>
<sst xmlns="http://schemas.openxmlformats.org/spreadsheetml/2006/main" count="36" uniqueCount="36">
  <si>
    <t>MUNICIPIO</t>
  </si>
  <si>
    <t>LED 40</t>
  </si>
  <si>
    <t>LED 50</t>
  </si>
  <si>
    <t>LED 55</t>
  </si>
  <si>
    <t>LED 70</t>
  </si>
  <si>
    <t>LED 97</t>
  </si>
  <si>
    <t>LED 150</t>
  </si>
  <si>
    <t>LED 200</t>
  </si>
  <si>
    <t>VME 80</t>
  </si>
  <si>
    <t>VME 125</t>
  </si>
  <si>
    <t>VSO 100</t>
  </si>
  <si>
    <t>VSO 150</t>
  </si>
  <si>
    <t>VSO 70</t>
  </si>
  <si>
    <t>CORDISBURGO</t>
  </si>
  <si>
    <t>VSO 80</t>
  </si>
  <si>
    <t>SANTANA DE PIRAPAMA</t>
  </si>
  <si>
    <t>VSO 250</t>
  </si>
  <si>
    <t>PRUDENTTE DE MORAIS</t>
  </si>
  <si>
    <t>MARAVILHAS</t>
  </si>
  <si>
    <t>VME 250</t>
  </si>
  <si>
    <t>JEQUITIBÁ</t>
  </si>
  <si>
    <t>VME 400</t>
  </si>
  <si>
    <t>VSO 400</t>
  </si>
  <si>
    <t>INHAÚMA</t>
  </si>
  <si>
    <t>LED 100</t>
  </si>
  <si>
    <t>CAPIM BRANCO</t>
  </si>
  <si>
    <t>LED 60</t>
  </si>
  <si>
    <t>LED 120</t>
  </si>
  <si>
    <t>BALDIM</t>
  </si>
  <si>
    <t>ARAÇAÍ</t>
  </si>
  <si>
    <t>FUNILÂNDIA</t>
  </si>
  <si>
    <t>1930</t>
  </si>
  <si>
    <t>382</t>
  </si>
  <si>
    <t>TOTAIS</t>
  </si>
  <si>
    <t>( TOTAL DE LAMPADAS CONVENCIONAIS)</t>
  </si>
  <si>
    <t>( TOTAL DE LAMPADAS LED)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</si>
</sst>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3" fillId="0" borderId="0" xfId="0" applyFont="1"/>
    <xf numFmtId="44" fontId="3" fillId="0" borderId="0" xfId="1" applyFont="1"/>
    <xf numFmtId="0" fontId="3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left"/>
    </xf>
    <xf numFmtId="44" fontId="4" fillId="0" borderId="0" xfId="1" applyFont="1"/>
    <xf numFmtId="49" fontId="3" fillId="0" borderId="0" xfId="1" applyNumberFormat="1" applyFont="1"/>
    <xf numFmtId="0" fontId="3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44" fontId="2" fillId="0" borderId="1" xfId="1" applyFont="1" applyBorder="1"/>
    <xf numFmtId="44" fontId="5" fillId="0" borderId="1" xfId="1" applyFont="1" applyBorder="1"/>
    <xf numFmtId="49" fontId="2" fillId="0" borderId="1" xfId="1" applyNumberFormat="1" applyFont="1" applyBorder="1"/>
    <xf numFmtId="49" fontId="3" fillId="0" borderId="0" xfId="0" applyNumberFormat="1" applyFont="1" applyAlignment="1">
      <alignment horizontal="left"/>
    </xf>
    <xf numFmtId="49" fontId="3" fillId="0" borderId="0" xfId="0" applyNumberFormat="1" applyFont="1"/>
    <xf numFmtId="0" fontId="3" fillId="0" borderId="1" xfId="0" applyFont="1" applyBorder="1" applyAlignment="1">
      <alignment horizontal="center" vertical="center"/>
    </xf>
    <xf numFmtId="0" fontId="3" fillId="0" borderId="1" xfId="1" applyNumberFormat="1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center" vertical="center"/>
    </xf>
    <xf numFmtId="0" fontId="2" fillId="0" borderId="1" xfId="1" applyNumberFormat="1" applyFont="1" applyBorder="1" applyAlignment="1">
      <alignment horizontal="center"/>
    </xf>
    <xf numFmtId="0" fontId="5" fillId="0" borderId="1" xfId="1" applyNumberFormat="1" applyFont="1" applyBorder="1" applyAlignment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170F9-CF1B-468E-B1A9-02FF07B42993}">
  <dimension ref="A2:W17"/>
  <sheetViews>
    <sheetView tabSelected="1" topLeftCell="O1" workbookViewId="0">
      <selection activeCell="T20" sqref="T20"/>
    </sheetView>
  </sheetViews>
  <sheetFormatPr defaultRowHeight="13.5" x14ac:dyDescent="0.25"/>
  <cols>
    <col min="1" max="1" width="31.42578125" style="1" customWidth="1"/>
    <col min="2" max="2" width="28.7109375" style="5" customWidth="1"/>
    <col min="3" max="3" width="23.7109375" style="5" customWidth="1"/>
    <col min="4" max="6" width="9.85546875" style="3" customWidth="1"/>
    <col min="7" max="9" width="14.42578125" style="2" customWidth="1"/>
    <col min="10" max="10" width="20.28515625" style="6" customWidth="1"/>
    <col min="11" max="11" width="10.42578125" style="1" bestFit="1" customWidth="1"/>
    <col min="12" max="12" width="14.28515625" style="1" bestFit="1" customWidth="1"/>
    <col min="13" max="17" width="9.140625" style="1"/>
    <col min="18" max="18" width="14.28515625" style="7" bestFit="1" customWidth="1"/>
    <col min="19" max="19" width="16.85546875" style="1" bestFit="1" customWidth="1"/>
    <col min="20" max="16384" width="9.140625" style="1"/>
  </cols>
  <sheetData>
    <row r="2" spans="1:23" s="4" customFormat="1" x14ac:dyDescent="0.25">
      <c r="A2" s="9" t="s">
        <v>0</v>
      </c>
      <c r="B2" s="10" t="s">
        <v>1</v>
      </c>
      <c r="C2" s="10" t="s">
        <v>2</v>
      </c>
      <c r="D2" s="11" t="s">
        <v>3</v>
      </c>
      <c r="E2" s="11" t="s">
        <v>26</v>
      </c>
      <c r="F2" s="11" t="s">
        <v>4</v>
      </c>
      <c r="G2" s="12" t="s">
        <v>5</v>
      </c>
      <c r="H2" s="12" t="s">
        <v>24</v>
      </c>
      <c r="I2" s="12" t="s">
        <v>27</v>
      </c>
      <c r="J2" s="13" t="s">
        <v>6</v>
      </c>
      <c r="K2" s="9" t="s">
        <v>7</v>
      </c>
      <c r="L2" s="9" t="s">
        <v>8</v>
      </c>
      <c r="M2" s="9" t="s">
        <v>9</v>
      </c>
      <c r="N2" s="9" t="s">
        <v>19</v>
      </c>
      <c r="O2" s="9" t="s">
        <v>21</v>
      </c>
      <c r="P2" s="9" t="s">
        <v>12</v>
      </c>
      <c r="Q2" s="9" t="s">
        <v>14</v>
      </c>
      <c r="R2" s="14" t="s">
        <v>10</v>
      </c>
      <c r="S2" s="9" t="s">
        <v>11</v>
      </c>
      <c r="T2" s="9" t="s">
        <v>16</v>
      </c>
      <c r="U2" s="9" t="s">
        <v>22</v>
      </c>
    </row>
    <row r="3" spans="1:23" x14ac:dyDescent="0.2">
      <c r="A3" s="8" t="s">
        <v>29</v>
      </c>
      <c r="B3" s="17">
        <v>1</v>
      </c>
      <c r="C3" s="17">
        <v>130</v>
      </c>
      <c r="D3" s="17"/>
      <c r="E3" s="17"/>
      <c r="F3" s="17"/>
      <c r="G3" s="18"/>
      <c r="H3" s="18"/>
      <c r="I3" s="18"/>
      <c r="J3" s="19"/>
      <c r="K3" s="17"/>
      <c r="L3" s="17"/>
      <c r="M3" s="17">
        <v>11</v>
      </c>
      <c r="N3" s="17"/>
      <c r="O3" s="17"/>
      <c r="P3" s="17">
        <v>286</v>
      </c>
      <c r="Q3" s="17">
        <v>0</v>
      </c>
      <c r="R3" s="18">
        <v>138</v>
      </c>
      <c r="S3" s="17">
        <v>2</v>
      </c>
      <c r="T3" s="17">
        <v>0</v>
      </c>
      <c r="U3" s="17"/>
      <c r="V3" s="4">
        <f t="shared" ref="V3:V12" si="0">SUM(B3:U3)</f>
        <v>568</v>
      </c>
    </row>
    <row r="4" spans="1:23" x14ac:dyDescent="0.2">
      <c r="A4" s="8" t="s">
        <v>28</v>
      </c>
      <c r="B4" s="17"/>
      <c r="C4" s="17"/>
      <c r="D4" s="17"/>
      <c r="E4" s="17"/>
      <c r="F4" s="17"/>
      <c r="G4" s="18"/>
      <c r="H4" s="18"/>
      <c r="I4" s="18"/>
      <c r="J4" s="19"/>
      <c r="K4" s="17"/>
      <c r="L4" s="17">
        <v>539</v>
      </c>
      <c r="M4" s="17">
        <v>82</v>
      </c>
      <c r="N4" s="17">
        <v>5</v>
      </c>
      <c r="O4" s="17"/>
      <c r="P4" s="17">
        <v>585</v>
      </c>
      <c r="Q4" s="17">
        <v>0</v>
      </c>
      <c r="R4" s="18">
        <v>137</v>
      </c>
      <c r="S4" s="17">
        <v>16</v>
      </c>
      <c r="T4" s="17">
        <v>35</v>
      </c>
      <c r="U4" s="17"/>
      <c r="V4" s="4">
        <f t="shared" si="0"/>
        <v>1399</v>
      </c>
    </row>
    <row r="5" spans="1:23" x14ac:dyDescent="0.2">
      <c r="A5" s="8" t="s">
        <v>25</v>
      </c>
      <c r="B5" s="17">
        <v>1</v>
      </c>
      <c r="C5" s="17"/>
      <c r="D5" s="17"/>
      <c r="E5" s="17">
        <v>240</v>
      </c>
      <c r="F5" s="17"/>
      <c r="G5" s="18"/>
      <c r="H5" s="18">
        <v>212</v>
      </c>
      <c r="I5" s="18">
        <v>3</v>
      </c>
      <c r="J5" s="19"/>
      <c r="K5" s="17"/>
      <c r="L5" s="17">
        <v>1</v>
      </c>
      <c r="M5" s="17">
        <v>16</v>
      </c>
      <c r="N5" s="17"/>
      <c r="O5" s="17"/>
      <c r="P5" s="17">
        <v>918</v>
      </c>
      <c r="Q5" s="17">
        <v>0</v>
      </c>
      <c r="R5" s="18">
        <v>846</v>
      </c>
      <c r="S5" s="17">
        <v>6</v>
      </c>
      <c r="T5" s="17">
        <v>0</v>
      </c>
      <c r="U5" s="17"/>
      <c r="V5" s="4">
        <f t="shared" si="0"/>
        <v>2243</v>
      </c>
    </row>
    <row r="6" spans="1:23" x14ac:dyDescent="0.2">
      <c r="A6" s="8" t="s">
        <v>13</v>
      </c>
      <c r="B6" s="17">
        <v>3</v>
      </c>
      <c r="C6" s="17">
        <f>827+3</f>
        <v>830</v>
      </c>
      <c r="D6" s="17">
        <f>199+1</f>
        <v>200</v>
      </c>
      <c r="E6" s="17"/>
      <c r="F6" s="17">
        <v>11</v>
      </c>
      <c r="G6" s="18">
        <v>2</v>
      </c>
      <c r="H6" s="18"/>
      <c r="I6" s="18"/>
      <c r="J6" s="19">
        <v>1</v>
      </c>
      <c r="K6" s="17">
        <v>2</v>
      </c>
      <c r="L6" s="17">
        <f>151+3</f>
        <v>154</v>
      </c>
      <c r="M6" s="17">
        <v>13</v>
      </c>
      <c r="N6" s="17"/>
      <c r="O6" s="17"/>
      <c r="P6" s="17">
        <f>200+2</f>
        <v>202</v>
      </c>
      <c r="Q6" s="17">
        <v>42</v>
      </c>
      <c r="R6" s="18">
        <f>8+1</f>
        <v>9</v>
      </c>
      <c r="S6" s="17">
        <v>1</v>
      </c>
      <c r="T6" s="17">
        <v>0</v>
      </c>
      <c r="U6" s="17"/>
      <c r="V6" s="4">
        <f t="shared" si="0"/>
        <v>1470</v>
      </c>
    </row>
    <row r="7" spans="1:23" x14ac:dyDescent="0.2">
      <c r="A7" s="8" t="s">
        <v>30</v>
      </c>
      <c r="B7" s="17"/>
      <c r="C7" s="17"/>
      <c r="D7" s="17"/>
      <c r="E7" s="17"/>
      <c r="F7" s="17"/>
      <c r="G7" s="18"/>
      <c r="H7" s="18">
        <v>15</v>
      </c>
      <c r="I7" s="18"/>
      <c r="J7" s="19"/>
      <c r="K7" s="17"/>
      <c r="L7" s="17">
        <v>12</v>
      </c>
      <c r="M7" s="17">
        <v>26</v>
      </c>
      <c r="N7" s="17"/>
      <c r="O7" s="17"/>
      <c r="P7" s="17">
        <v>376</v>
      </c>
      <c r="Q7" s="17">
        <v>0</v>
      </c>
      <c r="R7" s="18" t="s">
        <v>31</v>
      </c>
      <c r="S7" s="17">
        <v>20</v>
      </c>
      <c r="T7" s="17">
        <v>6</v>
      </c>
      <c r="U7" s="17"/>
      <c r="V7" s="4">
        <f>T7+S7+R7+P7+M7+L7+H7</f>
        <v>2385</v>
      </c>
    </row>
    <row r="8" spans="1:23" x14ac:dyDescent="0.2">
      <c r="A8" s="8" t="s">
        <v>23</v>
      </c>
      <c r="B8" s="17"/>
      <c r="C8" s="17">
        <v>3</v>
      </c>
      <c r="D8" s="17"/>
      <c r="E8" s="17"/>
      <c r="F8" s="17"/>
      <c r="G8" s="18"/>
      <c r="H8" s="18"/>
      <c r="I8" s="18"/>
      <c r="J8" s="19"/>
      <c r="K8" s="17"/>
      <c r="L8" s="17">
        <v>232</v>
      </c>
      <c r="M8" s="17">
        <v>274</v>
      </c>
      <c r="N8" s="17"/>
      <c r="O8" s="17"/>
      <c r="P8" s="17">
        <v>149</v>
      </c>
      <c r="Q8" s="17">
        <v>0</v>
      </c>
      <c r="R8" s="18">
        <v>625</v>
      </c>
      <c r="S8" s="17">
        <v>7</v>
      </c>
      <c r="T8" s="17">
        <v>102</v>
      </c>
      <c r="U8" s="17">
        <v>4</v>
      </c>
      <c r="V8" s="4">
        <f>U8+T8+S8+R8+P8+M8+L8+H8+C8</f>
        <v>1396</v>
      </c>
    </row>
    <row r="9" spans="1:23" x14ac:dyDescent="0.2">
      <c r="A9" s="8" t="s">
        <v>20</v>
      </c>
      <c r="B9" s="17"/>
      <c r="C9" s="17"/>
      <c r="D9" s="17"/>
      <c r="E9" s="17"/>
      <c r="F9" s="17"/>
      <c r="G9" s="18"/>
      <c r="H9" s="18"/>
      <c r="I9" s="18"/>
      <c r="J9" s="19"/>
      <c r="K9" s="17"/>
      <c r="L9" s="17">
        <v>306</v>
      </c>
      <c r="M9" s="17">
        <v>175</v>
      </c>
      <c r="N9" s="17"/>
      <c r="O9" s="17">
        <v>1</v>
      </c>
      <c r="P9" s="17">
        <v>132</v>
      </c>
      <c r="Q9" s="17">
        <v>0</v>
      </c>
      <c r="R9" s="18">
        <v>1309</v>
      </c>
      <c r="S9" s="17">
        <v>7</v>
      </c>
      <c r="T9" s="17">
        <v>88</v>
      </c>
      <c r="U9" s="17">
        <v>25</v>
      </c>
      <c r="V9" s="4">
        <f t="shared" si="0"/>
        <v>2043</v>
      </c>
    </row>
    <row r="10" spans="1:23" x14ac:dyDescent="0.2">
      <c r="A10" s="8" t="s">
        <v>18</v>
      </c>
      <c r="B10" s="17"/>
      <c r="C10" s="17"/>
      <c r="D10" s="17"/>
      <c r="E10" s="17"/>
      <c r="F10" s="17"/>
      <c r="G10" s="18"/>
      <c r="H10" s="18"/>
      <c r="I10" s="18"/>
      <c r="J10" s="19"/>
      <c r="K10" s="17"/>
      <c r="L10" s="17">
        <v>47</v>
      </c>
      <c r="M10" s="17">
        <v>544</v>
      </c>
      <c r="N10" s="17">
        <v>77</v>
      </c>
      <c r="O10" s="17"/>
      <c r="P10" s="17">
        <v>7</v>
      </c>
      <c r="Q10" s="17">
        <v>0</v>
      </c>
      <c r="R10" s="18" t="s">
        <v>32</v>
      </c>
      <c r="S10" s="17">
        <v>0</v>
      </c>
      <c r="T10" s="17">
        <v>6</v>
      </c>
      <c r="U10" s="17"/>
      <c r="V10" s="4">
        <f>T10+R10+P10+N10+M10+L10</f>
        <v>1063</v>
      </c>
    </row>
    <row r="11" spans="1:23" x14ac:dyDescent="0.2">
      <c r="A11" s="8" t="s">
        <v>17</v>
      </c>
      <c r="B11" s="17"/>
      <c r="C11" s="17"/>
      <c r="D11" s="17"/>
      <c r="E11" s="17"/>
      <c r="F11" s="17"/>
      <c r="G11" s="18"/>
      <c r="H11" s="18"/>
      <c r="I11" s="18"/>
      <c r="J11" s="19"/>
      <c r="K11" s="17"/>
      <c r="L11" s="17">
        <v>303</v>
      </c>
      <c r="M11" s="17">
        <v>15</v>
      </c>
      <c r="N11" s="17"/>
      <c r="O11" s="17"/>
      <c r="P11" s="17">
        <v>625</v>
      </c>
      <c r="Q11" s="17">
        <v>0</v>
      </c>
      <c r="R11" s="18">
        <v>497</v>
      </c>
      <c r="S11" s="17">
        <v>49</v>
      </c>
      <c r="T11" s="17">
        <v>0</v>
      </c>
      <c r="U11" s="17"/>
      <c r="V11" s="4">
        <f t="shared" si="0"/>
        <v>1489</v>
      </c>
    </row>
    <row r="12" spans="1:23" x14ac:dyDescent="0.2">
      <c r="A12" s="8" t="s">
        <v>15</v>
      </c>
      <c r="B12" s="17"/>
      <c r="C12" s="17"/>
      <c r="D12" s="17"/>
      <c r="E12" s="17"/>
      <c r="F12" s="17"/>
      <c r="G12" s="18"/>
      <c r="H12" s="18"/>
      <c r="I12" s="18"/>
      <c r="J12" s="19"/>
      <c r="K12" s="17"/>
      <c r="L12" s="17">
        <v>1</v>
      </c>
      <c r="M12" s="17">
        <v>137</v>
      </c>
      <c r="N12" s="17"/>
      <c r="O12" s="17"/>
      <c r="P12" s="17">
        <v>334</v>
      </c>
      <c r="Q12" s="17">
        <v>0</v>
      </c>
      <c r="R12" s="18">
        <v>316</v>
      </c>
      <c r="S12" s="17">
        <v>7</v>
      </c>
      <c r="T12" s="17">
        <v>2</v>
      </c>
      <c r="U12" s="17"/>
      <c r="V12" s="4">
        <f t="shared" si="0"/>
        <v>797</v>
      </c>
    </row>
    <row r="13" spans="1:23" x14ac:dyDescent="0.2">
      <c r="A13" s="11" t="s">
        <v>33</v>
      </c>
      <c r="B13" s="11">
        <f t="shared" ref="B13:U13" si="1">SUM(B3:B12)</f>
        <v>5</v>
      </c>
      <c r="C13" s="11">
        <f t="shared" si="1"/>
        <v>963</v>
      </c>
      <c r="D13" s="11">
        <f t="shared" si="1"/>
        <v>200</v>
      </c>
      <c r="E13" s="11">
        <f t="shared" si="1"/>
        <v>240</v>
      </c>
      <c r="F13" s="11">
        <f t="shared" si="1"/>
        <v>11</v>
      </c>
      <c r="G13" s="20">
        <f t="shared" si="1"/>
        <v>2</v>
      </c>
      <c r="H13" s="20">
        <f t="shared" si="1"/>
        <v>227</v>
      </c>
      <c r="I13" s="20">
        <f t="shared" si="1"/>
        <v>3</v>
      </c>
      <c r="J13" s="21">
        <f t="shared" si="1"/>
        <v>1</v>
      </c>
      <c r="K13" s="11">
        <f t="shared" si="1"/>
        <v>2</v>
      </c>
      <c r="L13" s="11">
        <f t="shared" si="1"/>
        <v>1595</v>
      </c>
      <c r="M13" s="11">
        <f t="shared" si="1"/>
        <v>1293</v>
      </c>
      <c r="N13" s="11">
        <f t="shared" si="1"/>
        <v>82</v>
      </c>
      <c r="O13" s="11">
        <f t="shared" si="1"/>
        <v>1</v>
      </c>
      <c r="P13" s="11">
        <f t="shared" si="1"/>
        <v>3614</v>
      </c>
      <c r="Q13" s="11">
        <f t="shared" si="1"/>
        <v>42</v>
      </c>
      <c r="R13" s="20">
        <v>6189</v>
      </c>
      <c r="S13" s="11">
        <f>SUM(S3:S12)</f>
        <v>115</v>
      </c>
      <c r="T13" s="11">
        <f>SUM(T3:T12)</f>
        <v>239</v>
      </c>
      <c r="U13" s="11">
        <f t="shared" si="1"/>
        <v>29</v>
      </c>
      <c r="V13" s="4">
        <f>SUM(V3:V12)</f>
        <v>14853</v>
      </c>
    </row>
    <row r="16" spans="1:23" x14ac:dyDescent="0.25">
      <c r="B16" s="15"/>
      <c r="V16" s="4">
        <f>L13+M13+N13+O13+P13+Q13+R13+S13+T13+U13</f>
        <v>13199</v>
      </c>
      <c r="W16" s="1" t="s">
        <v>34</v>
      </c>
    </row>
    <row r="17" spans="3:23" x14ac:dyDescent="0.25">
      <c r="C17" s="15"/>
      <c r="L17" s="16"/>
      <c r="V17" s="4">
        <f>B13+C13+D13+E13+F13+G13+H13+I13+J13+K13</f>
        <v>1654</v>
      </c>
      <c r="W17" s="1" t="s">
        <v>35</v>
      </c>
    </row>
  </sheetData>
  <sortState xmlns:xlrd2="http://schemas.microsoft.com/office/spreadsheetml/2017/richdata2" ref="A3:U12">
    <sortCondition ref="A3:A12"/>
  </sortState>
  <pageMargins left="0.39370078740157483" right="0.39370078740157483" top="0.59055118110236227" bottom="0.59055118110236227" header="0.31496062992125984" footer="0.31496062992125984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Cynthia Fonseca</cp:lastModifiedBy>
  <cp:lastPrinted>2025-11-24T19:01:01Z</cp:lastPrinted>
  <dcterms:created xsi:type="dcterms:W3CDTF">2025-07-28T12:42:06Z</dcterms:created>
  <dcterms:modified xsi:type="dcterms:W3CDTF">2026-02-20T20:04:26Z</dcterms:modified>
</cp:coreProperties>
</file>