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21840" windowHeight="13140" tabRatio="488" firstSheet="1" activeTab="2"/>
  </bookViews>
  <sheets>
    <sheet name="Planilha1" sheetId="1" r:id="rId1"/>
    <sheet name="PANILHA " sheetId="7" r:id="rId2"/>
    <sheet name="CRONOGRAMA" sheetId="2" r:id="rId3"/>
    <sheet name="BDI" sheetId="3" r:id="rId4"/>
    <sheet name="COTAÇÕES" sheetId="4" r:id="rId5"/>
  </sheets>
  <externalReferences>
    <externalReference r:id="rId6"/>
  </externalReferenc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90" i="7" l="1"/>
  <c r="A13" i="2" l="1"/>
  <c r="E13" i="4" l="1"/>
  <c r="I25" i="7" l="1"/>
  <c r="H34" i="7"/>
  <c r="H33" i="7"/>
  <c r="H32" i="7"/>
  <c r="H59" i="7" l="1"/>
  <c r="H26" i="2" l="1"/>
  <c r="H28" i="2"/>
  <c r="B32" i="2"/>
  <c r="B30" i="2"/>
  <c r="B28" i="2"/>
  <c r="B26" i="2"/>
  <c r="B24" i="2"/>
  <c r="B22" i="2"/>
  <c r="B20" i="2"/>
  <c r="B18" i="2"/>
  <c r="B16" i="2"/>
  <c r="H42" i="7" l="1"/>
  <c r="H43" i="7"/>
  <c r="H44" i="7"/>
  <c r="H45" i="7"/>
  <c r="I75" i="7"/>
  <c r="C28" i="2" s="1"/>
  <c r="H88" i="7"/>
  <c r="G29" i="2" l="1"/>
  <c r="F29" i="2"/>
  <c r="E6" i="4"/>
  <c r="H29" i="2" l="1"/>
  <c r="I35" i="7"/>
  <c r="C22" i="2" s="1"/>
  <c r="E23" i="2" s="1"/>
  <c r="H47" i="7"/>
  <c r="H46" i="7"/>
  <c r="H41" i="7"/>
  <c r="H40" i="7"/>
  <c r="H39" i="7"/>
  <c r="H38" i="7"/>
  <c r="H37" i="7"/>
  <c r="AS36" i="7"/>
  <c r="AM36" i="7" s="1"/>
  <c r="AJ36" i="7"/>
  <c r="AD36" i="7" s="1"/>
  <c r="R36" i="7"/>
  <c r="L36" i="7" s="1"/>
  <c r="M36" i="7" s="1"/>
  <c r="AA36" i="7" s="1"/>
  <c r="U36" i="7" s="1"/>
  <c r="H36" i="7"/>
  <c r="I48" i="7"/>
  <c r="C24" i="2" s="1"/>
  <c r="AP36" i="7" l="1"/>
  <c r="X36" i="7"/>
  <c r="AG36" i="7"/>
  <c r="O36" i="7"/>
  <c r="P36" i="7" s="1"/>
  <c r="T36" i="7"/>
  <c r="C20" i="2"/>
  <c r="W36" i="7" l="1"/>
  <c r="Y36" i="7" s="1"/>
  <c r="V36" i="7"/>
  <c r="AC36" i="7" s="1"/>
  <c r="AF36" i="7" l="1"/>
  <c r="AH36" i="7" s="1"/>
  <c r="AE36" i="7"/>
  <c r="AL36" i="7" s="1"/>
  <c r="H18" i="2"/>
  <c r="H30" i="2"/>
  <c r="H16" i="2"/>
  <c r="H20" i="2"/>
  <c r="H24" i="2"/>
  <c r="H32" i="2"/>
  <c r="AO36" i="7" l="1"/>
  <c r="AQ36" i="7" s="1"/>
  <c r="AN36" i="7"/>
  <c r="C9" i="3"/>
  <c r="C11" i="3" s="1"/>
  <c r="I89" i="7" l="1"/>
  <c r="C30" i="2" s="1"/>
  <c r="F31" i="2" l="1"/>
  <c r="G31" i="2"/>
  <c r="H31" i="2" l="1"/>
  <c r="H31" i="7"/>
  <c r="AS30" i="7"/>
  <c r="AM30" i="7" s="1"/>
  <c r="AJ30" i="7"/>
  <c r="AD30" i="7" s="1"/>
  <c r="R30" i="7"/>
  <c r="L30" i="7" s="1"/>
  <c r="H30" i="7"/>
  <c r="AS29" i="7"/>
  <c r="AM29" i="7" s="1"/>
  <c r="AJ29" i="7"/>
  <c r="AD29" i="7" s="1"/>
  <c r="R29" i="7"/>
  <c r="L29" i="7" s="1"/>
  <c r="T29" i="7" s="1"/>
  <c r="H29" i="7"/>
  <c r="H28" i="7"/>
  <c r="H87" i="7"/>
  <c r="I19" i="7"/>
  <c r="C18" i="2" s="1"/>
  <c r="AG29" i="7" l="1"/>
  <c r="AP29" i="7"/>
  <c r="AG30" i="7"/>
  <c r="AP30" i="7"/>
  <c r="W29" i="7"/>
  <c r="O30" i="7"/>
  <c r="P30" i="7" s="1"/>
  <c r="M30" i="7"/>
  <c r="AA30" i="7" s="1"/>
  <c r="U30" i="7" s="1"/>
  <c r="X30" i="7" s="1"/>
  <c r="T30" i="7"/>
  <c r="M29" i="7"/>
  <c r="AA29" i="7" s="1"/>
  <c r="U29" i="7" s="1"/>
  <c r="X29" i="7" s="1"/>
  <c r="O29" i="7"/>
  <c r="P29" i="7" s="1"/>
  <c r="R92" i="7"/>
  <c r="L92" i="7" s="1"/>
  <c r="AJ92" i="7"/>
  <c r="AD92" i="7" s="1"/>
  <c r="AS92" i="7"/>
  <c r="AM92" i="7" s="1"/>
  <c r="H85" i="7"/>
  <c r="B26" i="4"/>
  <c r="G92" i="7" s="1"/>
  <c r="H92" i="7" s="1"/>
  <c r="B19" i="4"/>
  <c r="G93" i="7" s="1"/>
  <c r="B13" i="4"/>
  <c r="G91" i="7" s="1"/>
  <c r="B7" i="4"/>
  <c r="G90" i="7" s="1"/>
  <c r="H84" i="7"/>
  <c r="AG92" i="7" l="1"/>
  <c r="Y29" i="7"/>
  <c r="V30" i="7"/>
  <c r="AC30" i="7" s="1"/>
  <c r="W30" i="7"/>
  <c r="Y30" i="7" s="1"/>
  <c r="V29" i="7"/>
  <c r="AC29" i="7" s="1"/>
  <c r="AP92" i="7"/>
  <c r="T92" i="7"/>
  <c r="M92" i="7"/>
  <c r="AA92" i="7" s="1"/>
  <c r="U92" i="7" s="1"/>
  <c r="X92" i="7" s="1"/>
  <c r="O92" i="7"/>
  <c r="P92" i="7" s="1"/>
  <c r="AF29" i="7" l="1"/>
  <c r="AH29" i="7" s="1"/>
  <c r="AE29" i="7"/>
  <c r="AL29" i="7" s="1"/>
  <c r="AF30" i="7"/>
  <c r="AH30" i="7" s="1"/>
  <c r="AE30" i="7"/>
  <c r="AL30" i="7" s="1"/>
  <c r="V92" i="7"/>
  <c r="AC92" i="7" s="1"/>
  <c r="W92" i="7"/>
  <c r="Y92" i="7" s="1"/>
  <c r="AO30" i="7" l="1"/>
  <c r="AQ30" i="7" s="1"/>
  <c r="AN30" i="7"/>
  <c r="AO29" i="7"/>
  <c r="AQ29" i="7" s="1"/>
  <c r="AN29" i="7"/>
  <c r="AF92" i="7"/>
  <c r="AH92" i="7" s="1"/>
  <c r="AE92" i="7"/>
  <c r="AL92" i="7" s="1"/>
  <c r="AO92" i="7" l="1"/>
  <c r="AQ92" i="7" s="1"/>
  <c r="AN92" i="7"/>
  <c r="H78" i="7" l="1"/>
  <c r="AS64" i="7"/>
  <c r="AM64" i="7" s="1"/>
  <c r="AJ64" i="7"/>
  <c r="AD64" i="7" s="1"/>
  <c r="R64" i="7"/>
  <c r="L64" i="7" s="1"/>
  <c r="H64" i="7"/>
  <c r="H58" i="7"/>
  <c r="AP64" i="7" l="1"/>
  <c r="AG64" i="7"/>
  <c r="T64" i="7"/>
  <c r="M64" i="7"/>
  <c r="AA64" i="7" s="1"/>
  <c r="U64" i="7" s="1"/>
  <c r="X64" i="7" s="1"/>
  <c r="O64" i="7"/>
  <c r="P64" i="7" s="1"/>
  <c r="AS50" i="7"/>
  <c r="AM50" i="7" s="1"/>
  <c r="AJ50" i="7"/>
  <c r="AD50" i="7" s="1"/>
  <c r="R50" i="7"/>
  <c r="L50" i="7" s="1"/>
  <c r="H50" i="7"/>
  <c r="AS49" i="7"/>
  <c r="AM49" i="7" s="1"/>
  <c r="AJ49" i="7"/>
  <c r="AD49" i="7" s="1"/>
  <c r="R49" i="7"/>
  <c r="L49" i="7" s="1"/>
  <c r="M49" i="7" s="1"/>
  <c r="AA49" i="7" s="1"/>
  <c r="U49" i="7" s="1"/>
  <c r="H49" i="7"/>
  <c r="W64" i="7" l="1"/>
  <c r="Y64" i="7" s="1"/>
  <c r="V64" i="7"/>
  <c r="AC64" i="7" s="1"/>
  <c r="AG49" i="7"/>
  <c r="AG50" i="7"/>
  <c r="AP50" i="7"/>
  <c r="AP49" i="7"/>
  <c r="X49" i="7"/>
  <c r="T50" i="7"/>
  <c r="O50" i="7"/>
  <c r="P50" i="7" s="1"/>
  <c r="M50" i="7"/>
  <c r="AA50" i="7" s="1"/>
  <c r="U50" i="7" s="1"/>
  <c r="X50" i="7" s="1"/>
  <c r="O49" i="7"/>
  <c r="P49" i="7" s="1"/>
  <c r="T49" i="7"/>
  <c r="AF64" i="7" l="1"/>
  <c r="AH64" i="7" s="1"/>
  <c r="AE64" i="7"/>
  <c r="AL64" i="7" s="1"/>
  <c r="V49" i="7"/>
  <c r="AC49" i="7" s="1"/>
  <c r="W49" i="7"/>
  <c r="Y49" i="7" s="1"/>
  <c r="W50" i="7"/>
  <c r="Y50" i="7" s="1"/>
  <c r="V50" i="7"/>
  <c r="AC50" i="7" s="1"/>
  <c r="AO64" i="7" l="1"/>
  <c r="AQ64" i="7" s="1"/>
  <c r="AN64" i="7"/>
  <c r="AF50" i="7"/>
  <c r="AH50" i="7" s="1"/>
  <c r="AE50" i="7"/>
  <c r="AL50" i="7" s="1"/>
  <c r="AF49" i="7"/>
  <c r="AH49" i="7" s="1"/>
  <c r="AE49" i="7"/>
  <c r="AL49" i="7" s="1"/>
  <c r="AN50" i="7" l="1"/>
  <c r="AO50" i="7"/>
  <c r="AQ50" i="7" s="1"/>
  <c r="AO49" i="7"/>
  <c r="AQ49" i="7" s="1"/>
  <c r="AN49" i="7"/>
  <c r="H22" i="7" l="1"/>
  <c r="H21" i="7"/>
  <c r="H16" i="7" l="1"/>
  <c r="R16" i="7"/>
  <c r="L16" i="7" s="1"/>
  <c r="AJ16" i="7"/>
  <c r="AD16" i="7" s="1"/>
  <c r="AS16" i="7"/>
  <c r="AM16" i="7" s="1"/>
  <c r="H17" i="7"/>
  <c r="R17" i="7"/>
  <c r="L17" i="7" s="1"/>
  <c r="AJ17" i="7"/>
  <c r="AD17" i="7" s="1"/>
  <c r="AS17" i="7"/>
  <c r="AM17" i="7" s="1"/>
  <c r="H18" i="7"/>
  <c r="R18" i="7"/>
  <c r="L18" i="7" s="1"/>
  <c r="AJ18" i="7"/>
  <c r="AD18" i="7" s="1"/>
  <c r="AS18" i="7"/>
  <c r="AM18" i="7" s="1"/>
  <c r="AG18" i="7" l="1"/>
  <c r="AP18" i="7"/>
  <c r="AG16" i="7"/>
  <c r="AP17" i="7"/>
  <c r="AG17" i="7"/>
  <c r="AP16" i="7"/>
  <c r="M17" i="7"/>
  <c r="AA17" i="7" s="1"/>
  <c r="U17" i="7" s="1"/>
  <c r="X17" i="7" s="1"/>
  <c r="O17" i="7"/>
  <c r="P17" i="7" s="1"/>
  <c r="T17" i="7"/>
  <c r="O18" i="7"/>
  <c r="P18" i="7" s="1"/>
  <c r="T18" i="7"/>
  <c r="M18" i="7"/>
  <c r="AA18" i="7" s="1"/>
  <c r="U18" i="7" s="1"/>
  <c r="X18" i="7" s="1"/>
  <c r="O16" i="7"/>
  <c r="T16" i="7"/>
  <c r="M16" i="7"/>
  <c r="AA16" i="7" s="1"/>
  <c r="U16" i="7" s="1"/>
  <c r="X16" i="7" s="1"/>
  <c r="AG19" i="7" l="1"/>
  <c r="AP19" i="7"/>
  <c r="X19" i="7"/>
  <c r="V16" i="7"/>
  <c r="AC16" i="7" s="1"/>
  <c r="W16" i="7"/>
  <c r="V18" i="7"/>
  <c r="AC18" i="7" s="1"/>
  <c r="W18" i="7"/>
  <c r="Y18" i="7" s="1"/>
  <c r="P16" i="7"/>
  <c r="P19" i="7" s="1"/>
  <c r="O19" i="7"/>
  <c r="V17" i="7"/>
  <c r="AC17" i="7" s="1"/>
  <c r="W17" i="7"/>
  <c r="Y17" i="7" s="1"/>
  <c r="AF17" i="7" l="1"/>
  <c r="AH17" i="7" s="1"/>
  <c r="AE17" i="7"/>
  <c r="AL17" i="7" s="1"/>
  <c r="AE18" i="7"/>
  <c r="AL18" i="7" s="1"/>
  <c r="AF18" i="7"/>
  <c r="AH18" i="7" s="1"/>
  <c r="Y16" i="7"/>
  <c r="W19" i="7"/>
  <c r="Y19" i="7" s="1"/>
  <c r="AF16" i="7"/>
  <c r="AE16" i="7"/>
  <c r="AL16" i="7" s="1"/>
  <c r="AN16" i="7" l="1"/>
  <c r="AO16" i="7"/>
  <c r="AN18" i="7"/>
  <c r="AO18" i="7"/>
  <c r="AQ18" i="7" s="1"/>
  <c r="AO17" i="7"/>
  <c r="AQ17" i="7" s="1"/>
  <c r="AN17" i="7"/>
  <c r="AH16" i="7"/>
  <c r="AF19" i="7"/>
  <c r="AH19" i="7" s="1"/>
  <c r="AQ16" i="7" l="1"/>
  <c r="AO19" i="7"/>
  <c r="AQ19" i="7" s="1"/>
  <c r="V119" i="1"/>
  <c r="AS96" i="7" l="1"/>
  <c r="AM96" i="7" s="1"/>
  <c r="AJ96" i="7"/>
  <c r="AD96" i="7" s="1"/>
  <c r="R96" i="7"/>
  <c r="L96" i="7" s="1"/>
  <c r="H96" i="7"/>
  <c r="AS95" i="7"/>
  <c r="AM95" i="7" s="1"/>
  <c r="AJ95" i="7"/>
  <c r="AD95" i="7" s="1"/>
  <c r="R95" i="7"/>
  <c r="L95" i="7" s="1"/>
  <c r="T95" i="7" s="1"/>
  <c r="H95" i="7"/>
  <c r="I94" i="7"/>
  <c r="C32" i="2" s="1"/>
  <c r="G33" i="2" s="1"/>
  <c r="H33" i="2" s="1"/>
  <c r="AS93" i="7"/>
  <c r="AM93" i="7" s="1"/>
  <c r="AJ93" i="7"/>
  <c r="AD93" i="7" s="1"/>
  <c r="R93" i="7"/>
  <c r="L93" i="7" s="1"/>
  <c r="H93" i="7"/>
  <c r="AS91" i="7"/>
  <c r="AM91" i="7" s="1"/>
  <c r="AJ91" i="7"/>
  <c r="AD91" i="7" s="1"/>
  <c r="R91" i="7"/>
  <c r="L91" i="7" s="1"/>
  <c r="H91" i="7"/>
  <c r="AS90" i="7"/>
  <c r="AM90" i="7" s="1"/>
  <c r="AJ90" i="7"/>
  <c r="AD90" i="7" s="1"/>
  <c r="R90" i="7"/>
  <c r="L90" i="7" s="1"/>
  <c r="R89" i="7"/>
  <c r="L89" i="7" s="1"/>
  <c r="AS86" i="7"/>
  <c r="AM86" i="7" s="1"/>
  <c r="AJ86" i="7"/>
  <c r="AD86" i="7" s="1"/>
  <c r="R86" i="7"/>
  <c r="L86" i="7" s="1"/>
  <c r="H86" i="7"/>
  <c r="AS83" i="7"/>
  <c r="AM83" i="7" s="1"/>
  <c r="AJ83" i="7"/>
  <c r="AD83" i="7" s="1"/>
  <c r="R83" i="7"/>
  <c r="L83" i="7" s="1"/>
  <c r="H83" i="7"/>
  <c r="AS82" i="7"/>
  <c r="AM82" i="7" s="1"/>
  <c r="AJ82" i="7"/>
  <c r="AD82" i="7" s="1"/>
  <c r="R82" i="7"/>
  <c r="L82" i="7" s="1"/>
  <c r="H82" i="7"/>
  <c r="AS81" i="7"/>
  <c r="AM81" i="7" s="1"/>
  <c r="AJ81" i="7"/>
  <c r="AD81" i="7" s="1"/>
  <c r="R81" i="7"/>
  <c r="L81" i="7" s="1"/>
  <c r="T81" i="7" s="1"/>
  <c r="H81" i="7"/>
  <c r="AS80" i="7"/>
  <c r="AM80" i="7" s="1"/>
  <c r="AJ80" i="7"/>
  <c r="AD80" i="7" s="1"/>
  <c r="R80" i="7"/>
  <c r="L80" i="7" s="1"/>
  <c r="H80" i="7"/>
  <c r="AS79" i="7"/>
  <c r="AM79" i="7" s="1"/>
  <c r="AJ79" i="7"/>
  <c r="AD79" i="7" s="1"/>
  <c r="R79" i="7"/>
  <c r="L79" i="7" s="1"/>
  <c r="H79" i="7"/>
  <c r="AS77" i="7"/>
  <c r="AM77" i="7" s="1"/>
  <c r="AJ77" i="7"/>
  <c r="AD77" i="7" s="1"/>
  <c r="R77" i="7"/>
  <c r="L77" i="7" s="1"/>
  <c r="T77" i="7" s="1"/>
  <c r="H77" i="7"/>
  <c r="AS76" i="7"/>
  <c r="AM76" i="7" s="1"/>
  <c r="AJ76" i="7"/>
  <c r="AD76" i="7" s="1"/>
  <c r="R76" i="7"/>
  <c r="L76" i="7" s="1"/>
  <c r="H76" i="7"/>
  <c r="AS74" i="7"/>
  <c r="AM74" i="7" s="1"/>
  <c r="AJ74" i="7"/>
  <c r="AD74" i="7" s="1"/>
  <c r="R74" i="7"/>
  <c r="L74" i="7" s="1"/>
  <c r="H74" i="7"/>
  <c r="AS73" i="7"/>
  <c r="AM73" i="7" s="1"/>
  <c r="AJ73" i="7"/>
  <c r="AD73" i="7" s="1"/>
  <c r="R73" i="7"/>
  <c r="L73" i="7" s="1"/>
  <c r="H73" i="7"/>
  <c r="AS67" i="7"/>
  <c r="AM67" i="7" s="1"/>
  <c r="AJ67" i="7"/>
  <c r="AD67" i="7" s="1"/>
  <c r="R67" i="7"/>
  <c r="L67" i="7" s="1"/>
  <c r="H67" i="7"/>
  <c r="AS72" i="7"/>
  <c r="AM72" i="7" s="1"/>
  <c r="AJ72" i="7"/>
  <c r="AD72" i="7" s="1"/>
  <c r="R72" i="7"/>
  <c r="L72" i="7" s="1"/>
  <c r="M72" i="7" s="1"/>
  <c r="AA72" i="7" s="1"/>
  <c r="U72" i="7" s="1"/>
  <c r="H72" i="7"/>
  <c r="AS71" i="7"/>
  <c r="AM71" i="7" s="1"/>
  <c r="AJ71" i="7"/>
  <c r="AD71" i="7" s="1"/>
  <c r="R71" i="7"/>
  <c r="L71" i="7" s="1"/>
  <c r="H71" i="7"/>
  <c r="AS70" i="7"/>
  <c r="AM70" i="7" s="1"/>
  <c r="AJ70" i="7"/>
  <c r="AD70" i="7" s="1"/>
  <c r="R70" i="7"/>
  <c r="L70" i="7" s="1"/>
  <c r="H70" i="7"/>
  <c r="AS69" i="7"/>
  <c r="AM69" i="7" s="1"/>
  <c r="AJ69" i="7"/>
  <c r="AD69" i="7" s="1"/>
  <c r="R69" i="7"/>
  <c r="L69" i="7" s="1"/>
  <c r="H69" i="7"/>
  <c r="AS68" i="7"/>
  <c r="AM68" i="7" s="1"/>
  <c r="AJ68" i="7"/>
  <c r="AD68" i="7" s="1"/>
  <c r="R68" i="7"/>
  <c r="L68" i="7" s="1"/>
  <c r="M68" i="7" s="1"/>
  <c r="AA68" i="7" s="1"/>
  <c r="U68" i="7" s="1"/>
  <c r="H68" i="7"/>
  <c r="AS66" i="7"/>
  <c r="AM66" i="7" s="1"/>
  <c r="AJ66" i="7"/>
  <c r="AD66" i="7" s="1"/>
  <c r="R66" i="7"/>
  <c r="L66" i="7" s="1"/>
  <c r="T66" i="7" s="1"/>
  <c r="H66" i="7"/>
  <c r="AS65" i="7"/>
  <c r="AM65" i="7" s="1"/>
  <c r="AJ65" i="7"/>
  <c r="AD65" i="7" s="1"/>
  <c r="R65" i="7"/>
  <c r="L65" i="7" s="1"/>
  <c r="H65" i="7"/>
  <c r="AS63" i="7"/>
  <c r="AM63" i="7" s="1"/>
  <c r="AJ63" i="7"/>
  <c r="AD63" i="7" s="1"/>
  <c r="R63" i="7"/>
  <c r="L63" i="7" s="1"/>
  <c r="T63" i="7" s="1"/>
  <c r="H63" i="7"/>
  <c r="AS62" i="7"/>
  <c r="AM62" i="7" s="1"/>
  <c r="AJ62" i="7"/>
  <c r="AD62" i="7" s="1"/>
  <c r="R62" i="7"/>
  <c r="L62" i="7" s="1"/>
  <c r="T62" i="7" s="1"/>
  <c r="H62" i="7"/>
  <c r="AS61" i="7"/>
  <c r="AM61" i="7" s="1"/>
  <c r="AJ61" i="7"/>
  <c r="AD61" i="7" s="1"/>
  <c r="R61" i="7"/>
  <c r="L61" i="7" s="1"/>
  <c r="H61" i="7"/>
  <c r="AS60" i="7"/>
  <c r="AM60" i="7" s="1"/>
  <c r="AJ60" i="7"/>
  <c r="AD60" i="7" s="1"/>
  <c r="R60" i="7"/>
  <c r="L60" i="7" s="1"/>
  <c r="T60" i="7" s="1"/>
  <c r="H60" i="7"/>
  <c r="I57" i="7"/>
  <c r="C26" i="2" s="1"/>
  <c r="AS53" i="7"/>
  <c r="AM53" i="7" s="1"/>
  <c r="AJ53" i="7"/>
  <c r="AD53" i="7" s="1"/>
  <c r="R53" i="7"/>
  <c r="L53" i="7" s="1"/>
  <c r="H53" i="7"/>
  <c r="AS52" i="7"/>
  <c r="AM52" i="7" s="1"/>
  <c r="AJ52" i="7"/>
  <c r="AD52" i="7" s="1"/>
  <c r="R52" i="7"/>
  <c r="L52" i="7" s="1"/>
  <c r="M52" i="7" s="1"/>
  <c r="AA52" i="7" s="1"/>
  <c r="U52" i="7" s="1"/>
  <c r="H52" i="7"/>
  <c r="AS51" i="7"/>
  <c r="AM51" i="7" s="1"/>
  <c r="AJ51" i="7"/>
  <c r="AD51" i="7" s="1"/>
  <c r="R51" i="7"/>
  <c r="L51" i="7" s="1"/>
  <c r="H51" i="7"/>
  <c r="AS56" i="7"/>
  <c r="AM56" i="7" s="1"/>
  <c r="AJ56" i="7"/>
  <c r="AD56" i="7" s="1"/>
  <c r="R56" i="7"/>
  <c r="L56" i="7" s="1"/>
  <c r="H56" i="7"/>
  <c r="H55" i="7"/>
  <c r="AS55" i="7"/>
  <c r="AM55" i="7" s="1"/>
  <c r="AS54" i="7"/>
  <c r="AM54" i="7" s="1"/>
  <c r="AJ54" i="7"/>
  <c r="AD54" i="7" s="1"/>
  <c r="R54" i="7"/>
  <c r="L54" i="7" s="1"/>
  <c r="H54" i="7"/>
  <c r="AS26" i="7"/>
  <c r="AM26" i="7" s="1"/>
  <c r="AJ26" i="7"/>
  <c r="AD26" i="7" s="1"/>
  <c r="R26" i="7"/>
  <c r="L26" i="7" s="1"/>
  <c r="H26" i="7"/>
  <c r="AS27" i="7"/>
  <c r="AM27" i="7" s="1"/>
  <c r="AJ27" i="7"/>
  <c r="AD27" i="7" s="1"/>
  <c r="R27" i="7"/>
  <c r="L27" i="7" s="1"/>
  <c r="H27" i="7"/>
  <c r="H20" i="7"/>
  <c r="AJ20" i="7"/>
  <c r="AD20" i="7" s="1"/>
  <c r="AS24" i="7"/>
  <c r="AM24" i="7" s="1"/>
  <c r="AJ24" i="7"/>
  <c r="AD24" i="7" s="1"/>
  <c r="R24" i="7"/>
  <c r="L24" i="7" s="1"/>
  <c r="T24" i="7" s="1"/>
  <c r="H24" i="7"/>
  <c r="AS23" i="7"/>
  <c r="AM23" i="7" s="1"/>
  <c r="AJ23" i="7"/>
  <c r="AD23" i="7" s="1"/>
  <c r="R23" i="7"/>
  <c r="L23" i="7" s="1"/>
  <c r="H23" i="7"/>
  <c r="I15" i="7"/>
  <c r="C16" i="2" s="1"/>
  <c r="F27" i="2" l="1"/>
  <c r="G27" i="2"/>
  <c r="I97" i="7"/>
  <c r="C35" i="2"/>
  <c r="AG63" i="7"/>
  <c r="AP60" i="7"/>
  <c r="R55" i="7"/>
  <c r="L55" i="7" s="1"/>
  <c r="M55" i="7" s="1"/>
  <c r="AA55" i="7" s="1"/>
  <c r="U55" i="7" s="1"/>
  <c r="X55" i="7" s="1"/>
  <c r="T72" i="7"/>
  <c r="V72" i="7" s="1"/>
  <c r="AC72" i="7" s="1"/>
  <c r="O76" i="7"/>
  <c r="P76" i="7" s="1"/>
  <c r="O65" i="7"/>
  <c r="P65" i="7" s="1"/>
  <c r="AG65" i="7"/>
  <c r="AG70" i="7"/>
  <c r="AG51" i="7"/>
  <c r="AG60" i="7"/>
  <c r="AP65" i="7"/>
  <c r="AP70" i="7"/>
  <c r="AG54" i="7"/>
  <c r="AP69" i="7"/>
  <c r="AP71" i="7"/>
  <c r="AP67" i="7"/>
  <c r="AG81" i="7"/>
  <c r="AG83" i="7"/>
  <c r="AG86" i="7"/>
  <c r="AP90" i="7"/>
  <c r="AP27" i="7"/>
  <c r="AP53" i="7"/>
  <c r="O82" i="7"/>
  <c r="P82" i="7" s="1"/>
  <c r="AG91" i="7"/>
  <c r="AG23" i="7"/>
  <c r="AP77" i="7"/>
  <c r="AP79" i="7"/>
  <c r="AP80" i="7"/>
  <c r="AG82" i="7"/>
  <c r="AG26" i="7"/>
  <c r="AP66" i="7"/>
  <c r="AG76" i="7"/>
  <c r="O96" i="7"/>
  <c r="P96" i="7" s="1"/>
  <c r="X72" i="7"/>
  <c r="AG80" i="7"/>
  <c r="AP86" i="7"/>
  <c r="O95" i="7"/>
  <c r="X52" i="7"/>
  <c r="O61" i="7"/>
  <c r="P61" i="7" s="1"/>
  <c r="M62" i="7"/>
  <c r="AA62" i="7" s="1"/>
  <c r="U62" i="7" s="1"/>
  <c r="X62" i="7" s="1"/>
  <c r="AP63" i="7"/>
  <c r="AP76" i="7"/>
  <c r="M61" i="7"/>
  <c r="AA61" i="7" s="1"/>
  <c r="U61" i="7" s="1"/>
  <c r="X61" i="7" s="1"/>
  <c r="AP95" i="7"/>
  <c r="AG52" i="7"/>
  <c r="AG53" i="7"/>
  <c r="AG62" i="7"/>
  <c r="AG67" i="7"/>
  <c r="AP74" i="7"/>
  <c r="AG93" i="7"/>
  <c r="AG20" i="7"/>
  <c r="AP62" i="7"/>
  <c r="AG73" i="7"/>
  <c r="O77" i="7"/>
  <c r="P77" i="7" s="1"/>
  <c r="O86" i="7"/>
  <c r="P86" i="7" s="1"/>
  <c r="AG90" i="7"/>
  <c r="AP93" i="7"/>
  <c r="AP61" i="7"/>
  <c r="X68" i="7"/>
  <c r="O80" i="7"/>
  <c r="P80" i="7" s="1"/>
  <c r="AP56" i="7"/>
  <c r="AP72" i="7"/>
  <c r="AP68" i="7"/>
  <c r="T26" i="7"/>
  <c r="W26" i="7" s="1"/>
  <c r="M26" i="7"/>
  <c r="AA26" i="7" s="1"/>
  <c r="U26" i="7" s="1"/>
  <c r="X26" i="7" s="1"/>
  <c r="O26" i="7"/>
  <c r="T27" i="7"/>
  <c r="W27" i="7" s="1"/>
  <c r="O27" i="7"/>
  <c r="P27" i="7" s="1"/>
  <c r="M27" i="7"/>
  <c r="AA27" i="7" s="1"/>
  <c r="U27" i="7" s="1"/>
  <c r="X27" i="7" s="1"/>
  <c r="T54" i="7"/>
  <c r="W54" i="7" s="1"/>
  <c r="O54" i="7"/>
  <c r="P54" i="7" s="1"/>
  <c r="M54" i="7"/>
  <c r="AA54" i="7" s="1"/>
  <c r="U54" i="7" s="1"/>
  <c r="X54" i="7" s="1"/>
  <c r="T90" i="7"/>
  <c r="W90" i="7" s="1"/>
  <c r="O90" i="7"/>
  <c r="P90" i="7" s="1"/>
  <c r="M90" i="7"/>
  <c r="AA90" i="7" s="1"/>
  <c r="U90" i="7" s="1"/>
  <c r="X90" i="7" s="1"/>
  <c r="T83" i="7"/>
  <c r="W83" i="7" s="1"/>
  <c r="O83" i="7"/>
  <c r="P83" i="7" s="1"/>
  <c r="M83" i="7"/>
  <c r="AA83" i="7" s="1"/>
  <c r="U83" i="7" s="1"/>
  <c r="X83" i="7" s="1"/>
  <c r="T56" i="7"/>
  <c r="M56" i="7"/>
  <c r="AA56" i="7" s="1"/>
  <c r="U56" i="7" s="1"/>
  <c r="X56" i="7" s="1"/>
  <c r="O51" i="7"/>
  <c r="P51" i="7" s="1"/>
  <c r="M51" i="7"/>
  <c r="AA51" i="7" s="1"/>
  <c r="U51" i="7" s="1"/>
  <c r="X51" i="7" s="1"/>
  <c r="T51" i="7"/>
  <c r="AP23" i="7"/>
  <c r="AP54" i="7"/>
  <c r="O52" i="7"/>
  <c r="P52" i="7" s="1"/>
  <c r="M65" i="7"/>
  <c r="AA65" i="7" s="1"/>
  <c r="U65" i="7" s="1"/>
  <c r="X65" i="7" s="1"/>
  <c r="AG71" i="7"/>
  <c r="AG77" i="7"/>
  <c r="M86" i="7"/>
  <c r="AA86" i="7" s="1"/>
  <c r="U86" i="7" s="1"/>
  <c r="X86" i="7" s="1"/>
  <c r="AP24" i="7"/>
  <c r="R20" i="7"/>
  <c r="L20" i="7" s="1"/>
  <c r="T20" i="7" s="1"/>
  <c r="M63" i="7"/>
  <c r="AA63" i="7" s="1"/>
  <c r="U63" i="7" s="1"/>
  <c r="X63" i="7" s="1"/>
  <c r="AP81" i="7"/>
  <c r="AP91" i="7"/>
  <c r="AP55" i="7"/>
  <c r="T52" i="7"/>
  <c r="W52" i="7" s="1"/>
  <c r="O63" i="7"/>
  <c r="P63" i="7" s="1"/>
  <c r="T65" i="7"/>
  <c r="W65" i="7" s="1"/>
  <c r="AG24" i="7"/>
  <c r="M60" i="7"/>
  <c r="AA60" i="7" s="1"/>
  <c r="U60" i="7" s="1"/>
  <c r="X60" i="7" s="1"/>
  <c r="AG69" i="7"/>
  <c r="AG79" i="7"/>
  <c r="AP26" i="7"/>
  <c r="AP51" i="7"/>
  <c r="O60" i="7"/>
  <c r="P60" i="7" s="1"/>
  <c r="T61" i="7"/>
  <c r="W61" i="7" s="1"/>
  <c r="AG66" i="7"/>
  <c r="AG27" i="7"/>
  <c r="AP52" i="7"/>
  <c r="AG61" i="7"/>
  <c r="AG68" i="7"/>
  <c r="AP82" i="7"/>
  <c r="AG96" i="7"/>
  <c r="AP83" i="7"/>
  <c r="AP96" i="7"/>
  <c r="O23" i="7"/>
  <c r="M23" i="7"/>
  <c r="AA23" i="7" s="1"/>
  <c r="U23" i="7" s="1"/>
  <c r="X23" i="7" s="1"/>
  <c r="T23" i="7"/>
  <c r="T53" i="7"/>
  <c r="O53" i="7"/>
  <c r="P53" i="7" s="1"/>
  <c r="M53" i="7"/>
  <c r="AA53" i="7" s="1"/>
  <c r="U53" i="7" s="1"/>
  <c r="X53" i="7" s="1"/>
  <c r="W24" i="7"/>
  <c r="M24" i="7"/>
  <c r="AA24" i="7" s="1"/>
  <c r="U24" i="7" s="1"/>
  <c r="X24" i="7" s="1"/>
  <c r="O24" i="7"/>
  <c r="P24" i="7" s="1"/>
  <c r="W62" i="7"/>
  <c r="W63" i="7"/>
  <c r="AS20" i="7"/>
  <c r="AM20" i="7" s="1"/>
  <c r="AP20" i="7" s="1"/>
  <c r="AG56" i="7"/>
  <c r="W66" i="7"/>
  <c r="W60" i="7"/>
  <c r="T68" i="7"/>
  <c r="O68" i="7"/>
  <c r="P68" i="7" s="1"/>
  <c r="O74" i="7"/>
  <c r="P74" i="7" s="1"/>
  <c r="T74" i="7"/>
  <c r="M74" i="7"/>
  <c r="AA74" i="7" s="1"/>
  <c r="U74" i="7" s="1"/>
  <c r="X74" i="7" s="1"/>
  <c r="O70" i="7"/>
  <c r="P70" i="7" s="1"/>
  <c r="M70" i="7"/>
  <c r="AA70" i="7" s="1"/>
  <c r="U70" i="7" s="1"/>
  <c r="X70" i="7" s="1"/>
  <c r="O62" i="7"/>
  <c r="P62" i="7" s="1"/>
  <c r="M66" i="7"/>
  <c r="AA66" i="7" s="1"/>
  <c r="U66" i="7" s="1"/>
  <c r="X66" i="7" s="1"/>
  <c r="T70" i="7"/>
  <c r="T71" i="7"/>
  <c r="O71" i="7"/>
  <c r="P71" i="7" s="1"/>
  <c r="M71" i="7"/>
  <c r="AA71" i="7" s="1"/>
  <c r="U71" i="7" s="1"/>
  <c r="X71" i="7" s="1"/>
  <c r="T79" i="7"/>
  <c r="O79" i="7"/>
  <c r="P79" i="7" s="1"/>
  <c r="M79" i="7"/>
  <c r="AA79" i="7" s="1"/>
  <c r="U79" i="7" s="1"/>
  <c r="X79" i="7" s="1"/>
  <c r="O56" i="7"/>
  <c r="P56" i="7" s="1"/>
  <c r="O66" i="7"/>
  <c r="P66" i="7" s="1"/>
  <c r="M69" i="7"/>
  <c r="AA69" i="7" s="1"/>
  <c r="U69" i="7" s="1"/>
  <c r="X69" i="7" s="1"/>
  <c r="T69" i="7"/>
  <c r="O69" i="7"/>
  <c r="P69" i="7" s="1"/>
  <c r="AJ55" i="7"/>
  <c r="AD55" i="7" s="1"/>
  <c r="AG55" i="7" s="1"/>
  <c r="W77" i="7"/>
  <c r="W81" i="7"/>
  <c r="T82" i="7"/>
  <c r="M82" i="7"/>
  <c r="AA82" i="7" s="1"/>
  <c r="U82" i="7" s="1"/>
  <c r="X82" i="7" s="1"/>
  <c r="O72" i="7"/>
  <c r="P72" i="7" s="1"/>
  <c r="T67" i="7"/>
  <c r="M67" i="7"/>
  <c r="AA67" i="7" s="1"/>
  <c r="U67" i="7" s="1"/>
  <c r="X67" i="7" s="1"/>
  <c r="O67" i="7"/>
  <c r="P67" i="7" s="1"/>
  <c r="T73" i="7"/>
  <c r="M73" i="7"/>
  <c r="AA73" i="7" s="1"/>
  <c r="U73" i="7" s="1"/>
  <c r="X73" i="7" s="1"/>
  <c r="O73" i="7"/>
  <c r="P73" i="7" s="1"/>
  <c r="M91" i="7"/>
  <c r="AA91" i="7" s="1"/>
  <c r="U91" i="7" s="1"/>
  <c r="X91" i="7" s="1"/>
  <c r="T91" i="7"/>
  <c r="O91" i="7"/>
  <c r="P91" i="7" s="1"/>
  <c r="AP73" i="7"/>
  <c r="AG72" i="7"/>
  <c r="AG74" i="7"/>
  <c r="T76" i="7"/>
  <c r="M76" i="7"/>
  <c r="AA76" i="7" s="1"/>
  <c r="U76" i="7" s="1"/>
  <c r="X76" i="7" s="1"/>
  <c r="T80" i="7"/>
  <c r="M80" i="7"/>
  <c r="AA80" i="7" s="1"/>
  <c r="U80" i="7" s="1"/>
  <c r="X80" i="7" s="1"/>
  <c r="O81" i="7"/>
  <c r="P81" i="7" s="1"/>
  <c r="M81" i="7"/>
  <c r="AA81" i="7" s="1"/>
  <c r="U81" i="7" s="1"/>
  <c r="X81" i="7" s="1"/>
  <c r="O89" i="7"/>
  <c r="P89" i="7" s="1"/>
  <c r="M89" i="7"/>
  <c r="T93" i="7"/>
  <c r="O93" i="7"/>
  <c r="P93" i="7" s="1"/>
  <c r="M93" i="7"/>
  <c r="AA93" i="7" s="1"/>
  <c r="U93" i="7" s="1"/>
  <c r="X93" i="7" s="1"/>
  <c r="W95" i="7"/>
  <c r="M77" i="7"/>
  <c r="AA77" i="7" s="1"/>
  <c r="U77" i="7" s="1"/>
  <c r="X77" i="7" s="1"/>
  <c r="AG95" i="7"/>
  <c r="T86" i="7"/>
  <c r="M95" i="7"/>
  <c r="AA95" i="7" s="1"/>
  <c r="U95" i="7" s="1"/>
  <c r="X95" i="7" s="1"/>
  <c r="M96" i="7"/>
  <c r="AA96" i="7" s="1"/>
  <c r="U96" i="7" s="1"/>
  <c r="X96" i="7" s="1"/>
  <c r="T96" i="7"/>
  <c r="H27" i="2" l="1"/>
  <c r="C34" i="2"/>
  <c r="AP48" i="7"/>
  <c r="W48" i="7"/>
  <c r="AG48" i="7"/>
  <c r="P26" i="7"/>
  <c r="P48" i="7" s="1"/>
  <c r="O48" i="7"/>
  <c r="X48" i="7"/>
  <c r="D16" i="2"/>
  <c r="D30" i="2"/>
  <c r="D32" i="2"/>
  <c r="D28" i="2"/>
  <c r="D22" i="2"/>
  <c r="D20" i="2"/>
  <c r="D26" i="2"/>
  <c r="D24" i="2"/>
  <c r="D18" i="2"/>
  <c r="AP97" i="7"/>
  <c r="O97" i="7"/>
  <c r="AG25" i="7"/>
  <c r="AG35" i="7" s="1"/>
  <c r="Y63" i="7"/>
  <c r="P95" i="7"/>
  <c r="P97" i="7" s="1"/>
  <c r="V63" i="7"/>
  <c r="AC63" i="7" s="1"/>
  <c r="AF63" i="7" s="1"/>
  <c r="AH63" i="7" s="1"/>
  <c r="AG89" i="7"/>
  <c r="W72" i="7"/>
  <c r="Y72" i="7" s="1"/>
  <c r="V62" i="7"/>
  <c r="AC62" i="7" s="1"/>
  <c r="AE62" i="7" s="1"/>
  <c r="AL62" i="7" s="1"/>
  <c r="Y62" i="7"/>
  <c r="O55" i="7"/>
  <c r="P55" i="7" s="1"/>
  <c r="P57" i="7" s="1"/>
  <c r="AP94" i="7"/>
  <c r="M20" i="7"/>
  <c r="AA20" i="7" s="1"/>
  <c r="U20" i="7" s="1"/>
  <c r="X20" i="7" s="1"/>
  <c r="Y90" i="7"/>
  <c r="V60" i="7"/>
  <c r="AC60" i="7" s="1"/>
  <c r="AE60" i="7" s="1"/>
  <c r="AL60" i="7" s="1"/>
  <c r="Y83" i="7"/>
  <c r="O20" i="7"/>
  <c r="P20" i="7" s="1"/>
  <c r="Y65" i="7"/>
  <c r="T55" i="7"/>
  <c r="W55" i="7" s="1"/>
  <c r="Y55" i="7" s="1"/>
  <c r="Y27" i="7"/>
  <c r="AP89" i="7"/>
  <c r="X94" i="7"/>
  <c r="V51" i="7"/>
  <c r="AC51" i="7" s="1"/>
  <c r="AE51" i="7" s="1"/>
  <c r="AL51" i="7" s="1"/>
  <c r="V56" i="7"/>
  <c r="AC56" i="7" s="1"/>
  <c r="AF56" i="7" s="1"/>
  <c r="AH56" i="7" s="1"/>
  <c r="V61" i="7"/>
  <c r="AC61" i="7" s="1"/>
  <c r="AE61" i="7" s="1"/>
  <c r="AL61" i="7" s="1"/>
  <c r="Y61" i="7"/>
  <c r="Y26" i="7"/>
  <c r="V27" i="7"/>
  <c r="AC27" i="7" s="1"/>
  <c r="AE27" i="7" s="1"/>
  <c r="AL27" i="7" s="1"/>
  <c r="V26" i="7"/>
  <c r="AC26" i="7" s="1"/>
  <c r="AE26" i="7" s="1"/>
  <c r="AL26" i="7" s="1"/>
  <c r="AG97" i="7"/>
  <c r="V90" i="7"/>
  <c r="AC90" i="7" s="1"/>
  <c r="AF90" i="7" s="1"/>
  <c r="W56" i="7"/>
  <c r="Y56" i="7" s="1"/>
  <c r="V65" i="7"/>
  <c r="AC65" i="7" s="1"/>
  <c r="AE65" i="7" s="1"/>
  <c r="AL65" i="7" s="1"/>
  <c r="W51" i="7"/>
  <c r="Y51" i="7" s="1"/>
  <c r="V54" i="7"/>
  <c r="AC54" i="7" s="1"/>
  <c r="AF54" i="7" s="1"/>
  <c r="AH54" i="7" s="1"/>
  <c r="V83" i="7"/>
  <c r="AC83" i="7" s="1"/>
  <c r="AF83" i="7" s="1"/>
  <c r="AH83" i="7" s="1"/>
  <c r="V52" i="7"/>
  <c r="AC52" i="7" s="1"/>
  <c r="AF52" i="7" s="1"/>
  <c r="AH52" i="7" s="1"/>
  <c r="Y52" i="7"/>
  <c r="AG94" i="7"/>
  <c r="Y60" i="7"/>
  <c r="Y54" i="7"/>
  <c r="AG57" i="7"/>
  <c r="AP25" i="7"/>
  <c r="AP35" i="7" s="1"/>
  <c r="AG75" i="7"/>
  <c r="V24" i="7"/>
  <c r="AC24" i="7" s="1"/>
  <c r="AF24" i="7" s="1"/>
  <c r="AH24" i="7" s="1"/>
  <c r="AP75" i="7"/>
  <c r="AP57" i="7"/>
  <c r="X57" i="7"/>
  <c r="V95" i="7"/>
  <c r="AC95" i="7" s="1"/>
  <c r="AE72" i="7"/>
  <c r="AL72" i="7" s="1"/>
  <c r="AF72" i="7"/>
  <c r="AH72" i="7" s="1"/>
  <c r="O94" i="7"/>
  <c r="V71" i="7"/>
  <c r="AC71" i="7" s="1"/>
  <c r="W71" i="7"/>
  <c r="Y71" i="7" s="1"/>
  <c r="O75" i="7"/>
  <c r="P75" i="7"/>
  <c r="Y24" i="7"/>
  <c r="W20" i="7"/>
  <c r="V23" i="7"/>
  <c r="W23" i="7"/>
  <c r="W96" i="7"/>
  <c r="Y96" i="7" s="1"/>
  <c r="V96" i="7"/>
  <c r="AC96" i="7" s="1"/>
  <c r="Y95" i="7"/>
  <c r="V67" i="7"/>
  <c r="AC67" i="7" s="1"/>
  <c r="W67" i="7"/>
  <c r="Y67" i="7" s="1"/>
  <c r="V82" i="7"/>
  <c r="AC82" i="7" s="1"/>
  <c r="W82" i="7"/>
  <c r="Y82" i="7" s="1"/>
  <c r="V70" i="7"/>
  <c r="AC70" i="7" s="1"/>
  <c r="W70" i="7"/>
  <c r="Y70" i="7" s="1"/>
  <c r="X25" i="7"/>
  <c r="X35" i="7" s="1"/>
  <c r="V81" i="7"/>
  <c r="AC81" i="7" s="1"/>
  <c r="V68" i="7"/>
  <c r="AC68" i="7" s="1"/>
  <c r="W68" i="7"/>
  <c r="Y68" i="7" s="1"/>
  <c r="P23" i="7"/>
  <c r="O25" i="7"/>
  <c r="O35" i="7" s="1"/>
  <c r="X97" i="7"/>
  <c r="X89" i="7"/>
  <c r="W91" i="7"/>
  <c r="V91" i="7"/>
  <c r="AC91" i="7" s="1"/>
  <c r="Y81" i="7"/>
  <c r="V93" i="7"/>
  <c r="AC93" i="7" s="1"/>
  <c r="W93" i="7"/>
  <c r="Y93" i="7" s="1"/>
  <c r="V76" i="7"/>
  <c r="AC76" i="7" s="1"/>
  <c r="W76" i="7"/>
  <c r="V77" i="7"/>
  <c r="AC77" i="7" s="1"/>
  <c r="W86" i="7"/>
  <c r="Y86" i="7" s="1"/>
  <c r="V86" i="7"/>
  <c r="AC86" i="7" s="1"/>
  <c r="W80" i="7"/>
  <c r="Y80" i="7" s="1"/>
  <c r="V80" i="7"/>
  <c r="AC80" i="7" s="1"/>
  <c r="W73" i="7"/>
  <c r="Y73" i="7" s="1"/>
  <c r="V73" i="7"/>
  <c r="AC73" i="7" s="1"/>
  <c r="Y77" i="7"/>
  <c r="V79" i="7"/>
  <c r="AC79" i="7" s="1"/>
  <c r="W79" i="7"/>
  <c r="Y79" i="7" s="1"/>
  <c r="V74" i="7"/>
  <c r="AC74" i="7" s="1"/>
  <c r="W74" i="7"/>
  <c r="Y74" i="7" s="1"/>
  <c r="V66" i="7"/>
  <c r="AC66" i="7" s="1"/>
  <c r="V53" i="7"/>
  <c r="AC53" i="7" s="1"/>
  <c r="W53" i="7"/>
  <c r="Y53" i="7" s="1"/>
  <c r="V69" i="7"/>
  <c r="AC69" i="7" s="1"/>
  <c r="W69" i="7"/>
  <c r="Y69" i="7" s="1"/>
  <c r="Y66" i="7"/>
  <c r="P94" i="7"/>
  <c r="X75" i="7"/>
  <c r="AI19" i="1"/>
  <c r="AC19" i="1" s="1"/>
  <c r="AI18" i="1"/>
  <c r="AC18" i="1" s="1"/>
  <c r="AI17" i="1"/>
  <c r="AC17" i="1" s="1"/>
  <c r="Y48" i="7" l="1"/>
  <c r="D34" i="2"/>
  <c r="AC23" i="7"/>
  <c r="AF23" i="7" s="1"/>
  <c r="AE63" i="7"/>
  <c r="AL63" i="7" s="1"/>
  <c r="AO63" i="7" s="1"/>
  <c r="AQ63" i="7" s="1"/>
  <c r="AF62" i="7"/>
  <c r="AH62" i="7" s="1"/>
  <c r="O57" i="7"/>
  <c r="V20" i="7"/>
  <c r="AC20" i="7" s="1"/>
  <c r="AE20" i="7" s="1"/>
  <c r="AL20" i="7" s="1"/>
  <c r="Y20" i="7"/>
  <c r="AE90" i="7"/>
  <c r="AL90" i="7" s="1"/>
  <c r="AO90" i="7" s="1"/>
  <c r="AF27" i="7"/>
  <c r="AH27" i="7" s="1"/>
  <c r="AF61" i="7"/>
  <c r="AH61" i="7" s="1"/>
  <c r="AE54" i="7"/>
  <c r="AL54" i="7" s="1"/>
  <c r="AN54" i="7" s="1"/>
  <c r="AF60" i="7"/>
  <c r="AH60" i="7" s="1"/>
  <c r="AF51" i="7"/>
  <c r="AH51" i="7" s="1"/>
  <c r="P25" i="7"/>
  <c r="P35" i="7" s="1"/>
  <c r="V55" i="7"/>
  <c r="AC55" i="7" s="1"/>
  <c r="AE55" i="7" s="1"/>
  <c r="AL55" i="7" s="1"/>
  <c r="AE83" i="7"/>
  <c r="AL83" i="7" s="1"/>
  <c r="AO83" i="7" s="1"/>
  <c r="AQ83" i="7" s="1"/>
  <c r="AF26" i="7"/>
  <c r="AF65" i="7"/>
  <c r="AH65" i="7" s="1"/>
  <c r="AE56" i="7"/>
  <c r="AL56" i="7" s="1"/>
  <c r="AN56" i="7" s="1"/>
  <c r="AE24" i="7"/>
  <c r="AL24" i="7" s="1"/>
  <c r="AN24" i="7" s="1"/>
  <c r="AE52" i="7"/>
  <c r="AL52" i="7" s="1"/>
  <c r="AN52" i="7" s="1"/>
  <c r="W97" i="7"/>
  <c r="Y97" i="7" s="1"/>
  <c r="AE86" i="7"/>
  <c r="AL86" i="7" s="1"/>
  <c r="AF86" i="7"/>
  <c r="AH86" i="7" s="1"/>
  <c r="AF76" i="7"/>
  <c r="AE76" i="7"/>
  <c r="AL76" i="7" s="1"/>
  <c r="AO61" i="7"/>
  <c r="AQ61" i="7" s="1"/>
  <c r="AN61" i="7"/>
  <c r="AO60" i="7"/>
  <c r="AQ60" i="7" s="1"/>
  <c r="AN60" i="7"/>
  <c r="AF79" i="7"/>
  <c r="AH79" i="7" s="1"/>
  <c r="AE79" i="7"/>
  <c r="AL79" i="7" s="1"/>
  <c r="AF93" i="7"/>
  <c r="AH93" i="7" s="1"/>
  <c r="AE93" i="7"/>
  <c r="AL93" i="7" s="1"/>
  <c r="AF91" i="7"/>
  <c r="AH91" i="7" s="1"/>
  <c r="AE91" i="7"/>
  <c r="AL91" i="7" s="1"/>
  <c r="AE68" i="7"/>
  <c r="AL68" i="7" s="1"/>
  <c r="AF68" i="7"/>
  <c r="AH68" i="7" s="1"/>
  <c r="W75" i="7"/>
  <c r="Y75" i="7" s="1"/>
  <c r="AO65" i="7"/>
  <c r="AQ65" i="7" s="1"/>
  <c r="AN65" i="7"/>
  <c r="W57" i="7"/>
  <c r="Y57" i="7" s="1"/>
  <c r="AO26" i="7"/>
  <c r="AN26" i="7"/>
  <c r="AE53" i="7"/>
  <c r="AL53" i="7" s="1"/>
  <c r="AF53" i="7"/>
  <c r="AH53" i="7" s="1"/>
  <c r="AO51" i="7"/>
  <c r="AQ51" i="7" s="1"/>
  <c r="AN51" i="7"/>
  <c r="Y91" i="7"/>
  <c r="W94" i="7"/>
  <c r="Y94" i="7" s="1"/>
  <c r="AE73" i="7"/>
  <c r="AL73" i="7" s="1"/>
  <c r="AF73" i="7"/>
  <c r="AH73" i="7" s="1"/>
  <c r="AF96" i="7"/>
  <c r="AH96" i="7" s="1"/>
  <c r="AE96" i="7"/>
  <c r="AL96" i="7" s="1"/>
  <c r="AO72" i="7"/>
  <c r="AQ72" i="7" s="1"/>
  <c r="AN72" i="7"/>
  <c r="AH90" i="7"/>
  <c r="AO62" i="7"/>
  <c r="AQ62" i="7" s="1"/>
  <c r="AN62" i="7"/>
  <c r="AF82" i="7"/>
  <c r="AH82" i="7" s="1"/>
  <c r="AE82" i="7"/>
  <c r="AL82" i="7" s="1"/>
  <c r="AE71" i="7"/>
  <c r="AL71" i="7" s="1"/>
  <c r="AF71" i="7"/>
  <c r="AH71" i="7" s="1"/>
  <c r="AE95" i="7"/>
  <c r="AL95" i="7" s="1"/>
  <c r="AF95" i="7"/>
  <c r="AO27" i="7"/>
  <c r="AQ27" i="7" s="1"/>
  <c r="AN27" i="7"/>
  <c r="AF80" i="7"/>
  <c r="AH80" i="7" s="1"/>
  <c r="AE80" i="7"/>
  <c r="AL80" i="7" s="1"/>
  <c r="AF77" i="7"/>
  <c r="AH77" i="7" s="1"/>
  <c r="AE77" i="7"/>
  <c r="AL77" i="7" s="1"/>
  <c r="Y23" i="7"/>
  <c r="W25" i="7"/>
  <c r="AF66" i="7"/>
  <c r="AH66" i="7" s="1"/>
  <c r="AE66" i="7"/>
  <c r="AL66" i="7" s="1"/>
  <c r="AE69" i="7"/>
  <c r="AL69" i="7" s="1"/>
  <c r="AF69" i="7"/>
  <c r="AH69" i="7" s="1"/>
  <c r="AE74" i="7"/>
  <c r="AL74" i="7" s="1"/>
  <c r="AF74" i="7"/>
  <c r="AH74" i="7" s="1"/>
  <c r="W89" i="7"/>
  <c r="Y89" i="7" s="1"/>
  <c r="Y76" i="7"/>
  <c r="AE81" i="7"/>
  <c r="AL81" i="7" s="1"/>
  <c r="AF81" i="7"/>
  <c r="AH81" i="7" s="1"/>
  <c r="AE70" i="7"/>
  <c r="AL70" i="7" s="1"/>
  <c r="AF70" i="7"/>
  <c r="AH70" i="7" s="1"/>
  <c r="AF67" i="7"/>
  <c r="AH67" i="7" s="1"/>
  <c r="AE67" i="7"/>
  <c r="AL67" i="7" s="1"/>
  <c r="AQ26" i="7" l="1"/>
  <c r="AO48" i="7"/>
  <c r="AQ48" i="7" s="1"/>
  <c r="AH26" i="7"/>
  <c r="AF48" i="7"/>
  <c r="AH48" i="7" s="1"/>
  <c r="Y25" i="7"/>
  <c r="W35" i="7"/>
  <c r="Y35" i="7" s="1"/>
  <c r="AE23" i="7"/>
  <c r="AL23" i="7" s="1"/>
  <c r="AO23" i="7" s="1"/>
  <c r="AN63" i="7"/>
  <c r="AF20" i="7"/>
  <c r="AH20" i="7" s="1"/>
  <c r="AN90" i="7"/>
  <c r="AO54" i="7"/>
  <c r="AQ54" i="7" s="1"/>
  <c r="AO24" i="7"/>
  <c r="AQ24" i="7" s="1"/>
  <c r="AO56" i="7"/>
  <c r="AQ56" i="7" s="1"/>
  <c r="AN83" i="7"/>
  <c r="AF55" i="7"/>
  <c r="AH55" i="7" s="1"/>
  <c r="AO52" i="7"/>
  <c r="AQ52" i="7" s="1"/>
  <c r="T111" i="7"/>
  <c r="AN82" i="7"/>
  <c r="AO82" i="7"/>
  <c r="AQ82" i="7" s="1"/>
  <c r="AO81" i="7"/>
  <c r="AQ81" i="7" s="1"/>
  <c r="AN81" i="7"/>
  <c r="AO55" i="7"/>
  <c r="AQ55" i="7" s="1"/>
  <c r="AN55" i="7"/>
  <c r="AO79" i="7"/>
  <c r="AQ79" i="7" s="1"/>
  <c r="AN79" i="7"/>
  <c r="AF97" i="7"/>
  <c r="AH97" i="7" s="1"/>
  <c r="AH95" i="7"/>
  <c r="AO20" i="7"/>
  <c r="AQ20" i="7" s="1"/>
  <c r="AN20" i="7"/>
  <c r="AF75" i="7"/>
  <c r="AH75" i="7" s="1"/>
  <c r="AH23" i="7"/>
  <c r="AF25" i="7"/>
  <c r="AO68" i="7"/>
  <c r="AQ68" i="7" s="1"/>
  <c r="AN68" i="7"/>
  <c r="AN67" i="7"/>
  <c r="AO67" i="7"/>
  <c r="AQ67" i="7" s="1"/>
  <c r="AN77" i="7"/>
  <c r="AO77" i="7"/>
  <c r="AQ77" i="7" s="1"/>
  <c r="AO95" i="7"/>
  <c r="AN95" i="7"/>
  <c r="AO69" i="7"/>
  <c r="AQ69" i="7" s="1"/>
  <c r="AN69" i="7"/>
  <c r="AO71" i="7"/>
  <c r="AQ71" i="7" s="1"/>
  <c r="AN71" i="7"/>
  <c r="AN73" i="7"/>
  <c r="AO73" i="7"/>
  <c r="AQ73" i="7" s="1"/>
  <c r="AN91" i="7"/>
  <c r="AO91" i="7"/>
  <c r="AQ91" i="7" s="1"/>
  <c r="AO76" i="7"/>
  <c r="AN76" i="7"/>
  <c r="AF89" i="7"/>
  <c r="AH89" i="7" s="1"/>
  <c r="AH76" i="7"/>
  <c r="AO70" i="7"/>
  <c r="AQ70" i="7" s="1"/>
  <c r="AN70" i="7"/>
  <c r="AO74" i="7"/>
  <c r="AQ74" i="7" s="1"/>
  <c r="AN74" i="7"/>
  <c r="AO53" i="7"/>
  <c r="AQ53" i="7" s="1"/>
  <c r="AN53" i="7"/>
  <c r="AQ90" i="7"/>
  <c r="AN93" i="7"/>
  <c r="AO93" i="7"/>
  <c r="AQ93" i="7" s="1"/>
  <c r="AO66" i="7"/>
  <c r="AQ66" i="7" s="1"/>
  <c r="AN66" i="7"/>
  <c r="AN80" i="7"/>
  <c r="AO80" i="7"/>
  <c r="AQ80" i="7" s="1"/>
  <c r="AF94" i="7"/>
  <c r="AH94" i="7" s="1"/>
  <c r="AO96" i="7"/>
  <c r="AQ96" i="7" s="1"/>
  <c r="AN96" i="7"/>
  <c r="AO86" i="7"/>
  <c r="AQ86" i="7" s="1"/>
  <c r="AN86" i="7"/>
  <c r="AH25" i="7" l="1"/>
  <c r="AF35" i="7"/>
  <c r="AH35" i="7" s="1"/>
  <c r="AN23" i="7"/>
  <c r="AF57" i="7"/>
  <c r="AH57" i="7" s="1"/>
  <c r="AO94" i="7"/>
  <c r="AQ94" i="7" s="1"/>
  <c r="AQ23" i="7"/>
  <c r="AO25" i="7"/>
  <c r="AO75" i="7"/>
  <c r="AQ75" i="7" s="1"/>
  <c r="AO57" i="7"/>
  <c r="AQ57" i="7" s="1"/>
  <c r="AO97" i="7"/>
  <c r="AQ97" i="7" s="1"/>
  <c r="AQ95" i="7"/>
  <c r="AO89" i="7"/>
  <c r="AQ89" i="7" s="1"/>
  <c r="AQ76" i="7"/>
  <c r="AI103" i="1"/>
  <c r="AC103" i="1" s="1"/>
  <c r="AI102" i="1"/>
  <c r="AC102" i="1" s="1"/>
  <c r="AI100" i="1"/>
  <c r="AC100" i="1" s="1"/>
  <c r="AI99" i="1"/>
  <c r="AC99" i="1" s="1"/>
  <c r="AI98" i="1"/>
  <c r="AC98" i="1" s="1"/>
  <c r="AI97" i="1"/>
  <c r="AC97" i="1" s="1"/>
  <c r="AI95" i="1"/>
  <c r="AC95" i="1" s="1"/>
  <c r="AI94" i="1"/>
  <c r="AC94" i="1" s="1"/>
  <c r="AI93" i="1"/>
  <c r="AC93" i="1" s="1"/>
  <c r="AI92" i="1"/>
  <c r="AC92" i="1" s="1"/>
  <c r="AI91" i="1"/>
  <c r="AC91" i="1" s="1"/>
  <c r="AI90" i="1"/>
  <c r="AC90" i="1" s="1"/>
  <c r="AI89" i="1"/>
  <c r="AC89" i="1" s="1"/>
  <c r="AI88" i="1"/>
  <c r="AC88" i="1" s="1"/>
  <c r="AI87" i="1"/>
  <c r="AC87" i="1" s="1"/>
  <c r="AI86" i="1"/>
  <c r="AC86" i="1" s="1"/>
  <c r="AI85" i="1"/>
  <c r="AC85" i="1" s="1"/>
  <c r="AI83" i="1"/>
  <c r="AC83" i="1" s="1"/>
  <c r="AI82" i="1"/>
  <c r="AC82" i="1" s="1"/>
  <c r="AI81" i="1"/>
  <c r="AC81" i="1" s="1"/>
  <c r="AI80" i="1"/>
  <c r="AC80" i="1" s="1"/>
  <c r="AI79" i="1"/>
  <c r="AC79" i="1" s="1"/>
  <c r="AI78" i="1"/>
  <c r="AC78" i="1" s="1"/>
  <c r="AI77" i="1"/>
  <c r="AC77" i="1" s="1"/>
  <c r="AI76" i="1"/>
  <c r="AC76" i="1" s="1"/>
  <c r="AI75" i="1"/>
  <c r="AC75" i="1" s="1"/>
  <c r="AI73" i="1"/>
  <c r="AC73" i="1" s="1"/>
  <c r="AI72" i="1"/>
  <c r="AC72" i="1" s="1"/>
  <c r="AI71" i="1"/>
  <c r="AC71" i="1" s="1"/>
  <c r="AI70" i="1"/>
  <c r="AC70" i="1" s="1"/>
  <c r="AI69" i="1"/>
  <c r="AC69" i="1" s="1"/>
  <c r="AI68" i="1"/>
  <c r="AC68" i="1" s="1"/>
  <c r="AI67" i="1"/>
  <c r="AC67" i="1" s="1"/>
  <c r="AI66" i="1"/>
  <c r="AC66" i="1" s="1"/>
  <c r="AI65" i="1"/>
  <c r="AC65" i="1" s="1"/>
  <c r="AI64" i="1"/>
  <c r="AC64" i="1" s="1"/>
  <c r="AI63" i="1"/>
  <c r="AC63" i="1" s="1"/>
  <c r="AI62" i="1"/>
  <c r="AC62" i="1" s="1"/>
  <c r="AI61" i="1"/>
  <c r="AC61" i="1" s="1"/>
  <c r="AI60" i="1"/>
  <c r="AC60" i="1" s="1"/>
  <c r="AI59" i="1"/>
  <c r="AC59" i="1" s="1"/>
  <c r="AI58" i="1"/>
  <c r="AC58" i="1" s="1"/>
  <c r="AI57" i="1"/>
  <c r="AC57" i="1" s="1"/>
  <c r="AI56" i="1"/>
  <c r="AC56" i="1" s="1"/>
  <c r="AI55" i="1"/>
  <c r="AC55" i="1" s="1"/>
  <c r="AI54" i="1"/>
  <c r="AC54" i="1" s="1"/>
  <c r="AI53" i="1"/>
  <c r="AC53" i="1" s="1"/>
  <c r="AI52" i="1"/>
  <c r="AC52" i="1" s="1"/>
  <c r="AI51" i="1"/>
  <c r="AC51" i="1" s="1"/>
  <c r="AI50" i="1"/>
  <c r="AC50" i="1" s="1"/>
  <c r="AI49" i="1"/>
  <c r="AC49" i="1" s="1"/>
  <c r="AI48" i="1"/>
  <c r="AC48" i="1" s="1"/>
  <c r="AI47" i="1"/>
  <c r="AC47" i="1" s="1"/>
  <c r="AI46" i="1"/>
  <c r="AC46" i="1" s="1"/>
  <c r="AI41" i="1"/>
  <c r="AC41" i="1" s="1"/>
  <c r="AI40" i="1"/>
  <c r="AC40" i="1" s="1"/>
  <c r="AQ25" i="7" l="1"/>
  <c r="AO35" i="7"/>
  <c r="AQ35" i="7" s="1"/>
  <c r="AI44" i="1"/>
  <c r="AC44" i="1" s="1"/>
  <c r="AI43" i="1"/>
  <c r="AC43" i="1" s="1"/>
  <c r="AI42" i="1"/>
  <c r="AC42" i="1" s="1"/>
  <c r="AI39" i="1"/>
  <c r="AC39" i="1" s="1"/>
  <c r="AI38" i="1"/>
  <c r="AC38" i="1" s="1"/>
  <c r="AI36" i="1"/>
  <c r="AC36" i="1" s="1"/>
  <c r="AI35" i="1"/>
  <c r="AC35" i="1" s="1"/>
  <c r="AI34" i="1"/>
  <c r="AC34" i="1" s="1"/>
  <c r="AI32" i="1"/>
  <c r="AC32" i="1" s="1"/>
  <c r="AI31" i="1"/>
  <c r="AC31" i="1" s="1"/>
  <c r="AI30" i="1"/>
  <c r="AC30" i="1" s="1"/>
  <c r="AI29" i="1"/>
  <c r="AC29" i="1" s="1"/>
  <c r="AI28" i="1"/>
  <c r="AC28" i="1" s="1"/>
  <c r="AI27" i="1"/>
  <c r="AC27" i="1" s="1"/>
  <c r="AI26" i="1"/>
  <c r="AC26" i="1" s="1"/>
  <c r="AI22" i="1"/>
  <c r="AC22" i="1" s="1"/>
  <c r="AI23" i="1"/>
  <c r="AC23" i="1" s="1"/>
  <c r="Q103" i="1" l="1"/>
  <c r="K103" i="1" s="1"/>
  <c r="S103" i="1" s="1"/>
  <c r="Q102" i="1"/>
  <c r="K102" i="1" s="1"/>
  <c r="Q100" i="1"/>
  <c r="K100" i="1" s="1"/>
  <c r="S100" i="1" s="1"/>
  <c r="Q99" i="1"/>
  <c r="K99" i="1" s="1"/>
  <c r="S99" i="1" s="1"/>
  <c r="Q98" i="1"/>
  <c r="K98" i="1" s="1"/>
  <c r="S98" i="1" s="1"/>
  <c r="Q97" i="1"/>
  <c r="K97" i="1" s="1"/>
  <c r="S97" i="1" s="1"/>
  <c r="Q96" i="1"/>
  <c r="K96" i="1" s="1"/>
  <c r="Q95" i="1"/>
  <c r="K95" i="1" s="1"/>
  <c r="S95" i="1" s="1"/>
  <c r="Q94" i="1"/>
  <c r="K94" i="1" s="1"/>
  <c r="Q93" i="1"/>
  <c r="K93" i="1" s="1"/>
  <c r="S93" i="1" s="1"/>
  <c r="Q92" i="1"/>
  <c r="K92" i="1" s="1"/>
  <c r="S92" i="1" s="1"/>
  <c r="Q90" i="1"/>
  <c r="K90" i="1" s="1"/>
  <c r="S90" i="1" s="1"/>
  <c r="Q89" i="1"/>
  <c r="K89" i="1" s="1"/>
  <c r="S89" i="1" s="1"/>
  <c r="Q88" i="1"/>
  <c r="K88" i="1" s="1"/>
  <c r="Q86" i="1"/>
  <c r="K86" i="1" s="1"/>
  <c r="S86" i="1" s="1"/>
  <c r="Q85" i="1"/>
  <c r="K85" i="1" s="1"/>
  <c r="S85" i="1" s="1"/>
  <c r="Q83" i="1"/>
  <c r="K83" i="1" s="1"/>
  <c r="S83" i="1" s="1"/>
  <c r="Q82" i="1"/>
  <c r="K82" i="1" s="1"/>
  <c r="S82" i="1" s="1"/>
  <c r="Q81" i="1"/>
  <c r="K81" i="1" s="1"/>
  <c r="S81" i="1" s="1"/>
  <c r="Q80" i="1"/>
  <c r="K80" i="1" s="1"/>
  <c r="S80" i="1" s="1"/>
  <c r="Q79" i="1"/>
  <c r="K79" i="1" s="1"/>
  <c r="S79" i="1" s="1"/>
  <c r="Q78" i="1"/>
  <c r="K78" i="1" s="1"/>
  <c r="Q77" i="1"/>
  <c r="K77" i="1" s="1"/>
  <c r="S77" i="1" s="1"/>
  <c r="Q76" i="1"/>
  <c r="K76" i="1" s="1"/>
  <c r="S76" i="1" s="1"/>
  <c r="Q75" i="1"/>
  <c r="K75" i="1" s="1"/>
  <c r="S75" i="1" s="1"/>
  <c r="Q73" i="1"/>
  <c r="K73" i="1" s="1"/>
  <c r="S73" i="1" s="1"/>
  <c r="Q72" i="1"/>
  <c r="K72" i="1" s="1"/>
  <c r="S72" i="1" s="1"/>
  <c r="Q71" i="1"/>
  <c r="K71" i="1" s="1"/>
  <c r="S71" i="1" s="1"/>
  <c r="Q70" i="1"/>
  <c r="K70" i="1" s="1"/>
  <c r="Q69" i="1"/>
  <c r="K69" i="1" s="1"/>
  <c r="S69" i="1" s="1"/>
  <c r="Q68" i="1"/>
  <c r="K68" i="1" s="1"/>
  <c r="S68" i="1" s="1"/>
  <c r="Q67" i="1"/>
  <c r="K67" i="1" s="1"/>
  <c r="S67" i="1" s="1"/>
  <c r="Q66" i="1"/>
  <c r="K66" i="1" s="1"/>
  <c r="S66" i="1" s="1"/>
  <c r="Q65" i="1"/>
  <c r="K65" i="1" s="1"/>
  <c r="S65" i="1" s="1"/>
  <c r="Q64" i="1"/>
  <c r="K64" i="1" s="1"/>
  <c r="S64" i="1" s="1"/>
  <c r="Q63" i="1"/>
  <c r="K63" i="1" s="1"/>
  <c r="S63" i="1" s="1"/>
  <c r="Q62" i="1"/>
  <c r="K62" i="1" s="1"/>
  <c r="Q61" i="1"/>
  <c r="K61" i="1" s="1"/>
  <c r="S61" i="1" s="1"/>
  <c r="Q60" i="1"/>
  <c r="K60" i="1" s="1"/>
  <c r="S60" i="1" s="1"/>
  <c r="Q59" i="1"/>
  <c r="K59" i="1" s="1"/>
  <c r="S59" i="1" s="1"/>
  <c r="Q58" i="1"/>
  <c r="K58" i="1" s="1"/>
  <c r="S58" i="1" s="1"/>
  <c r="Q57" i="1"/>
  <c r="K57" i="1" s="1"/>
  <c r="S57" i="1" s="1"/>
  <c r="Q56" i="1"/>
  <c r="K56" i="1" s="1"/>
  <c r="S56" i="1" s="1"/>
  <c r="Q55" i="1"/>
  <c r="K55" i="1" s="1"/>
  <c r="S55" i="1" s="1"/>
  <c r="Q54" i="1"/>
  <c r="K54" i="1" s="1"/>
  <c r="Q53" i="1"/>
  <c r="K53" i="1" s="1"/>
  <c r="S53" i="1" s="1"/>
  <c r="Q52" i="1"/>
  <c r="K52" i="1" s="1"/>
  <c r="S52" i="1" s="1"/>
  <c r="Q51" i="1"/>
  <c r="K51" i="1" s="1"/>
  <c r="S51" i="1" s="1"/>
  <c r="Q50" i="1"/>
  <c r="K50" i="1" s="1"/>
  <c r="S50" i="1" s="1"/>
  <c r="Q49" i="1"/>
  <c r="K49" i="1" s="1"/>
  <c r="S49" i="1" s="1"/>
  <c r="Q48" i="1"/>
  <c r="K48" i="1" s="1"/>
  <c r="S48" i="1" s="1"/>
  <c r="Q47" i="1"/>
  <c r="K47" i="1" s="1"/>
  <c r="S47" i="1" s="1"/>
  <c r="Q46" i="1"/>
  <c r="K46" i="1" s="1"/>
  <c r="S46" i="1" s="1"/>
  <c r="Q44" i="1"/>
  <c r="K44" i="1" s="1"/>
  <c r="S44" i="1" s="1"/>
  <c r="Q43" i="1"/>
  <c r="K43" i="1" s="1"/>
  <c r="S43" i="1" s="1"/>
  <c r="Q42" i="1"/>
  <c r="K42" i="1" s="1"/>
  <c r="S42" i="1" s="1"/>
  <c r="Q41" i="1"/>
  <c r="K41" i="1" s="1"/>
  <c r="S41" i="1" s="1"/>
  <c r="Q40" i="1"/>
  <c r="K40" i="1" s="1"/>
  <c r="S40" i="1" s="1"/>
  <c r="Q39" i="1"/>
  <c r="K39" i="1" s="1"/>
  <c r="S39" i="1" s="1"/>
  <c r="Q38" i="1"/>
  <c r="K38" i="1" s="1"/>
  <c r="Q36" i="1"/>
  <c r="K36" i="1" s="1"/>
  <c r="S36" i="1" s="1"/>
  <c r="Q35" i="1"/>
  <c r="K35" i="1" s="1"/>
  <c r="S35" i="1" s="1"/>
  <c r="Q34" i="1"/>
  <c r="K34" i="1" s="1"/>
  <c r="S34" i="1" s="1"/>
  <c r="Q32" i="1"/>
  <c r="K32" i="1" s="1"/>
  <c r="S32" i="1" s="1"/>
  <c r="Q31" i="1"/>
  <c r="K31" i="1" s="1"/>
  <c r="S31" i="1" s="1"/>
  <c r="Q30" i="1"/>
  <c r="K30" i="1" s="1"/>
  <c r="S30" i="1" s="1"/>
  <c r="Q29" i="1"/>
  <c r="K29" i="1" s="1"/>
  <c r="S29" i="1" s="1"/>
  <c r="Q28" i="1"/>
  <c r="K28" i="1" s="1"/>
  <c r="S28" i="1" s="1"/>
  <c r="Q27" i="1"/>
  <c r="K27" i="1" s="1"/>
  <c r="Q26" i="1"/>
  <c r="K26" i="1" s="1"/>
  <c r="S26" i="1" s="1"/>
  <c r="Q23" i="1"/>
  <c r="K23" i="1" s="1"/>
  <c r="S23" i="1" s="1"/>
  <c r="Q22" i="1"/>
  <c r="K22" i="1" s="1"/>
  <c r="Q19" i="1"/>
  <c r="K19" i="1" s="1"/>
  <c r="S19" i="1" s="1"/>
  <c r="Q18" i="1"/>
  <c r="K18" i="1" s="1"/>
  <c r="S18" i="1" s="1"/>
  <c r="Q17" i="1"/>
  <c r="K17" i="1" s="1"/>
  <c r="L78" i="1" l="1"/>
  <c r="S78" i="1"/>
  <c r="L88" i="1"/>
  <c r="S88" i="1"/>
  <c r="L54" i="1"/>
  <c r="S54" i="1"/>
  <c r="L70" i="1"/>
  <c r="S70" i="1"/>
  <c r="L38" i="1"/>
  <c r="S38" i="1"/>
  <c r="L27" i="1"/>
  <c r="S27" i="1"/>
  <c r="L62" i="1"/>
  <c r="S62" i="1"/>
  <c r="L17" i="1"/>
  <c r="Z17" i="1" s="1"/>
  <c r="T17" i="1" s="1"/>
  <c r="S17" i="1"/>
  <c r="L102" i="1"/>
  <c r="S102" i="1"/>
  <c r="L94" i="1"/>
  <c r="S94" i="1"/>
  <c r="L22" i="1"/>
  <c r="S22" i="1"/>
  <c r="L75" i="1"/>
  <c r="L96" i="1"/>
  <c r="L18" i="1"/>
  <c r="Z18" i="1" s="1"/>
  <c r="T18" i="1" s="1"/>
  <c r="L99" i="1"/>
  <c r="Z99" i="1" s="1"/>
  <c r="T99" i="1" s="1"/>
  <c r="N96" i="1"/>
  <c r="O96" i="1" s="1"/>
  <c r="L90" i="1"/>
  <c r="Z90" i="1" s="1"/>
  <c r="T90" i="1" s="1"/>
  <c r="L83" i="1"/>
  <c r="Z83" i="1" s="1"/>
  <c r="T83" i="1" s="1"/>
  <c r="L67" i="1"/>
  <c r="Z67" i="1" s="1"/>
  <c r="T67" i="1" s="1"/>
  <c r="U67" i="1" s="1"/>
  <c r="AB67" i="1" s="1"/>
  <c r="L59" i="1"/>
  <c r="Z59" i="1" s="1"/>
  <c r="T59" i="1" s="1"/>
  <c r="U59" i="1" s="1"/>
  <c r="AB59" i="1" s="1"/>
  <c r="L51" i="1"/>
  <c r="Z51" i="1" s="1"/>
  <c r="T51" i="1" s="1"/>
  <c r="L43" i="1"/>
  <c r="Z43" i="1" s="1"/>
  <c r="T43" i="1" s="1"/>
  <c r="U43" i="1" s="1"/>
  <c r="AB43" i="1" s="1"/>
  <c r="L40" i="1"/>
  <c r="Z40" i="1" s="1"/>
  <c r="T40" i="1" s="1"/>
  <c r="U40" i="1" s="1"/>
  <c r="AB40" i="1" s="1"/>
  <c r="L35" i="1"/>
  <c r="Z35" i="1" s="1"/>
  <c r="T35" i="1" s="1"/>
  <c r="L32" i="1"/>
  <c r="Z32" i="1" s="1"/>
  <c r="T32" i="1" s="1"/>
  <c r="L36" i="1"/>
  <c r="Z36" i="1" s="1"/>
  <c r="T36" i="1" s="1"/>
  <c r="L61" i="1"/>
  <c r="Z61" i="1" s="1"/>
  <c r="T61" i="1" s="1"/>
  <c r="U61" i="1" s="1"/>
  <c r="AB61" i="1" s="1"/>
  <c r="L77" i="1"/>
  <c r="Z77" i="1" s="1"/>
  <c r="T77" i="1" s="1"/>
  <c r="U77" i="1" s="1"/>
  <c r="AB77" i="1" s="1"/>
  <c r="L23" i="1"/>
  <c r="Z23" i="1" s="1"/>
  <c r="T23" i="1" s="1"/>
  <c r="L29" i="1"/>
  <c r="Z29" i="1" s="1"/>
  <c r="T29" i="1" s="1"/>
  <c r="L56" i="1"/>
  <c r="Z56" i="1" s="1"/>
  <c r="T56" i="1" s="1"/>
  <c r="U56" i="1" s="1"/>
  <c r="AB56" i="1" s="1"/>
  <c r="L72" i="1"/>
  <c r="Z72" i="1" s="1"/>
  <c r="T72" i="1" s="1"/>
  <c r="L28" i="1"/>
  <c r="Z28" i="1" s="1"/>
  <c r="T28" i="1" s="1"/>
  <c r="L103" i="1"/>
  <c r="Z103" i="1" s="1"/>
  <c r="T103" i="1" s="1"/>
  <c r="L47" i="1"/>
  <c r="Z47" i="1" s="1"/>
  <c r="T47" i="1" s="1"/>
  <c r="U47" i="1" s="1"/>
  <c r="AB47" i="1" s="1"/>
  <c r="L63" i="1"/>
  <c r="Z63" i="1" s="1"/>
  <c r="T63" i="1" s="1"/>
  <c r="U63" i="1" s="1"/>
  <c r="AB63" i="1" s="1"/>
  <c r="L89" i="1"/>
  <c r="Z89" i="1" s="1"/>
  <c r="T89" i="1" s="1"/>
  <c r="U89" i="1" s="1"/>
  <c r="AB89" i="1" s="1"/>
  <c r="L34" i="1"/>
  <c r="Z34" i="1" s="1"/>
  <c r="T34" i="1" s="1"/>
  <c r="U34" i="1" s="1"/>
  <c r="AB34" i="1" s="1"/>
  <c r="L53" i="1"/>
  <c r="Z53" i="1" s="1"/>
  <c r="T53" i="1" s="1"/>
  <c r="L64" i="1"/>
  <c r="Z64" i="1" s="1"/>
  <c r="T64" i="1" s="1"/>
  <c r="L85" i="1"/>
  <c r="Z85" i="1" s="1"/>
  <c r="T85" i="1" s="1"/>
  <c r="L26" i="1"/>
  <c r="Z26" i="1" s="1"/>
  <c r="T26" i="1" s="1"/>
  <c r="L98" i="1"/>
  <c r="Z98" i="1" s="1"/>
  <c r="T98" i="1" s="1"/>
  <c r="L95" i="1"/>
  <c r="Z95" i="1" s="1"/>
  <c r="T95" i="1" s="1"/>
  <c r="U95" i="1" s="1"/>
  <c r="AB95" i="1" s="1"/>
  <c r="L42" i="1"/>
  <c r="Z42" i="1" s="1"/>
  <c r="T42" i="1" s="1"/>
  <c r="U42" i="1" s="1"/>
  <c r="AB42" i="1" s="1"/>
  <c r="L52" i="1"/>
  <c r="Z52" i="1" s="1"/>
  <c r="T52" i="1" s="1"/>
  <c r="L58" i="1"/>
  <c r="Z58" i="1" s="1"/>
  <c r="T58" i="1" s="1"/>
  <c r="L68" i="1"/>
  <c r="Z68" i="1" s="1"/>
  <c r="T68" i="1" s="1"/>
  <c r="L79" i="1"/>
  <c r="Z79" i="1" s="1"/>
  <c r="T79" i="1" s="1"/>
  <c r="L39" i="1"/>
  <c r="Z39" i="1" s="1"/>
  <c r="T39" i="1" s="1"/>
  <c r="L48" i="1"/>
  <c r="Z48" i="1" s="1"/>
  <c r="T48" i="1" s="1"/>
  <c r="U48" i="1" s="1"/>
  <c r="AB48" i="1" s="1"/>
  <c r="L69" i="1"/>
  <c r="Z69" i="1" s="1"/>
  <c r="T69" i="1" s="1"/>
  <c r="L80" i="1"/>
  <c r="Z80" i="1" s="1"/>
  <c r="T80" i="1" s="1"/>
  <c r="U80" i="1" s="1"/>
  <c r="AB80" i="1" s="1"/>
  <c r="L31" i="1"/>
  <c r="Z31" i="1" s="1"/>
  <c r="T31" i="1" s="1"/>
  <c r="U31" i="1" s="1"/>
  <c r="AB31" i="1" s="1"/>
  <c r="L100" i="1"/>
  <c r="Z100" i="1" s="1"/>
  <c r="T100" i="1" s="1"/>
  <c r="L19" i="1"/>
  <c r="Z19" i="1" s="1"/>
  <c r="T19" i="1" s="1"/>
  <c r="L92" i="1"/>
  <c r="Z92" i="1" s="1"/>
  <c r="T92" i="1" s="1"/>
  <c r="U92" i="1" s="1"/>
  <c r="AB92" i="1" s="1"/>
  <c r="L44" i="1"/>
  <c r="Z44" i="1" s="1"/>
  <c r="T44" i="1" s="1"/>
  <c r="L50" i="1"/>
  <c r="Z50" i="1" s="1"/>
  <c r="T50" i="1" s="1"/>
  <c r="U50" i="1" s="1"/>
  <c r="AB50" i="1" s="1"/>
  <c r="L55" i="1"/>
  <c r="Z55" i="1" s="1"/>
  <c r="T55" i="1" s="1"/>
  <c r="L60" i="1"/>
  <c r="Z60" i="1" s="1"/>
  <c r="T60" i="1" s="1"/>
  <c r="U60" i="1" s="1"/>
  <c r="AB60" i="1" s="1"/>
  <c r="L66" i="1"/>
  <c r="Z66" i="1" s="1"/>
  <c r="T66" i="1" s="1"/>
  <c r="L71" i="1"/>
  <c r="Z71" i="1" s="1"/>
  <c r="T71" i="1" s="1"/>
  <c r="U71" i="1" s="1"/>
  <c r="AB71" i="1" s="1"/>
  <c r="L76" i="1"/>
  <c r="Z76" i="1" s="1"/>
  <c r="T76" i="1" s="1"/>
  <c r="U76" i="1" s="1"/>
  <c r="AB76" i="1" s="1"/>
  <c r="L82" i="1"/>
  <c r="Z82" i="1" s="1"/>
  <c r="T82" i="1" s="1"/>
  <c r="L86" i="1"/>
  <c r="Z86" i="1" s="1"/>
  <c r="T86" i="1" s="1"/>
  <c r="L93" i="1"/>
  <c r="Z93" i="1" s="1"/>
  <c r="T93" i="1" s="1"/>
  <c r="U93" i="1" s="1"/>
  <c r="AB93" i="1" s="1"/>
  <c r="L41" i="1"/>
  <c r="Z41" i="1" s="1"/>
  <c r="T41" i="1" s="1"/>
  <c r="L57" i="1"/>
  <c r="Z57" i="1" s="1"/>
  <c r="T57" i="1" s="1"/>
  <c r="U57" i="1" s="1"/>
  <c r="AB57" i="1" s="1"/>
  <c r="L81" i="1"/>
  <c r="Z81" i="1" s="1"/>
  <c r="T81" i="1" s="1"/>
  <c r="U81" i="1" s="1"/>
  <c r="AB81" i="1" s="1"/>
  <c r="L30" i="1"/>
  <c r="Z30" i="1" s="1"/>
  <c r="T30" i="1" s="1"/>
  <c r="L46" i="1"/>
  <c r="Z46" i="1" s="1"/>
  <c r="T46" i="1" s="1"/>
  <c r="U46" i="1" s="1"/>
  <c r="AB46" i="1" s="1"/>
  <c r="L49" i="1"/>
  <c r="Z49" i="1" s="1"/>
  <c r="T49" i="1" s="1"/>
  <c r="L65" i="1"/>
  <c r="Z65" i="1" s="1"/>
  <c r="T65" i="1" s="1"/>
  <c r="L73" i="1"/>
  <c r="Z73" i="1" s="1"/>
  <c r="T73" i="1" s="1"/>
  <c r="U73" i="1" s="1"/>
  <c r="AB73" i="1" s="1"/>
  <c r="L97" i="1"/>
  <c r="Z97" i="1" s="1"/>
  <c r="T97" i="1" s="1"/>
  <c r="U97" i="1" s="1"/>
  <c r="AB97" i="1" s="1"/>
  <c r="AD93" i="1" l="1"/>
  <c r="AD50" i="1"/>
  <c r="AD48" i="1"/>
  <c r="AD47" i="1"/>
  <c r="AD61" i="1"/>
  <c r="AD67" i="1"/>
  <c r="AD92" i="1"/>
  <c r="AD73" i="1"/>
  <c r="AD46" i="1"/>
  <c r="AD76" i="1"/>
  <c r="AD81" i="1"/>
  <c r="AD71" i="1"/>
  <c r="AD56" i="1"/>
  <c r="AD40" i="1"/>
  <c r="AD34" i="1"/>
  <c r="AD43" i="1"/>
  <c r="AD31" i="1"/>
  <c r="AD60" i="1"/>
  <c r="AD80" i="1"/>
  <c r="AD42" i="1"/>
  <c r="AD89" i="1"/>
  <c r="AD57" i="1"/>
  <c r="AD97" i="1"/>
  <c r="AD95" i="1"/>
  <c r="AD63" i="1"/>
  <c r="AD77" i="1"/>
  <c r="AD59" i="1"/>
  <c r="U17" i="1"/>
  <c r="AB17" i="1" s="1"/>
  <c r="Z94" i="1"/>
  <c r="T94" i="1" s="1"/>
  <c r="U94" i="1" s="1"/>
  <c r="AB94" i="1" s="1"/>
  <c r="U26" i="1"/>
  <c r="AB26" i="1" s="1"/>
  <c r="Z70" i="1"/>
  <c r="T70" i="1" s="1"/>
  <c r="U68" i="1"/>
  <c r="AB68" i="1" s="1"/>
  <c r="U32" i="1"/>
  <c r="AB32" i="1" s="1"/>
  <c r="U83" i="1"/>
  <c r="AB83" i="1" s="1"/>
  <c r="Z102" i="1"/>
  <c r="T102" i="1" s="1"/>
  <c r="U65" i="1"/>
  <c r="AB65" i="1" s="1"/>
  <c r="U30" i="1"/>
  <c r="AB30" i="1" s="1"/>
  <c r="U35" i="1"/>
  <c r="AB35" i="1" s="1"/>
  <c r="Z38" i="1"/>
  <c r="T38" i="1" s="1"/>
  <c r="U38" i="1" s="1"/>
  <c r="AB38" i="1" s="1"/>
  <c r="Z54" i="1"/>
  <c r="T54" i="1" s="1"/>
  <c r="U54" i="1" s="1"/>
  <c r="AB54" i="1" s="1"/>
  <c r="Z88" i="1"/>
  <c r="T88" i="1" s="1"/>
  <c r="U88" i="1" s="1"/>
  <c r="AB88" i="1" s="1"/>
  <c r="U53" i="1"/>
  <c r="AB53" i="1" s="1"/>
  <c r="U99" i="1"/>
  <c r="AB99" i="1" s="1"/>
  <c r="U28" i="1"/>
  <c r="AB28" i="1" s="1"/>
  <c r="Z22" i="1"/>
  <c r="T22" i="1" s="1"/>
  <c r="U18" i="1"/>
  <c r="AB18" i="1" s="1"/>
  <c r="U19" i="1"/>
  <c r="AB19" i="1" s="1"/>
  <c r="U72" i="1"/>
  <c r="AB72" i="1" s="1"/>
  <c r="U39" i="1"/>
  <c r="AB39" i="1" s="1"/>
  <c r="Z62" i="1"/>
  <c r="T62" i="1" s="1"/>
  <c r="U36" i="1"/>
  <c r="AB36" i="1" s="1"/>
  <c r="Z78" i="1"/>
  <c r="T78" i="1" s="1"/>
  <c r="U78" i="1" s="1"/>
  <c r="AB78" i="1" s="1"/>
  <c r="U44" i="1"/>
  <c r="AB44" i="1" s="1"/>
  <c r="U23" i="1"/>
  <c r="AB23" i="1" s="1"/>
  <c r="Z75" i="1"/>
  <c r="T75" i="1" s="1"/>
  <c r="U103" i="1"/>
  <c r="AB103" i="1" s="1"/>
  <c r="U100" i="1"/>
  <c r="AB100" i="1" s="1"/>
  <c r="U52" i="1"/>
  <c r="AB52" i="1" s="1"/>
  <c r="U85" i="1"/>
  <c r="AB85" i="1" s="1"/>
  <c r="U51" i="1"/>
  <c r="AB51" i="1" s="1"/>
  <c r="U66" i="1"/>
  <c r="AB66" i="1" s="1"/>
  <c r="U82" i="1"/>
  <c r="AB82" i="1" s="1"/>
  <c r="U49" i="1"/>
  <c r="AB49" i="1" s="1"/>
  <c r="U79" i="1"/>
  <c r="AB79" i="1" s="1"/>
  <c r="U64" i="1"/>
  <c r="AB64" i="1" s="1"/>
  <c r="U29" i="1"/>
  <c r="AB29" i="1" s="1"/>
  <c r="Z27" i="1"/>
  <c r="T27" i="1" s="1"/>
  <c r="U90" i="1"/>
  <c r="AB90" i="1" s="1"/>
  <c r="U55" i="1"/>
  <c r="AB55" i="1" s="1"/>
  <c r="U98" i="1"/>
  <c r="AB98" i="1" s="1"/>
  <c r="U58" i="1"/>
  <c r="AB58" i="1" s="1"/>
  <c r="U69" i="1"/>
  <c r="AB69" i="1" s="1"/>
  <c r="U86" i="1"/>
  <c r="AB86" i="1" s="1"/>
  <c r="U41" i="1"/>
  <c r="AB41" i="1" s="1"/>
  <c r="AD41" i="1" l="1"/>
  <c r="AD29" i="1"/>
  <c r="AD53" i="1"/>
  <c r="AD83" i="1"/>
  <c r="AD86" i="1"/>
  <c r="AD64" i="1"/>
  <c r="AD100" i="1"/>
  <c r="AD39" i="1"/>
  <c r="AD88" i="1"/>
  <c r="AD32" i="1"/>
  <c r="AD54" i="1"/>
  <c r="AD68" i="1"/>
  <c r="AD103" i="1"/>
  <c r="AD19" i="1"/>
  <c r="AD38" i="1"/>
  <c r="AD23" i="1"/>
  <c r="AD79" i="1"/>
  <c r="AD72" i="1"/>
  <c r="AD98" i="1"/>
  <c r="AD82" i="1"/>
  <c r="AD35" i="1"/>
  <c r="AD26" i="1"/>
  <c r="AD55" i="1"/>
  <c r="AD66" i="1"/>
  <c r="AD44" i="1"/>
  <c r="AD30" i="1"/>
  <c r="AD94" i="1"/>
  <c r="AD69" i="1"/>
  <c r="AD49" i="1"/>
  <c r="AD90" i="1"/>
  <c r="AD51" i="1"/>
  <c r="AD78" i="1"/>
  <c r="AD28" i="1"/>
  <c r="AD65" i="1"/>
  <c r="AD17" i="1"/>
  <c r="AD58" i="1"/>
  <c r="AD18" i="1"/>
  <c r="AD85" i="1"/>
  <c r="AD36" i="1"/>
  <c r="AD99" i="1"/>
  <c r="AD52" i="1"/>
  <c r="U102" i="1"/>
  <c r="AB102" i="1" s="1"/>
  <c r="U22" i="1"/>
  <c r="AB22" i="1" s="1"/>
  <c r="U75" i="1"/>
  <c r="AB75" i="1" s="1"/>
  <c r="U70" i="1"/>
  <c r="AB70" i="1" s="1"/>
  <c r="U27" i="1"/>
  <c r="AB27" i="1" s="1"/>
  <c r="U62" i="1"/>
  <c r="AB62" i="1" s="1"/>
  <c r="G17" i="1"/>
  <c r="AF17" i="1" s="1"/>
  <c r="AD27" i="1" l="1"/>
  <c r="AD62" i="1"/>
  <c r="AD75" i="1"/>
  <c r="AD70" i="1"/>
  <c r="AE17" i="1"/>
  <c r="AD22" i="1"/>
  <c r="AD102" i="1"/>
  <c r="V17" i="1"/>
  <c r="W17" i="1"/>
  <c r="N17" i="1"/>
  <c r="G70" i="1"/>
  <c r="AF70" i="1" s="1"/>
  <c r="H16" i="1"/>
  <c r="H22" i="2"/>
  <c r="G103" i="1"/>
  <c r="G102" i="1"/>
  <c r="AF102" i="1" s="1"/>
  <c r="H101" i="1"/>
  <c r="G100" i="1"/>
  <c r="G99" i="1"/>
  <c r="G98" i="1"/>
  <c r="G97" i="1"/>
  <c r="H96" i="1"/>
  <c r="G95" i="1"/>
  <c r="G94" i="1"/>
  <c r="G93" i="1"/>
  <c r="G92" i="1"/>
  <c r="G91" i="1"/>
  <c r="AF91" i="1" s="1"/>
  <c r="G90" i="1"/>
  <c r="G89" i="1"/>
  <c r="G88" i="1"/>
  <c r="G87" i="1"/>
  <c r="AF87" i="1" s="1"/>
  <c r="G86" i="1"/>
  <c r="G85" i="1"/>
  <c r="G83" i="1"/>
  <c r="G82" i="1"/>
  <c r="G81" i="1"/>
  <c r="B81" i="1"/>
  <c r="G80" i="1"/>
  <c r="G79" i="1"/>
  <c r="G78" i="1"/>
  <c r="G77" i="1"/>
  <c r="G76" i="1"/>
  <c r="B76" i="1"/>
  <c r="G75" i="1"/>
  <c r="AF75" i="1" s="1"/>
  <c r="G74" i="1"/>
  <c r="E74" i="1"/>
  <c r="AI74" i="1" s="1"/>
  <c r="AC74" i="1" s="1"/>
  <c r="AF74" i="1" s="1"/>
  <c r="B74" i="1"/>
  <c r="G73" i="1"/>
  <c r="G72" i="1"/>
  <c r="G71" i="1"/>
  <c r="G69" i="1"/>
  <c r="B69" i="1"/>
  <c r="G68" i="1"/>
  <c r="B68" i="1"/>
  <c r="G67" i="1"/>
  <c r="B67" i="1"/>
  <c r="G66" i="1"/>
  <c r="G65" i="1"/>
  <c r="G64" i="1"/>
  <c r="G63" i="1"/>
  <c r="G62" i="1"/>
  <c r="AF62" i="1" s="1"/>
  <c r="G61" i="1"/>
  <c r="G60" i="1"/>
  <c r="G59" i="1"/>
  <c r="G58" i="1"/>
  <c r="G57" i="1"/>
  <c r="G56" i="1"/>
  <c r="G55" i="1"/>
  <c r="G54" i="1"/>
  <c r="G53" i="1"/>
  <c r="G52" i="1"/>
  <c r="G51" i="1"/>
  <c r="G50" i="1"/>
  <c r="G49" i="1"/>
  <c r="B49" i="1"/>
  <c r="G48" i="1"/>
  <c r="B48" i="1"/>
  <c r="G47" i="1"/>
  <c r="B47" i="1"/>
  <c r="G46" i="1"/>
  <c r="B46" i="1"/>
  <c r="H45" i="1"/>
  <c r="G44" i="1"/>
  <c r="G43" i="1"/>
  <c r="G42" i="1"/>
  <c r="G41" i="1"/>
  <c r="G40" i="1"/>
  <c r="G39" i="1"/>
  <c r="G38" i="1"/>
  <c r="G37" i="1"/>
  <c r="E37" i="1"/>
  <c r="AI37" i="1" s="1"/>
  <c r="AC37" i="1" s="1"/>
  <c r="G36" i="1"/>
  <c r="G35" i="1"/>
  <c r="G34" i="1"/>
  <c r="H33" i="1"/>
  <c r="G32" i="1"/>
  <c r="G31" i="1"/>
  <c r="G30" i="1"/>
  <c r="G29" i="1"/>
  <c r="G28" i="1"/>
  <c r="G27" i="1"/>
  <c r="AF27" i="1" s="1"/>
  <c r="G26" i="1"/>
  <c r="H25" i="1"/>
  <c r="G24" i="1"/>
  <c r="E24" i="1"/>
  <c r="AI24" i="1" s="1"/>
  <c r="AC24" i="1" s="1"/>
  <c r="G23" i="1"/>
  <c r="G22" i="1"/>
  <c r="AF22" i="1" s="1"/>
  <c r="G20" i="1"/>
  <c r="E20" i="1"/>
  <c r="AI20" i="1" s="1"/>
  <c r="AC20" i="1" s="1"/>
  <c r="AF20" i="1" s="1"/>
  <c r="G19" i="1"/>
  <c r="G18" i="1"/>
  <c r="E19" i="2" l="1"/>
  <c r="H19" i="2" s="1"/>
  <c r="AF37" i="1"/>
  <c r="AE70" i="1"/>
  <c r="AG70" i="1" s="1"/>
  <c r="AF44" i="1"/>
  <c r="AE44" i="1"/>
  <c r="AF24" i="1"/>
  <c r="AF31" i="1"/>
  <c r="AE31" i="1"/>
  <c r="AF38" i="1"/>
  <c r="AG38" i="1" s="1"/>
  <c r="AE38" i="1"/>
  <c r="AF50" i="1"/>
  <c r="AE50" i="1"/>
  <c r="AF58" i="1"/>
  <c r="AE58" i="1"/>
  <c r="AF66" i="1"/>
  <c r="AE66" i="1"/>
  <c r="AF72" i="1"/>
  <c r="AG72" i="1" s="1"/>
  <c r="AE72" i="1"/>
  <c r="AF77" i="1"/>
  <c r="AE77" i="1"/>
  <c r="AF85" i="1"/>
  <c r="AE85" i="1"/>
  <c r="AF93" i="1"/>
  <c r="AE93" i="1"/>
  <c r="AF29" i="1"/>
  <c r="AG29" i="1" s="1"/>
  <c r="AE29" i="1"/>
  <c r="AF32" i="1"/>
  <c r="AE32" i="1"/>
  <c r="AF39" i="1"/>
  <c r="AE39" i="1"/>
  <c r="AG39" i="1" s="1"/>
  <c r="AF46" i="1"/>
  <c r="AE46" i="1"/>
  <c r="AF51" i="1"/>
  <c r="AE51" i="1"/>
  <c r="AF59" i="1"/>
  <c r="AE59" i="1"/>
  <c r="AF73" i="1"/>
  <c r="AE73" i="1"/>
  <c r="AF78" i="1"/>
  <c r="AE78" i="1"/>
  <c r="AF86" i="1"/>
  <c r="AE86" i="1"/>
  <c r="AF94" i="1"/>
  <c r="AE94" i="1"/>
  <c r="AF40" i="1"/>
  <c r="AE40" i="1"/>
  <c r="AG40" i="1" s="1"/>
  <c r="AF52" i="1"/>
  <c r="AE52" i="1"/>
  <c r="AF60" i="1"/>
  <c r="AE60" i="1"/>
  <c r="AF67" i="1"/>
  <c r="AE67" i="1"/>
  <c r="AF79" i="1"/>
  <c r="AE79" i="1"/>
  <c r="AF95" i="1"/>
  <c r="AE95" i="1"/>
  <c r="AF103" i="1"/>
  <c r="AF104" i="1" s="1"/>
  <c r="AE103" i="1"/>
  <c r="AF19" i="1"/>
  <c r="AE19" i="1"/>
  <c r="AF47" i="1"/>
  <c r="AE47" i="1"/>
  <c r="AF80" i="1"/>
  <c r="AE80" i="1"/>
  <c r="AF88" i="1"/>
  <c r="AE88" i="1"/>
  <c r="AE75" i="1"/>
  <c r="AG75" i="1" s="1"/>
  <c r="AF18" i="1"/>
  <c r="AE18" i="1"/>
  <c r="AF26" i="1"/>
  <c r="AE26" i="1"/>
  <c r="AF41" i="1"/>
  <c r="AE41" i="1"/>
  <c r="AF53" i="1"/>
  <c r="AE53" i="1"/>
  <c r="AF61" i="1"/>
  <c r="AE61" i="1"/>
  <c r="AF54" i="1"/>
  <c r="AE54" i="1"/>
  <c r="AG54" i="1" s="1"/>
  <c r="AF68" i="1"/>
  <c r="AE68" i="1"/>
  <c r="AF89" i="1"/>
  <c r="AE89" i="1"/>
  <c r="AF97" i="1"/>
  <c r="AE97" i="1"/>
  <c r="AE102" i="1"/>
  <c r="AF34" i="1"/>
  <c r="AE34" i="1"/>
  <c r="AF35" i="1"/>
  <c r="AE35" i="1"/>
  <c r="AF42" i="1"/>
  <c r="AE42" i="1"/>
  <c r="AF28" i="1"/>
  <c r="AE28" i="1"/>
  <c r="AF36" i="1"/>
  <c r="AE36" i="1"/>
  <c r="AF43" i="1"/>
  <c r="AE43" i="1"/>
  <c r="AF48" i="1"/>
  <c r="AE48" i="1"/>
  <c r="AF55" i="1"/>
  <c r="AE55" i="1"/>
  <c r="AF63" i="1"/>
  <c r="AE63" i="1"/>
  <c r="AF81" i="1"/>
  <c r="AE81" i="1"/>
  <c r="AF90" i="1"/>
  <c r="AE90" i="1"/>
  <c r="AF98" i="1"/>
  <c r="AE98" i="1"/>
  <c r="AE62" i="1"/>
  <c r="AG62" i="1" s="1"/>
  <c r="AF82" i="1"/>
  <c r="AE82" i="1"/>
  <c r="AF99" i="1"/>
  <c r="AE99" i="1"/>
  <c r="AE22" i="1"/>
  <c r="AF56" i="1"/>
  <c r="AE56" i="1"/>
  <c r="AF64" i="1"/>
  <c r="AE64" i="1"/>
  <c r="AF69" i="1"/>
  <c r="AG69" i="1" s="1"/>
  <c r="AE69" i="1"/>
  <c r="AF23" i="1"/>
  <c r="AF25" i="1" s="1"/>
  <c r="AE23" i="1"/>
  <c r="AF30" i="1"/>
  <c r="AE30" i="1"/>
  <c r="AF49" i="1"/>
  <c r="AE49" i="1"/>
  <c r="AF57" i="1"/>
  <c r="AG57" i="1" s="1"/>
  <c r="AE57" i="1"/>
  <c r="AF65" i="1"/>
  <c r="AG65" i="1" s="1"/>
  <c r="AE65" i="1"/>
  <c r="AF71" i="1"/>
  <c r="AE71" i="1"/>
  <c r="AF76" i="1"/>
  <c r="AE76" i="1"/>
  <c r="AF83" i="1"/>
  <c r="AE83" i="1"/>
  <c r="AF92" i="1"/>
  <c r="AG92" i="1" s="1"/>
  <c r="AE92" i="1"/>
  <c r="AF100" i="1"/>
  <c r="AE100" i="1"/>
  <c r="AG17" i="1"/>
  <c r="AE27" i="1"/>
  <c r="AG27" i="1" s="1"/>
  <c r="Q20" i="1"/>
  <c r="K20" i="1" s="1"/>
  <c r="S20" i="1" s="1"/>
  <c r="V27" i="1"/>
  <c r="W27" i="1"/>
  <c r="V35" i="1"/>
  <c r="W35" i="1"/>
  <c r="V42" i="1"/>
  <c r="W42" i="1"/>
  <c r="V54" i="1"/>
  <c r="W54" i="1"/>
  <c r="V62" i="1"/>
  <c r="W62" i="1"/>
  <c r="V68" i="1"/>
  <c r="W68" i="1"/>
  <c r="V89" i="1"/>
  <c r="W89" i="1"/>
  <c r="V97" i="1"/>
  <c r="W97" i="1"/>
  <c r="V75" i="1"/>
  <c r="W75" i="1"/>
  <c r="V81" i="1"/>
  <c r="W81" i="1"/>
  <c r="V90" i="1"/>
  <c r="W90" i="1"/>
  <c r="V98" i="1"/>
  <c r="W98" i="1"/>
  <c r="V55" i="1"/>
  <c r="W55" i="1"/>
  <c r="V69" i="1"/>
  <c r="W69" i="1"/>
  <c r="V82" i="1"/>
  <c r="W82" i="1"/>
  <c r="V99" i="1"/>
  <c r="W99" i="1"/>
  <c r="V70" i="1"/>
  <c r="W70" i="1"/>
  <c r="V28" i="1"/>
  <c r="W28" i="1"/>
  <c r="V48" i="1"/>
  <c r="W48" i="1"/>
  <c r="V29" i="1"/>
  <c r="W29" i="1"/>
  <c r="V56" i="1"/>
  <c r="W56" i="1"/>
  <c r="V23" i="1"/>
  <c r="W23" i="1"/>
  <c r="V30" i="1"/>
  <c r="W30" i="1"/>
  <c r="V49" i="1"/>
  <c r="W49" i="1"/>
  <c r="V57" i="1"/>
  <c r="W57" i="1"/>
  <c r="V65" i="1"/>
  <c r="W65" i="1"/>
  <c r="V71" i="1"/>
  <c r="W71" i="1"/>
  <c r="V76" i="1"/>
  <c r="W76" i="1"/>
  <c r="V83" i="1"/>
  <c r="W83" i="1"/>
  <c r="V92" i="1"/>
  <c r="W92" i="1"/>
  <c r="V100" i="1"/>
  <c r="W100" i="1"/>
  <c r="V63" i="1"/>
  <c r="W63" i="1"/>
  <c r="Q37" i="1"/>
  <c r="K37" i="1" s="1"/>
  <c r="S37" i="1" s="1"/>
  <c r="V44" i="1"/>
  <c r="W44" i="1"/>
  <c r="Q24" i="1"/>
  <c r="K24" i="1" s="1"/>
  <c r="S24" i="1" s="1"/>
  <c r="V31" i="1"/>
  <c r="W31" i="1"/>
  <c r="V38" i="1"/>
  <c r="W38" i="1"/>
  <c r="V50" i="1"/>
  <c r="W50" i="1"/>
  <c r="V58" i="1"/>
  <c r="W58" i="1"/>
  <c r="V66" i="1"/>
  <c r="W66" i="1"/>
  <c r="V72" i="1"/>
  <c r="W72" i="1"/>
  <c r="V77" i="1"/>
  <c r="W77" i="1"/>
  <c r="V85" i="1"/>
  <c r="W85" i="1"/>
  <c r="V93" i="1"/>
  <c r="W93" i="1"/>
  <c r="V36" i="1"/>
  <c r="W36" i="1"/>
  <c r="V22" i="1"/>
  <c r="W22" i="1"/>
  <c r="V64" i="1"/>
  <c r="W64" i="1"/>
  <c r="V32" i="1"/>
  <c r="W32" i="1"/>
  <c r="V39" i="1"/>
  <c r="W39" i="1"/>
  <c r="V46" i="1"/>
  <c r="W46" i="1"/>
  <c r="V51" i="1"/>
  <c r="W51" i="1"/>
  <c r="V59" i="1"/>
  <c r="W59" i="1"/>
  <c r="V73" i="1"/>
  <c r="W73" i="1"/>
  <c r="V78" i="1"/>
  <c r="W78" i="1"/>
  <c r="V86" i="1"/>
  <c r="W86" i="1"/>
  <c r="V94" i="1"/>
  <c r="W94" i="1"/>
  <c r="V102" i="1"/>
  <c r="W102" i="1"/>
  <c r="V43" i="1"/>
  <c r="W43" i="1"/>
  <c r="V18" i="1"/>
  <c r="W18" i="1"/>
  <c r="V40" i="1"/>
  <c r="W40" i="1"/>
  <c r="V52" i="1"/>
  <c r="W52" i="1"/>
  <c r="V60" i="1"/>
  <c r="W60" i="1"/>
  <c r="V67" i="1"/>
  <c r="W67" i="1"/>
  <c r="V79" i="1"/>
  <c r="W79" i="1"/>
  <c r="V95" i="1"/>
  <c r="W95" i="1"/>
  <c r="V103" i="1"/>
  <c r="W103" i="1"/>
  <c r="V19" i="1"/>
  <c r="W19" i="1"/>
  <c r="V26" i="1"/>
  <c r="W26" i="1"/>
  <c r="V34" i="1"/>
  <c r="W34" i="1"/>
  <c r="V41" i="1"/>
  <c r="W41" i="1"/>
  <c r="V47" i="1"/>
  <c r="W47" i="1"/>
  <c r="V53" i="1"/>
  <c r="W53" i="1"/>
  <c r="V61" i="1"/>
  <c r="W61" i="1"/>
  <c r="V80" i="1"/>
  <c r="W80" i="1"/>
  <c r="V88" i="1"/>
  <c r="W88" i="1"/>
  <c r="X17" i="1"/>
  <c r="O17" i="1"/>
  <c r="N43" i="1"/>
  <c r="N44" i="1"/>
  <c r="O44" i="1" s="1"/>
  <c r="N56" i="1"/>
  <c r="N64" i="1"/>
  <c r="N69" i="1"/>
  <c r="N82" i="1"/>
  <c r="N97" i="1"/>
  <c r="N48" i="1"/>
  <c r="N81" i="1"/>
  <c r="N23" i="1"/>
  <c r="N57" i="1"/>
  <c r="N31" i="1"/>
  <c r="N38" i="1"/>
  <c r="N50" i="1"/>
  <c r="N58" i="1"/>
  <c r="N66" i="1"/>
  <c r="O66" i="1" s="1"/>
  <c r="N72" i="1"/>
  <c r="N77" i="1"/>
  <c r="O77" i="1" s="1"/>
  <c r="N85" i="1"/>
  <c r="Q87" i="1"/>
  <c r="K87" i="1" s="1"/>
  <c r="S87" i="1" s="1"/>
  <c r="N99" i="1"/>
  <c r="N70" i="1"/>
  <c r="N22" i="1"/>
  <c r="N71" i="1"/>
  <c r="N76" i="1"/>
  <c r="N83" i="1"/>
  <c r="Q91" i="1"/>
  <c r="K91" i="1" s="1"/>
  <c r="S91" i="1" s="1"/>
  <c r="N98" i="1"/>
  <c r="N18" i="1"/>
  <c r="N32" i="1"/>
  <c r="N39" i="1"/>
  <c r="N46" i="1"/>
  <c r="N51" i="1"/>
  <c r="N59" i="1"/>
  <c r="N73" i="1"/>
  <c r="N78" i="1"/>
  <c r="N92" i="1"/>
  <c r="N100" i="1"/>
  <c r="N55" i="1"/>
  <c r="N60" i="1"/>
  <c r="N79" i="1"/>
  <c r="N88" i="1"/>
  <c r="N93" i="1"/>
  <c r="N36" i="1"/>
  <c r="N75" i="1"/>
  <c r="N49" i="1"/>
  <c r="N26" i="1"/>
  <c r="N34" i="1"/>
  <c r="N41" i="1"/>
  <c r="N47" i="1"/>
  <c r="N53" i="1"/>
  <c r="N61" i="1"/>
  <c r="Q74" i="1"/>
  <c r="K74" i="1" s="1"/>
  <c r="S74" i="1" s="1"/>
  <c r="N80" i="1"/>
  <c r="N89" i="1"/>
  <c r="N94" i="1"/>
  <c r="N102" i="1"/>
  <c r="N28" i="1"/>
  <c r="N63" i="1"/>
  <c r="N29" i="1"/>
  <c r="N30" i="1"/>
  <c r="N65" i="1"/>
  <c r="N86" i="1"/>
  <c r="N19" i="1"/>
  <c r="N40" i="1"/>
  <c r="N52" i="1"/>
  <c r="N67" i="1"/>
  <c r="N27" i="1"/>
  <c r="N35" i="1"/>
  <c r="N42" i="1"/>
  <c r="N54" i="1"/>
  <c r="N62" i="1"/>
  <c r="N68" i="1"/>
  <c r="N90" i="1"/>
  <c r="N95" i="1"/>
  <c r="N103" i="1"/>
  <c r="O26" i="1"/>
  <c r="O43" i="1"/>
  <c r="O97" i="1"/>
  <c r="L24" i="1"/>
  <c r="Z24" i="1" s="1"/>
  <c r="T24" i="1" s="1"/>
  <c r="W24" i="1" s="1"/>
  <c r="H21" i="1"/>
  <c r="F21" i="2"/>
  <c r="H84" i="1"/>
  <c r="F23" i="2"/>
  <c r="F25" i="2"/>
  <c r="G21" i="2"/>
  <c r="E17" i="2"/>
  <c r="E21" i="2"/>
  <c r="G23" i="2"/>
  <c r="G25" i="2"/>
  <c r="E34" i="2" l="1"/>
  <c r="E35" i="2" s="1"/>
  <c r="G34" i="2"/>
  <c r="F34" i="2"/>
  <c r="H17" i="2"/>
  <c r="H25" i="2"/>
  <c r="AG49" i="1"/>
  <c r="AG64" i="1"/>
  <c r="AG36" i="1"/>
  <c r="AG80" i="1"/>
  <c r="AG44" i="1"/>
  <c r="N20" i="1"/>
  <c r="O20" i="1" s="1"/>
  <c r="AG89" i="1"/>
  <c r="AG99" i="1"/>
  <c r="AG41" i="1"/>
  <c r="AG78" i="1"/>
  <c r="AG93" i="1"/>
  <c r="AG66" i="1"/>
  <c r="AF45" i="1"/>
  <c r="AG55" i="1"/>
  <c r="AG56" i="1"/>
  <c r="AG18" i="1"/>
  <c r="AG90" i="1"/>
  <c r="AG48" i="1"/>
  <c r="AG42" i="1"/>
  <c r="AG94" i="1"/>
  <c r="AG59" i="1"/>
  <c r="AG32" i="1"/>
  <c r="AG35" i="1"/>
  <c r="AG100" i="1"/>
  <c r="AG71" i="1"/>
  <c r="AG30" i="1"/>
  <c r="AG34" i="1"/>
  <c r="AG95" i="1"/>
  <c r="AG52" i="1"/>
  <c r="AG26" i="1"/>
  <c r="AE33" i="1"/>
  <c r="AG46" i="1"/>
  <c r="AG23" i="1"/>
  <c r="AG22" i="1"/>
  <c r="AG98" i="1"/>
  <c r="AG28" i="1"/>
  <c r="AG102" i="1"/>
  <c r="AE104" i="1"/>
  <c r="AG104" i="1" s="1"/>
  <c r="AF33" i="1"/>
  <c r="AG47" i="1"/>
  <c r="AG79" i="1"/>
  <c r="AF84" i="1"/>
  <c r="AG31" i="1"/>
  <c r="AE101" i="1"/>
  <c r="AG83" i="1"/>
  <c r="AG97" i="1"/>
  <c r="AF101" i="1"/>
  <c r="AG61" i="1"/>
  <c r="AF21" i="1"/>
  <c r="AG19" i="1"/>
  <c r="AG67" i="1"/>
  <c r="AG73" i="1"/>
  <c r="AG85" i="1"/>
  <c r="AG58" i="1"/>
  <c r="AF96" i="1"/>
  <c r="L37" i="1"/>
  <c r="Z37" i="1" s="1"/>
  <c r="T37" i="1" s="1"/>
  <c r="W37" i="1" s="1"/>
  <c r="W45" i="1" s="1"/>
  <c r="AG76" i="1"/>
  <c r="AG82" i="1"/>
  <c r="AG81" i="1"/>
  <c r="AG43" i="1"/>
  <c r="AG53" i="1"/>
  <c r="AG88" i="1"/>
  <c r="AG103" i="1"/>
  <c r="AG60" i="1"/>
  <c r="AG77" i="1"/>
  <c r="AG50" i="1"/>
  <c r="AG63" i="1"/>
  <c r="AG68" i="1"/>
  <c r="AG86" i="1"/>
  <c r="AG51" i="1"/>
  <c r="X44" i="1"/>
  <c r="O82" i="1"/>
  <c r="O57" i="1"/>
  <c r="O56" i="1"/>
  <c r="O88" i="1"/>
  <c r="N24" i="1"/>
  <c r="N37" i="1"/>
  <c r="X59" i="1"/>
  <c r="X66" i="1"/>
  <c r="X100" i="1"/>
  <c r="X82" i="1"/>
  <c r="X90" i="1"/>
  <c r="L20" i="1"/>
  <c r="Z20" i="1" s="1"/>
  <c r="T20" i="1" s="1"/>
  <c r="W20" i="1" s="1"/>
  <c r="W21" i="1" s="1"/>
  <c r="O50" i="1"/>
  <c r="O100" i="1"/>
  <c r="O59" i="1"/>
  <c r="O23" i="1"/>
  <c r="O47" i="1"/>
  <c r="X95" i="1"/>
  <c r="X52" i="1"/>
  <c r="X73" i="1"/>
  <c r="X39" i="1"/>
  <c r="X36" i="1"/>
  <c r="X72" i="1"/>
  <c r="X38" i="1"/>
  <c r="O32" i="1"/>
  <c r="X42" i="1"/>
  <c r="X18" i="1"/>
  <c r="X103" i="1"/>
  <c r="X94" i="1"/>
  <c r="X93" i="1"/>
  <c r="X92" i="1"/>
  <c r="X89" i="1"/>
  <c r="X88" i="1"/>
  <c r="X86" i="1"/>
  <c r="X83" i="1"/>
  <c r="X80" i="1"/>
  <c r="X79" i="1"/>
  <c r="X77" i="1"/>
  <c r="X75" i="1"/>
  <c r="X71" i="1"/>
  <c r="X70" i="1"/>
  <c r="X67" i="1"/>
  <c r="X65" i="1"/>
  <c r="X64" i="1"/>
  <c r="X62" i="1"/>
  <c r="X60" i="1"/>
  <c r="X58" i="1"/>
  <c r="X57" i="1"/>
  <c r="X56" i="1"/>
  <c r="X55" i="1"/>
  <c r="X51" i="1"/>
  <c r="X50" i="1"/>
  <c r="X48" i="1"/>
  <c r="X43" i="1"/>
  <c r="X40" i="1"/>
  <c r="X32" i="1"/>
  <c r="X31" i="1"/>
  <c r="X30" i="1"/>
  <c r="W33" i="1"/>
  <c r="X27" i="1"/>
  <c r="V91" i="1"/>
  <c r="O71" i="1"/>
  <c r="X47" i="1"/>
  <c r="X19" i="1"/>
  <c r="X85" i="1"/>
  <c r="V24" i="1"/>
  <c r="X24" i="1" s="1"/>
  <c r="U24" i="1"/>
  <c r="AB24" i="1" s="1"/>
  <c r="X41" i="1"/>
  <c r="W25" i="1"/>
  <c r="X78" i="1"/>
  <c r="X46" i="1"/>
  <c r="X22" i="1"/>
  <c r="V25" i="1"/>
  <c r="X23" i="1"/>
  <c r="X28" i="1"/>
  <c r="X69" i="1"/>
  <c r="X81" i="1"/>
  <c r="X68" i="1"/>
  <c r="X35" i="1"/>
  <c r="O58" i="1"/>
  <c r="X61" i="1"/>
  <c r="X34" i="1"/>
  <c r="W104" i="1"/>
  <c r="V74" i="1"/>
  <c r="X102" i="1"/>
  <c r="V104" i="1"/>
  <c r="V37" i="1"/>
  <c r="V87" i="1"/>
  <c r="X87" i="1" s="1"/>
  <c r="X53" i="1"/>
  <c r="V33" i="1"/>
  <c r="X26" i="1"/>
  <c r="W101" i="1"/>
  <c r="X63" i="1"/>
  <c r="X76" i="1"/>
  <c r="X49" i="1"/>
  <c r="X29" i="1"/>
  <c r="X99" i="1"/>
  <c r="X98" i="1"/>
  <c r="V101" i="1"/>
  <c r="X97" i="1"/>
  <c r="X54" i="1"/>
  <c r="V20" i="1"/>
  <c r="O18" i="1"/>
  <c r="O99" i="1"/>
  <c r="O81" i="1"/>
  <c r="O55" i="1"/>
  <c r="O75" i="1"/>
  <c r="O60" i="1"/>
  <c r="O98" i="1"/>
  <c r="O69" i="1"/>
  <c r="O40" i="1"/>
  <c r="O72" i="1"/>
  <c r="O76" i="1"/>
  <c r="O64" i="1"/>
  <c r="O48" i="1"/>
  <c r="O51" i="1"/>
  <c r="O35" i="1"/>
  <c r="O19" i="1"/>
  <c r="O38" i="1"/>
  <c r="O22" i="1"/>
  <c r="O102" i="1"/>
  <c r="O41" i="1"/>
  <c r="O92" i="1"/>
  <c r="O103" i="1"/>
  <c r="O27" i="1"/>
  <c r="O29" i="1"/>
  <c r="O61" i="1"/>
  <c r="O78" i="1"/>
  <c r="O31" i="1"/>
  <c r="O85" i="1"/>
  <c r="O63" i="1"/>
  <c r="O53" i="1"/>
  <c r="O90" i="1"/>
  <c r="O52" i="1"/>
  <c r="O28" i="1"/>
  <c r="O83" i="1"/>
  <c r="O67" i="1"/>
  <c r="O68" i="1"/>
  <c r="O79" i="1"/>
  <c r="O95" i="1"/>
  <c r="O73" i="1"/>
  <c r="O62" i="1"/>
  <c r="O94" i="1"/>
  <c r="O34" i="1"/>
  <c r="O46" i="1"/>
  <c r="O86" i="1"/>
  <c r="O89" i="1"/>
  <c r="O54" i="1"/>
  <c r="O93" i="1"/>
  <c r="O39" i="1"/>
  <c r="O30" i="1"/>
  <c r="O36" i="1"/>
  <c r="O42" i="1"/>
  <c r="O65" i="1"/>
  <c r="O80" i="1"/>
  <c r="O49" i="1"/>
  <c r="O70" i="1"/>
  <c r="L74" i="1"/>
  <c r="Z74" i="1" s="1"/>
  <c r="T74" i="1" s="1"/>
  <c r="W74" i="1" s="1"/>
  <c r="W84" i="1" s="1"/>
  <c r="N74" i="1"/>
  <c r="N84" i="1" s="1"/>
  <c r="L91" i="1"/>
  <c r="Z91" i="1" s="1"/>
  <c r="T91" i="1" s="1"/>
  <c r="W91" i="1" s="1"/>
  <c r="W96" i="1" s="1"/>
  <c r="N91" i="1"/>
  <c r="L87" i="1"/>
  <c r="Z87" i="1" s="1"/>
  <c r="T87" i="1" s="1"/>
  <c r="U87" i="1" s="1"/>
  <c r="AB87" i="1" s="1"/>
  <c r="N87" i="1"/>
  <c r="N104" i="1"/>
  <c r="N25" i="1"/>
  <c r="N33" i="1"/>
  <c r="H104" i="1"/>
  <c r="O24" i="1"/>
  <c r="O37" i="1"/>
  <c r="H23" i="2"/>
  <c r="H21" i="2"/>
  <c r="H34" i="2" l="1"/>
  <c r="U37" i="1"/>
  <c r="AB37" i="1" s="1"/>
  <c r="N21" i="1"/>
  <c r="AG101" i="1"/>
  <c r="AF105" i="1"/>
  <c r="AE87" i="1"/>
  <c r="AD87" i="1"/>
  <c r="AE24" i="1"/>
  <c r="AD24" i="1"/>
  <c r="X37" i="1"/>
  <c r="AE37" i="1"/>
  <c r="AD37" i="1"/>
  <c r="AG33" i="1"/>
  <c r="N45" i="1"/>
  <c r="O104" i="1"/>
  <c r="O87" i="1"/>
  <c r="O91" i="1"/>
  <c r="O74" i="1"/>
  <c r="O84" i="1" s="1"/>
  <c r="U20" i="1"/>
  <c r="AB20" i="1" s="1"/>
  <c r="O21" i="1"/>
  <c r="X104" i="1"/>
  <c r="X33" i="1"/>
  <c r="X25" i="1"/>
  <c r="V45" i="1"/>
  <c r="X45" i="1" s="1"/>
  <c r="X20" i="1"/>
  <c r="V21" i="1"/>
  <c r="X101" i="1"/>
  <c r="X91" i="1"/>
  <c r="X74" i="1"/>
  <c r="V84" i="1"/>
  <c r="X84" i="1" s="1"/>
  <c r="U91" i="1"/>
  <c r="AB91" i="1" s="1"/>
  <c r="U74" i="1"/>
  <c r="AB74" i="1" s="1"/>
  <c r="V96" i="1"/>
  <c r="X96" i="1" s="1"/>
  <c r="W105" i="1"/>
  <c r="O45" i="1"/>
  <c r="O25" i="1"/>
  <c r="O33" i="1"/>
  <c r="N101" i="1"/>
  <c r="F35" i="2"/>
  <c r="G35" i="2" s="1"/>
  <c r="N105" i="1" l="1"/>
  <c r="J120" i="1" s="1"/>
  <c r="O101" i="1"/>
  <c r="AE91" i="1"/>
  <c r="AG91" i="1" s="1"/>
  <c r="AD91" i="1"/>
  <c r="AG87" i="1"/>
  <c r="AE74" i="1"/>
  <c r="AD74" i="1"/>
  <c r="AE20" i="1"/>
  <c r="AD20" i="1"/>
  <c r="AG37" i="1"/>
  <c r="AE45" i="1"/>
  <c r="AG45" i="1" s="1"/>
  <c r="AG24" i="1"/>
  <c r="AE25" i="1"/>
  <c r="AG25" i="1" s="1"/>
  <c r="X21" i="1"/>
  <c r="V105" i="1"/>
  <c r="AG74" i="1" l="1"/>
  <c r="AE84" i="1"/>
  <c r="AG84" i="1" s="1"/>
  <c r="AE96" i="1"/>
  <c r="AG96" i="1" s="1"/>
  <c r="AG20" i="1"/>
  <c r="AE21" i="1"/>
  <c r="AG21" i="1" l="1"/>
  <c r="AE105" i="1"/>
</calcChain>
</file>

<file path=xl/sharedStrings.xml><?xml version="1.0" encoding="utf-8"?>
<sst xmlns="http://schemas.openxmlformats.org/spreadsheetml/2006/main" count="874" uniqueCount="444">
  <si>
    <t>PREFEITURA MUNICIPAL DE JANUÁRIA- MG
Avenida Aeroporto, 250. Bairro: Aeroporto - CEP 39480-000 -  Januária/MG
CNPJ 21.461.546/0001-10     Telefax: 0xx (38) 3621-2656
SECRETARIA MUNICIPAL DE OBRAS E SERVIÇOS URBANOS</t>
  </si>
  <si>
    <t>PLANILHA ORÇAMENTÁRIA DE CUSTOS</t>
  </si>
  <si>
    <t>PREFEITURA MUNICIPAL DE JANUÁRIA</t>
  </si>
  <si>
    <t>DATA:</t>
  </si>
  <si>
    <t>LOCAL: JANUÁRIA - MG</t>
  </si>
  <si>
    <t>REGIÃO/MÊS DE REFERÊNCIA: SETOP REGIÃO NORTE AGOSTO/2023 - SINAPI DEZEMBRO/2023</t>
  </si>
  <si>
    <t>PRAZO DE EXECUÇÃO: 4 MESES</t>
  </si>
  <si>
    <t>ITEM</t>
  </si>
  <si>
    <t>CÓDIGO</t>
  </si>
  <si>
    <t>DESCRIÇÃO</t>
  </si>
  <si>
    <t>UNIDADE</t>
  </si>
  <si>
    <t>QUANTIDADE</t>
  </si>
  <si>
    <t>VALOR UNIT.</t>
  </si>
  <si>
    <t>VALOR UNIT. C/ BDI</t>
  </si>
  <si>
    <t>VALOR TOTAL</t>
  </si>
  <si>
    <t>SERVIÇOS INICIAIS</t>
  </si>
  <si>
    <t>1.1</t>
  </si>
  <si>
    <t>ED-28427</t>
  </si>
  <si>
    <t>FORNECIMENTO E COLOCAÇÃO DE PLACA DE OBRA EM CHAPA GALVANIZADA #26, ESP. 0,45MM, DIMENSÃO (3X1,5)M, PLOTADA COM ADESIVO VINÍLICO, AFIXADA COM REBITES 4,8X40MM, EM ESTRUTURA METÁLICA DE METALON 20X20MM, ESP. 1,25MM,INCLUSIVE SUPORTE EM EUCALIPTO AUTOCLAVADO PINTADO COM TINTA PVA DUAS (2) DEMÃOS</t>
  </si>
  <si>
    <t>UNID</t>
  </si>
  <si>
    <t>1.2</t>
  </si>
  <si>
    <t>BARRACÃO DE OBRA, EM CHAPA DE COMPENSADO RESINADO,INCLUSIVE INSTALAÇÕES SANITÁRIAS E MOBILIÁRIO - PADRÃO DER-MG</t>
  </si>
  <si>
    <t>M²</t>
  </si>
  <si>
    <t>1.3</t>
  </si>
  <si>
    <t>ED-50159</t>
  </si>
  <si>
    <t>TAPUME FIXO DE PROTEÇÃO PARA FECHAMENTO DE OBRA EM CHAPA DE COMPENSADO, ESP. 12MM, COM MÓDULO NA DIMENSÃO DE (110X220)CM, INCLUSIVE PINTURA LÁTEX (PVA) COM DUAS (2) DEMÃOS, EXCLUSIVE ABERTURA PARA PORTÃO</t>
  </si>
  <si>
    <t>M</t>
  </si>
  <si>
    <t>1.4</t>
  </si>
  <si>
    <t>ED-50162</t>
  </si>
  <si>
    <t>PORTÃO PARA TAPUME FIXO DE PROTEÇÃO COM FECHAMENTO DE OBRA EM CHAPA DE COMPENSADO, ESP. 12MM, COM MÓDULO NA DIMENSÃO DE (110X220)CM, INCLUSIVE FERRAGENS E PINTURA LÁTEX (PVA) COM DUAS (2) DEMÃOS</t>
  </si>
  <si>
    <t>MOVIMENTAÇÃO DE TERRA</t>
  </si>
  <si>
    <t>M³</t>
  </si>
  <si>
    <t>2.2</t>
  </si>
  <si>
    <t>ED-51107</t>
  </si>
  <si>
    <t>ESCAVAÇÃO MANUAL DE VALA COM PROFUNDIDADE MENOR OU IGUAL A 1,5M, INCLUSIVE DESCARGA LATERAL</t>
  </si>
  <si>
    <t>2.3</t>
  </si>
  <si>
    <t>ED-51120</t>
  </si>
  <si>
    <t>REATERRO MANUAL DE VALA, INCLUSIVE ESPALHAMENTO E COMPACTAÇÃO MANUAL COM SOQUETE</t>
  </si>
  <si>
    <t>2.4</t>
  </si>
  <si>
    <t>ED-51124</t>
  </si>
  <si>
    <t>REGULARIZAÇÃO E COMPACTAÇÃO MECÂNICA DE TERRENO COM ROLO VIBRATÓRIO, EXCLUSIVE DESMATAMENTO, DESTOCAMENTO, LIMPEZA/ROÇADA DO TERRENO</t>
  </si>
  <si>
    <t>PAVIMENTAÇÃO</t>
  </si>
  <si>
    <t>3.1</t>
  </si>
  <si>
    <t>ED-15227</t>
  </si>
  <si>
    <t>PISO PODOTÁTIL DE CONCRETO, DIRECIONAL, APLICADO EM PISO (20X20CM) COM JUNTA SECA, COR VERMELHO/AMARELO, ASSENTAMENTO COM ARGAMASSA INDUSTRIALIZADA, INCLUSIVE FORNECIMENTO E INSTALAÇÃO</t>
  </si>
  <si>
    <t>3.2</t>
  </si>
  <si>
    <t>ED-15226</t>
  </si>
  <si>
    <t>PISO PODOTÁTIL DE CONCRETO, ALERTA, APLICADO EM PISO (20X20CM) COM JUNTA SECA, COR VERMELHO/AMARELO, ASSENTAMENTO COM ARGAMASSA INDUSTRIALIZADA, INCLUSIVE FORNECIMENTO E INSTALAÇÃO</t>
  </si>
  <si>
    <t>3.3</t>
  </si>
  <si>
    <t>ED-50417</t>
  </si>
  <si>
    <t>3.4</t>
  </si>
  <si>
    <t>3.5</t>
  </si>
  <si>
    <t>3.6</t>
  </si>
  <si>
    <t>ED-51145</t>
  </si>
  <si>
    <t>PASSEIOS DE CONCRETO E = 6 CM, FCK = 10 MPA, JUNTA SECA</t>
  </si>
  <si>
    <t>3.7</t>
  </si>
  <si>
    <t>ED-51148</t>
  </si>
  <si>
    <t>RAMPA PARA ACESSO DE DEFICIENTE, EM CONCRETO SIMPLES FCK = 25MPA, DESEMPENADA, COM PINTURA INDICATIVA, 02 DEMÃOS</t>
  </si>
  <si>
    <t>UND</t>
  </si>
  <si>
    <t>INFRAESTRUTURA (MURO, CANTEIROS E PALCO)</t>
  </si>
  <si>
    <t>4.1</t>
  </si>
  <si>
    <t>ED-50408</t>
  </si>
  <si>
    <t>4.2</t>
  </si>
  <si>
    <t>ED-48192</t>
  </si>
  <si>
    <t>ALVENARIA DE VEDAÇÃO COM BLOCO DE CONCRETO, ESP. 14CM, PARA REVESTIMENTO, INCLUSIVE ARGAMASSA PARA ASSENTAMENTO</t>
  </si>
  <si>
    <t>4.3</t>
  </si>
  <si>
    <t>CHAPISCO APLICADO EM ALVENARIA (SEM PRESENÇA DE VÃOS) E ESTRUTURAS DE CONCRETO DE FACHADA, COM COLHER DE PEDREIRO. ARGAMASSA TRAÇO 1:3 COM PREPARO EM BETONEIRA 400L. AF_10/2022</t>
  </si>
  <si>
    <t>4.4</t>
  </si>
  <si>
    <t>ED-50761</t>
  </si>
  <si>
    <t>REBOCO COM ARGAMASSA, TRAÇO 1:2:8 (CIMENTO, CAL E AREIA, ESP. 20MM, APLICAÇÃO MANUAL, PREPARO MECÂNICO</t>
  </si>
  <si>
    <t>4.5</t>
  </si>
  <si>
    <t>ED-50514</t>
  </si>
  <si>
    <t>PREPARAÇÃO PARA EMASSAMENTO OU PINTURA (LÁTEX/ACRÍLICA) EM PAREDE, INCLUSIVE UMA (1) DEMÃO DE SELADOR ACRÍLICO</t>
  </si>
  <si>
    <t>4.6</t>
  </si>
  <si>
    <t>ED-50459</t>
  </si>
  <si>
    <t>PINTURA ACRÍLICA PARA PISO EM PASSEIO/SUPERFÍCIE
CIMENTADA, DUAS (2) DEMÃOS</t>
  </si>
  <si>
    <t>4.7</t>
  </si>
  <si>
    <t>ED-48388</t>
  </si>
  <si>
    <t>CINTA DE AMARRAÇÃO DE ALVENARIA COM BLOCO DE CONCRETO ESTRUTURAL, CANALETA TIPO "U", ESP. 14CM, (FBK 4,5MPA), PARA REVESTIMENTO, INCLUSIVE ARGAMASSA PARA ASSENTAMENTO, EXCLUSIVE GRAUTE E ARMAÇÃO</t>
  </si>
  <si>
    <t>4.8</t>
  </si>
  <si>
    <t>ED-49619</t>
  </si>
  <si>
    <t>FORNECIMENTO DE CONCRETO ESTRUTURAL, PREPARADO EM OBRA, COM FCK 25MPA, INCLUSIVE LANÇAMENTO, ADENSAMENTO E ACABAMENTO</t>
  </si>
  <si>
    <t>4.9</t>
  </si>
  <si>
    <t>ED-48297</t>
  </si>
  <si>
    <t>CORTE, DOBRA E MONTAGEM DE AÇO CA-60, DIÂMETRO (4,2MM A 5,0MM), INCLUSIVE ESPAÇADOR</t>
  </si>
  <si>
    <t>KG</t>
  </si>
  <si>
    <t>4.10</t>
  </si>
  <si>
    <t>ED-48295</t>
  </si>
  <si>
    <t>CORTE, DOBRA E MONTAGEM DE AÇO CA-50, DIÂMETRO (6,3MM A 12,5MM), INCLUSIVE ESPAÇADOR</t>
  </si>
  <si>
    <t>4.11</t>
  </si>
  <si>
    <t>ED-49643</t>
  </si>
  <si>
    <t>FÔRMA E DESFORMA DE TÁBUA E SARRAFO, REAPROVEITAMENTO (3X), EXCLUSIVE ESCORAMENTO</t>
  </si>
  <si>
    <t>ILUMINAÇÃO</t>
  </si>
  <si>
    <t>5.1</t>
  </si>
  <si>
    <t>SUPORTE NÚCLEO GALVANIZADO PARA FIXAÇÃO DE 4 PÉTALAS LUMINÁRIA PÚBLICA DE POSTE</t>
  </si>
  <si>
    <t>5.2</t>
  </si>
  <si>
    <t>POSTE DE CONCRETO CÔNICO DE 11 METROS(ILUMINAÇÃO PÚBLICA) - 150 A 200 Dan</t>
  </si>
  <si>
    <t>5.3</t>
  </si>
  <si>
    <t>LUMINÁRIA PÚBLICA DE LED DE 150 W (COM TOMADA PARA RELÉ)</t>
  </si>
  <si>
    <t>5.4</t>
  </si>
  <si>
    <t>CINTA CIRCULAR DE AÇO DE 23MM PARA POSTE CIRCULAR EM CONCRETO</t>
  </si>
  <si>
    <t>5.5</t>
  </si>
  <si>
    <t>ED-49197</t>
  </si>
  <si>
    <t>CAIXA DE INSPEÇÃO EM CONCRETO, TIPO "ZA" PASSEIO, PADRÃO CEMIG, DIMENSÃO (28X28)CM, ALTURA 40CM, COM TAMPA E ARO ARTICULADO EM FERRO FUNDIDO, INCLUSIVE ESCAVAÇÃO, APILOAMENTO, LASTRO DE BRITA, REATERRO E TRANSPORTE E RETIRADA DO MATERIAL ESCAVADO (EM CAÇAMBA)</t>
  </si>
  <si>
    <t>5.6</t>
  </si>
  <si>
    <t>ED-49199</t>
  </si>
  <si>
    <t>CAIXA DE INSPEÇÃO EM CONCRETO, TIPO "ZB" PASSEIO, PADRÃO CEMIG, DIMENSÃO (52X44)CM, ALTURA 70CM, COM TAMPA E ARO ARTICULADO EM FERRO FUNDIDO, INCLUSIVE ESCAVAÇÃO, APILOAMENTO, LASTRO DE BRITA, REATERRO E TRANSPORTE E RETIRADA DO MATERIAL ESCAVADO (EM CAÇAMBA)</t>
  </si>
  <si>
    <t>5.7</t>
  </si>
  <si>
    <t xml:space="preserve">ED-49133 </t>
  </si>
  <si>
    <t>CABO DE COBRE NU # 16 MM2, ENTERRADO, EXCLUSIVE
ESCAVAÇÃO E REATERRO</t>
  </si>
  <si>
    <t>5.8</t>
  </si>
  <si>
    <t>ED-48998</t>
  </si>
  <si>
    <t>5.9</t>
  </si>
  <si>
    <t>5.10</t>
  </si>
  <si>
    <t>ED-49001</t>
  </si>
  <si>
    <t>5.11</t>
  </si>
  <si>
    <t>5.12</t>
  </si>
  <si>
    <t>5.13</t>
  </si>
  <si>
    <t>5.14</t>
  </si>
  <si>
    <t>404-I</t>
  </si>
  <si>
    <t>FITA ISOLANTE DE BORRACHA AUTOFUSAO, USO ATE 69 KV (ALTA TENSAO)- 20 METROS</t>
  </si>
  <si>
    <t>5.15</t>
  </si>
  <si>
    <t>20111-I</t>
  </si>
  <si>
    <t>FITA ISOLANTE ADESIVA ANTICHAMA, USO ATE 750 V, EM ROLO DE 19 MM X 20 M</t>
  </si>
  <si>
    <t>5.16</t>
  </si>
  <si>
    <t>ELETRODUTO RÍGIDO ROSCÁVEL, PVC, DN 50 MM (1 1/2"), PARA REDE ENTERRADA DE DISTRIBUIÇÃO DE ENERGIA ELÉTRICA - FORNECIMENTO E INSTALAÇÃO. AF_12/2021</t>
  </si>
  <si>
    <t>5.17</t>
  </si>
  <si>
    <t>LUVA PARA ELETRODUTO, PVC, ROSCÁVEL, DN 50 MM (1 1/2"), PARA REDE ENTERRADA DE DISTRIBUIÇÃO DE ENERGIA ELÉTRICA - FORNECIMENTO E INSTALAÇÃO. AF_12/2</t>
  </si>
  <si>
    <t>5.18</t>
  </si>
  <si>
    <t>CURVA 90 GRAUS PARA ELETRODUTO, PVC, ROSCÁVEL, DN 32 MM (1"), PARA CIRCUITOS TERMINAIS, INSTALADA EM FORRO - FORNECIMENTO E INSTALAÇÃO. AF_03/2023</t>
  </si>
  <si>
    <t>5.19</t>
  </si>
  <si>
    <t>ELETRODUTO RÍGIDO ROSCÁVEL, PVC, DN 32 MM (1"), PARA CIRCUITOS TERMINAIS, INSTALADO EM LAJE - FORNECIMENTO E INSTALAÇÃO. AF_03/2023</t>
  </si>
  <si>
    <t>5.20</t>
  </si>
  <si>
    <t>ED-49328</t>
  </si>
  <si>
    <t xml:space="preserve"> ELETRODUTO DE AÇO GALVANIZADO PESADO, INCLUSIVE CONEXÕES, SUPORTES E FIXAÇÃO DN 32 (1.1/4")</t>
  </si>
  <si>
    <t>5.21</t>
  </si>
  <si>
    <t>CURVA 90 GRAUS PARA ELETRODUTO, PVC, ROSCÁVEL, DN 40 MM (1 1/4"), PARA CIRCUITOS TERMINAIS, INSTALADA EM LAJE - FORNECIMENTO E INSTALAÇÃO. AF_03/2023</t>
  </si>
  <si>
    <t>5.22</t>
  </si>
  <si>
    <t xml:space="preserve">CAIXA PARA MEDIDOR POLIFÁSICO C/ LENTE </t>
  </si>
  <si>
    <t>5.23</t>
  </si>
  <si>
    <t xml:space="preserve">BUCHA DE PVC 1 1/4" </t>
  </si>
  <si>
    <t>5.24</t>
  </si>
  <si>
    <t>DISJUNTOR DE PROTEÇÃO DIFERENCIAL RESIDUAL (DR), BIPOLAR, TIPO DIN, CORRENTE NOMINAL DE 63A, ALTA SENSIBILIDADE, CORRENTE DIFERENCIAL RESIDUAL NOMINAL COM ATUAÇÃO DE 30MA</t>
  </si>
  <si>
    <t>5.25</t>
  </si>
  <si>
    <t>HASTE DE ATERRAMENTO, DIÂMETRO 3/4", COM 3 METROS - FORNECIMENTO E INSTALAÇÃO. AF_08/2023</t>
  </si>
  <si>
    <t>5.26</t>
  </si>
  <si>
    <t>39178 -I</t>
  </si>
  <si>
    <t>BUCHA EM ALUMINIO, COM ROSCA, DE 1 1/2", PARA ELETRODUTO</t>
  </si>
  <si>
    <t>5.27</t>
  </si>
  <si>
    <t>ED-51084</t>
  </si>
  <si>
    <t>TERMINAL A COMPRESSAO EM COBRE ESTANHADO 1 FURO PARA CABO 16 MM2</t>
  </si>
  <si>
    <t>U</t>
  </si>
  <si>
    <t>5.28</t>
  </si>
  <si>
    <t>11821- I</t>
  </si>
  <si>
    <t>CONECTOR METALICO TIPO PARAFUSO FENDIDO (SPLIT BOLT), COM SEPARADOR DE CABOS BIMETALICOS, PARA CABOS ATE 25 MM2</t>
  </si>
  <si>
    <t>5.29</t>
  </si>
  <si>
    <t xml:space="preserve">TERMINAL TUBULAR ILHÓIS ISOLADO LONGO 16MM </t>
  </si>
  <si>
    <t>5.30</t>
  </si>
  <si>
    <t>MERCADO</t>
  </si>
  <si>
    <t>ARAME GALVANIZADO 14</t>
  </si>
  <si>
    <t>5.31</t>
  </si>
  <si>
    <t>CABEÇOTE DE PVC 1 1/4''</t>
  </si>
  <si>
    <t>5.32</t>
  </si>
  <si>
    <t>ELETRODUTO RÍGIDO ROSCÁVEL, PVC, DN 40 MM (1 1/4"), PARA CIRCUITOS TERMINAIS, INSTALADO EM LAJE - FORNECIMENTO E INSTALAÇÃO. AF_03/2023</t>
  </si>
  <si>
    <t>5.33</t>
  </si>
  <si>
    <t>LUVA PARA ELETRODUTO, PVC, ROSCÁVEL, DN 40 MM (1 1/4”), PARA CIRCUITOS TERMINAIS, INSTALADA EM LAJE - FORNECIMENTO E INSTALAÇÃO. AF_03/2023</t>
  </si>
  <si>
    <t>5.34</t>
  </si>
  <si>
    <t>5.35</t>
  </si>
  <si>
    <t>CURVA 180 GRAUS PARA ELETRODUTO, PVC, ROSCÁVEL, DN 40 MM (1 1/4"), PARA CIRCUITOS TERMINAIS, INSTALADA EM LAJE - FORNECIMENTO E INSTALAÇÃO. AF_03/2023</t>
  </si>
  <si>
    <t>5.36</t>
  </si>
  <si>
    <t xml:space="preserve">ABRAÇADADEIRA DE AÇO BAP 3 </t>
  </si>
  <si>
    <t>5.37</t>
  </si>
  <si>
    <t>11854-I</t>
  </si>
  <si>
    <t>CONECTOR PARAFUSO FENDIDO SPLIT-BOLT - PARA CABO DE 35MM2 - FORNECIMENTO E INSTALACAO</t>
  </si>
  <si>
    <t>5.38</t>
  </si>
  <si>
    <t>ED-49523</t>
  </si>
  <si>
    <t>RELÉ FOTOELÉTRICO, TENSÃO 120V COM CAPACIDADE DE CARGA 1200VA, INCLUSIVE BASE E INSTALAÇÃO</t>
  </si>
  <si>
    <t>PAISAGISMO</t>
  </si>
  <si>
    <t>6.1</t>
  </si>
  <si>
    <t>ED-50437</t>
  </si>
  <si>
    <t>PLANTIO DE GRAMA ESMERALDA EM PLACAS, INCLUSIVE TERRA VEGETAL E CONSERVAÇÃO POR TRINTA (30) DIAS</t>
  </si>
  <si>
    <t>6.8</t>
  </si>
  <si>
    <t>ED-50433</t>
  </si>
  <si>
    <t>PLANTIO E PREPARO DE COVAS DE ARBUSTOS ORNAMENTAIS EM GERAL, EXCETO FORNECIMENTO DAS MUDAS</t>
  </si>
  <si>
    <t>6.9</t>
  </si>
  <si>
    <t>ED-50432</t>
  </si>
  <si>
    <t>PLANTIO E PREPARO DE COVAS PARA ÁRVORES COM ALTURA MÉDIA DE 2,00M, DIMENSÕES (60X60X60)CM , EXCLUSIVE FORNECIMENTO DAS MUDAS</t>
  </si>
  <si>
    <t>6.10</t>
  </si>
  <si>
    <t>42440-I</t>
  </si>
  <si>
    <t>LIXEIRA DUPLA, COM CAPACIDADE VOLUMETRICA DE 60L*, FABRICADA EM TUBO DE ACO UN 702,04 CARBONO, CESTOS EM CHAPA DE ACO E PINTURA NO PROCESSO ELETROSTATICO - PARA ACADEMIA AO AR LIVRE / ACADEMIA DA TERCEIRA IDADE - ATI</t>
  </si>
  <si>
    <t>6.11</t>
  </si>
  <si>
    <t>TELA DE SEIXO ROLADO</t>
  </si>
  <si>
    <t>6.12</t>
  </si>
  <si>
    <t>BICICLETÁRIO EM U INVERTIDO DE CHUMBAR- 110X78CM</t>
  </si>
  <si>
    <t>6.15</t>
  </si>
  <si>
    <t>40331-I</t>
  </si>
  <si>
    <t>ASSENTADOR DE MANILHAS (HORISTA)</t>
  </si>
  <si>
    <t>HR</t>
  </si>
  <si>
    <t>6.16</t>
  </si>
  <si>
    <t>ED-15451</t>
  </si>
  <si>
    <t>BANCO EM CONCRETO APARENTE, TIPO-2, PADRÃO SEE-MG, SEM ENCOSTO, POLIDO COM ACABAMENTO EM VERNIZ, ESP. 5CM, COMPRIMENTO 150CM, LARGURA 40CM, ALTURA 45CM, EXCLUSIVE FIXAÇÃO EM PISO</t>
  </si>
  <si>
    <t>6.17</t>
  </si>
  <si>
    <t>ED-50323</t>
  </si>
  <si>
    <t>TORNEIRA METÁLICA PARA IRRIGAÇÃO/JARDIM, ACABAMENTO CROMADO, APLICAÇÃO DE PAREDE, INCLUSIVE FORNECIMENTO E INSTALAÇÃO</t>
  </si>
  <si>
    <t>6.18</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</si>
  <si>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</si>
  <si>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</si>
  <si>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6.19</t>
  </si>
  <si>
    <t>ED-15204</t>
  </si>
  <si>
    <t>HIDRÔMETRO COM CAVALETE E REGISTRO D = 1/2" COPASA</t>
  </si>
  <si>
    <t>PLAYGROUND</t>
  </si>
  <si>
    <t>7.1</t>
  </si>
  <si>
    <t>CASA TARZAN, FORNECIMENTO E INSTALAÇÃO</t>
  </si>
  <si>
    <t>7.2</t>
  </si>
  <si>
    <t>GANGORRA DUPLA, FORNECIMENTO E INSTALAÇÃO.</t>
  </si>
  <si>
    <t>7.3</t>
  </si>
  <si>
    <t>CONJUNTO RUSSO, FORNECIMENTO E INSTALAÇÃO</t>
  </si>
  <si>
    <t>7.4</t>
  </si>
  <si>
    <t>ESCADA HORIZONTAL, FORNECIMENTO E INSTALAÇÃO</t>
  </si>
  <si>
    <t>SERVIÇOS FINAIS</t>
  </si>
  <si>
    <t>8.1</t>
  </si>
  <si>
    <t>ED-50269</t>
  </si>
  <si>
    <t>LIMPEZA PERMANENTE DA OBRA - 01 SERVENTE X 8 HORAS DIÁRIAS</t>
  </si>
  <si>
    <t>MÊS</t>
  </si>
  <si>
    <t>8.2</t>
  </si>
  <si>
    <t>ED-50635</t>
  </si>
  <si>
    <t>PLACA DE INAUGURAÇÃO EM ALUMÍNIO FUNDIDO 85 X 50 CM</t>
  </si>
  <si>
    <t>TOTAL</t>
  </si>
  <si>
    <t>ANTÔNIO HENRIQUE SOUZA SANTANA -                                                                     SECRETÁRIO MUNICIPAL DE OBRAS E SERVIÇOS URBANOS</t>
  </si>
  <si>
    <t>FRANCIELLE A. LOPES PIMENTA -                          ARQUITETA E URBANISTA                             CAU-MG A144799-8</t>
  </si>
  <si>
    <t>CRONOGRAMA FÍSICO FINANCEIRO</t>
  </si>
  <si>
    <t xml:space="preserve">BDI: </t>
  </si>
  <si>
    <t>ETAPA</t>
  </si>
  <si>
    <t>VALOR/ETAPA</t>
  </si>
  <si>
    <t>PESO(%)</t>
  </si>
  <si>
    <t>MÊS 1</t>
  </si>
  <si>
    <t>MÊS 2</t>
  </si>
  <si>
    <t>MÊS 3</t>
  </si>
  <si>
    <t>TOTAL (R$)</t>
  </si>
  <si>
    <t>SOMA</t>
  </si>
  <si>
    <t>TOTAL ACUMULADO (R$)</t>
  </si>
  <si>
    <t>01/01</t>
  </si>
  <si>
    <t>FRANCIELLE A. LOPES PIMENTA -                                     ARQUITETA E URBANISTA-CAU-MG A144799-8</t>
  </si>
  <si>
    <t>ITENS</t>
  </si>
  <si>
    <t>SIGLAS</t>
  </si>
  <si>
    <t>% ADOTADO</t>
  </si>
  <si>
    <t>Administração Central</t>
  </si>
  <si>
    <t>AC</t>
  </si>
  <si>
    <t>Seguro e Garantia</t>
  </si>
  <si>
    <t>SG</t>
  </si>
  <si>
    <t>Risco</t>
  </si>
  <si>
    <t>R</t>
  </si>
  <si>
    <t>Despesas Financeiras</t>
  </si>
  <si>
    <t>DF</t>
  </si>
  <si>
    <t>Lucro</t>
  </si>
  <si>
    <t>L</t>
  </si>
  <si>
    <t>Tributos (impostos COFINS 3% e PIS 0,65%)</t>
  </si>
  <si>
    <t>CP</t>
  </si>
  <si>
    <t>Tributos (ISS, variável de acordo com o município)</t>
  </si>
  <si>
    <t>ISS</t>
  </si>
  <si>
    <t>Tributos (Contribuição Previdenciária sobre a Receita Bruta - 0% (sem desoneração) ou 4,5% (com desoneração)</t>
  </si>
  <si>
    <t>CPRB</t>
  </si>
  <si>
    <t>BDI COM DESONERAÇÃO</t>
  </si>
  <si>
    <t>BDI DES</t>
  </si>
  <si>
    <t>Conforme legislação tributária municipal, definir estimativa de percentual da base de cálculo para o ISS</t>
  </si>
  <si>
    <t>Sobre a base de cálculo, definir a respectiva alíquota do ISS (entre 2% e 5%)</t>
  </si>
  <si>
    <t>Os valores de BDI foram calculados com o emprego da fórmula:</t>
  </si>
  <si>
    <t>BDI = ( ( ( 1 +AC + S + R + G ) * ( 1 + DF ) * ( 1 + L ) ) / ( 1 - CP - ISS - CPRB ) ) - 1</t>
  </si>
  <si>
    <t>____________________________________________</t>
  </si>
  <si>
    <t>ORSE</t>
  </si>
  <si>
    <t xml:space="preserve">CASINHA TARZAN </t>
  </si>
  <si>
    <t>SANTOS E SÁ</t>
  </si>
  <si>
    <t>MARCENARIA TELES</t>
  </si>
  <si>
    <t>GANGORRA DUPLA</t>
  </si>
  <si>
    <t xml:space="preserve">SANTOS E SÁ LDTA </t>
  </si>
  <si>
    <t>ESCADA HORIZONTAL</t>
  </si>
  <si>
    <t>MEDIÇÃO 01</t>
  </si>
  <si>
    <t>FISÍCO</t>
  </si>
  <si>
    <t xml:space="preserve">FINANCEIRO </t>
  </si>
  <si>
    <t>ANTERIOR</t>
  </si>
  <si>
    <t>ATUAL</t>
  </si>
  <si>
    <t xml:space="preserve">ACUMULADO </t>
  </si>
  <si>
    <t xml:space="preserve">MURO DIVISÓRIO TIJOLO FURADO E = 10 CM, REBOCADO E
PINTADO A LATEX H = 2,20 A 2,50 M, INCLUSIVE SAPATA DECONCRETO ARMADO FCK = 15MPA, 50x55 CM. </t>
  </si>
  <si>
    <t>OBRA:CONSTRUÇÃO DA PRAÇA LIBERADE</t>
  </si>
  <si>
    <t>FERNANDA GONÇALVES COSTA -                             ENGENHEIRA CIVIL     CREA-MG 247206/D</t>
  </si>
  <si>
    <t>MEDIÇÃO 02</t>
  </si>
  <si>
    <t>TOTAL MEDIDO 01=</t>
  </si>
  <si>
    <t>FERNANDA GONÇALVES COSTA -                             ENGENHEIRA CIVIL                              CREA-MG 247206/D</t>
  </si>
  <si>
    <t>TOTAL MEDIDO 02 =</t>
  </si>
  <si>
    <r>
      <t xml:space="preserve">EXECUÇÃO DE PAVIMENTO INTERTRAVADO, ESPESSURA 6CM, FCK 35MPA, INCLUINDO FORNECIMENTO E TRANSPORTE DE TODOS OS MATERIAIS E COLCHÃO DE ASSENTAMENTO COM ESPESSURA 6CM </t>
    </r>
    <r>
      <rPr>
        <b/>
        <sz val="12"/>
        <rFont val="Courier New"/>
        <family val="3"/>
      </rPr>
      <t>(CINZA)</t>
    </r>
  </si>
  <si>
    <r>
      <t xml:space="preserve">EXECUÇÃO DE PAVIMENTO EM PISO INTERTRAVADO, COM BLOCO RETANGULAR COLORIDO DE 20 X 10 CM, ESPESSURA 6 CM. AF_10/2022 </t>
    </r>
    <r>
      <rPr>
        <b/>
        <sz val="12"/>
        <rFont val="Courier New"/>
        <family val="3"/>
      </rPr>
      <t>(VERMELHO)</t>
    </r>
  </si>
  <si>
    <r>
      <t xml:space="preserve">EXECUÇÃO DE PAVIMENTO EM PISO INTERTRAVADO, COM BLOCO RETANGULAR COLORIDO DE 20 X 10 CM, ESPESSURA 6 CM. AF_10/2022 </t>
    </r>
    <r>
      <rPr>
        <b/>
        <sz val="12"/>
        <rFont val="Courier New"/>
        <family val="3"/>
      </rPr>
      <t>(AMARELO)</t>
    </r>
  </si>
  <si>
    <r>
      <t>CABO DE COBRE FLEXÍVEL, CLASSE 5, ISOLAMENTO TIPO EPR/HEPR, NÃO HALOGENADO, ANTICHAMA, TERMOFIXO, UNIPOLAR, SEÇÃO 10 MM2, 90°C, 0,6/1KV - (</t>
    </r>
    <r>
      <rPr>
        <b/>
        <sz val="12"/>
        <rFont val="Courier New"/>
        <family val="3"/>
      </rPr>
      <t>VERMELHO)</t>
    </r>
  </si>
  <si>
    <r>
      <t>CABO DE COBRE FLEXÍVEL, CLASSE 5, ISOLAMENTO TIPO EPR/HEPR, NÃO HALOGENADO, ANTICHAMA, TERMOFIXO, UNIPOLAR, SEÇÃO 10 MM2, 90°C, 0,6/1KV - (</t>
    </r>
    <r>
      <rPr>
        <b/>
        <sz val="12"/>
        <rFont val="Courier New"/>
        <family val="3"/>
      </rPr>
      <t>VERDE)</t>
    </r>
  </si>
  <si>
    <r>
      <t>CABO DE COBRE FLEXÍVEL, CLASSE 5, ISOLAMENTO TIPO EPR/HEPR, NÃO HALOGENADO, ANTICHAMA, TERMOFIXO, UNIPOLAR, SEÇÃO 16 MM2, 90°C, 0,6/1KV - (</t>
    </r>
    <r>
      <rPr>
        <b/>
        <sz val="12"/>
        <rFont val="Courier New"/>
        <family val="3"/>
      </rPr>
      <t>AZUL)</t>
    </r>
  </si>
  <si>
    <r>
      <t>CABO DE COBRE FLEXÍVEL, CLASSE 5, ISOLAMENTO TIPO EPR/HEPR, NÃO HALOGENADO, ANTICHAMA, TERMOFIXO, UNIPOLAR, SEÇÃO 16 MM2, 90°C, 0,6/1KV - (</t>
    </r>
    <r>
      <rPr>
        <b/>
        <sz val="12"/>
        <rFont val="Courier New"/>
        <family val="3"/>
      </rPr>
      <t>PRETO)</t>
    </r>
  </si>
  <si>
    <r>
      <t>CABO DE COBRE FLEXÍVEL ISOLADO, 2,5 MM², ANTI-CHAMA 0,6/1,0 KV, PARA CIRCUITOS TERMINAIS - FORNECIMENTO E INSTALAÇÃO. AF_03/2023 -</t>
    </r>
    <r>
      <rPr>
        <b/>
        <sz val="12"/>
        <rFont val="Courier New"/>
        <family val="3"/>
      </rPr>
      <t>(PRETO)</t>
    </r>
  </si>
  <si>
    <r>
      <t>CABO DE COBRE FLEXÍVEL ISOLADO, 2,5 MM², ANTI-CHAMA 0,6/1,0 KV, PARA CIRCUITOS TERMINAIS - FORNECIMENTO E INSTALAÇÃO. AF_03/2023 -</t>
    </r>
    <r>
      <rPr>
        <b/>
        <sz val="12"/>
        <rFont val="Courier New"/>
        <family val="3"/>
      </rPr>
      <t>(VERDE)</t>
    </r>
  </si>
  <si>
    <t>MEDIÇÃO 03</t>
  </si>
  <si>
    <t>TOTAL MEDIDO 03 =</t>
  </si>
  <si>
    <t>MEDIÇÃO FINAL</t>
  </si>
  <si>
    <t>ED-50135</t>
  </si>
  <si>
    <t>BDI=</t>
  </si>
  <si>
    <t>ED-29823</t>
  </si>
  <si>
    <t>TAPUME FIXO DE PROTEÇÃO PARA FECHAMENTO DE OBRA EM TELHA METÁLICA GALVANIZADA, TIPO TRAPEZOIDAL, ESP. 0,5MM, COM MÓDULO NA DIMENSÃO DE (300X220)CM, COM REAPROVEITAMENTO, EXCLUSIVE PINTURA ESMALTE, INCLUSIVE PONTALETE E FIXAÇÃO( INCLUSO PORTÃO)</t>
  </si>
  <si>
    <t>2.1</t>
  </si>
  <si>
    <t>ED-51131</t>
  </si>
  <si>
    <t>ED-29232</t>
  </si>
  <si>
    <t>m3</t>
  </si>
  <si>
    <t>REBOCO COM ARGAMASSA, TRAÇO 1:2:8 (CIMENTO, CAL E AREIA), ESP. 20MM, APLICAÇÃO MANUAL, INCLUSIVE ARGAMASSA COM PREPARO MECANIZADO, EXCLUSIVE CHAPISCO</t>
  </si>
  <si>
    <t>ED-50019</t>
  </si>
  <si>
    <t>ED-48951</t>
  </si>
  <si>
    <t>ED-20580</t>
  </si>
  <si>
    <t>CJ</t>
  </si>
  <si>
    <t>M3xKM</t>
  </si>
  <si>
    <t>ED-8915</t>
  </si>
  <si>
    <t>SETOP</t>
  </si>
  <si>
    <t>INFRAESTRUTURA (PÓRTICO)</t>
  </si>
  <si>
    <t>ED-48298</t>
  </si>
  <si>
    <t>ED-50729</t>
  </si>
  <si>
    <t>ED-50521</t>
  </si>
  <si>
    <t>PINTURA COM TEXTURA ACRÍLICA COM ROLO, INCLUSIVE UMA (1)DEMÃO DE SELADOR ACRÍLICO</t>
  </si>
  <si>
    <t>ED-49343</t>
  </si>
  <si>
    <t>ED-34446</t>
  </si>
  <si>
    <t>TERMINAL DE COMPRESSÃO DE 1 FURO PARA CABO DE 16MM2</t>
  </si>
  <si>
    <t>ED-49320</t>
  </si>
  <si>
    <t>ED-50436</t>
  </si>
  <si>
    <t>PLPLANTIO DE GRAMA SÃO CARLOS EM PLACAS, INCLUSIVE TERRA VEGETAL E CONSERVAÇÃO POR TRINTA (30) DIAS</t>
  </si>
  <si>
    <t>ED-50447</t>
  </si>
  <si>
    <t>FORNECIMENTO E ASSENTAMENTO DE TUBO PVC RÍGIDO
SOLDÁVEL, ÁGUA FRIA, DN 25 MM (3/4") , INCLUSIVE CONEXÕES</t>
  </si>
  <si>
    <t>RECANTO EUCALIPTOS</t>
  </si>
  <si>
    <t>BALANÇO DUPLO</t>
  </si>
  <si>
    <t xml:space="preserve">RECANTO EUCALIPTOS </t>
  </si>
  <si>
    <t>Aspersor rotor para irrigação 4" ref. 5004 Plus, marca Rain Bird ou similar</t>
  </si>
  <si>
    <t>14047/ORSE</t>
  </si>
  <si>
    <t>BALANÇO DUPLO, FORNECIMENTO E INSTALAÇÃO</t>
  </si>
  <si>
    <t>PLACA DE ALUMÍNIO ANODIZADO, DIMENSÃO (70X60)CM,
INCLUSIVE FIXAÇÃO</t>
  </si>
  <si>
    <t>ED-48359</t>
  </si>
  <si>
    <t>CONJUNTO DE MESA E BANCOS DE ARDÓSIA</t>
  </si>
  <si>
    <t>ED-48212</t>
  </si>
  <si>
    <t>ED-50737</t>
  </si>
  <si>
    <t>PASSEIOS DE CONCRETO E = 6 CM, FCK = 10 MPA, JUNTA SECA (RAMPA DE ACESSIBILIDADE)</t>
  </si>
  <si>
    <t>ILUMINAÇÃO DA PRAÇA</t>
  </si>
  <si>
    <t>OBRA:CONSTRUÇÃO DA PRAÇA DA PREVIDÊNCIA</t>
  </si>
  <si>
    <t>FERNANDA GONÇALVE COSTA-          ENGENHEIRA CIVIL                                CREA-MG 247.206/D</t>
  </si>
  <si>
    <t xml:space="preserve">Responsável Técnico </t>
  </si>
  <si>
    <t>Responsável Setor de Tributos - Prefeitura Municipal de Januária - MG</t>
  </si>
  <si>
    <t>FRANCIELLE A. LOPES PIMENTA                                                                                     ARQUITETA E URBANISTA                                                                                                                 CAU-MG A144799-8</t>
  </si>
  <si>
    <t>SINAPI</t>
  </si>
  <si>
    <t>2.5</t>
  </si>
  <si>
    <t>MATHEUS PINTOR</t>
  </si>
  <si>
    <t>HENRIQUE PINTURAS</t>
  </si>
  <si>
    <t>ANTÔNIO HENRIQUE DE SOUZA SANTANA - SECRETÁRIO MUNICIPAL DE OBRAS E SERVIÇOS URBANOS</t>
  </si>
  <si>
    <t>PREFEITURA MUNICIPAL DE JANUÁRIA- MG
Avenida Aeroporto, 250- CEP 39480-000 -  Januária/MG
                                                                                                                            CNPJ 21.461.546/0001-10      (38) 3621-2656                                                                                         QUADRO DE COMPOSIÇÃO DO BDI
OBRA: CONSTRUÇÃO DA PRAÇA DA PREVIDÊNCIA  
ISS: 3%
MUNICIPIO: JANUÁRIA / MG</t>
  </si>
  <si>
    <r>
      <t>CABO DE COBRE FLEXÍVEL, CLASSE 5, ISOLAMENTO TIPO EPR/HEPR, NÃO HALOGENADO, ANTICHAMA, TERMOFIXO, UNIPOLAR, SEÇÃO 10 MM2, 90°C, 0,6/1KV - (</t>
    </r>
    <r>
      <rPr>
        <b/>
        <sz val="11"/>
        <rFont val="Courier New"/>
        <family val="3"/>
      </rPr>
      <t>VERMELHO)</t>
    </r>
  </si>
  <si>
    <r>
      <t xml:space="preserve">CABO DE COBRE FLEXÍVEL, CLASSE 5, ISOLAMENTO TIPO EPR/HEPR, NÃO HALOGENADO, ANTICHAMA, TERMOFIXO, UNIPOLAR, SEÇÃO 10 MM2, 90°C, 0,6/1KV - </t>
    </r>
    <r>
      <rPr>
        <b/>
        <sz val="11"/>
        <rFont val="Courier New"/>
        <family val="3"/>
      </rPr>
      <t>(VERMELHO)</t>
    </r>
  </si>
  <si>
    <r>
      <t xml:space="preserve">CABO DE COBRE FLEXÍVEL, CLASSE 5, ISOLAMENTO TIPO EPR/HEPR, NÃO HALOGENADO, ANTICHAMA, TERMOFIXO, UNIPOLAR, SEÇÃO 10 MM2, 90°C, 0,6/1KV - </t>
    </r>
    <r>
      <rPr>
        <b/>
        <sz val="11"/>
        <rFont val="Courier New"/>
        <family val="3"/>
      </rPr>
      <t>(AZUL)</t>
    </r>
  </si>
  <si>
    <t>TRANSPORTE DE MATERIAL DE QUALQUER NATUREZA EM CAMINHÃO, DISTÂNCIA MAIOR QUE 5KM E MENOR OU IGUAL A 10KM, DENTRO DO PERÍMETRO URBANO, EXCLUSIVE CARGA, INCLUSIVE DESCARGA</t>
  </si>
  <si>
    <t>CORTE, DOBRA E MONTAGEM DE AÇO CA-50/60, INCLUSIVE ESPAÇADOR</t>
  </si>
  <si>
    <t>KIT CAVALETE PARA MEDIÇÃO DE ÁGUA, EMBUTIDO EM ALVENARIA, EM AÇO GALVANIZADO DN 20MM (1/2") - PADRÃO CONCESSIONÁRIA LOCAL, EXCLUSIVE HIDRÔMETRO</t>
  </si>
  <si>
    <t>CARGA MANUAL DE MATERIAL DE QUALQUER NATUREZA SOBRE CAMINHÃO, EXCLUSIVE TRANSPORTE</t>
  </si>
  <si>
    <t>ALVENARIA DE BLOCO DE CONCRETO CHEIO COM ARMAÇÃO, EM CONCRETO COM FCK 15MPA , ESP. 9CM, PARA REVESTIMENTO,INCLUSIVE ARGAMASSA PARA ASSENTAMENTO (DETALHE D -CADERNO SEDS)</t>
  </si>
  <si>
    <t>CHAPISCO COM ARGAMASSA, TRAÇO 1:3 (CIMENTO E AREIA), ESP. 5MM, APLICADO EM ALVENARIA COM PENEIRA, INCLUSIVE ARGAMASSA COM PREPARO MECANIZADO</t>
  </si>
  <si>
    <t>CABO DE COBRE NU # 16 MM2, ENTERRADO, EXCLUSIVE ESCAVAÇÃO E REATERRO</t>
  </si>
  <si>
    <t>CABO ISOLADO DE COBRE FLEXÍVEL, CLASSE 5, ISOLAMENTO TIPO LSHF/ATOX, NÃO HALOGENADO E ANTICHAMA, DIÂMETRO DA SEÇÃO DE 2,5MM2, TEMPERATURA DE TRABALHO 70°C,TENSÃO NOMINAL DE OPERAÇÃO 450/750V</t>
  </si>
  <si>
    <t>ELETRODUTO DE AÇO GALVANIZADO MÉDIO, DIÂMETRO DE 40MM (1.1/2"), INCLUSIVE ACESSÓRIOS PARA FIXAÇÃO E CONEXÕES</t>
  </si>
  <si>
    <t>ENTRADA DE ENERGIA AÉREA, TIPO B2, PADRÃO CEMIG, CARGA INSTALADA DE 10,1KW ATÉ 15KW, BIFÁSICO, COM SAÍDA SUBTERRÂNEA, INCLUSIVE POSTE, CAIXA PARA MEDIDOR,DISJUNTOR, BARRAMENTO, ATERRAMENTO E ACESSÓRIOS</t>
  </si>
  <si>
    <t>HASTE PARA ATERRAMENTO COPPERWELD COM NÚCLE DE AÇO,REVESTIMENTO EM COBRE, DIÂMETRO DE 3/4", COMPRIMENTO DE 240CM, TIPO ALTA CAMADA, EXCLUSIVE CAIXA DE INSPEÇÃO COM TAMPA EM FERRO FUNDIDO E GRAMPO PARA HASTE</t>
  </si>
  <si>
    <t>FORNECIMENTO DE ARBUSTO CAMARÁ COM ALTURA MÍNIMA DE 15CM, EXCLUSIVE PLANTIO</t>
  </si>
  <si>
    <t>EXECUÇÃO DE PAVIMENTO COM PISO INTERTRAVADO, TIPO RETANGULAR, ESP. 6CM, COM FCK DE 35MPA, INCLUSIVE COLCHÃO DE AREIA, ESP. 6CM, PARA ASSENTAMENTO,COMPACTAÇÃO MECANIZADA, CARGA E DESCARGA MECÂNICA EM CAMINHÃO, EXCLUSIVE TRANSPORTE DE PISO INTERTRAVADO</t>
  </si>
  <si>
    <t>INFRAESTRUTURA (PERGOLADO)</t>
  </si>
  <si>
    <t>ED-49786</t>
  </si>
  <si>
    <t>FORNECIMENTO DE CONCRETO ESTRUTURAL, PREPARADO EM OBRA COM BETONEIRA, COM FCK 20MPA, INCLUSIVE LANÇAMENTO, ADENSAMENTO E ACABAMENTO (FUNDAÇÃO)</t>
  </si>
  <si>
    <t>FÔRMA E DESFORMA DE TÁBUA E SARRAFO,REAPROVEITAMENTO (3X), EXCLUSIVE ESCORAMENTO</t>
  </si>
  <si>
    <t>UNXMES</t>
  </si>
  <si>
    <t>ED-50730</t>
  </si>
  <si>
    <t>CHAPISCO COM ARGAMASSA, TRAÇO 1:2:3 (CIMENTO, AREIA E PEDRISCO), APLICADO COM COLHER, ESP. 5MM, INCLUSIVE ARGAMASSA COM PREPARO MECANIZADO</t>
  </si>
  <si>
    <t>ED-27079</t>
  </si>
  <si>
    <t>CABO ISOLADO DE COBRE FLEXÍVEL, CLASSE 5, ISOLAMENTO TIPO LSHF/ATOX, NÃO HALOGENADO E ANTICHAMA, DIÂMETRO DA SEÇÃO DE 2,5MM2, TEMPERATURA DE TRABALHO 70°C, TENSÃO NOMINAL DE OPERAÇÃO 450/750V</t>
  </si>
  <si>
    <t>ED-17952</t>
  </si>
  <si>
    <t>ELETRODUTO FLEXÍVEL CORRUGADO, PVC, ANTI-CHAMA, DN 25MM (3/4"), APLICADO EM ALVENARIA, EXCLUSIVE RASGO</t>
  </si>
  <si>
    <t>ED-49189</t>
  </si>
  <si>
    <t>CAIXA DE LIGAÇÃO/PASSAGEM EM PVC RÍGIDO PARA ELETRODUTO, OCTOGONAL COM FUNDO MÓVEL, DIMENSÃO 4"X4 , EMBUTIDA EM LAJE, INCLUSIVE FIXAÇÃO</t>
  </si>
  <si>
    <t>COTAÇÃO</t>
  </si>
  <si>
    <t>PINTURA ARTÍSTICA COM TEXTURA EFEITO AMADEIRADO,APLICAÇÃO MANUAL</t>
  </si>
  <si>
    <t>MERCADO LIVRE</t>
  </si>
  <si>
    <t>REVESTIMENTO COM GRANITO, CINZA ANDORINHA, APLICADO EM
PAREDE, ESP. 2CM, ASSENTAMENTO COM ARGAMASSA INDUSTRIALIZADA, AMBIENTE INTERNO/EXTERNO, ALTURA MÁXIMA DE 3M PARA APLICAÇÃO DO GRANITO, INCLUSIVE REJUNTAMENTO</t>
  </si>
  <si>
    <t>PINTURA ACRÍLICA PARA PISO EM PASSEIO/SUPERFÍCIE CIMENTADA, DUAS (2) DEMÃOS, COM APLICAÇÃO MANUAL</t>
  </si>
  <si>
    <t>LUMINÁRIA COMERCIAL COM ALETAS DE EMBUTIR, PARA DUAS (2) LÂMPADAS TUBULARES LED 2X9W-ØT8, FORNECIMENTO E INSTALAÇÃO, EXCLUSIVE BASE E LÂMPADA</t>
  </si>
  <si>
    <t>PLINIO PINTOR</t>
  </si>
  <si>
    <t>4.12</t>
  </si>
  <si>
    <t>6.2</t>
  </si>
  <si>
    <t>6.3</t>
  </si>
  <si>
    <t>6.4</t>
  </si>
  <si>
    <t>6.5</t>
  </si>
  <si>
    <t>6.6</t>
  </si>
  <si>
    <t>6.7</t>
  </si>
  <si>
    <t>6.13</t>
  </si>
  <si>
    <t>6.14</t>
  </si>
  <si>
    <t>7.5</t>
  </si>
  <si>
    <t>7.6</t>
  </si>
  <si>
    <t>7.7</t>
  </si>
  <si>
    <t>7.8</t>
  </si>
  <si>
    <t>7.9</t>
  </si>
  <si>
    <t>7.10</t>
  </si>
  <si>
    <t>7.11</t>
  </si>
  <si>
    <t>7.12</t>
  </si>
  <si>
    <t>7.13</t>
  </si>
  <si>
    <t>8.3</t>
  </si>
  <si>
    <t>8.4</t>
  </si>
  <si>
    <t>9.1</t>
  </si>
  <si>
    <t>9.2</t>
  </si>
  <si>
    <t>LOCACAO DE ESCORA METALICA TELESCOPICA, COM ALTURA REGULAVEL DE*1,80* A *3,20* M, COM CAPACIDADE DE CARGA DE NO MINIMO 1000 KGF (10KN), INCLUSO TRIPE E FORCADO</t>
  </si>
  <si>
    <t>PRAZO DE EXECUÇÃO: 3 MESES</t>
  </si>
  <si>
    <t xml:space="preserve">PLAYGROUND </t>
  </si>
  <si>
    <t>GANGORRA DUPLA, FORNECIMENTO E INSTALAÇÃO</t>
  </si>
  <si>
    <t>ED-22378</t>
  </si>
  <si>
    <t>POSTE DE CONCRETO PARA ILUMINAÇÃO PÚBLICA, ALTURA LIVRE MÍNIMA DE 9M, COM LUMINÁRIA DE LED, POTÊNCIA DE 300W CADA, DOIS (2) BRAÇOS, INCLUSIVE FIAÇÃO, SUPORTE,RELÉ E FUNDAÇÃO</t>
  </si>
  <si>
    <t>ED-50381</t>
  </si>
  <si>
    <t>hora</t>
  </si>
  <si>
    <t>3.8</t>
  </si>
  <si>
    <t>ED-50367</t>
  </si>
  <si>
    <t>PEDREIRO COM ENCARGOS COMPLEMENTARES(MEIO FIO)</t>
  </si>
  <si>
    <t>SERVENTE COM ENCARGOS COMPLEMENTARES (MEIO FIO)</t>
  </si>
  <si>
    <t>ED-48306</t>
  </si>
  <si>
    <t>ARGAMASSA, TRAÇO 1:7 (CIMENTO E AREIA), COM PREPARO
MECANIZADO</t>
  </si>
  <si>
    <t>3.9</t>
  </si>
  <si>
    <t>Januária - MG, 27 de Novembro de 2025</t>
  </si>
  <si>
    <t>ED-49321</t>
  </si>
  <si>
    <t>ELETRODUTO DE AÇO GALVANIZADO MÉDIO, DIÂMETRO DE 50MM
(2"), INSTALAÇÃO APARENTE OU SOBRE FORRO COM ABRAÇADEIRA METÁLICA DE CUNHA, TIPO "D", INCLUSIVE ACESSÓRIOS PARA FIXAÇÃO E CONEXÕES</t>
  </si>
  <si>
    <t>11142/ORSE</t>
  </si>
  <si>
    <t>Poste decorativo com 02 pétalas, em aço galvanizado, difusor em vidro transparente temperado, ref. PT-301/2 da Aladin ou similar, com 3,00m</t>
  </si>
  <si>
    <t>03587/ORSE</t>
  </si>
  <si>
    <t xml:space="preserve"> Lixeira em aço inox com aro, Brinox, ref 3033/205, d=30cm, h=60cm, capacidade=40,5 l, ou similar</t>
  </si>
  <si>
    <t>https://www.mercadolivre.com.br/bicicletario-paraciclo-u-invertido-para-chumbar/up/MLBU3433985656#polycard_client=recommendations_vpp-v2p-pom&amp;reco_backend=ranker_retrieval_system_vpp_v2p&amp;reco_model=ranker_entity_v2_retrieval_system_vpp_v2p&amp;reco_client=vpp-v2p-pom&amp;reco_item_pos=1&amp;reco_backend_type=low_level&amp;reco_id=0eb295d1-f48d-4185-b581-fa29bbf18b2e&amp;wid=MLB4211666701&amp;sid=recos</t>
  </si>
  <si>
    <t>https://www.altmayer.com.br/produtos/ver/385/bicicletario-u-invertido-p-chumbar-galvanizado-tracking-google-shopping?gad_source=4&amp;gad_campaignid=19279963601&amp;gbraid=0AAAAAoLul3weeheiBZ_kxxyMZ0L6Jw0AV&amp;gclid=EAIaIQobChMIqbKQqYDNkgMVX2pIAB2wwxnzEAQYCiABEgKrefD_BwE</t>
  </si>
  <si>
    <t>altmayer sport</t>
  </si>
  <si>
    <t>RECANTO EUCALITOS</t>
  </si>
  <si>
    <t>FERNANDA GONÇALVES COSTA                                                                                                                                                 ENGENHEIRA CIVIL                                                                                                                                                                                          CREA-MG 247.206/D</t>
  </si>
  <si>
    <t xml:space="preserve">PINTURA TEXTURIZADA </t>
  </si>
  <si>
    <t>BICICLETÁRIO</t>
  </si>
  <si>
    <t xml:space="preserve">https://www.mercadolivre.com.br/bicicletario-paraciclo-u-invertido-para-chumbar-altmayer/up/MLBU1739110580#polycard_client=recommendations_vpp-pdp-v2p-pom&amp;reco_backend=ranker_retrieval_system_vpp_v2p&amp;reco_model=coldstart_high_exposition&amp;reco_client=vpp-pdp-v2p-pom&amp;reco_item_pos=0&amp;reco_backend_type=low_level&amp;reco_id=031d4a48-2d1b-451f-9942-9c3b23c348c3&amp;wid=MLB3658879267&amp;sid=recos
</t>
  </si>
  <si>
    <t>DATA: 11/02/2026</t>
  </si>
  <si>
    <t>REGIÃO/MÊS DE REFERÊNCIA: SETOP REGIÃO NORTE OUTUBRO/2025 - SINAPI DEZEMBRO/2025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</si>
</sst>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4" formatCode="_-&quot;R$&quot;\ * #,##0.00_-;\-&quot;R$&quot;\ * #,##0.00_-;_-&quot;R$&quot;\ * &quot;-&quot;??_-;_-@_-"/>
    <numFmt numFmtId="43" formatCode="_-* #,##0.00_-;\-* #,##0.00_-;_-* &quot;-&quot;??_-;_-@_-"/>
    <numFmt numFmtId="164" formatCode="_-&quot;R$&quot;* #,##0.00_-;\-&quot;R$&quot;* #,##0.00_-;_-&quot;R$&quot;* &quot;-&quot;??_-;_-@_-"/>
    <numFmt numFmtId="165" formatCode="_-&quot;R$&quot;* #,##0.00_-;\-&quot;R$&quot;* #,##0.00_-;_-&quot;R$&quot;* &quot;-&quot;??_-;_-@"/>
    <numFmt numFmtId="166" formatCode="d\.m"/>
    <numFmt numFmtId="167" formatCode="0.0"/>
    <numFmt numFmtId="168" formatCode="_-* #,##0.00_-;\-* #,##0.00_-;_-* &quot;-&quot;??_-;_-@"/>
    <numFmt numFmtId="169" formatCode="_(* #,##0.00_);_(* \(#,##0.00\);_(* &quot;-&quot;??_);_(@_)"/>
    <numFmt numFmtId="170" formatCode="[$-416]mmm\-yy"/>
    <numFmt numFmtId="171" formatCode="0.0%"/>
    <numFmt numFmtId="172" formatCode="&quot;R$&quot;\ #,##0.00"/>
    <numFmt numFmtId="173" formatCode="0.000"/>
    <numFmt numFmtId="174" formatCode="&quot;R$&quot;\ #,##0.00000"/>
    <numFmt numFmtId="175" formatCode="0.00000"/>
  </numFmts>
  <fonts count="59" x14ac:knownFonts="1">
    <font>
      <sz val="11"/>
      <color theme="1"/>
      <name val="Calibri"/>
      <family val="2"/>
      <scheme val="minor"/>
    </font>
    <font>
      <sz val="11"/>
      <color theme="1"/>
      <name val="Calibri"/>
      <family val="2"/>
      <scheme val="minor"/>
    </font>
    <font>
      <b/>
      <sz val="10"/>
      <color theme="1"/>
      <name val="Courier New"/>
      <family val="3"/>
    </font>
    <font>
      <sz val="11"/>
      <color rgb="FF000000"/>
      <name val="Arial"/>
      <family val="2"/>
    </font>
    <font>
      <b/>
      <sz val="10"/>
      <name val="Courier New"/>
      <family val="3"/>
    </font>
    <font>
      <sz val="10"/>
      <name val="Courier New"/>
      <family val="3"/>
    </font>
    <font>
      <sz val="11"/>
      <color rgb="FF000000"/>
      <name val="Calibri"/>
      <family val="2"/>
    </font>
    <font>
      <b/>
      <sz val="11"/>
      <name val="Courier New"/>
      <family val="3"/>
    </font>
    <font>
      <sz val="11"/>
      <name val="Courier New"/>
      <family val="3"/>
    </font>
    <font>
      <sz val="11"/>
      <name val="Calibri"/>
      <family val="2"/>
    </font>
    <font>
      <sz val="10"/>
      <name val="Calibri"/>
      <family val="2"/>
    </font>
    <font>
      <sz val="10"/>
      <name val="Arial"/>
      <family val="2"/>
    </font>
    <font>
      <sz val="10"/>
      <color rgb="FF000000"/>
      <name val="Arial"/>
      <family val="2"/>
    </font>
    <font>
      <sz val="10"/>
      <color rgb="FF000000"/>
      <name val="Calibri"/>
      <family val="2"/>
    </font>
    <font>
      <b/>
      <sz val="8"/>
      <color theme="1"/>
      <name val="Courier New"/>
      <family val="3"/>
    </font>
    <font>
      <sz val="8"/>
      <name val="Courier New"/>
      <family val="3"/>
    </font>
    <font>
      <sz val="10"/>
      <color theme="1"/>
      <name val="Arial"/>
      <family val="2"/>
    </font>
    <font>
      <b/>
      <sz val="9"/>
      <color rgb="FF000000"/>
      <name val="Courier New"/>
      <family val="3"/>
    </font>
    <font>
      <b/>
      <sz val="8"/>
      <name val="Courier New"/>
      <family val="3"/>
    </font>
    <font>
      <b/>
      <sz val="14"/>
      <color theme="1"/>
      <name val="Courier New"/>
      <family val="3"/>
    </font>
    <font>
      <sz val="10"/>
      <color theme="1"/>
      <name val="Courier New"/>
      <family val="3"/>
    </font>
    <font>
      <sz val="11"/>
      <color rgb="FF000000"/>
      <name val="Courier New"/>
      <family val="3"/>
    </font>
    <font>
      <sz val="8"/>
      <color theme="1"/>
      <name val="Courier New"/>
      <family val="3"/>
    </font>
    <font>
      <sz val="9"/>
      <color theme="1"/>
      <name val="Courier New"/>
      <family val="3"/>
    </font>
    <font>
      <b/>
      <sz val="11"/>
      <color rgb="FF000000"/>
      <name val="Arial"/>
      <family val="2"/>
      <charset val="1"/>
    </font>
    <font>
      <b/>
      <sz val="12"/>
      <color rgb="FF2E2E2E"/>
      <name val="Arial"/>
      <family val="2"/>
      <charset val="1"/>
    </font>
    <font>
      <b/>
      <sz val="8"/>
      <color rgb="FF2E2E2E"/>
      <name val="Arial"/>
      <family val="2"/>
      <charset val="1"/>
    </font>
    <font>
      <sz val="11"/>
      <color rgb="FF000000"/>
      <name val="Calibri"/>
      <family val="2"/>
      <charset val="1"/>
    </font>
    <font>
      <b/>
      <sz val="10"/>
      <color rgb="FF000000"/>
      <name val="Arial"/>
      <family val="2"/>
      <charset val="1"/>
    </font>
    <font>
      <b/>
      <sz val="11"/>
      <color rgb="FF000000"/>
      <name val="Calibri"/>
      <family val="2"/>
    </font>
    <font>
      <sz val="11"/>
      <color indexed="8"/>
      <name val="Calibri"/>
      <family val="2"/>
    </font>
    <font>
      <sz val="11"/>
      <name val="Calibri"/>
      <family val="2"/>
      <scheme val="minor"/>
    </font>
    <font>
      <b/>
      <sz val="12"/>
      <name val="Calibri"/>
      <family val="2"/>
      <scheme val="minor"/>
    </font>
    <font>
      <b/>
      <sz val="12"/>
      <color theme="1"/>
      <name val="Courier New"/>
      <family val="3"/>
    </font>
    <font>
      <b/>
      <sz val="12"/>
      <name val="Calibri"/>
      <family val="2"/>
    </font>
    <font>
      <sz val="12"/>
      <color rgb="FF000000"/>
      <name val="Arial"/>
      <family val="2"/>
    </font>
    <font>
      <sz val="12"/>
      <color theme="1"/>
      <name val="Calibri"/>
      <family val="2"/>
      <scheme val="minor"/>
    </font>
    <font>
      <b/>
      <sz val="12"/>
      <color rgb="FF000000"/>
      <name val="Calibri"/>
      <family val="2"/>
    </font>
    <font>
      <b/>
      <sz val="12"/>
      <name val="Courier New"/>
      <family val="3"/>
    </font>
    <font>
      <sz val="12"/>
      <name val="Courier New"/>
      <family val="3"/>
    </font>
    <font>
      <u/>
      <sz val="12"/>
      <color rgb="FF000000"/>
      <name val="Arial"/>
      <family val="2"/>
    </font>
    <font>
      <sz val="12"/>
      <name val="Calibri"/>
      <family val="2"/>
    </font>
    <font>
      <b/>
      <sz val="12"/>
      <color theme="1"/>
      <name val="Calibri"/>
      <family val="2"/>
      <scheme val="minor"/>
    </font>
    <font>
      <u val="double"/>
      <sz val="12"/>
      <color theme="1"/>
      <name val="Calibri"/>
      <family val="2"/>
      <scheme val="minor"/>
    </font>
    <font>
      <b/>
      <u val="double"/>
      <sz val="12"/>
      <name val="Courier New"/>
      <family val="3"/>
    </font>
    <font>
      <sz val="12"/>
      <name val="Arial"/>
      <family val="2"/>
    </font>
    <font>
      <sz val="24"/>
      <color theme="1"/>
      <name val="Calibri"/>
      <family val="2"/>
      <scheme val="minor"/>
    </font>
    <font>
      <sz val="12"/>
      <name val="Calibri"/>
      <family val="2"/>
      <scheme val="minor"/>
    </font>
    <font>
      <sz val="18"/>
      <color theme="1"/>
      <name val="Calibri"/>
      <family val="2"/>
      <scheme val="minor"/>
    </font>
    <font>
      <sz val="10"/>
      <color rgb="FF000000"/>
      <name val="Arial"/>
      <family val="2"/>
    </font>
    <font>
      <b/>
      <u/>
      <sz val="12"/>
      <color theme="1"/>
      <name val="Calibri"/>
      <family val="2"/>
    </font>
    <font>
      <b/>
      <sz val="11"/>
      <color theme="1"/>
      <name val="Courier New"/>
      <family val="3"/>
    </font>
    <font>
      <b/>
      <sz val="11"/>
      <name val="Calibri"/>
      <family val="2"/>
    </font>
    <font>
      <b/>
      <sz val="11"/>
      <name val="Calibri"/>
      <family val="2"/>
      <scheme val="minor"/>
    </font>
    <font>
      <u/>
      <sz val="11"/>
      <color rgb="FF000000"/>
      <name val="Arial"/>
      <family val="2"/>
    </font>
    <font>
      <sz val="11"/>
      <name val="Arial"/>
      <family val="2"/>
    </font>
    <font>
      <sz val="11"/>
      <color theme="1"/>
      <name val="Courier New"/>
      <family val="3"/>
    </font>
    <font>
      <u/>
      <sz val="11"/>
      <color theme="10"/>
      <name val="Calibri"/>
      <family val="2"/>
      <scheme val="minor"/>
    </font>
    <font>
      <sz val="8"/>
      <color rgb="FF000000"/>
      <name val="Verdana"/>
      <family val="2"/>
    </font>
  </fonts>
  <fills count="18">
    <fill>
      <patternFill patternType="none"/>
    </fill>
    <fill>
      <patternFill patternType="gray125"/>
    </fill>
    <fill>
      <patternFill patternType="solid">
        <fgColor theme="0"/>
        <bgColor indexed="64"/>
      </patternFill>
    </fill>
    <fill>
      <patternFill patternType="solid">
        <fgColor theme="5" tint="0.39997558519241921"/>
        <bgColor indexed="64"/>
      </patternFill>
    </fill>
    <fill>
      <patternFill patternType="solid">
        <fgColor rgb="FFFFFFCC"/>
        <bgColor indexed="64"/>
      </patternFill>
    </fill>
    <fill>
      <patternFill patternType="solid">
        <fgColor rgb="FFC0C0C0"/>
        <bgColor rgb="FFC0C0C0"/>
      </patternFill>
    </fill>
    <fill>
      <patternFill patternType="solid">
        <fgColor rgb="FFFFFFFF"/>
        <bgColor rgb="FFFFFFFF"/>
      </patternFill>
    </fill>
    <fill>
      <patternFill patternType="solid">
        <fgColor theme="2" tint="-0.14999847407452621"/>
        <bgColor indexed="64"/>
      </patternFill>
    </fill>
    <fill>
      <patternFill patternType="solid">
        <fgColor theme="2" tint="-0.14999847407452621"/>
        <bgColor rgb="FFFFFFFF"/>
      </patternFill>
    </fill>
    <fill>
      <patternFill patternType="solid">
        <fgColor rgb="FFFFFFFF"/>
        <bgColor rgb="FFFFFFCC"/>
      </patternFill>
    </fill>
    <fill>
      <patternFill patternType="solid">
        <fgColor theme="9" tint="-0.249977111117893"/>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5" tint="-0.249977111117893"/>
        <bgColor rgb="FFD9D9D9"/>
      </patternFill>
    </fill>
    <fill>
      <patternFill patternType="solid">
        <fgColor theme="5" tint="-0.249977111117893"/>
        <bgColor rgb="FFC0C0C0"/>
      </patternFill>
    </fill>
    <fill>
      <patternFill patternType="solid">
        <fgColor theme="0"/>
        <bgColor theme="0"/>
      </patternFill>
    </fill>
  </fills>
  <borders count="8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style="thin">
        <color auto="1"/>
      </left>
      <right style="medium">
        <color auto="1"/>
      </right>
      <top style="thin">
        <color auto="1"/>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rgb="FF000000"/>
      </bottom>
      <diagonal/>
    </border>
    <border>
      <left/>
      <right/>
      <top/>
      <bottom style="thin">
        <color rgb="FF000000"/>
      </bottom>
      <diagonal/>
    </border>
    <border>
      <left/>
      <right style="medium">
        <color indexed="64"/>
      </right>
      <top/>
      <bottom style="thin">
        <color rgb="FF000000"/>
      </bottom>
      <diagonal/>
    </border>
    <border>
      <left/>
      <right style="thin">
        <color rgb="FF000000"/>
      </right>
      <top style="thin">
        <color indexed="64"/>
      </top>
      <bottom style="thin">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medium">
        <color indexed="64"/>
      </left>
      <right/>
      <top/>
      <bottom style="thin">
        <color indexed="64"/>
      </bottom>
      <diagonal/>
    </border>
    <border>
      <left/>
      <right style="medium">
        <color auto="1"/>
      </right>
      <top/>
      <bottom style="thin">
        <color auto="1"/>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auto="1"/>
      </right>
      <top style="thin">
        <color indexed="64"/>
      </top>
      <bottom style="thin">
        <color auto="1"/>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auto="1"/>
      </top>
      <bottom style="medium">
        <color indexed="64"/>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auto="1"/>
      </left>
      <right style="medium">
        <color auto="1"/>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rgb="FF000000"/>
      </left>
      <right style="medium">
        <color indexed="64"/>
      </right>
      <top style="thin">
        <color rgb="FF000000"/>
      </top>
      <bottom/>
      <diagonal/>
    </border>
    <border>
      <left/>
      <right/>
      <top style="thin">
        <color rgb="FF000000"/>
      </top>
      <bottom/>
      <diagonal/>
    </border>
    <border>
      <left style="medium">
        <color indexed="64"/>
      </left>
      <right/>
      <top style="thin">
        <color rgb="FF000000"/>
      </top>
      <bottom/>
      <diagonal/>
    </border>
    <border>
      <left/>
      <right style="medium">
        <color indexed="64"/>
      </right>
      <top style="thin">
        <color rgb="FF000000"/>
      </top>
      <bottom/>
      <diagonal/>
    </border>
    <border>
      <left/>
      <right style="thin">
        <color indexed="64"/>
      </right>
      <top style="medium">
        <color indexed="64"/>
      </top>
      <bottom/>
      <diagonal/>
    </border>
    <border>
      <left style="thin">
        <color indexed="64"/>
      </left>
      <right/>
      <top style="medium">
        <color indexed="64"/>
      </top>
      <bottom/>
      <diagonal/>
    </border>
  </borders>
  <cellStyleXfs count="8">
    <xf numFmtId="0" fontId="0" fillId="0" borderId="0"/>
    <xf numFmtId="44" fontId="1" fillId="0" borderId="0" applyFont="0" applyFill="0" applyBorder="0" applyAlignment="0" applyProtection="0"/>
    <xf numFmtId="9" fontId="1" fillId="0" borderId="0" applyFont="0" applyFill="0" applyBorder="0" applyAlignment="0" applyProtection="0"/>
    <xf numFmtId="0" fontId="30" fillId="0" borderId="0" applyFont="0" applyFill="0" applyBorder="0" applyAlignment="0" applyProtection="0"/>
    <xf numFmtId="43" fontId="1" fillId="0" borderId="0" applyFont="0" applyFill="0" applyBorder="0" applyAlignment="0" applyProtection="0"/>
    <xf numFmtId="0" fontId="1" fillId="0" borderId="0"/>
    <xf numFmtId="0" fontId="49" fillId="0" borderId="0"/>
    <xf numFmtId="0" fontId="57" fillId="0" borderId="0" applyNumberFormat="0" applyFill="0" applyBorder="0" applyAlignment="0" applyProtection="0"/>
  </cellStyleXfs>
  <cellXfs count="814">
    <xf numFmtId="0" fontId="0" fillId="0" borderId="0" xfId="0"/>
    <xf numFmtId="0" fontId="3" fillId="0" borderId="0" xfId="0" applyFont="1" applyAlignment="1">
      <alignment horizontal="center" vertical="center" wrapText="1"/>
    </xf>
    <xf numFmtId="0" fontId="0" fillId="0" borderId="0" xfId="0" applyAlignment="1">
      <alignment wrapText="1"/>
    </xf>
    <xf numFmtId="0" fontId="0" fillId="2" borderId="0" xfId="0" applyFill="1"/>
    <xf numFmtId="0" fontId="4" fillId="0" borderId="4" xfId="0" applyFont="1" applyBorder="1" applyAlignment="1">
      <alignment horizontal="center" vertical="center"/>
    </xf>
    <xf numFmtId="0" fontId="4" fillId="0" borderId="0" xfId="0" applyFont="1" applyAlignment="1">
      <alignment horizontal="center" vertical="center"/>
    </xf>
    <xf numFmtId="0" fontId="8" fillId="0" borderId="0" xfId="0" applyFont="1" applyAlignment="1">
      <alignment horizontal="center" vertical="center"/>
    </xf>
    <xf numFmtId="0" fontId="0" fillId="3" borderId="0" xfId="0" applyFill="1"/>
    <xf numFmtId="0" fontId="11" fillId="0" borderId="0" xfId="0" applyFont="1" applyAlignment="1">
      <alignment horizontal="center" vertical="center"/>
    </xf>
    <xf numFmtId="0" fontId="8" fillId="0" borderId="0" xfId="0" applyFont="1"/>
    <xf numFmtId="0" fontId="11" fillId="0" borderId="0" xfId="0" applyFont="1" applyAlignment="1">
      <alignment vertical="center" wrapText="1"/>
    </xf>
    <xf numFmtId="0" fontId="11" fillId="0" borderId="0" xfId="0" applyFont="1" applyAlignment="1">
      <alignment horizontal="center" vertical="center" wrapText="1"/>
    </xf>
    <xf numFmtId="44" fontId="11" fillId="0" borderId="0" xfId="1" applyFont="1" applyBorder="1" applyAlignment="1">
      <alignment horizontal="center" vertical="center"/>
    </xf>
    <xf numFmtId="168" fontId="11" fillId="0" borderId="0" xfId="0" applyNumberFormat="1" applyFont="1" applyAlignment="1">
      <alignment horizontal="center" vertical="center"/>
    </xf>
    <xf numFmtId="0" fontId="12" fillId="0" borderId="0" xfId="0" applyFont="1" applyAlignment="1">
      <alignment horizontal="center" vertical="center"/>
    </xf>
    <xf numFmtId="0" fontId="12" fillId="0" borderId="0" xfId="0" applyFont="1" applyAlignment="1">
      <alignment vertical="center" wrapText="1"/>
    </xf>
    <xf numFmtId="0" fontId="12" fillId="0" borderId="0" xfId="0" applyFont="1" applyAlignment="1">
      <alignment horizontal="center" vertical="center" wrapText="1"/>
    </xf>
    <xf numFmtId="44" fontId="12" fillId="0" borderId="0" xfId="1" applyFont="1" applyBorder="1" applyAlignment="1">
      <alignment horizontal="center" vertical="center"/>
    </xf>
    <xf numFmtId="168" fontId="12" fillId="0" borderId="0" xfId="0" applyNumberFormat="1" applyFont="1" applyAlignment="1">
      <alignment horizontal="center" vertical="center"/>
    </xf>
    <xf numFmtId="44" fontId="12" fillId="0" borderId="0" xfId="1" applyFont="1" applyAlignment="1">
      <alignment horizontal="center" vertical="center"/>
    </xf>
    <xf numFmtId="0" fontId="13" fillId="0" borderId="0" xfId="0" applyFont="1" applyAlignment="1">
      <alignment vertical="center" wrapText="1"/>
    </xf>
    <xf numFmtId="0" fontId="10" fillId="0" borderId="0" xfId="0" applyFont="1" applyAlignment="1">
      <alignment horizontal="center" vertical="center"/>
    </xf>
    <xf numFmtId="44" fontId="13" fillId="0" borderId="0" xfId="1" applyFont="1"/>
    <xf numFmtId="0" fontId="13" fillId="0" borderId="0" xfId="0" applyFont="1"/>
    <xf numFmtId="0" fontId="2" fillId="3" borderId="50" xfId="0" applyFont="1" applyFill="1" applyBorder="1" applyAlignment="1">
      <alignment vertical="center"/>
    </xf>
    <xf numFmtId="0" fontId="5" fillId="3" borderId="51" xfId="0" applyFont="1" applyFill="1" applyBorder="1"/>
    <xf numFmtId="0" fontId="14" fillId="3" borderId="9" xfId="0" applyFont="1" applyFill="1" applyBorder="1" applyAlignment="1">
      <alignment vertical="center"/>
    </xf>
    <xf numFmtId="0" fontId="15" fillId="3" borderId="10" xfId="0" applyFont="1" applyFill="1" applyBorder="1"/>
    <xf numFmtId="3" fontId="16" fillId="0" borderId="0" xfId="0" applyNumberFormat="1" applyFont="1"/>
    <xf numFmtId="0" fontId="15" fillId="3" borderId="11" xfId="0" applyFont="1" applyFill="1" applyBorder="1"/>
    <xf numFmtId="14" fontId="14" fillId="3" borderId="10" xfId="0" applyNumberFormat="1" applyFont="1" applyFill="1" applyBorder="1" applyAlignment="1">
      <alignment vertical="center"/>
    </xf>
    <xf numFmtId="14" fontId="14" fillId="3" borderId="11" xfId="0" applyNumberFormat="1" applyFont="1" applyFill="1" applyBorder="1" applyAlignment="1">
      <alignment vertical="center"/>
    </xf>
    <xf numFmtId="0" fontId="0" fillId="3" borderId="53" xfId="0" applyFill="1" applyBorder="1"/>
    <xf numFmtId="44" fontId="14" fillId="3" borderId="13" xfId="1" applyFont="1" applyFill="1" applyBorder="1" applyAlignment="1">
      <alignment horizontal="right" vertical="center"/>
    </xf>
    <xf numFmtId="10" fontId="14" fillId="3" borderId="11" xfId="0" applyNumberFormat="1" applyFont="1" applyFill="1" applyBorder="1" applyAlignment="1">
      <alignment horizontal="left" vertical="center"/>
    </xf>
    <xf numFmtId="0" fontId="14" fillId="3" borderId="15" xfId="0" applyFont="1" applyFill="1" applyBorder="1" applyAlignment="1">
      <alignment vertical="center"/>
    </xf>
    <xf numFmtId="0" fontId="15" fillId="3" borderId="16" xfId="0" applyFont="1" applyFill="1" applyBorder="1"/>
    <xf numFmtId="0" fontId="15" fillId="3" borderId="17" xfId="0" applyFont="1" applyFill="1" applyBorder="1"/>
    <xf numFmtId="0" fontId="17" fillId="3" borderId="18" xfId="0" applyFont="1" applyFill="1" applyBorder="1" applyAlignment="1">
      <alignment horizontal="center"/>
    </xf>
    <xf numFmtId="0" fontId="18" fillId="3" borderId="18" xfId="0" applyFont="1" applyFill="1" applyBorder="1" applyAlignment="1">
      <alignment horizontal="center"/>
    </xf>
    <xf numFmtId="0" fontId="14" fillId="3" borderId="18" xfId="0" applyFont="1" applyFill="1" applyBorder="1" applyAlignment="1">
      <alignment horizontal="center"/>
    </xf>
    <xf numFmtId="0" fontId="18" fillId="3" borderId="54" xfId="0" applyFont="1" applyFill="1" applyBorder="1" applyAlignment="1">
      <alignment horizontal="center"/>
    </xf>
    <xf numFmtId="0" fontId="18" fillId="3" borderId="55" xfId="0" applyFont="1" applyFill="1" applyBorder="1" applyAlignment="1">
      <alignment horizontal="center"/>
    </xf>
    <xf numFmtId="0" fontId="18" fillId="3" borderId="56" xfId="0" applyFont="1" applyFill="1" applyBorder="1" applyAlignment="1">
      <alignment horizontal="center"/>
    </xf>
    <xf numFmtId="9" fontId="14" fillId="5" borderId="57" xfId="0" applyNumberFormat="1" applyFont="1" applyFill="1" applyBorder="1" applyAlignment="1">
      <alignment horizontal="right"/>
    </xf>
    <xf numFmtId="9" fontId="16" fillId="0" borderId="0" xfId="0" applyNumberFormat="1" applyFont="1"/>
    <xf numFmtId="9" fontId="14" fillId="5" borderId="58" xfId="0" applyNumberFormat="1" applyFont="1" applyFill="1" applyBorder="1" applyAlignment="1">
      <alignment horizontal="right"/>
    </xf>
    <xf numFmtId="44" fontId="14" fillId="6" borderId="22" xfId="1" applyFont="1" applyFill="1" applyBorder="1" applyAlignment="1">
      <alignment horizontal="right"/>
    </xf>
    <xf numFmtId="169" fontId="14" fillId="6" borderId="22" xfId="0" applyNumberFormat="1" applyFont="1" applyFill="1" applyBorder="1" applyAlignment="1">
      <alignment horizontal="right"/>
    </xf>
    <xf numFmtId="4" fontId="16" fillId="0" borderId="0" xfId="0" applyNumberFormat="1" applyFont="1"/>
    <xf numFmtId="44" fontId="14" fillId="6" borderId="23" xfId="1" applyFont="1" applyFill="1" applyBorder="1" applyAlignment="1">
      <alignment horizontal="right"/>
    </xf>
    <xf numFmtId="9" fontId="14" fillId="5" borderId="22" xfId="0" applyNumberFormat="1" applyFont="1" applyFill="1" applyBorder="1" applyAlignment="1">
      <alignment horizontal="right"/>
    </xf>
    <xf numFmtId="9" fontId="14" fillId="5" borderId="23" xfId="0" applyNumberFormat="1" applyFont="1" applyFill="1" applyBorder="1" applyAlignment="1">
      <alignment horizontal="right"/>
    </xf>
    <xf numFmtId="44" fontId="14" fillId="7" borderId="22" xfId="1" applyFont="1" applyFill="1" applyBorder="1" applyAlignment="1">
      <alignment horizontal="right"/>
    </xf>
    <xf numFmtId="44" fontId="14" fillId="8" borderId="22" xfId="1" applyFont="1" applyFill="1" applyBorder="1" applyAlignment="1">
      <alignment horizontal="right"/>
    </xf>
    <xf numFmtId="44" fontId="14" fillId="8" borderId="23" xfId="1" applyFont="1" applyFill="1" applyBorder="1" applyAlignment="1">
      <alignment horizontal="right"/>
    </xf>
    <xf numFmtId="3" fontId="20" fillId="0" borderId="0" xfId="0" applyNumberFormat="1" applyFont="1"/>
    <xf numFmtId="3" fontId="20" fillId="0" borderId="5" xfId="0" applyNumberFormat="1" applyFont="1" applyBorder="1"/>
    <xf numFmtId="0" fontId="20" fillId="0" borderId="0" xfId="0" applyFont="1" applyAlignment="1">
      <alignment vertical="center" wrapText="1"/>
    </xf>
    <xf numFmtId="0" fontId="20" fillId="0" borderId="0" xfId="0" applyFont="1"/>
    <xf numFmtId="44" fontId="20" fillId="0" borderId="0" xfId="1" applyFont="1" applyBorder="1"/>
    <xf numFmtId="3" fontId="23" fillId="0" borderId="0" xfId="0" applyNumberFormat="1" applyFont="1"/>
    <xf numFmtId="3" fontId="20" fillId="0" borderId="0" xfId="0" applyNumberFormat="1" applyFont="1" applyAlignment="1">
      <alignment vertical="center"/>
    </xf>
    <xf numFmtId="3" fontId="23" fillId="0" borderId="0" xfId="0" applyNumberFormat="1" applyFont="1" applyAlignment="1">
      <alignment vertical="center"/>
    </xf>
    <xf numFmtId="0" fontId="21" fillId="0" borderId="0" xfId="0" applyFont="1" applyAlignment="1">
      <alignment vertical="center"/>
    </xf>
    <xf numFmtId="10" fontId="0" fillId="9" borderId="22" xfId="0" applyNumberFormat="1" applyFill="1" applyBorder="1" applyAlignment="1">
      <alignment horizontal="center"/>
    </xf>
    <xf numFmtId="0" fontId="6" fillId="0" borderId="18" xfId="0" applyFont="1" applyBorder="1"/>
    <xf numFmtId="44" fontId="0" fillId="0" borderId="18" xfId="1" applyFont="1" applyBorder="1"/>
    <xf numFmtId="0" fontId="0" fillId="0" borderId="18" xfId="0" applyBorder="1"/>
    <xf numFmtId="44" fontId="0" fillId="0" borderId="0" xfId="1" applyFont="1"/>
    <xf numFmtId="0" fontId="0" fillId="0" borderId="22" xfId="0" applyFill="1" applyBorder="1"/>
    <xf numFmtId="0" fontId="0" fillId="0" borderId="0" xfId="0" applyFill="1" applyBorder="1" applyAlignment="1"/>
    <xf numFmtId="0" fontId="0" fillId="0" borderId="0" xfId="0" applyFill="1"/>
    <xf numFmtId="0" fontId="9" fillId="0" borderId="0" xfId="0" applyFont="1" applyFill="1"/>
    <xf numFmtId="4" fontId="32" fillId="10" borderId="22" xfId="4" applyNumberFormat="1" applyFont="1" applyFill="1" applyBorder="1" applyAlignment="1" applyProtection="1">
      <alignment horizontal="center" vertical="center"/>
      <protection locked="0"/>
    </xf>
    <xf numFmtId="2" fontId="32" fillId="10" borderId="23" xfId="4" applyNumberFormat="1" applyFont="1" applyFill="1" applyBorder="1" applyAlignment="1" applyProtection="1">
      <alignment horizontal="center" vertical="center"/>
      <protection locked="0"/>
    </xf>
    <xf numFmtId="2" fontId="0" fillId="0" borderId="0" xfId="0" applyNumberFormat="1" applyFill="1" applyBorder="1" applyAlignment="1"/>
    <xf numFmtId="2" fontId="0" fillId="0" borderId="0" xfId="1" applyNumberFormat="1" applyFont="1"/>
    <xf numFmtId="2" fontId="0" fillId="0" borderId="0" xfId="0" applyNumberFormat="1"/>
    <xf numFmtId="2" fontId="0" fillId="0" borderId="0" xfId="0" applyNumberFormat="1" applyAlignment="1">
      <alignment horizontal="center"/>
    </xf>
    <xf numFmtId="0" fontId="0" fillId="0" borderId="26" xfId="0" applyFill="1" applyBorder="1"/>
    <xf numFmtId="0" fontId="35" fillId="0" borderId="0" xfId="0" applyFont="1" applyAlignment="1">
      <alignment horizontal="center" vertical="center" wrapText="1"/>
    </xf>
    <xf numFmtId="0" fontId="36" fillId="0" borderId="0" xfId="0" applyFont="1"/>
    <xf numFmtId="0" fontId="36" fillId="0" borderId="0" xfId="0" applyFont="1" applyAlignment="1">
      <alignment wrapText="1"/>
    </xf>
    <xf numFmtId="0" fontId="40" fillId="0" borderId="0" xfId="0" applyFont="1" applyAlignment="1">
      <alignment horizontal="center" vertical="center" wrapText="1"/>
    </xf>
    <xf numFmtId="0" fontId="38" fillId="3" borderId="10" xfId="0" applyFont="1" applyFill="1" applyBorder="1" applyAlignment="1">
      <alignment horizontal="right"/>
    </xf>
    <xf numFmtId="14" fontId="38" fillId="3" borderId="12" xfId="0" applyNumberFormat="1" applyFont="1" applyFill="1" applyBorder="1" applyAlignment="1">
      <alignment vertical="center"/>
    </xf>
    <xf numFmtId="44" fontId="38" fillId="3" borderId="13" xfId="1" applyFont="1" applyFill="1" applyBorder="1" applyAlignment="1">
      <alignment horizontal="right" vertical="center"/>
    </xf>
    <xf numFmtId="10" fontId="38" fillId="3" borderId="14" xfId="0" applyNumberFormat="1" applyFont="1" applyFill="1" applyBorder="1" applyAlignment="1">
      <alignment horizontal="left" vertical="center"/>
    </xf>
    <xf numFmtId="0" fontId="38" fillId="3" borderId="11" xfId="0" applyFont="1" applyFill="1" applyBorder="1" applyAlignment="1">
      <alignment vertical="center"/>
    </xf>
    <xf numFmtId="0" fontId="38" fillId="3" borderId="1" xfId="0" applyFont="1" applyFill="1" applyBorder="1" applyAlignment="1">
      <alignment horizontal="center" vertical="center"/>
    </xf>
    <xf numFmtId="0" fontId="38" fillId="3" borderId="18" xfId="0" applyFont="1" applyFill="1" applyBorder="1" applyAlignment="1">
      <alignment horizontal="center" vertical="center"/>
    </xf>
    <xf numFmtId="0" fontId="38" fillId="3" borderId="19" xfId="0" applyFont="1" applyFill="1" applyBorder="1" applyAlignment="1">
      <alignment horizontal="center" vertical="center" wrapText="1"/>
    </xf>
    <xf numFmtId="0" fontId="38" fillId="3" borderId="19" xfId="0" applyFont="1" applyFill="1" applyBorder="1" applyAlignment="1">
      <alignment horizontal="center" vertical="center"/>
    </xf>
    <xf numFmtId="44" fontId="38" fillId="3" borderId="18" xfId="1" applyFont="1" applyFill="1" applyBorder="1" applyAlignment="1">
      <alignment horizontal="center" vertical="center" wrapText="1"/>
    </xf>
    <xf numFmtId="0" fontId="38" fillId="3" borderId="18" xfId="0" applyFont="1" applyFill="1" applyBorder="1" applyAlignment="1">
      <alignment horizontal="center" vertical="center" wrapText="1"/>
    </xf>
    <xf numFmtId="2" fontId="32" fillId="10" borderId="21" xfId="0" applyNumberFormat="1" applyFont="1" applyFill="1" applyBorder="1" applyAlignment="1">
      <alignment horizontal="center" vertical="center"/>
    </xf>
    <xf numFmtId="2" fontId="32" fillId="10" borderId="22" xfId="0" applyNumberFormat="1" applyFont="1" applyFill="1" applyBorder="1" applyAlignment="1">
      <alignment horizontal="center" vertical="center"/>
    </xf>
    <xf numFmtId="0" fontId="32" fillId="10" borderId="22" xfId="0" applyFont="1" applyFill="1" applyBorder="1" applyAlignment="1">
      <alignment horizontal="center" vertical="center"/>
    </xf>
    <xf numFmtId="2" fontId="32" fillId="10" borderId="23" xfId="0" applyNumberFormat="1" applyFont="1" applyFill="1" applyBorder="1" applyAlignment="1">
      <alignment horizontal="center" vertical="center"/>
    </xf>
    <xf numFmtId="0" fontId="38" fillId="3" borderId="20" xfId="0" applyFont="1" applyFill="1" applyBorder="1" applyAlignment="1">
      <alignment horizontal="center" vertical="center"/>
    </xf>
    <xf numFmtId="164" fontId="38" fillId="4" borderId="20" xfId="0" applyNumberFormat="1" applyFont="1" applyFill="1" applyBorder="1" applyAlignment="1">
      <alignment horizontal="center" vertical="center" wrapText="1"/>
    </xf>
    <xf numFmtId="2" fontId="36" fillId="10" borderId="22" xfId="0" applyNumberFormat="1" applyFont="1" applyFill="1" applyBorder="1"/>
    <xf numFmtId="2" fontId="36" fillId="10" borderId="22" xfId="1" applyNumberFormat="1" applyFont="1" applyFill="1" applyBorder="1"/>
    <xf numFmtId="44" fontId="36" fillId="10" borderId="22" xfId="1" applyFont="1" applyFill="1" applyBorder="1"/>
    <xf numFmtId="2" fontId="36" fillId="10" borderId="23" xfId="1" applyNumberFormat="1" applyFont="1" applyFill="1" applyBorder="1"/>
    <xf numFmtId="0" fontId="39" fillId="0" borderId="21" xfId="0" applyFont="1" applyFill="1" applyBorder="1" applyAlignment="1">
      <alignment horizontal="center" vertical="center"/>
    </xf>
    <xf numFmtId="0" fontId="39" fillId="0" borderId="22" xfId="0" applyFont="1" applyFill="1" applyBorder="1" applyAlignment="1">
      <alignment horizontal="center" vertical="center"/>
    </xf>
    <xf numFmtId="0" fontId="39" fillId="0" borderId="22" xfId="0" applyFont="1" applyFill="1" applyBorder="1" applyAlignment="1">
      <alignment vertical="center" wrapText="1"/>
    </xf>
    <xf numFmtId="0" fontId="39" fillId="0" borderId="22" xfId="0" applyFont="1" applyFill="1" applyBorder="1" applyAlignment="1">
      <alignment horizontal="center" vertical="center" wrapText="1"/>
    </xf>
    <xf numFmtId="2" fontId="39" fillId="0" borderId="22" xfId="0" applyNumberFormat="1" applyFont="1" applyFill="1" applyBorder="1" applyAlignment="1">
      <alignment horizontal="center" vertical="center"/>
    </xf>
    <xf numFmtId="44" fontId="39" fillId="0" borderId="22" xfId="1" applyFont="1" applyFill="1" applyBorder="1" applyAlignment="1">
      <alignment horizontal="center" vertical="center"/>
    </xf>
    <xf numFmtId="164" fontId="39" fillId="0" borderId="23" xfId="0" applyNumberFormat="1" applyFont="1" applyFill="1" applyBorder="1" applyAlignment="1">
      <alignment horizontal="center" vertical="center"/>
    </xf>
    <xf numFmtId="0" fontId="35" fillId="0" borderId="0" xfId="0" applyFont="1" applyFill="1" applyAlignment="1">
      <alignment horizontal="center" vertical="center" wrapText="1"/>
    </xf>
    <xf numFmtId="2" fontId="36" fillId="0" borderId="21" xfId="0" applyNumberFormat="1" applyFont="1" applyFill="1" applyBorder="1"/>
    <xf numFmtId="2" fontId="36" fillId="0" borderId="22" xfId="0" applyNumberFormat="1" applyFont="1" applyFill="1" applyBorder="1" applyAlignment="1">
      <alignment horizontal="center"/>
    </xf>
    <xf numFmtId="2" fontId="36" fillId="0" borderId="22" xfId="0" applyNumberFormat="1" applyFont="1" applyFill="1" applyBorder="1"/>
    <xf numFmtId="2" fontId="36" fillId="0" borderId="22" xfId="1" applyNumberFormat="1" applyFont="1" applyFill="1" applyBorder="1"/>
    <xf numFmtId="9" fontId="36" fillId="0" borderId="22" xfId="2" applyFont="1" applyFill="1" applyBorder="1"/>
    <xf numFmtId="2" fontId="36" fillId="0" borderId="23" xfId="1" applyNumberFormat="1" applyFont="1" applyFill="1" applyBorder="1"/>
    <xf numFmtId="0" fontId="36" fillId="0" borderId="0" xfId="0" applyFont="1" applyFill="1"/>
    <xf numFmtId="2" fontId="36" fillId="0" borderId="30" xfId="0" applyNumberFormat="1" applyFont="1" applyFill="1" applyBorder="1"/>
    <xf numFmtId="2" fontId="36" fillId="0" borderId="38" xfId="0" applyNumberFormat="1" applyFont="1" applyFill="1" applyBorder="1" applyAlignment="1">
      <alignment horizontal="center"/>
    </xf>
    <xf numFmtId="2" fontId="36" fillId="0" borderId="38" xfId="0" applyNumberFormat="1" applyFont="1" applyFill="1" applyBorder="1"/>
    <xf numFmtId="2" fontId="36" fillId="0" borderId="38" xfId="1" applyNumberFormat="1" applyFont="1" applyFill="1" applyBorder="1"/>
    <xf numFmtId="9" fontId="36" fillId="0" borderId="38" xfId="2" applyFont="1" applyFill="1" applyBorder="1"/>
    <xf numFmtId="2" fontId="36" fillId="0" borderId="31" xfId="1" applyNumberFormat="1" applyFont="1" applyFill="1" applyBorder="1"/>
    <xf numFmtId="0" fontId="39" fillId="12" borderId="4" xfId="0" applyFont="1" applyFill="1" applyBorder="1" applyAlignment="1">
      <alignment horizontal="center" vertical="center"/>
    </xf>
    <xf numFmtId="164" fontId="38" fillId="4" borderId="23" xfId="0" applyNumberFormat="1" applyFont="1" applyFill="1" applyBorder="1" applyAlignment="1">
      <alignment vertical="center"/>
    </xf>
    <xf numFmtId="2" fontId="36" fillId="10" borderId="54" xfId="0" applyNumberFormat="1" applyFont="1" applyFill="1" applyBorder="1"/>
    <xf numFmtId="2" fontId="36" fillId="10" borderId="55" xfId="0" applyNumberFormat="1" applyFont="1" applyFill="1" applyBorder="1" applyAlignment="1">
      <alignment horizontal="center"/>
    </xf>
    <xf numFmtId="2" fontId="36" fillId="10" borderId="55" xfId="0" applyNumberFormat="1" applyFont="1" applyFill="1" applyBorder="1"/>
    <xf numFmtId="9" fontId="36" fillId="10" borderId="55" xfId="2" applyFont="1" applyFill="1" applyBorder="1"/>
    <xf numFmtId="2" fontId="36" fillId="10" borderId="56" xfId="1" applyNumberFormat="1" applyFont="1" applyFill="1" applyBorder="1"/>
    <xf numFmtId="0" fontId="38" fillId="12" borderId="21" xfId="0" applyFont="1" applyFill="1" applyBorder="1" applyAlignment="1">
      <alignment horizontal="center" vertical="center"/>
    </xf>
    <xf numFmtId="164" fontId="39" fillId="4" borderId="23" xfId="0" applyNumberFormat="1" applyFont="1" applyFill="1" applyBorder="1" applyAlignment="1">
      <alignment horizontal="center" vertical="center"/>
    </xf>
    <xf numFmtId="4" fontId="35" fillId="0" borderId="0" xfId="0" applyNumberFormat="1" applyFont="1" applyFill="1" applyAlignment="1">
      <alignment horizontal="center" vertical="center" wrapText="1"/>
    </xf>
    <xf numFmtId="2" fontId="36" fillId="0" borderId="27" xfId="0" applyNumberFormat="1" applyFont="1" applyFill="1" applyBorder="1"/>
    <xf numFmtId="2" fontId="36" fillId="0" borderId="57" xfId="0" applyNumberFormat="1" applyFont="1" applyFill="1" applyBorder="1" applyAlignment="1">
      <alignment horizontal="center"/>
    </xf>
    <xf numFmtId="2" fontId="36" fillId="0" borderId="57" xfId="0" applyNumberFormat="1" applyFont="1" applyFill="1" applyBorder="1"/>
    <xf numFmtId="2" fontId="36" fillId="0" borderId="57" xfId="1" applyNumberFormat="1" applyFont="1" applyFill="1" applyBorder="1"/>
    <xf numFmtId="9" fontId="36" fillId="0" borderId="57" xfId="2" applyFont="1" applyFill="1" applyBorder="1"/>
    <xf numFmtId="2" fontId="36" fillId="0" borderId="58" xfId="1" applyNumberFormat="1" applyFont="1" applyFill="1" applyBorder="1"/>
    <xf numFmtId="4" fontId="39" fillId="0" borderId="22" xfId="0" applyNumberFormat="1" applyFont="1" applyFill="1" applyBorder="1" applyAlignment="1">
      <alignment horizontal="center" vertical="center"/>
    </xf>
    <xf numFmtId="0" fontId="39" fillId="0" borderId="22" xfId="0" applyFont="1" applyFill="1" applyBorder="1" applyAlignment="1">
      <alignment horizontal="left" vertical="center" wrapText="1"/>
    </xf>
    <xf numFmtId="0" fontId="38" fillId="3" borderId="21" xfId="0" applyFont="1" applyFill="1" applyBorder="1" applyAlignment="1">
      <alignment horizontal="center" vertical="center"/>
    </xf>
    <xf numFmtId="4" fontId="35" fillId="0" borderId="0" xfId="0" applyNumberFormat="1" applyFont="1" applyAlignment="1">
      <alignment horizontal="center" vertical="center" wrapText="1"/>
    </xf>
    <xf numFmtId="0" fontId="36" fillId="2" borderId="0" xfId="0" applyFont="1" applyFill="1"/>
    <xf numFmtId="44" fontId="39" fillId="0" borderId="22" xfId="1" applyFont="1" applyFill="1" applyBorder="1" applyAlignment="1" applyProtection="1">
      <alignment horizontal="center" vertical="center"/>
    </xf>
    <xf numFmtId="44" fontId="39" fillId="0" borderId="22" xfId="1" applyFont="1" applyFill="1" applyBorder="1" applyAlignment="1">
      <alignment vertical="center"/>
    </xf>
    <xf numFmtId="0" fontId="39" fillId="0" borderId="27" xfId="0" applyFont="1" applyFill="1" applyBorder="1" applyAlignment="1">
      <alignment horizontal="center" vertical="center"/>
    </xf>
    <xf numFmtId="0" fontId="39" fillId="0" borderId="28" xfId="0" applyFont="1" applyFill="1" applyBorder="1" applyAlignment="1">
      <alignment horizontal="center" vertical="center"/>
    </xf>
    <xf numFmtId="44" fontId="39" fillId="0" borderId="23" xfId="1" applyFont="1" applyFill="1" applyBorder="1" applyAlignment="1">
      <alignment horizontal="center" vertical="center"/>
    </xf>
    <xf numFmtId="44" fontId="39" fillId="0" borderId="0" xfId="1" applyFont="1" applyFill="1" applyBorder="1" applyAlignment="1" applyProtection="1">
      <alignment horizontal="center" vertical="center"/>
    </xf>
    <xf numFmtId="0" fontId="36" fillId="0" borderId="0" xfId="0" applyFont="1" applyFill="1" applyAlignment="1">
      <alignment wrapText="1"/>
    </xf>
    <xf numFmtId="0" fontId="41" fillId="0" borderId="0" xfId="0" applyFont="1" applyFill="1"/>
    <xf numFmtId="0" fontId="39" fillId="0" borderId="29" xfId="0" applyFont="1" applyFill="1" applyBorder="1" applyAlignment="1">
      <alignment horizontal="center" vertical="center"/>
    </xf>
    <xf numFmtId="0" fontId="39" fillId="0" borderId="29" xfId="0" applyFont="1" applyFill="1" applyBorder="1" applyAlignment="1">
      <alignment vertical="center" wrapText="1"/>
    </xf>
    <xf numFmtId="2" fontId="39" fillId="0" borderId="29" xfId="0" applyNumberFormat="1" applyFont="1" applyFill="1" applyBorder="1" applyAlignment="1">
      <alignment horizontal="center" vertical="center"/>
    </xf>
    <xf numFmtId="165" fontId="39" fillId="0" borderId="13" xfId="0" applyNumberFormat="1" applyFont="1" applyFill="1" applyBorder="1" applyAlignment="1">
      <alignment horizontal="center" vertical="center"/>
    </xf>
    <xf numFmtId="0" fontId="39" fillId="0" borderId="0" xfId="0" applyFont="1" applyFill="1" applyBorder="1" applyAlignment="1">
      <alignment horizontal="center" vertical="center"/>
    </xf>
    <xf numFmtId="0" fontId="39" fillId="0" borderId="29" xfId="0" applyFont="1" applyFill="1" applyBorder="1" applyAlignment="1">
      <alignment horizontal="left" vertical="center" wrapText="1"/>
    </xf>
    <xf numFmtId="0" fontId="39" fillId="0" borderId="14" xfId="0" applyFont="1" applyFill="1" applyBorder="1" applyAlignment="1">
      <alignment horizontal="center" vertical="center"/>
    </xf>
    <xf numFmtId="0" fontId="39" fillId="0" borderId="29" xfId="0" applyFont="1" applyFill="1" applyBorder="1" applyAlignment="1">
      <alignment vertical="top" wrapText="1"/>
    </xf>
    <xf numFmtId="0" fontId="38" fillId="12" borderId="30" xfId="0" applyFont="1" applyFill="1" applyBorder="1" applyAlignment="1">
      <alignment horizontal="center" vertical="center"/>
    </xf>
    <xf numFmtId="164" fontId="39" fillId="13" borderId="31" xfId="0" applyNumberFormat="1" applyFont="1" applyFill="1" applyBorder="1" applyAlignment="1">
      <alignment horizontal="center" vertical="center"/>
    </xf>
    <xf numFmtId="166" fontId="39" fillId="0" borderId="21" xfId="0" applyNumberFormat="1" applyFont="1" applyFill="1" applyBorder="1" applyAlignment="1">
      <alignment horizontal="center" vertical="center"/>
    </xf>
    <xf numFmtId="167" fontId="39" fillId="0" borderId="22" xfId="0" applyNumberFormat="1" applyFont="1" applyFill="1" applyBorder="1" applyAlignment="1">
      <alignment horizontal="center" vertical="center"/>
    </xf>
    <xf numFmtId="2" fontId="36" fillId="0" borderId="59" xfId="0" applyNumberFormat="1" applyFont="1" applyFill="1" applyBorder="1" applyAlignment="1">
      <alignment horizontal="center"/>
    </xf>
    <xf numFmtId="9" fontId="36" fillId="0" borderId="59" xfId="2" applyFont="1" applyFill="1" applyBorder="1"/>
    <xf numFmtId="165" fontId="39" fillId="0" borderId="12" xfId="0" applyNumberFormat="1" applyFont="1" applyFill="1" applyBorder="1" applyAlignment="1">
      <alignment horizontal="center" vertical="center"/>
    </xf>
    <xf numFmtId="0" fontId="39" fillId="3" borderId="27" xfId="0" applyFont="1" applyFill="1" applyBorder="1" applyAlignment="1">
      <alignment horizontal="center" vertical="center"/>
    </xf>
    <xf numFmtId="0" fontId="39" fillId="0" borderId="35" xfId="0" applyFont="1" applyFill="1" applyBorder="1" applyAlignment="1">
      <alignment horizontal="center" vertical="center"/>
    </xf>
    <xf numFmtId="0" fontId="39" fillId="0" borderId="36" xfId="0" applyFont="1" applyFill="1" applyBorder="1" applyAlignment="1">
      <alignment horizontal="left" vertical="center" wrapText="1"/>
    </xf>
    <xf numFmtId="0" fontId="39" fillId="0" borderId="36" xfId="0" applyFont="1" applyFill="1" applyBorder="1" applyAlignment="1">
      <alignment horizontal="center" vertical="center" wrapText="1"/>
    </xf>
    <xf numFmtId="2" fontId="39" fillId="0" borderId="36" xfId="0" applyNumberFormat="1" applyFont="1" applyFill="1" applyBorder="1" applyAlignment="1">
      <alignment horizontal="center" vertical="center"/>
    </xf>
    <xf numFmtId="165" fontId="39" fillId="0" borderId="37" xfId="0" applyNumberFormat="1" applyFont="1" applyFill="1" applyBorder="1" applyAlignment="1">
      <alignment horizontal="center" vertical="center"/>
    </xf>
    <xf numFmtId="44" fontId="39" fillId="0" borderId="38" xfId="0" applyNumberFormat="1" applyFont="1" applyFill="1" applyBorder="1" applyAlignment="1">
      <alignment horizontal="center" vertical="center"/>
    </xf>
    <xf numFmtId="44" fontId="39" fillId="0" borderId="31" xfId="1" applyFont="1" applyFill="1" applyBorder="1" applyAlignment="1">
      <alignment horizontal="center" vertical="center"/>
    </xf>
    <xf numFmtId="0" fontId="38" fillId="3" borderId="39" xfId="0" applyFont="1" applyFill="1" applyBorder="1" applyAlignment="1">
      <alignment vertical="center"/>
    </xf>
    <xf numFmtId="0" fontId="38" fillId="3" borderId="25" xfId="0" applyFont="1" applyFill="1" applyBorder="1" applyAlignment="1">
      <alignment vertical="center"/>
    </xf>
    <xf numFmtId="0" fontId="38" fillId="3" borderId="26" xfId="0" applyFont="1" applyFill="1" applyBorder="1" applyAlignment="1">
      <alignment vertical="center"/>
    </xf>
    <xf numFmtId="164" fontId="38" fillId="3" borderId="23" xfId="0" applyNumberFormat="1" applyFont="1" applyFill="1" applyBorder="1" applyAlignment="1">
      <alignment horizontal="center" vertical="center" wrapText="1"/>
    </xf>
    <xf numFmtId="2" fontId="36" fillId="10" borderId="66" xfId="0" applyNumberFormat="1" applyFont="1" applyFill="1" applyBorder="1"/>
    <xf numFmtId="2" fontId="36" fillId="10" borderId="18" xfId="0" applyNumberFormat="1" applyFont="1" applyFill="1" applyBorder="1"/>
    <xf numFmtId="9" fontId="36" fillId="10" borderId="64" xfId="2" applyFont="1" applyFill="1" applyBorder="1"/>
    <xf numFmtId="0" fontId="38" fillId="0" borderId="40" xfId="0" applyFont="1" applyBorder="1" applyAlignment="1">
      <alignment horizontal="center" vertical="center"/>
    </xf>
    <xf numFmtId="0" fontId="38" fillId="0" borderId="33" xfId="0" applyFont="1" applyBorder="1" applyAlignment="1">
      <alignment horizontal="center" vertical="center"/>
    </xf>
    <xf numFmtId="164" fontId="38" fillId="0" borderId="41" xfId="0" applyNumberFormat="1" applyFont="1" applyBorder="1" applyAlignment="1">
      <alignment horizontal="center" vertical="center" wrapText="1"/>
    </xf>
    <xf numFmtId="2" fontId="42" fillId="10" borderId="18" xfId="0" applyNumberFormat="1" applyFont="1" applyFill="1" applyBorder="1" applyAlignment="1"/>
    <xf numFmtId="2" fontId="36" fillId="10" borderId="63" xfId="0" applyNumberFormat="1" applyFont="1" applyFill="1" applyBorder="1" applyAlignment="1"/>
    <xf numFmtId="0" fontId="38" fillId="10" borderId="19" xfId="0" applyFont="1" applyFill="1" applyBorder="1" applyAlignment="1">
      <alignment horizontal="center" vertical="center"/>
    </xf>
    <xf numFmtId="2" fontId="38" fillId="10" borderId="65" xfId="0" applyNumberFormat="1" applyFont="1" applyFill="1" applyBorder="1" applyAlignment="1">
      <alignment horizontal="center" vertical="center"/>
    </xf>
    <xf numFmtId="0" fontId="38" fillId="0" borderId="4" xfId="0" applyFont="1" applyBorder="1" applyAlignment="1">
      <alignment horizontal="center" vertical="center"/>
    </xf>
    <xf numFmtId="0" fontId="38" fillId="0" borderId="0" xfId="0" applyFont="1" applyBorder="1" applyAlignment="1">
      <alignment horizontal="center" vertical="center"/>
    </xf>
    <xf numFmtId="164" fontId="38" fillId="0" borderId="5" xfId="0" applyNumberFormat="1" applyFont="1" applyBorder="1" applyAlignment="1">
      <alignment horizontal="center" vertical="center" wrapText="1"/>
    </xf>
    <xf numFmtId="2" fontId="36" fillId="0" borderId="0" xfId="0" applyNumberFormat="1" applyFont="1" applyFill="1" applyBorder="1" applyAlignment="1"/>
    <xf numFmtId="0" fontId="38" fillId="0" borderId="0" xfId="0" applyFont="1" applyFill="1" applyBorder="1" applyAlignment="1">
      <alignment horizontal="center" vertical="center"/>
    </xf>
    <xf numFmtId="2" fontId="38" fillId="0" borderId="5" xfId="0" applyNumberFormat="1" applyFont="1" applyFill="1" applyBorder="1" applyAlignment="1">
      <alignment horizontal="center" vertical="center"/>
    </xf>
    <xf numFmtId="2" fontId="36" fillId="0" borderId="4" xfId="0" applyNumberFormat="1" applyFont="1" applyFill="1" applyBorder="1" applyAlignment="1"/>
    <xf numFmtId="2" fontId="38" fillId="0" borderId="0" xfId="0" applyNumberFormat="1" applyFont="1" applyBorder="1" applyAlignment="1">
      <alignment horizontal="center" vertical="center"/>
    </xf>
    <xf numFmtId="2" fontId="38" fillId="0" borderId="5" xfId="0" applyNumberFormat="1" applyFont="1" applyBorder="1" applyAlignment="1">
      <alignment horizontal="center" vertical="center"/>
    </xf>
    <xf numFmtId="0" fontId="41" fillId="0" borderId="0" xfId="0" applyFont="1" applyBorder="1"/>
    <xf numFmtId="0" fontId="39" fillId="0" borderId="0" xfId="0" applyFont="1" applyBorder="1" applyAlignment="1">
      <alignment horizontal="center" vertical="center"/>
    </xf>
    <xf numFmtId="44" fontId="39" fillId="0" borderId="0" xfId="1" applyFont="1" applyBorder="1"/>
    <xf numFmtId="0" fontId="39" fillId="0" borderId="0" xfId="0" applyFont="1" applyBorder="1"/>
    <xf numFmtId="0" fontId="39" fillId="0" borderId="5" xfId="0" applyFont="1" applyBorder="1"/>
    <xf numFmtId="2" fontId="43" fillId="0" borderId="61" xfId="0" applyNumberFormat="1" applyFont="1" applyFill="1" applyBorder="1" applyAlignment="1"/>
    <xf numFmtId="2" fontId="44" fillId="0" borderId="42" xfId="0" applyNumberFormat="1" applyFont="1" applyBorder="1" applyAlignment="1">
      <alignment horizontal="center" vertical="center"/>
    </xf>
    <xf numFmtId="2" fontId="41" fillId="0" borderId="0" xfId="0" applyNumberFormat="1" applyFont="1" applyBorder="1"/>
    <xf numFmtId="2" fontId="39" fillId="0" borderId="0" xfId="0" applyNumberFormat="1" applyFont="1" applyBorder="1" applyAlignment="1">
      <alignment horizontal="center" vertical="center"/>
    </xf>
    <xf numFmtId="2" fontId="39" fillId="0" borderId="0" xfId="1" applyNumberFormat="1" applyFont="1" applyBorder="1"/>
    <xf numFmtId="2" fontId="39" fillId="0" borderId="0" xfId="0" applyNumberFormat="1" applyFont="1" applyBorder="1"/>
    <xf numFmtId="2" fontId="39" fillId="0" borderId="5" xfId="0" applyNumberFormat="1" applyFont="1" applyBorder="1"/>
    <xf numFmtId="0" fontId="39" fillId="0" borderId="5" xfId="0" applyFont="1" applyBorder="1" applyAlignment="1">
      <alignment vertical="center" wrapText="1"/>
    </xf>
    <xf numFmtId="2" fontId="39" fillId="0" borderId="0" xfId="0" applyNumberFormat="1" applyFont="1" applyBorder="1" applyAlignment="1">
      <alignment vertical="top" wrapText="1"/>
    </xf>
    <xf numFmtId="0" fontId="39" fillId="0" borderId="0" xfId="0" applyFont="1" applyBorder="1" applyAlignment="1">
      <alignment horizontal="center" vertical="top" wrapText="1"/>
    </xf>
    <xf numFmtId="2" fontId="39" fillId="0" borderId="5" xfId="0" applyNumberFormat="1" applyFont="1" applyBorder="1" applyAlignment="1">
      <alignment horizontal="center" vertical="top" wrapText="1"/>
    </xf>
    <xf numFmtId="2" fontId="39" fillId="0" borderId="4" xfId="0" applyNumberFormat="1" applyFont="1" applyBorder="1" applyAlignment="1">
      <alignment vertical="top" wrapText="1"/>
    </xf>
    <xf numFmtId="0" fontId="45" fillId="0" borderId="0" xfId="0" applyFont="1" applyBorder="1" applyAlignment="1">
      <alignment horizontal="center" vertical="center" wrapText="1"/>
    </xf>
    <xf numFmtId="0" fontId="45" fillId="0" borderId="0" xfId="0" applyFont="1" applyBorder="1" applyAlignment="1">
      <alignment horizontal="center" vertical="center"/>
    </xf>
    <xf numFmtId="0" fontId="45" fillId="0" borderId="5" xfId="0" applyFont="1" applyBorder="1" applyAlignment="1">
      <alignment horizontal="center" vertical="center"/>
    </xf>
    <xf numFmtId="0" fontId="39" fillId="0" borderId="0" xfId="0" applyFont="1" applyBorder="1" applyAlignment="1">
      <alignment horizontal="center" vertical="center" wrapText="1"/>
    </xf>
    <xf numFmtId="0" fontId="38" fillId="0" borderId="43" xfId="0" applyFont="1" applyBorder="1" applyAlignment="1">
      <alignment horizontal="center" vertical="center"/>
    </xf>
    <xf numFmtId="0" fontId="38" fillId="0" borderId="44" xfId="0" applyFont="1" applyBorder="1" applyAlignment="1">
      <alignment horizontal="center" vertical="center"/>
    </xf>
    <xf numFmtId="0" fontId="41" fillId="0" borderId="44" xfId="0" applyFont="1" applyBorder="1" applyAlignment="1">
      <alignment vertical="center" wrapText="1"/>
    </xf>
    <xf numFmtId="0" fontId="39" fillId="0" borderId="46" xfId="0" applyFont="1" applyBorder="1" applyAlignment="1">
      <alignment vertical="top" wrapText="1"/>
    </xf>
    <xf numFmtId="2" fontId="39" fillId="0" borderId="44" xfId="0" applyNumberFormat="1" applyFont="1" applyBorder="1" applyAlignment="1">
      <alignment vertical="top" wrapText="1"/>
    </xf>
    <xf numFmtId="0" fontId="39" fillId="0" borderId="44" xfId="0" applyFont="1" applyBorder="1" applyAlignment="1">
      <alignment horizontal="center" vertical="top" wrapText="1"/>
    </xf>
    <xf numFmtId="2" fontId="39" fillId="0" borderId="46" xfId="0" applyNumberFormat="1" applyFont="1" applyBorder="1" applyAlignment="1">
      <alignment horizontal="center" vertical="top" wrapText="1"/>
    </xf>
    <xf numFmtId="2" fontId="32" fillId="11" borderId="21" xfId="0" applyNumberFormat="1" applyFont="1" applyFill="1" applyBorder="1" applyAlignment="1">
      <alignment horizontal="center" vertical="center"/>
    </xf>
    <xf numFmtId="2" fontId="32" fillId="11" borderId="22" xfId="0" applyNumberFormat="1" applyFont="1" applyFill="1" applyBorder="1" applyAlignment="1">
      <alignment horizontal="center" vertical="center"/>
    </xf>
    <xf numFmtId="0" fontId="32" fillId="11" borderId="22" xfId="0" applyFont="1" applyFill="1" applyBorder="1" applyAlignment="1">
      <alignment horizontal="center" vertical="center"/>
    </xf>
    <xf numFmtId="2" fontId="32" fillId="11" borderId="23" xfId="0" applyNumberFormat="1" applyFont="1" applyFill="1" applyBorder="1" applyAlignment="1">
      <alignment horizontal="center" vertical="center"/>
    </xf>
    <xf numFmtId="2" fontId="36" fillId="11" borderId="22" xfId="0" applyNumberFormat="1" applyFont="1" applyFill="1" applyBorder="1"/>
    <xf numFmtId="2" fontId="36" fillId="11" borderId="22" xfId="1" applyNumberFormat="1" applyFont="1" applyFill="1" applyBorder="1"/>
    <xf numFmtId="44" fontId="36" fillId="11" borderId="22" xfId="1" applyFont="1" applyFill="1" applyBorder="1"/>
    <xf numFmtId="2" fontId="36" fillId="11" borderId="23" xfId="1" applyNumberFormat="1" applyFont="1" applyFill="1" applyBorder="1"/>
    <xf numFmtId="2" fontId="36" fillId="11" borderId="54" xfId="0" applyNumberFormat="1" applyFont="1" applyFill="1" applyBorder="1"/>
    <xf numFmtId="2" fontId="36" fillId="11" borderId="55" xfId="0" applyNumberFormat="1" applyFont="1" applyFill="1" applyBorder="1" applyAlignment="1">
      <alignment horizontal="center"/>
    </xf>
    <xf numFmtId="2" fontId="36" fillId="11" borderId="55" xfId="0" applyNumberFormat="1" applyFont="1" applyFill="1" applyBorder="1"/>
    <xf numFmtId="2" fontId="36" fillId="11" borderId="55" xfId="1" applyNumberFormat="1" applyFont="1" applyFill="1" applyBorder="1"/>
    <xf numFmtId="9" fontId="36" fillId="11" borderId="55" xfId="2" applyFont="1" applyFill="1" applyBorder="1"/>
    <xf numFmtId="2" fontId="36" fillId="11" borderId="56" xfId="1" applyNumberFormat="1" applyFont="1" applyFill="1" applyBorder="1"/>
    <xf numFmtId="2" fontId="38" fillId="11" borderId="18" xfId="0" applyNumberFormat="1" applyFont="1" applyFill="1" applyBorder="1" applyAlignment="1">
      <alignment horizontal="center" vertical="center"/>
    </xf>
    <xf numFmtId="0" fontId="38" fillId="11" borderId="18" xfId="0" applyFont="1" applyFill="1" applyBorder="1" applyAlignment="1">
      <alignment horizontal="center" vertical="center"/>
    </xf>
    <xf numFmtId="0" fontId="38" fillId="11" borderId="19" xfId="0" applyFont="1" applyFill="1" applyBorder="1" applyAlignment="1">
      <alignment horizontal="center" vertical="center"/>
    </xf>
    <xf numFmtId="2" fontId="38" fillId="11" borderId="65" xfId="0" applyNumberFormat="1" applyFont="1" applyFill="1" applyBorder="1" applyAlignment="1">
      <alignment horizontal="center" vertical="center"/>
    </xf>
    <xf numFmtId="2" fontId="38" fillId="0" borderId="0" xfId="0" applyNumberFormat="1" applyFont="1" applyFill="1" applyBorder="1" applyAlignment="1">
      <alignment horizontal="center" vertical="center"/>
    </xf>
    <xf numFmtId="0" fontId="38" fillId="0" borderId="5" xfId="0" applyFont="1" applyFill="1" applyBorder="1" applyAlignment="1">
      <alignment horizontal="center" vertical="center"/>
    </xf>
    <xf numFmtId="171" fontId="36" fillId="0" borderId="22" xfId="2" applyNumberFormat="1" applyFont="1" applyFill="1" applyBorder="1"/>
    <xf numFmtId="9" fontId="36" fillId="0" borderId="22" xfId="2" applyNumberFormat="1" applyFont="1" applyFill="1" applyBorder="1"/>
    <xf numFmtId="172" fontId="36" fillId="0" borderId="22" xfId="1" applyNumberFormat="1" applyFont="1" applyFill="1" applyBorder="1"/>
    <xf numFmtId="2" fontId="47" fillId="0" borderId="22" xfId="0" applyNumberFormat="1" applyFont="1" applyFill="1" applyBorder="1"/>
    <xf numFmtId="2" fontId="39" fillId="0" borderId="22" xfId="0" applyNumberFormat="1" applyFont="1" applyFill="1" applyBorder="1" applyAlignment="1">
      <alignment horizontal="center" vertical="center" wrapText="1"/>
    </xf>
    <xf numFmtId="44" fontId="39" fillId="0" borderId="22" xfId="0" applyNumberFormat="1" applyFont="1" applyFill="1" applyBorder="1" applyAlignment="1">
      <alignment horizontal="center" vertical="center"/>
    </xf>
    <xf numFmtId="2" fontId="47" fillId="0" borderId="21" xfId="0" applyNumberFormat="1" applyFont="1" applyFill="1" applyBorder="1"/>
    <xf numFmtId="2" fontId="47" fillId="0" borderId="22" xfId="0" applyNumberFormat="1" applyFont="1" applyFill="1" applyBorder="1" applyAlignment="1">
      <alignment horizontal="center"/>
    </xf>
    <xf numFmtId="2" fontId="47" fillId="0" borderId="22" xfId="1" applyNumberFormat="1" applyFont="1" applyFill="1" applyBorder="1"/>
    <xf numFmtId="9" fontId="47" fillId="0" borderId="22" xfId="2" applyFont="1" applyFill="1" applyBorder="1"/>
    <xf numFmtId="2" fontId="47" fillId="0" borderId="23" xfId="1" applyNumberFormat="1" applyFont="1" applyFill="1" applyBorder="1"/>
    <xf numFmtId="2" fontId="47" fillId="0" borderId="38" xfId="0" applyNumberFormat="1" applyFont="1" applyFill="1" applyBorder="1" applyAlignment="1">
      <alignment horizontal="center"/>
    </xf>
    <xf numFmtId="9" fontId="47" fillId="0" borderId="38" xfId="2" applyFont="1" applyFill="1" applyBorder="1"/>
    <xf numFmtId="0" fontId="31" fillId="0" borderId="0" xfId="0" applyFont="1" applyFill="1"/>
    <xf numFmtId="9" fontId="47" fillId="0" borderId="22" xfId="2" applyNumberFormat="1" applyFont="1" applyFill="1" applyBorder="1"/>
    <xf numFmtId="0" fontId="39" fillId="0" borderId="26" xfId="0" applyFont="1" applyFill="1" applyBorder="1" applyAlignment="1">
      <alignment horizontal="center" vertical="center"/>
    </xf>
    <xf numFmtId="2" fontId="47" fillId="0" borderId="27" xfId="0" applyNumberFormat="1" applyFont="1" applyFill="1" applyBorder="1"/>
    <xf numFmtId="2" fontId="47" fillId="0" borderId="57" xfId="0" applyNumberFormat="1" applyFont="1" applyFill="1" applyBorder="1" applyAlignment="1">
      <alignment horizontal="center"/>
    </xf>
    <xf numFmtId="2" fontId="47" fillId="0" borderId="57" xfId="0" applyNumberFormat="1" applyFont="1" applyFill="1" applyBorder="1"/>
    <xf numFmtId="2" fontId="47" fillId="0" borderId="57" xfId="1" applyNumberFormat="1" applyFont="1" applyFill="1" applyBorder="1"/>
    <xf numFmtId="9" fontId="47" fillId="0" borderId="57" xfId="2" applyFont="1" applyFill="1" applyBorder="1"/>
    <xf numFmtId="2" fontId="47" fillId="0" borderId="58" xfId="1" applyNumberFormat="1" applyFont="1" applyFill="1" applyBorder="1"/>
    <xf numFmtId="171" fontId="47" fillId="0" borderId="22" xfId="2" applyNumberFormat="1" applyFont="1" applyFill="1" applyBorder="1"/>
    <xf numFmtId="10" fontId="47" fillId="0" borderId="22" xfId="2" applyNumberFormat="1" applyFont="1" applyFill="1" applyBorder="1"/>
    <xf numFmtId="2" fontId="47" fillId="0" borderId="30" xfId="0" applyNumberFormat="1" applyFont="1" applyFill="1" applyBorder="1"/>
    <xf numFmtId="2" fontId="47" fillId="0" borderId="38" xfId="0" applyNumberFormat="1" applyFont="1" applyFill="1" applyBorder="1"/>
    <xf numFmtId="2" fontId="47" fillId="0" borderId="38" xfId="1" applyNumberFormat="1" applyFont="1" applyFill="1" applyBorder="1"/>
    <xf numFmtId="2" fontId="47" fillId="0" borderId="31" xfId="1" applyNumberFormat="1" applyFont="1" applyFill="1" applyBorder="1"/>
    <xf numFmtId="0" fontId="47" fillId="0" borderId="0" xfId="0" applyFont="1" applyFill="1"/>
    <xf numFmtId="2" fontId="36" fillId="0" borderId="0" xfId="1" applyNumberFormat="1" applyFont="1" applyFill="1" applyBorder="1"/>
    <xf numFmtId="0" fontId="46" fillId="0" borderId="0" xfId="0" applyFont="1" applyFill="1"/>
    <xf numFmtId="2" fontId="36" fillId="0" borderId="24" xfId="1" applyNumberFormat="1" applyFont="1" applyFill="1" applyBorder="1"/>
    <xf numFmtId="0" fontId="45" fillId="0" borderId="0" xfId="0" applyFont="1" applyFill="1" applyAlignment="1">
      <alignment horizontal="center" vertical="center" wrapText="1"/>
    </xf>
    <xf numFmtId="2" fontId="47" fillId="0" borderId="0" xfId="1" applyNumberFormat="1" applyFont="1" applyFill="1" applyBorder="1"/>
    <xf numFmtId="0" fontId="32" fillId="0" borderId="0" xfId="0" applyFont="1" applyFill="1" applyBorder="1" applyAlignment="1">
      <alignment horizontal="center" vertical="center"/>
    </xf>
    <xf numFmtId="4" fontId="32" fillId="0" borderId="0" xfId="4" applyNumberFormat="1" applyFont="1" applyFill="1" applyBorder="1" applyAlignment="1" applyProtection="1">
      <alignment horizontal="center" vertical="center"/>
      <protection locked="0"/>
    </xf>
    <xf numFmtId="2" fontId="32" fillId="0" borderId="0" xfId="0" applyNumberFormat="1" applyFont="1" applyFill="1" applyBorder="1" applyAlignment="1">
      <alignment horizontal="center" vertical="center"/>
    </xf>
    <xf numFmtId="2" fontId="39" fillId="0" borderId="0" xfId="0" applyNumberFormat="1" applyFont="1" applyFill="1" applyBorder="1"/>
    <xf numFmtId="2" fontId="39" fillId="0" borderId="0" xfId="0" applyNumberFormat="1" applyFont="1" applyFill="1" applyBorder="1" applyAlignment="1">
      <alignment horizontal="center" vertical="top" wrapText="1"/>
    </xf>
    <xf numFmtId="2" fontId="0" fillId="0" borderId="0" xfId="1" applyNumberFormat="1" applyFont="1" applyFill="1"/>
    <xf numFmtId="2" fontId="38" fillId="0" borderId="2" xfId="0" applyNumberFormat="1" applyFont="1" applyFill="1" applyBorder="1" applyAlignment="1">
      <alignment horizontal="center" vertical="center"/>
    </xf>
    <xf numFmtId="0" fontId="38" fillId="0" borderId="2" xfId="0" applyFont="1" applyFill="1" applyBorder="1" applyAlignment="1">
      <alignment horizontal="center" vertical="center"/>
    </xf>
    <xf numFmtId="0" fontId="38" fillId="0" borderId="3" xfId="0" applyFont="1" applyFill="1" applyBorder="1" applyAlignment="1">
      <alignment horizontal="center" vertical="center"/>
    </xf>
    <xf numFmtId="0" fontId="0" fillId="0" borderId="0" xfId="0" applyBorder="1"/>
    <xf numFmtId="172" fontId="32" fillId="11" borderId="22" xfId="0" applyNumberFormat="1" applyFont="1" applyFill="1" applyBorder="1" applyAlignment="1">
      <alignment horizontal="center" vertical="center"/>
    </xf>
    <xf numFmtId="172" fontId="38" fillId="0" borderId="0" xfId="0" applyNumberFormat="1" applyFont="1" applyFill="1" applyBorder="1" applyAlignment="1">
      <alignment horizontal="center" vertical="center"/>
    </xf>
    <xf numFmtId="172" fontId="38" fillId="0" borderId="0" xfId="0" applyNumberFormat="1" applyFont="1" applyBorder="1" applyAlignment="1">
      <alignment horizontal="center" vertical="center"/>
    </xf>
    <xf numFmtId="172" fontId="39" fillId="0" borderId="0" xfId="0" applyNumberFormat="1" applyFont="1" applyBorder="1" applyAlignment="1">
      <alignment vertical="top" wrapText="1"/>
    </xf>
    <xf numFmtId="172" fontId="0" fillId="0" borderId="0" xfId="0" applyNumberFormat="1" applyFill="1" applyBorder="1" applyAlignment="1"/>
    <xf numFmtId="172" fontId="0" fillId="0" borderId="0" xfId="0" applyNumberFormat="1"/>
    <xf numFmtId="172" fontId="36" fillId="11" borderId="22" xfId="1" applyNumberFormat="1" applyFont="1" applyFill="1" applyBorder="1"/>
    <xf numFmtId="172" fontId="36" fillId="11" borderId="55" xfId="1" applyNumberFormat="1" applyFont="1" applyFill="1" applyBorder="1"/>
    <xf numFmtId="172" fontId="0" fillId="0" borderId="0" xfId="1" applyNumberFormat="1" applyFont="1"/>
    <xf numFmtId="2" fontId="48" fillId="0" borderId="0" xfId="0" applyNumberFormat="1" applyFont="1" applyFill="1" applyBorder="1" applyAlignment="1"/>
    <xf numFmtId="0" fontId="0" fillId="0" borderId="0" xfId="0" applyFill="1" applyBorder="1"/>
    <xf numFmtId="0" fontId="9" fillId="0" borderId="0" xfId="0" applyFont="1" applyFill="1" applyBorder="1"/>
    <xf numFmtId="173" fontId="32" fillId="11" borderId="22" xfId="0" applyNumberFormat="1" applyFont="1" applyFill="1" applyBorder="1" applyAlignment="1">
      <alignment horizontal="center" vertical="center"/>
    </xf>
    <xf numFmtId="173" fontId="38" fillId="0" borderId="0" xfId="0" applyNumberFormat="1" applyFont="1" applyBorder="1" applyAlignment="1">
      <alignment horizontal="center" vertical="center"/>
    </xf>
    <xf numFmtId="173" fontId="39" fillId="0" borderId="0" xfId="0" applyNumberFormat="1" applyFont="1" applyBorder="1" applyAlignment="1">
      <alignment vertical="top" wrapText="1"/>
    </xf>
    <xf numFmtId="173" fontId="0" fillId="0" borderId="0" xfId="0" applyNumberFormat="1" applyFill="1" applyBorder="1" applyAlignment="1"/>
    <xf numFmtId="173" fontId="0" fillId="0" borderId="0" xfId="0" applyNumberFormat="1"/>
    <xf numFmtId="173" fontId="47" fillId="0" borderId="22" xfId="0" applyNumberFormat="1" applyFont="1" applyFill="1" applyBorder="1"/>
    <xf numFmtId="173" fontId="36" fillId="11" borderId="55" xfId="0" applyNumberFormat="1" applyFont="1" applyFill="1" applyBorder="1"/>
    <xf numFmtId="174" fontId="32" fillId="11" borderId="22" xfId="0" applyNumberFormat="1" applyFont="1" applyFill="1" applyBorder="1" applyAlignment="1">
      <alignment horizontal="center" vertical="center"/>
    </xf>
    <xf numFmtId="174" fontId="36" fillId="11" borderId="22" xfId="0" applyNumberFormat="1" applyFont="1" applyFill="1" applyBorder="1"/>
    <xf numFmtId="174" fontId="47" fillId="0" borderId="22" xfId="0" applyNumberFormat="1" applyFont="1" applyFill="1" applyBorder="1"/>
    <xf numFmtId="174" fontId="36" fillId="11" borderId="55" xfId="0" applyNumberFormat="1" applyFont="1" applyFill="1" applyBorder="1"/>
    <xf numFmtId="174" fontId="38" fillId="0" borderId="0" xfId="0" applyNumberFormat="1" applyFont="1" applyFill="1" applyBorder="1" applyAlignment="1">
      <alignment horizontal="center" vertical="center"/>
    </xf>
    <xf numFmtId="174" fontId="38" fillId="0" borderId="0" xfId="0" applyNumberFormat="1" applyFont="1" applyBorder="1" applyAlignment="1">
      <alignment horizontal="center" vertical="center"/>
    </xf>
    <xf numFmtId="174" fontId="39" fillId="0" borderId="0" xfId="0" applyNumberFormat="1" applyFont="1" applyBorder="1" applyAlignment="1">
      <alignment vertical="top" wrapText="1"/>
    </xf>
    <xf numFmtId="174" fontId="0" fillId="0" borderId="0" xfId="0" applyNumberFormat="1" applyFill="1" applyBorder="1" applyAlignment="1"/>
    <xf numFmtId="174" fontId="0" fillId="0" borderId="0" xfId="0" applyNumberFormat="1"/>
    <xf numFmtId="175" fontId="32" fillId="11" borderId="22" xfId="0" applyNumberFormat="1" applyFont="1" applyFill="1" applyBorder="1" applyAlignment="1">
      <alignment horizontal="center" vertical="center"/>
    </xf>
    <xf numFmtId="175" fontId="36" fillId="11" borderId="55" xfId="0" applyNumberFormat="1" applyFont="1" applyFill="1" applyBorder="1" applyAlignment="1">
      <alignment horizontal="center"/>
    </xf>
    <xf numFmtId="175" fontId="36" fillId="0" borderId="38" xfId="0" applyNumberFormat="1" applyFont="1" applyFill="1" applyBorder="1" applyAlignment="1">
      <alignment horizontal="center"/>
    </xf>
    <xf numFmtId="175" fontId="38" fillId="0" borderId="0" xfId="0" applyNumberFormat="1" applyFont="1" applyBorder="1" applyAlignment="1">
      <alignment horizontal="center" vertical="center"/>
    </xf>
    <xf numFmtId="175" fontId="39" fillId="0" borderId="0" xfId="0" applyNumberFormat="1" applyFont="1" applyBorder="1" applyAlignment="1">
      <alignment vertical="top" wrapText="1"/>
    </xf>
    <xf numFmtId="175" fontId="0" fillId="0" borderId="0" xfId="0" applyNumberFormat="1" applyFill="1" applyBorder="1" applyAlignment="1"/>
    <xf numFmtId="175" fontId="0" fillId="0" borderId="0" xfId="0" applyNumberFormat="1" applyAlignment="1">
      <alignment horizontal="center"/>
    </xf>
    <xf numFmtId="175" fontId="0" fillId="0" borderId="0" xfId="0" applyNumberFormat="1"/>
    <xf numFmtId="44" fontId="29" fillId="10" borderId="18" xfId="1" applyFont="1" applyFill="1" applyBorder="1" applyAlignment="1"/>
    <xf numFmtId="164" fontId="0" fillId="10" borderId="18" xfId="0" applyNumberFormat="1" applyFill="1" applyBorder="1"/>
    <xf numFmtId="44" fontId="0" fillId="10" borderId="18" xfId="1" applyFont="1" applyFill="1" applyBorder="1"/>
    <xf numFmtId="44" fontId="29" fillId="10" borderId="74" xfId="1" applyFont="1" applyFill="1" applyBorder="1" applyAlignment="1"/>
    <xf numFmtId="2" fontId="39" fillId="0" borderId="0" xfId="0" applyNumberFormat="1" applyFont="1" applyBorder="1" applyAlignment="1">
      <alignment horizontal="center" vertical="top" wrapText="1"/>
    </xf>
    <xf numFmtId="172" fontId="47" fillId="0" borderId="22" xfId="1" applyNumberFormat="1" applyFont="1" applyFill="1" applyBorder="1"/>
    <xf numFmtId="2" fontId="47" fillId="0" borderId="59" xfId="1" applyNumberFormat="1" applyFont="1" applyFill="1" applyBorder="1"/>
    <xf numFmtId="2" fontId="47" fillId="0" borderId="76" xfId="1" applyNumberFormat="1" applyFont="1" applyFill="1" applyBorder="1"/>
    <xf numFmtId="9" fontId="47" fillId="0" borderId="60" xfId="2" applyFont="1" applyFill="1" applyBorder="1"/>
    <xf numFmtId="172" fontId="47" fillId="0" borderId="59" xfId="1" applyNumberFormat="1" applyFont="1" applyFill="1" applyBorder="1"/>
    <xf numFmtId="2" fontId="36" fillId="0" borderId="48" xfId="1" applyNumberFormat="1" applyFont="1" applyFill="1" applyBorder="1"/>
    <xf numFmtId="2" fontId="36" fillId="0" borderId="49" xfId="1" applyNumberFormat="1" applyFont="1" applyFill="1" applyBorder="1"/>
    <xf numFmtId="2" fontId="36" fillId="0" borderId="59" xfId="1" applyNumberFormat="1" applyFont="1" applyFill="1" applyBorder="1"/>
    <xf numFmtId="2" fontId="36" fillId="0" borderId="76" xfId="1" applyNumberFormat="1" applyFont="1" applyFill="1" applyBorder="1"/>
    <xf numFmtId="9" fontId="36" fillId="0" borderId="60" xfId="2" applyFont="1" applyFill="1" applyBorder="1"/>
    <xf numFmtId="172" fontId="36" fillId="0" borderId="59" xfId="1" applyNumberFormat="1" applyFont="1" applyFill="1" applyBorder="1"/>
    <xf numFmtId="2" fontId="36" fillId="0" borderId="75" xfId="0" applyNumberFormat="1" applyFont="1" applyFill="1" applyBorder="1"/>
    <xf numFmtId="2" fontId="36" fillId="0" borderId="59" xfId="0" applyNumberFormat="1" applyFont="1" applyFill="1" applyBorder="1"/>
    <xf numFmtId="9" fontId="36" fillId="0" borderId="60" xfId="2" applyNumberFormat="1" applyFont="1" applyFill="1" applyBorder="1"/>
    <xf numFmtId="173" fontId="47" fillId="0" borderId="59" xfId="0" applyNumberFormat="1" applyFont="1" applyFill="1" applyBorder="1"/>
    <xf numFmtId="174" fontId="47" fillId="0" borderId="59" xfId="0" applyNumberFormat="1" applyFont="1" applyFill="1" applyBorder="1"/>
    <xf numFmtId="2" fontId="36" fillId="0" borderId="47" xfId="0" applyNumberFormat="1" applyFont="1" applyFill="1" applyBorder="1"/>
    <xf numFmtId="175" fontId="36" fillId="0" borderId="68" xfId="0" applyNumberFormat="1" applyFont="1" applyFill="1" applyBorder="1" applyAlignment="1">
      <alignment horizontal="center"/>
    </xf>
    <xf numFmtId="2" fontId="36" fillId="0" borderId="48" xfId="0" applyNumberFormat="1" applyFont="1" applyFill="1" applyBorder="1" applyAlignment="1">
      <alignment horizontal="center"/>
    </xf>
    <xf numFmtId="173" fontId="47" fillId="0" borderId="48" xfId="0" applyNumberFormat="1" applyFont="1" applyFill="1" applyBorder="1"/>
    <xf numFmtId="174" fontId="47" fillId="0" borderId="48" xfId="0" applyNumberFormat="1" applyFont="1" applyFill="1" applyBorder="1"/>
    <xf numFmtId="9" fontId="36" fillId="0" borderId="48" xfId="2" applyNumberFormat="1" applyFont="1" applyFill="1" applyBorder="1"/>
    <xf numFmtId="2" fontId="36" fillId="0" borderId="69" xfId="0" applyNumberFormat="1" applyFont="1" applyFill="1" applyBorder="1"/>
    <xf numFmtId="175" fontId="36" fillId="0" borderId="70" xfId="0" applyNumberFormat="1" applyFont="1" applyFill="1" applyBorder="1" applyAlignment="1">
      <alignment horizontal="center"/>
    </xf>
    <xf numFmtId="2" fontId="36" fillId="0" borderId="70" xfId="0" applyNumberFormat="1" applyFont="1" applyFill="1" applyBorder="1" applyAlignment="1">
      <alignment horizontal="center"/>
    </xf>
    <xf numFmtId="173" fontId="47" fillId="0" borderId="70" xfId="0" applyNumberFormat="1" applyFont="1" applyFill="1" applyBorder="1"/>
    <xf numFmtId="174" fontId="47" fillId="0" borderId="70" xfId="0" applyNumberFormat="1" applyFont="1" applyFill="1" applyBorder="1"/>
    <xf numFmtId="2" fontId="36" fillId="0" borderId="70" xfId="1" applyNumberFormat="1" applyFont="1" applyFill="1" applyBorder="1"/>
    <xf numFmtId="9" fontId="36" fillId="0" borderId="70" xfId="2" applyNumberFormat="1" applyFont="1" applyFill="1" applyBorder="1"/>
    <xf numFmtId="2" fontId="36" fillId="0" borderId="71" xfId="1" applyNumberFormat="1" applyFont="1" applyFill="1" applyBorder="1"/>
    <xf numFmtId="2" fontId="36" fillId="0" borderId="77" xfId="0" applyNumberFormat="1" applyFont="1" applyFill="1" applyBorder="1"/>
    <xf numFmtId="175" fontId="36" fillId="0" borderId="78" xfId="0" applyNumberFormat="1" applyFont="1" applyFill="1" applyBorder="1" applyAlignment="1">
      <alignment horizontal="center"/>
    </xf>
    <xf numFmtId="2" fontId="36" fillId="0" borderId="78" xfId="0" applyNumberFormat="1" applyFont="1" applyFill="1" applyBorder="1" applyAlignment="1">
      <alignment horizontal="center"/>
    </xf>
    <xf numFmtId="173" fontId="47" fillId="0" borderId="78" xfId="0" applyNumberFormat="1" applyFont="1" applyFill="1" applyBorder="1"/>
    <xf numFmtId="174" fontId="47" fillId="0" borderId="78" xfId="0" applyNumberFormat="1" applyFont="1" applyFill="1" applyBorder="1"/>
    <xf numFmtId="2" fontId="36" fillId="0" borderId="78" xfId="1" applyNumberFormat="1" applyFont="1" applyFill="1" applyBorder="1"/>
    <xf numFmtId="9" fontId="36" fillId="0" borderId="79" xfId="2" applyNumberFormat="1" applyFont="1" applyFill="1" applyBorder="1"/>
    <xf numFmtId="2" fontId="36" fillId="0" borderId="80" xfId="1" applyNumberFormat="1" applyFont="1" applyFill="1" applyBorder="1"/>
    <xf numFmtId="175" fontId="47" fillId="0" borderId="38" xfId="0" applyNumberFormat="1" applyFont="1" applyFill="1" applyBorder="1" applyAlignment="1">
      <alignment horizontal="center"/>
    </xf>
    <xf numFmtId="0" fontId="31" fillId="0" borderId="0" xfId="0" applyFont="1" applyFill="1" applyAlignment="1">
      <alignment horizontal="center" vertical="center"/>
    </xf>
    <xf numFmtId="2" fontId="47" fillId="0" borderId="75" xfId="0" applyNumberFormat="1" applyFont="1" applyFill="1" applyBorder="1"/>
    <xf numFmtId="2" fontId="47" fillId="0" borderId="59" xfId="0" applyNumberFormat="1" applyFont="1" applyFill="1" applyBorder="1" applyAlignment="1">
      <alignment horizontal="center"/>
    </xf>
    <xf numFmtId="2" fontId="47" fillId="0" borderId="59" xfId="0" applyNumberFormat="1" applyFont="1" applyFill="1" applyBorder="1"/>
    <xf numFmtId="175" fontId="47" fillId="0" borderId="59" xfId="0" applyNumberFormat="1" applyFont="1" applyFill="1" applyBorder="1" applyAlignment="1">
      <alignment horizontal="center"/>
    </xf>
    <xf numFmtId="9" fontId="47" fillId="0" borderId="60" xfId="2" applyNumberFormat="1" applyFont="1" applyFill="1" applyBorder="1"/>
    <xf numFmtId="10" fontId="25" fillId="15" borderId="22" xfId="0" applyNumberFormat="1" applyFont="1" applyFill="1" applyBorder="1" applyAlignment="1">
      <alignment horizontal="center"/>
    </xf>
    <xf numFmtId="10" fontId="24" fillId="16" borderId="22" xfId="0" applyNumberFormat="1" applyFont="1" applyFill="1" applyBorder="1" applyAlignment="1">
      <alignment horizontal="center"/>
    </xf>
    <xf numFmtId="0" fontId="36" fillId="0" borderId="0" xfId="0" applyFont="1" applyBorder="1"/>
    <xf numFmtId="0" fontId="4" fillId="0" borderId="0" xfId="0" applyFont="1" applyBorder="1" applyAlignment="1">
      <alignment horizontal="center" vertical="center"/>
    </xf>
    <xf numFmtId="0" fontId="8" fillId="0" borderId="0" xfId="0" applyFont="1" applyBorder="1" applyAlignment="1">
      <alignment horizontal="center" vertical="center"/>
    </xf>
    <xf numFmtId="0" fontId="3" fillId="0" borderId="0" xfId="0" applyFont="1" applyBorder="1" applyAlignment="1">
      <alignment horizontal="center" vertical="center" wrapText="1"/>
    </xf>
    <xf numFmtId="0" fontId="0" fillId="2" borderId="0" xfId="0" applyFill="1" applyBorder="1"/>
    <xf numFmtId="0" fontId="11" fillId="0" borderId="0" xfId="0" applyFont="1" applyBorder="1" applyAlignment="1">
      <alignment horizontal="center" vertical="center"/>
    </xf>
    <xf numFmtId="0" fontId="8" fillId="0" borderId="0" xfId="0" applyFont="1" applyBorder="1"/>
    <xf numFmtId="0" fontId="20" fillId="0" borderId="0" xfId="0" applyFont="1" applyBorder="1" applyAlignment="1">
      <alignment vertical="center" wrapText="1"/>
    </xf>
    <xf numFmtId="0" fontId="20" fillId="0" borderId="0" xfId="0" applyFont="1" applyBorder="1"/>
    <xf numFmtId="0" fontId="5" fillId="0" borderId="0" xfId="0" applyFont="1" applyBorder="1" applyAlignment="1">
      <alignment horizontal="center" vertical="center"/>
    </xf>
    <xf numFmtId="44" fontId="14" fillId="6" borderId="22" xfId="1" applyNumberFormat="1" applyFont="1" applyFill="1" applyBorder="1" applyAlignment="1">
      <alignment horizontal="right"/>
    </xf>
    <xf numFmtId="2" fontId="39" fillId="0" borderId="0" xfId="0" applyNumberFormat="1" applyFont="1" applyBorder="1" applyAlignment="1">
      <alignment horizontal="center" vertical="top" wrapText="1"/>
    </xf>
    <xf numFmtId="0" fontId="39" fillId="0" borderId="0" xfId="0" applyFont="1" applyBorder="1" applyAlignment="1">
      <alignment horizontal="center" vertical="top" wrapText="1"/>
    </xf>
    <xf numFmtId="0" fontId="5" fillId="3" borderId="52" xfId="0" applyFont="1" applyFill="1" applyBorder="1"/>
    <xf numFmtId="170" fontId="20" fillId="0" borderId="4" xfId="0" applyNumberFormat="1" applyFont="1" applyBorder="1" applyAlignment="1">
      <alignment horizontal="left" wrapText="1"/>
    </xf>
    <xf numFmtId="0" fontId="8" fillId="0" borderId="0" xfId="0" applyFont="1" applyBorder="1" applyAlignment="1">
      <alignment horizontal="center" vertical="top" wrapText="1"/>
    </xf>
    <xf numFmtId="0" fontId="5" fillId="0" borderId="0" xfId="0" applyFont="1" applyBorder="1" applyAlignment="1">
      <alignment vertical="center" wrapText="1"/>
    </xf>
    <xf numFmtId="0" fontId="15" fillId="0" borderId="33" xfId="0" applyFont="1" applyBorder="1" applyAlignment="1">
      <alignment horizontal="center" vertical="top" wrapText="1"/>
    </xf>
    <xf numFmtId="3" fontId="20" fillId="0" borderId="0" xfId="0" applyNumberFormat="1" applyFont="1" applyBorder="1"/>
    <xf numFmtId="0" fontId="21" fillId="0" borderId="0" xfId="0" applyFont="1" applyBorder="1"/>
    <xf numFmtId="0" fontId="22" fillId="0" borderId="5" xfId="0" applyFont="1" applyBorder="1" applyAlignment="1">
      <alignment vertical="top" wrapText="1"/>
    </xf>
    <xf numFmtId="0" fontId="0" fillId="0" borderId="4" xfId="0" applyBorder="1"/>
    <xf numFmtId="3" fontId="16" fillId="0" borderId="5" xfId="0" applyNumberFormat="1" applyFont="1" applyBorder="1"/>
    <xf numFmtId="3" fontId="20" fillId="0" borderId="43" xfId="0" applyNumberFormat="1" applyFont="1" applyBorder="1"/>
    <xf numFmtId="0" fontId="20" fillId="0" borderId="44" xfId="0" applyFont="1" applyBorder="1" applyAlignment="1">
      <alignment vertical="top" wrapText="1"/>
    </xf>
    <xf numFmtId="3" fontId="16" fillId="0" borderId="46" xfId="0" applyNumberFormat="1" applyFont="1" applyBorder="1"/>
    <xf numFmtId="10" fontId="16" fillId="0" borderId="0" xfId="6" applyNumberFormat="1" applyFont="1" applyBorder="1"/>
    <xf numFmtId="0" fontId="11" fillId="0" borderId="0" xfId="6" applyFont="1" applyBorder="1" applyAlignment="1"/>
    <xf numFmtId="0" fontId="16" fillId="0" borderId="0" xfId="6" applyFont="1" applyBorder="1" applyAlignment="1"/>
    <xf numFmtId="0" fontId="0" fillId="0" borderId="0" xfId="0" applyBorder="1" applyAlignment="1"/>
    <xf numFmtId="0" fontId="25" fillId="15" borderId="21" xfId="0" applyFont="1" applyFill="1" applyBorder="1" applyAlignment="1">
      <alignment horizontal="center"/>
    </xf>
    <xf numFmtId="0" fontId="25" fillId="15" borderId="23" xfId="0" applyFont="1" applyFill="1" applyBorder="1" applyAlignment="1">
      <alignment horizontal="center"/>
    </xf>
    <xf numFmtId="0" fontId="26" fillId="9" borderId="21" xfId="0" applyFont="1" applyFill="1" applyBorder="1"/>
    <xf numFmtId="10" fontId="27" fillId="9" borderId="23" xfId="0" applyNumberFormat="1" applyFont="1" applyFill="1" applyBorder="1" applyAlignment="1">
      <alignment horizontal="center"/>
    </xf>
    <xf numFmtId="0" fontId="28" fillId="16" borderId="21" xfId="0" applyFont="1" applyFill="1" applyBorder="1" applyAlignment="1">
      <alignment horizontal="left"/>
    </xf>
    <xf numFmtId="10" fontId="24" fillId="16" borderId="23" xfId="0" applyNumberFormat="1" applyFont="1" applyFill="1" applyBorder="1" applyAlignment="1">
      <alignment horizontal="center"/>
    </xf>
    <xf numFmtId="0" fontId="0" fillId="0" borderId="21" xfId="0" applyBorder="1"/>
    <xf numFmtId="0" fontId="0" fillId="0" borderId="5" xfId="0" applyBorder="1"/>
    <xf numFmtId="0" fontId="0" fillId="0" borderId="30" xfId="0" applyBorder="1"/>
    <xf numFmtId="10" fontId="0" fillId="0" borderId="0" xfId="0" applyNumberFormat="1" applyBorder="1"/>
    <xf numFmtId="0" fontId="0" fillId="0" borderId="27" xfId="0" applyBorder="1"/>
    <xf numFmtId="0" fontId="49" fillId="0" borderId="4" xfId="6" applyBorder="1"/>
    <xf numFmtId="0" fontId="49" fillId="0" borderId="5" xfId="6" applyBorder="1"/>
    <xf numFmtId="0" fontId="16" fillId="0" borderId="4" xfId="6" applyFont="1" applyBorder="1"/>
    <xf numFmtId="0" fontId="16" fillId="0" borderId="5" xfId="6" applyFont="1" applyBorder="1"/>
    <xf numFmtId="0" fontId="3" fillId="0" borderId="2" xfId="0" applyFont="1" applyBorder="1" applyAlignment="1">
      <alignment horizontal="center" vertical="center" wrapText="1"/>
    </xf>
    <xf numFmtId="0" fontId="0" fillId="0" borderId="0" xfId="0" applyFont="1" applyBorder="1" applyAlignment="1">
      <alignment wrapText="1"/>
    </xf>
    <xf numFmtId="0" fontId="54" fillId="0" borderId="0" xfId="0" applyFont="1" applyBorder="1" applyAlignment="1">
      <alignment horizontal="center" vertical="center" wrapText="1"/>
    </xf>
    <xf numFmtId="0" fontId="7" fillId="3" borderId="10" xfId="0" applyFont="1" applyFill="1" applyBorder="1" applyAlignment="1">
      <alignment horizontal="right"/>
    </xf>
    <xf numFmtId="44" fontId="7" fillId="3" borderId="13" xfId="1" applyFont="1" applyFill="1" applyBorder="1" applyAlignment="1">
      <alignment horizontal="right" vertical="center"/>
    </xf>
    <xf numFmtId="10" fontId="7" fillId="3" borderId="14" xfId="0" applyNumberFormat="1" applyFont="1" applyFill="1" applyBorder="1" applyAlignment="1">
      <alignment horizontal="left" vertical="center"/>
    </xf>
    <xf numFmtId="0" fontId="7" fillId="3" borderId="11" xfId="0" applyFont="1" applyFill="1" applyBorder="1" applyAlignment="1">
      <alignment vertical="center"/>
    </xf>
    <xf numFmtId="4" fontId="53" fillId="10" borderId="22" xfId="4" applyNumberFormat="1" applyFont="1" applyFill="1" applyBorder="1" applyAlignment="1" applyProtection="1">
      <alignment horizontal="center" vertical="center"/>
      <protection locked="0"/>
    </xf>
    <xf numFmtId="2" fontId="53" fillId="10" borderId="23" xfId="4" applyNumberFormat="1" applyFont="1" applyFill="1" applyBorder="1" applyAlignment="1" applyProtection="1">
      <alignment horizontal="center" vertical="center"/>
      <protection locked="0"/>
    </xf>
    <xf numFmtId="0" fontId="7" fillId="3" borderId="1" xfId="0" applyFont="1" applyFill="1" applyBorder="1" applyAlignment="1">
      <alignment horizontal="center" vertical="center"/>
    </xf>
    <xf numFmtId="0" fontId="7" fillId="3" borderId="18" xfId="0" applyFont="1" applyFill="1" applyBorder="1" applyAlignment="1">
      <alignment horizontal="center" vertical="center"/>
    </xf>
    <xf numFmtId="0" fontId="7" fillId="3" borderId="19" xfId="0" applyFont="1" applyFill="1" applyBorder="1" applyAlignment="1">
      <alignment horizontal="center" vertical="center"/>
    </xf>
    <xf numFmtId="0" fontId="7" fillId="3" borderId="19" xfId="0" applyFont="1" applyFill="1" applyBorder="1" applyAlignment="1">
      <alignment horizontal="center" vertical="center" wrapText="1"/>
    </xf>
    <xf numFmtId="44" fontId="7" fillId="3" borderId="18" xfId="1" applyFont="1" applyFill="1" applyBorder="1" applyAlignment="1">
      <alignment horizontal="center" vertical="center" wrapText="1"/>
    </xf>
    <xf numFmtId="0" fontId="7" fillId="3" borderId="18" xfId="0" applyFont="1" applyFill="1" applyBorder="1" applyAlignment="1">
      <alignment horizontal="center" vertical="center" wrapText="1"/>
    </xf>
    <xf numFmtId="2" fontId="53" fillId="10" borderId="21" xfId="0" applyNumberFormat="1" applyFont="1" applyFill="1" applyBorder="1" applyAlignment="1">
      <alignment horizontal="center" vertical="center"/>
    </xf>
    <xf numFmtId="2" fontId="53" fillId="10" borderId="22" xfId="0" applyNumberFormat="1" applyFont="1" applyFill="1" applyBorder="1" applyAlignment="1">
      <alignment horizontal="center" vertical="center"/>
    </xf>
    <xf numFmtId="0" fontId="53" fillId="10" borderId="22" xfId="0" applyFont="1" applyFill="1" applyBorder="1" applyAlignment="1">
      <alignment horizontal="center" vertical="center"/>
    </xf>
    <xf numFmtId="2" fontId="53" fillId="10" borderId="23" xfId="0" applyNumberFormat="1" applyFont="1" applyFill="1" applyBorder="1" applyAlignment="1">
      <alignment horizontal="center" vertical="center"/>
    </xf>
    <xf numFmtId="0" fontId="7" fillId="3" borderId="20" xfId="0" applyFont="1" applyFill="1" applyBorder="1" applyAlignment="1">
      <alignment horizontal="center" vertical="center"/>
    </xf>
    <xf numFmtId="164" fontId="7" fillId="3" borderId="20" xfId="0" applyNumberFormat="1" applyFont="1" applyFill="1" applyBorder="1" applyAlignment="1">
      <alignment horizontal="center" vertical="center" wrapText="1"/>
    </xf>
    <xf numFmtId="2" fontId="0" fillId="10" borderId="22" xfId="0" applyNumberFormat="1" applyFont="1" applyFill="1" applyBorder="1"/>
    <xf numFmtId="2" fontId="0" fillId="10" borderId="22" xfId="1" applyNumberFormat="1" applyFont="1" applyFill="1" applyBorder="1"/>
    <xf numFmtId="44" fontId="0" fillId="10" borderId="22" xfId="1" applyFont="1" applyFill="1" applyBorder="1"/>
    <xf numFmtId="2" fontId="0" fillId="10" borderId="23" xfId="1" applyNumberFormat="1" applyFont="1" applyFill="1" applyBorder="1"/>
    <xf numFmtId="0" fontId="8" fillId="0" borderId="21" xfId="0" applyFont="1" applyFill="1" applyBorder="1" applyAlignment="1">
      <alignment horizontal="center" vertical="center"/>
    </xf>
    <xf numFmtId="0" fontId="8" fillId="0" borderId="22" xfId="0" applyFont="1" applyFill="1" applyBorder="1" applyAlignment="1">
      <alignment horizontal="center" vertical="center"/>
    </xf>
    <xf numFmtId="0" fontId="8" fillId="0" borderId="22" xfId="0" applyFont="1" applyFill="1" applyBorder="1" applyAlignment="1">
      <alignment vertical="center" wrapText="1"/>
    </xf>
    <xf numFmtId="0" fontId="8" fillId="0" borderId="22" xfId="0" applyFont="1" applyFill="1" applyBorder="1" applyAlignment="1">
      <alignment horizontal="center" vertical="center" wrapText="1"/>
    </xf>
    <xf numFmtId="2" fontId="8" fillId="0" borderId="22" xfId="0" applyNumberFormat="1" applyFont="1" applyFill="1" applyBorder="1" applyAlignment="1">
      <alignment horizontal="center" vertical="center"/>
    </xf>
    <xf numFmtId="44" fontId="8" fillId="0" borderId="22" xfId="1" applyFont="1" applyFill="1" applyBorder="1" applyAlignment="1">
      <alignment horizontal="center" vertical="center"/>
    </xf>
    <xf numFmtId="164" fontId="8" fillId="0" borderId="23" xfId="0" applyNumberFormat="1" applyFont="1" applyFill="1" applyBorder="1" applyAlignment="1">
      <alignment horizontal="center" vertical="center"/>
    </xf>
    <xf numFmtId="0" fontId="55" fillId="0" borderId="0" xfId="0" applyFont="1" applyFill="1" applyBorder="1" applyAlignment="1">
      <alignment horizontal="center" vertical="center" wrapText="1"/>
    </xf>
    <xf numFmtId="2" fontId="31" fillId="0" borderId="21" xfId="0" applyNumberFormat="1" applyFont="1" applyFill="1" applyBorder="1"/>
    <xf numFmtId="2" fontId="31" fillId="0" borderId="22" xfId="0" applyNumberFormat="1" applyFont="1" applyFill="1" applyBorder="1" applyAlignment="1">
      <alignment horizontal="center"/>
    </xf>
    <xf numFmtId="2" fontId="31" fillId="0" borderId="22" xfId="0" applyNumberFormat="1" applyFont="1" applyFill="1" applyBorder="1"/>
    <xf numFmtId="2" fontId="31" fillId="0" borderId="22" xfId="1" applyNumberFormat="1" applyFont="1" applyFill="1" applyBorder="1"/>
    <xf numFmtId="9" fontId="31" fillId="0" borderId="22" xfId="2" applyFont="1" applyFill="1" applyBorder="1"/>
    <xf numFmtId="2" fontId="31" fillId="0" borderId="23" xfId="1" applyNumberFormat="1" applyFont="1" applyFill="1" applyBorder="1"/>
    <xf numFmtId="0" fontId="8" fillId="3" borderId="4" xfId="0" applyFont="1" applyFill="1" applyBorder="1" applyAlignment="1">
      <alignment horizontal="center" vertical="center"/>
    </xf>
    <xf numFmtId="164" fontId="7" fillId="3" borderId="23" xfId="0" applyNumberFormat="1" applyFont="1" applyFill="1" applyBorder="1" applyAlignment="1">
      <alignment vertical="center"/>
    </xf>
    <xf numFmtId="0" fontId="3" fillId="0" borderId="0" xfId="0" applyFont="1" applyFill="1" applyBorder="1" applyAlignment="1">
      <alignment horizontal="center" vertical="center" wrapText="1"/>
    </xf>
    <xf numFmtId="2" fontId="0" fillId="10" borderId="54" xfId="0" applyNumberFormat="1" applyFont="1" applyFill="1" applyBorder="1"/>
    <xf numFmtId="2" fontId="0" fillId="10" borderId="55" xfId="0" applyNumberFormat="1" applyFont="1" applyFill="1" applyBorder="1" applyAlignment="1">
      <alignment horizontal="center"/>
    </xf>
    <xf numFmtId="2" fontId="0" fillId="10" borderId="55" xfId="0" applyNumberFormat="1" applyFont="1" applyFill="1" applyBorder="1"/>
    <xf numFmtId="9" fontId="0" fillId="10" borderId="55" xfId="2" applyFont="1" applyFill="1" applyBorder="1"/>
    <xf numFmtId="2" fontId="0" fillId="10" borderId="56" xfId="1" applyNumberFormat="1" applyFont="1" applyFill="1" applyBorder="1"/>
    <xf numFmtId="2" fontId="31" fillId="0" borderId="30" xfId="0" applyNumberFormat="1" applyFont="1" applyFill="1" applyBorder="1"/>
    <xf numFmtId="2" fontId="31" fillId="0" borderId="38" xfId="0" applyNumberFormat="1" applyFont="1" applyFill="1" applyBorder="1" applyAlignment="1">
      <alignment horizontal="center"/>
    </xf>
    <xf numFmtId="2" fontId="31" fillId="0" borderId="38" xfId="0" applyNumberFormat="1" applyFont="1" applyFill="1" applyBorder="1"/>
    <xf numFmtId="2" fontId="31" fillId="0" borderId="38" xfId="1" applyNumberFormat="1" applyFont="1" applyFill="1" applyBorder="1"/>
    <xf numFmtId="9" fontId="31" fillId="0" borderId="38" xfId="2" applyFont="1" applyFill="1" applyBorder="1"/>
    <xf numFmtId="2" fontId="31" fillId="0" borderId="31" xfId="1" applyNumberFormat="1" applyFont="1" applyFill="1" applyBorder="1"/>
    <xf numFmtId="2" fontId="8" fillId="0" borderId="22" xfId="0" applyNumberFormat="1" applyFont="1" applyFill="1" applyBorder="1" applyAlignment="1">
      <alignment horizontal="center" vertical="center" wrapText="1"/>
    </xf>
    <xf numFmtId="0" fontId="7" fillId="3" borderId="21" xfId="0" applyFont="1" applyFill="1" applyBorder="1" applyAlignment="1">
      <alignment horizontal="center" vertical="center"/>
    </xf>
    <xf numFmtId="164" fontId="8" fillId="3" borderId="23" xfId="0" applyNumberFormat="1" applyFont="1" applyFill="1" applyBorder="1" applyAlignment="1">
      <alignment horizontal="center" vertical="center"/>
    </xf>
    <xf numFmtId="4" fontId="8" fillId="0" borderId="22" xfId="0" applyNumberFormat="1" applyFont="1" applyFill="1" applyBorder="1" applyAlignment="1">
      <alignment horizontal="center" vertical="center"/>
    </xf>
    <xf numFmtId="0" fontId="8" fillId="0" borderId="22" xfId="0" applyFont="1" applyFill="1" applyBorder="1" applyAlignment="1">
      <alignment horizontal="left" vertical="center" wrapText="1"/>
    </xf>
    <xf numFmtId="2" fontId="31" fillId="0" borderId="59" xfId="0" applyNumberFormat="1" applyFont="1" applyFill="1" applyBorder="1" applyAlignment="1">
      <alignment horizontal="center"/>
    </xf>
    <xf numFmtId="2" fontId="31" fillId="0" borderId="59" xfId="0" applyNumberFormat="1" applyFont="1" applyFill="1" applyBorder="1"/>
    <xf numFmtId="2" fontId="31" fillId="0" borderId="59" xfId="1" applyNumberFormat="1" applyFont="1" applyFill="1" applyBorder="1"/>
    <xf numFmtId="9" fontId="31" fillId="0" borderId="59" xfId="2" applyFont="1" applyFill="1" applyBorder="1"/>
    <xf numFmtId="2" fontId="31" fillId="0" borderId="76" xfId="1" applyNumberFormat="1" applyFont="1" applyFill="1" applyBorder="1"/>
    <xf numFmtId="44" fontId="8" fillId="0" borderId="22" xfId="1" applyFont="1" applyFill="1" applyBorder="1" applyAlignment="1" applyProtection="1">
      <alignment horizontal="center" vertical="center"/>
    </xf>
    <xf numFmtId="44" fontId="8" fillId="0" borderId="22" xfId="1" applyFont="1" applyFill="1" applyBorder="1" applyAlignment="1">
      <alignment vertical="center"/>
    </xf>
    <xf numFmtId="0" fontId="8" fillId="0" borderId="27" xfId="0" applyFont="1" applyFill="1" applyBorder="1" applyAlignment="1">
      <alignment horizontal="center" vertical="center"/>
    </xf>
    <xf numFmtId="0" fontId="8" fillId="0" borderId="28" xfId="0" applyFont="1" applyFill="1" applyBorder="1" applyAlignment="1">
      <alignment horizontal="center" vertical="center"/>
    </xf>
    <xf numFmtId="44" fontId="8" fillId="0" borderId="23" xfId="1" applyFont="1" applyFill="1" applyBorder="1" applyAlignment="1">
      <alignment horizontal="center" vertical="center"/>
    </xf>
    <xf numFmtId="2" fontId="0" fillId="0" borderId="22" xfId="0" applyNumberFormat="1" applyFont="1" applyFill="1" applyBorder="1" applyAlignment="1">
      <alignment horizontal="center"/>
    </xf>
    <xf numFmtId="2" fontId="0" fillId="0" borderId="22" xfId="0" applyNumberFormat="1" applyFont="1" applyFill="1" applyBorder="1"/>
    <xf numFmtId="2" fontId="0" fillId="0" borderId="22" xfId="1" applyNumberFormat="1" applyFont="1" applyFill="1" applyBorder="1"/>
    <xf numFmtId="9" fontId="0" fillId="0" borderId="22" xfId="2" applyFont="1" applyFill="1" applyBorder="1"/>
    <xf numFmtId="2" fontId="0" fillId="0" borderId="23" xfId="1" applyNumberFormat="1" applyFont="1" applyFill="1" applyBorder="1"/>
    <xf numFmtId="2" fontId="0" fillId="0" borderId="57" xfId="0" applyNumberFormat="1" applyFont="1" applyFill="1" applyBorder="1" applyAlignment="1">
      <alignment horizontal="center"/>
    </xf>
    <xf numFmtId="2" fontId="0" fillId="0" borderId="57" xfId="0" applyNumberFormat="1" applyFont="1" applyFill="1" applyBorder="1"/>
    <xf numFmtId="2" fontId="0" fillId="0" borderId="57" xfId="1" applyNumberFormat="1" applyFont="1" applyFill="1" applyBorder="1"/>
    <xf numFmtId="9" fontId="0" fillId="0" borderId="57" xfId="2" applyFont="1" applyFill="1" applyBorder="1"/>
    <xf numFmtId="2" fontId="0" fillId="0" borderId="58" xfId="1" applyNumberFormat="1" applyFont="1" applyFill="1" applyBorder="1"/>
    <xf numFmtId="0" fontId="7" fillId="3" borderId="30" xfId="0" applyFont="1" applyFill="1" applyBorder="1" applyAlignment="1">
      <alignment horizontal="center" vertical="center"/>
    </xf>
    <xf numFmtId="164" fontId="8" fillId="3" borderId="31" xfId="0" applyNumberFormat="1" applyFont="1" applyFill="1" applyBorder="1" applyAlignment="1">
      <alignment horizontal="center" vertical="center"/>
    </xf>
    <xf numFmtId="166" fontId="8" fillId="0" borderId="21" xfId="0" applyNumberFormat="1" applyFont="1" applyFill="1" applyBorder="1" applyAlignment="1">
      <alignment horizontal="center" vertical="center"/>
    </xf>
    <xf numFmtId="165" fontId="8" fillId="0" borderId="13" xfId="0" applyNumberFormat="1" applyFont="1" applyFill="1" applyBorder="1" applyAlignment="1">
      <alignment horizontal="center" vertical="center"/>
    </xf>
    <xf numFmtId="166" fontId="8" fillId="0" borderId="30" xfId="0" applyNumberFormat="1" applyFont="1" applyFill="1" applyBorder="1" applyAlignment="1">
      <alignment horizontal="center" vertical="center"/>
    </xf>
    <xf numFmtId="0" fontId="8" fillId="0" borderId="38" xfId="0" applyFont="1" applyFill="1" applyBorder="1" applyAlignment="1">
      <alignment horizontal="center" vertical="center"/>
    </xf>
    <xf numFmtId="0" fontId="8" fillId="0" borderId="38" xfId="0" applyFont="1" applyFill="1" applyBorder="1" applyAlignment="1">
      <alignment horizontal="left" vertical="center" wrapText="1"/>
    </xf>
    <xf numFmtId="0" fontId="8" fillId="0" borderId="38" xfId="0" applyFont="1" applyFill="1" applyBorder="1" applyAlignment="1">
      <alignment horizontal="center" vertical="center" wrapText="1"/>
    </xf>
    <xf numFmtId="167" fontId="8" fillId="0" borderId="38" xfId="0" applyNumberFormat="1" applyFont="1" applyFill="1" applyBorder="1" applyAlignment="1">
      <alignment horizontal="center" vertical="center"/>
    </xf>
    <xf numFmtId="165" fontId="8" fillId="0" borderId="37" xfId="0" applyNumberFormat="1" applyFont="1" applyFill="1" applyBorder="1" applyAlignment="1">
      <alignment horizontal="center" vertical="center"/>
    </xf>
    <xf numFmtId="44" fontId="8" fillId="0" borderId="38" xfId="1" applyFont="1" applyFill="1" applyBorder="1" applyAlignment="1">
      <alignment horizontal="center" vertical="center"/>
    </xf>
    <xf numFmtId="164" fontId="8" fillId="0" borderId="31" xfId="0" applyNumberFormat="1" applyFont="1" applyFill="1" applyBorder="1" applyAlignment="1">
      <alignment horizontal="center" vertical="center"/>
    </xf>
    <xf numFmtId="167" fontId="8" fillId="0" borderId="22" xfId="0" applyNumberFormat="1" applyFont="1" applyFill="1" applyBorder="1" applyAlignment="1">
      <alignment horizontal="center" vertical="center"/>
    </xf>
    <xf numFmtId="165" fontId="8" fillId="0" borderId="22" xfId="0" applyNumberFormat="1" applyFont="1" applyFill="1" applyBorder="1" applyAlignment="1">
      <alignment horizontal="center" vertical="center"/>
    </xf>
    <xf numFmtId="0" fontId="8" fillId="3" borderId="27"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left" vertical="center" wrapText="1"/>
    </xf>
    <xf numFmtId="0" fontId="8" fillId="0" borderId="36" xfId="0" applyFont="1" applyFill="1" applyBorder="1" applyAlignment="1">
      <alignment horizontal="center" vertical="center" wrapText="1"/>
    </xf>
    <xf numFmtId="2" fontId="8" fillId="0" borderId="36" xfId="0" applyNumberFormat="1" applyFont="1" applyFill="1" applyBorder="1" applyAlignment="1">
      <alignment horizontal="center" vertical="center"/>
    </xf>
    <xf numFmtId="44" fontId="8" fillId="0" borderId="38" xfId="0" applyNumberFormat="1" applyFont="1" applyFill="1" applyBorder="1" applyAlignment="1">
      <alignment horizontal="center" vertical="center"/>
    </xf>
    <xf numFmtId="44" fontId="8" fillId="0" borderId="31" xfId="1" applyFont="1" applyFill="1" applyBorder="1" applyAlignment="1">
      <alignment horizontal="center" vertical="center"/>
    </xf>
    <xf numFmtId="2" fontId="0" fillId="0" borderId="38" xfId="0" applyNumberFormat="1" applyFont="1" applyFill="1" applyBorder="1" applyAlignment="1">
      <alignment horizontal="center"/>
    </xf>
    <xf numFmtId="2" fontId="0" fillId="0" borderId="38" xfId="0" applyNumberFormat="1" applyFont="1" applyFill="1" applyBorder="1"/>
    <xf numFmtId="2" fontId="0" fillId="0" borderId="38" xfId="1" applyNumberFormat="1" applyFont="1" applyFill="1" applyBorder="1"/>
    <xf numFmtId="9" fontId="0" fillId="0" borderId="38" xfId="2" applyFont="1" applyFill="1" applyBorder="1"/>
    <xf numFmtId="2" fontId="0" fillId="0" borderId="31" xfId="1" applyNumberFormat="1" applyFont="1" applyFill="1" applyBorder="1"/>
    <xf numFmtId="4" fontId="3" fillId="0" borderId="0" xfId="0" applyNumberFormat="1" applyFont="1" applyFill="1" applyBorder="1" applyAlignment="1">
      <alignment horizontal="center" vertical="center" wrapText="1"/>
    </xf>
    <xf numFmtId="2" fontId="31" fillId="0" borderId="75" xfId="0" applyNumberFormat="1" applyFont="1" applyFill="1" applyBorder="1"/>
    <xf numFmtId="4" fontId="3" fillId="0" borderId="0" xfId="0" applyNumberFormat="1" applyFont="1" applyBorder="1" applyAlignment="1">
      <alignment horizontal="center" vertical="center" wrapText="1"/>
    </xf>
    <xf numFmtId="0" fontId="31" fillId="0" borderId="0" xfId="0" applyFont="1" applyFill="1" applyBorder="1"/>
    <xf numFmtId="2" fontId="0" fillId="0" borderId="21" xfId="0" applyNumberFormat="1" applyFont="1" applyFill="1" applyBorder="1"/>
    <xf numFmtId="44" fontId="8" fillId="0" borderId="0" xfId="1" applyFont="1" applyFill="1" applyBorder="1" applyAlignment="1" applyProtection="1">
      <alignment horizontal="center" vertical="center"/>
    </xf>
    <xf numFmtId="0" fontId="0" fillId="0" borderId="0" xfId="0" applyFont="1" applyFill="1" applyBorder="1" applyAlignment="1">
      <alignment wrapText="1"/>
    </xf>
    <xf numFmtId="2" fontId="0" fillId="0" borderId="30" xfId="0" applyNumberFormat="1" applyFont="1" applyFill="1" applyBorder="1"/>
    <xf numFmtId="2" fontId="0" fillId="0" borderId="27" xfId="0" applyNumberFormat="1" applyFont="1" applyFill="1" applyBorder="1"/>
    <xf numFmtId="0" fontId="8" fillId="0" borderId="72" xfId="0" applyFont="1" applyFill="1" applyBorder="1" applyAlignment="1">
      <alignment horizontal="center" vertical="center"/>
    </xf>
    <xf numFmtId="0" fontId="8" fillId="0" borderId="72" xfId="0" applyFont="1" applyFill="1" applyBorder="1" applyAlignment="1">
      <alignment vertical="center" wrapText="1"/>
    </xf>
    <xf numFmtId="0" fontId="8" fillId="0" borderId="57" xfId="0" applyFont="1" applyFill="1" applyBorder="1" applyAlignment="1">
      <alignment horizontal="center" vertical="center" wrapText="1"/>
    </xf>
    <xf numFmtId="2" fontId="8" fillId="0" borderId="72" xfId="0" applyNumberFormat="1" applyFont="1" applyFill="1" applyBorder="1" applyAlignment="1">
      <alignment horizontal="center" vertical="center"/>
    </xf>
    <xf numFmtId="165" fontId="8" fillId="0" borderId="73" xfId="0" applyNumberFormat="1" applyFont="1" applyFill="1" applyBorder="1" applyAlignment="1">
      <alignment horizontal="center" vertical="center"/>
    </xf>
    <xf numFmtId="44" fontId="8" fillId="0" borderId="57" xfId="1" applyFont="1" applyFill="1" applyBorder="1" applyAlignment="1">
      <alignment horizontal="center" vertical="center"/>
    </xf>
    <xf numFmtId="164" fontId="8" fillId="0" borderId="58" xfId="0" applyNumberFormat="1" applyFont="1" applyFill="1" applyBorder="1" applyAlignment="1">
      <alignment horizontal="center" vertical="center"/>
    </xf>
    <xf numFmtId="0" fontId="8" fillId="0" borderId="0" xfId="0" applyFont="1" applyFill="1" applyBorder="1" applyAlignment="1">
      <alignment horizontal="center" vertical="center"/>
    </xf>
    <xf numFmtId="0" fontId="8" fillId="0" borderId="72" xfId="0" applyFont="1" applyFill="1" applyBorder="1" applyAlignment="1">
      <alignment horizontal="left" vertical="center" wrapText="1"/>
    </xf>
    <xf numFmtId="0" fontId="8" fillId="0" borderId="30" xfId="0" applyFont="1" applyFill="1" applyBorder="1" applyAlignment="1">
      <alignment horizontal="center" vertical="center"/>
    </xf>
    <xf numFmtId="0" fontId="8" fillId="0" borderId="38" xfId="0" applyFont="1" applyFill="1" applyBorder="1" applyAlignment="1">
      <alignment vertical="center" wrapText="1"/>
    </xf>
    <xf numFmtId="2" fontId="8" fillId="0" borderId="38" xfId="0" applyNumberFormat="1" applyFont="1" applyFill="1" applyBorder="1" applyAlignment="1">
      <alignment horizontal="center" vertical="center"/>
    </xf>
    <xf numFmtId="165" fontId="8" fillId="0" borderId="81" xfId="0" applyNumberFormat="1" applyFont="1" applyFill="1" applyBorder="1" applyAlignment="1">
      <alignment horizontal="center" vertical="center"/>
    </xf>
    <xf numFmtId="2" fontId="0" fillId="10" borderId="18" xfId="0" applyNumberFormat="1" applyFont="1" applyFill="1" applyBorder="1"/>
    <xf numFmtId="9" fontId="0" fillId="10" borderId="64" xfId="2" applyFont="1" applyFill="1" applyBorder="1"/>
    <xf numFmtId="0" fontId="7" fillId="0" borderId="4" xfId="0" applyFont="1" applyBorder="1" applyAlignment="1">
      <alignment horizontal="center" vertical="center"/>
    </xf>
    <xf numFmtId="0" fontId="7" fillId="0" borderId="0" xfId="0" applyFont="1" applyBorder="1" applyAlignment="1">
      <alignment horizontal="center" vertical="center"/>
    </xf>
    <xf numFmtId="2" fontId="0" fillId="0" borderId="0" xfId="0" applyNumberFormat="1" applyFont="1" applyFill="1" applyBorder="1" applyAlignment="1"/>
    <xf numFmtId="0" fontId="7" fillId="0" borderId="0" xfId="0" applyFont="1" applyFill="1" applyBorder="1" applyAlignment="1">
      <alignment horizontal="center" vertical="center"/>
    </xf>
    <xf numFmtId="2" fontId="7" fillId="0" borderId="5" xfId="0" applyNumberFormat="1" applyFont="1" applyFill="1" applyBorder="1" applyAlignment="1">
      <alignment horizontal="center" vertical="center"/>
    </xf>
    <xf numFmtId="0" fontId="56" fillId="0" borderId="0" xfId="0" applyFont="1" applyBorder="1" applyAlignment="1">
      <alignment vertical="center" wrapText="1"/>
    </xf>
    <xf numFmtId="0" fontId="56" fillId="0" borderId="0" xfId="0" applyFont="1" applyBorder="1"/>
    <xf numFmtId="44" fontId="56" fillId="0" borderId="0" xfId="1" applyFont="1" applyBorder="1"/>
    <xf numFmtId="3" fontId="56" fillId="0" borderId="5" xfId="0" applyNumberFormat="1" applyFont="1" applyBorder="1"/>
    <xf numFmtId="2" fontId="0" fillId="0" borderId="4" xfId="0" applyNumberFormat="1" applyFont="1" applyFill="1" applyBorder="1" applyAlignment="1"/>
    <xf numFmtId="2" fontId="7" fillId="0" borderId="0" xfId="0" applyNumberFormat="1" applyFont="1" applyBorder="1" applyAlignment="1">
      <alignment horizontal="center" vertical="center"/>
    </xf>
    <xf numFmtId="2" fontId="7" fillId="0" borderId="5" xfId="0" applyNumberFormat="1" applyFont="1" applyBorder="1" applyAlignment="1">
      <alignment horizontal="center" vertical="center"/>
    </xf>
    <xf numFmtId="0" fontId="8" fillId="0" borderId="33" xfId="0" applyFont="1" applyBorder="1" applyAlignment="1">
      <alignment horizontal="center" vertical="top" wrapText="1"/>
    </xf>
    <xf numFmtId="0" fontId="8" fillId="0" borderId="0" xfId="0" applyFont="1" applyBorder="1" applyAlignment="1">
      <alignment vertical="center" wrapText="1"/>
    </xf>
    <xf numFmtId="0" fontId="56" fillId="0" borderId="0" xfId="0" applyFont="1" applyBorder="1" applyAlignment="1">
      <alignment vertical="top"/>
    </xf>
    <xf numFmtId="0" fontId="9" fillId="0" borderId="0" xfId="0" applyFont="1" applyBorder="1"/>
    <xf numFmtId="2" fontId="8" fillId="0" borderId="0" xfId="0" applyNumberFormat="1" applyFont="1" applyBorder="1" applyAlignment="1">
      <alignment vertical="top" wrapText="1"/>
    </xf>
    <xf numFmtId="2" fontId="8" fillId="0" borderId="5" xfId="0" applyNumberFormat="1" applyFont="1" applyBorder="1" applyAlignment="1">
      <alignment horizontal="center" vertical="top" wrapText="1"/>
    </xf>
    <xf numFmtId="0" fontId="55" fillId="0" borderId="0" xfId="0" applyFont="1" applyBorder="1" applyAlignment="1">
      <alignment horizontal="center" vertical="center" wrapText="1"/>
    </xf>
    <xf numFmtId="0" fontId="55" fillId="0" borderId="0" xfId="0" applyFont="1" applyBorder="1" applyAlignment="1">
      <alignment horizontal="center" vertical="center"/>
    </xf>
    <xf numFmtId="0" fontId="7" fillId="0" borderId="43" xfId="0" applyFont="1" applyBorder="1" applyAlignment="1">
      <alignment horizontal="center" vertical="center"/>
    </xf>
    <xf numFmtId="0" fontId="7" fillId="0" borderId="44" xfId="0" applyFont="1" applyBorder="1" applyAlignment="1">
      <alignment horizontal="center" vertical="center"/>
    </xf>
    <xf numFmtId="0" fontId="3" fillId="0" borderId="44" xfId="0" applyFont="1" applyBorder="1" applyAlignment="1">
      <alignment horizontal="center" vertical="center" wrapText="1"/>
    </xf>
    <xf numFmtId="0" fontId="8" fillId="0" borderId="24" xfId="0" applyFont="1" applyFill="1" applyBorder="1" applyAlignment="1">
      <alignment horizontal="center" vertical="center"/>
    </xf>
    <xf numFmtId="2" fontId="8" fillId="0" borderId="25" xfId="0" applyNumberFormat="1" applyFont="1" applyFill="1" applyBorder="1" applyAlignment="1">
      <alignment horizontal="center" vertical="center"/>
    </xf>
    <xf numFmtId="44" fontId="8" fillId="0" borderId="25" xfId="1" applyFont="1" applyFill="1" applyBorder="1" applyAlignment="1">
      <alignment horizontal="center" vertical="center"/>
    </xf>
    <xf numFmtId="0" fontId="8" fillId="0" borderId="25" xfId="0" applyFont="1" applyFill="1" applyBorder="1" applyAlignment="1">
      <alignment vertical="center" wrapText="1"/>
    </xf>
    <xf numFmtId="164" fontId="8" fillId="0" borderId="22" xfId="0" applyNumberFormat="1" applyFont="1" applyFill="1" applyBorder="1" applyAlignment="1">
      <alignment horizontal="center" vertical="center"/>
    </xf>
    <xf numFmtId="0" fontId="8" fillId="0" borderId="26" xfId="0" applyFont="1" applyFill="1" applyBorder="1" applyAlignment="1">
      <alignment horizontal="center" vertical="center"/>
    </xf>
    <xf numFmtId="0" fontId="57" fillId="0" borderId="0" xfId="7"/>
    <xf numFmtId="164" fontId="7" fillId="3" borderId="31" xfId="0" applyNumberFormat="1" applyFont="1" applyFill="1" applyBorder="1" applyAlignment="1">
      <alignment horizontal="center" vertical="center" wrapText="1"/>
    </xf>
    <xf numFmtId="2" fontId="0" fillId="10" borderId="86" xfId="0" applyNumberFormat="1" applyFont="1" applyFill="1" applyBorder="1"/>
    <xf numFmtId="0" fontId="7" fillId="0" borderId="1" xfId="0" applyFont="1" applyBorder="1" applyAlignment="1">
      <alignment horizontal="center" vertical="center"/>
    </xf>
    <xf numFmtId="0" fontId="7" fillId="0" borderId="2" xfId="0" applyFont="1" applyBorder="1" applyAlignment="1">
      <alignment horizontal="center" vertical="center"/>
    </xf>
    <xf numFmtId="164" fontId="7" fillId="0" borderId="3" xfId="0" applyNumberFormat="1" applyFont="1" applyBorder="1" applyAlignment="1">
      <alignment horizontal="center" vertical="center" wrapText="1"/>
    </xf>
    <xf numFmtId="14" fontId="7" fillId="3" borderId="12" xfId="0" applyNumberFormat="1" applyFont="1" applyFill="1" applyBorder="1" applyAlignment="1">
      <alignment horizontal="left" vertical="center"/>
    </xf>
    <xf numFmtId="0" fontId="8" fillId="0" borderId="45" xfId="0" applyFont="1" applyBorder="1" applyAlignment="1">
      <alignment horizontal="center" vertical="center" wrapText="1"/>
    </xf>
    <xf numFmtId="0" fontId="55" fillId="0" borderId="44" xfId="0" applyFont="1" applyBorder="1" applyAlignment="1">
      <alignment horizontal="center" vertical="center" wrapText="1"/>
    </xf>
    <xf numFmtId="0" fontId="55" fillId="0" borderId="44" xfId="0" applyFont="1" applyBorder="1" applyAlignment="1">
      <alignment horizontal="center" vertical="center"/>
    </xf>
    <xf numFmtId="0" fontId="58" fillId="0" borderId="0" xfId="0" applyFont="1" applyAlignment="1">
      <alignment vertical="center"/>
    </xf>
    <xf numFmtId="0" fontId="58" fillId="0" borderId="22" xfId="0" applyFont="1" applyBorder="1" applyAlignment="1">
      <alignment vertical="center"/>
    </xf>
    <xf numFmtId="0" fontId="6" fillId="0" borderId="0" xfId="0" applyFont="1" applyFill="1" applyBorder="1"/>
    <xf numFmtId="44" fontId="0" fillId="0" borderId="0" xfId="1" applyFont="1" applyFill="1" applyBorder="1"/>
    <xf numFmtId="44" fontId="29" fillId="0" borderId="0" xfId="1" applyFont="1" applyFill="1" applyBorder="1" applyAlignment="1"/>
    <xf numFmtId="0" fontId="57" fillId="0" borderId="0" xfId="7" applyAlignment="1">
      <alignment vertical="center" wrapText="1"/>
    </xf>
    <xf numFmtId="0" fontId="8" fillId="0" borderId="0" xfId="0" applyFont="1" applyBorder="1" applyAlignment="1">
      <alignment horizontal="center" vertical="center"/>
    </xf>
    <xf numFmtId="0" fontId="8" fillId="0" borderId="0" xfId="0" applyFont="1" applyBorder="1" applyAlignment="1">
      <alignment horizontal="center" vertical="top" wrapText="1"/>
    </xf>
    <xf numFmtId="4" fontId="32" fillId="11" borderId="24" xfId="4" applyNumberFormat="1" applyFont="1" applyFill="1" applyBorder="1" applyAlignment="1" applyProtection="1">
      <alignment horizontal="center" vertical="center"/>
      <protection locked="0"/>
    </xf>
    <xf numFmtId="4" fontId="32" fillId="11" borderId="67" xfId="4" applyNumberFormat="1" applyFont="1" applyFill="1" applyBorder="1" applyAlignment="1" applyProtection="1">
      <alignment horizontal="center" vertical="center"/>
      <protection locked="0"/>
    </xf>
    <xf numFmtId="2" fontId="32" fillId="11" borderId="24" xfId="4" applyNumberFormat="1" applyFont="1" applyFill="1" applyBorder="1" applyAlignment="1" applyProtection="1">
      <alignment horizontal="center" vertical="center"/>
      <protection locked="0"/>
    </xf>
    <xf numFmtId="2" fontId="32" fillId="11" borderId="25" xfId="4" applyNumberFormat="1" applyFont="1" applyFill="1" applyBorder="1" applyAlignment="1" applyProtection="1">
      <alignment horizontal="center" vertical="center"/>
      <protection locked="0"/>
    </xf>
    <xf numFmtId="2" fontId="32" fillId="11" borderId="26" xfId="4" applyNumberFormat="1" applyFont="1" applyFill="1" applyBorder="1" applyAlignment="1" applyProtection="1">
      <alignment horizontal="center" vertical="center"/>
      <protection locked="0"/>
    </xf>
    <xf numFmtId="2" fontId="32" fillId="11" borderId="39" xfId="4" applyNumberFormat="1" applyFont="1" applyFill="1" applyBorder="1" applyAlignment="1" applyProtection="1">
      <alignment horizontal="center" vertical="center"/>
      <protection locked="0"/>
    </xf>
    <xf numFmtId="0" fontId="32" fillId="11" borderId="1" xfId="0" applyFont="1" applyFill="1" applyBorder="1" applyAlignment="1">
      <alignment horizontal="center" vertical="center"/>
    </xf>
    <xf numFmtId="0" fontId="32" fillId="11" borderId="2" xfId="0" applyFont="1" applyFill="1" applyBorder="1" applyAlignment="1">
      <alignment horizontal="center" vertical="center"/>
    </xf>
    <xf numFmtId="0" fontId="32" fillId="11" borderId="3" xfId="0" applyFont="1" applyFill="1" applyBorder="1" applyAlignment="1">
      <alignment horizontal="center" vertical="center"/>
    </xf>
    <xf numFmtId="0" fontId="32" fillId="11" borderId="4" xfId="0" applyFont="1" applyFill="1" applyBorder="1" applyAlignment="1">
      <alignment horizontal="center" vertical="center"/>
    </xf>
    <xf numFmtId="0" fontId="32" fillId="11" borderId="0" xfId="0" applyFont="1" applyFill="1" applyBorder="1" applyAlignment="1">
      <alignment horizontal="center" vertical="center"/>
    </xf>
    <xf numFmtId="0" fontId="32" fillId="11" borderId="5" xfId="0" applyFont="1" applyFill="1" applyBorder="1" applyAlignment="1">
      <alignment horizontal="center" vertical="center"/>
    </xf>
    <xf numFmtId="0" fontId="32" fillId="11" borderId="61" xfId="0" applyFont="1" applyFill="1" applyBorder="1" applyAlignment="1">
      <alignment horizontal="center" vertical="center"/>
    </xf>
    <xf numFmtId="0" fontId="32" fillId="11" borderId="42" xfId="0" applyFont="1" applyFill="1" applyBorder="1" applyAlignment="1">
      <alignment horizontal="center" vertical="center"/>
    </xf>
    <xf numFmtId="0" fontId="32" fillId="11" borderId="62" xfId="0" applyFont="1" applyFill="1" applyBorder="1" applyAlignment="1">
      <alignment horizontal="center" vertical="center"/>
    </xf>
    <xf numFmtId="2" fontId="36" fillId="11" borderId="39" xfId="0" applyNumberFormat="1" applyFont="1" applyFill="1" applyBorder="1" applyAlignment="1">
      <alignment horizontal="center"/>
    </xf>
    <xf numFmtId="2" fontId="36" fillId="11" borderId="25" xfId="0" applyNumberFormat="1" applyFont="1" applyFill="1" applyBorder="1" applyAlignment="1">
      <alignment horizontal="center"/>
    </xf>
    <xf numFmtId="2" fontId="36" fillId="11" borderId="26" xfId="0" applyNumberFormat="1" applyFont="1" applyFill="1" applyBorder="1" applyAlignment="1">
      <alignment horizontal="center"/>
    </xf>
    <xf numFmtId="2" fontId="32" fillId="10" borderId="39" xfId="4" applyNumberFormat="1" applyFont="1" applyFill="1" applyBorder="1" applyAlignment="1" applyProtection="1">
      <alignment horizontal="center" vertical="center"/>
      <protection locked="0"/>
    </xf>
    <xf numFmtId="2" fontId="32" fillId="10" borderId="25" xfId="4" applyNumberFormat="1" applyFont="1" applyFill="1" applyBorder="1" applyAlignment="1" applyProtection="1">
      <alignment horizontal="center" vertical="center"/>
      <protection locked="0"/>
    </xf>
    <xf numFmtId="2" fontId="32" fillId="10" borderId="26" xfId="4" applyNumberFormat="1" applyFont="1" applyFill="1" applyBorder="1" applyAlignment="1" applyProtection="1">
      <alignment horizontal="center" vertical="center"/>
      <protection locked="0"/>
    </xf>
    <xf numFmtId="2" fontId="32" fillId="10" borderId="24" xfId="4" applyNumberFormat="1" applyFont="1" applyFill="1" applyBorder="1" applyAlignment="1" applyProtection="1">
      <alignment horizontal="center" vertical="center"/>
      <protection locked="0"/>
    </xf>
    <xf numFmtId="2" fontId="39" fillId="0" borderId="4" xfId="0" applyNumberFormat="1" applyFont="1" applyBorder="1" applyAlignment="1">
      <alignment horizontal="center" vertical="top" wrapText="1"/>
    </xf>
    <xf numFmtId="2" fontId="39" fillId="0" borderId="0" xfId="0" applyNumberFormat="1" applyFont="1" applyBorder="1" applyAlignment="1">
      <alignment horizontal="center" vertical="top" wrapText="1"/>
    </xf>
    <xf numFmtId="2" fontId="39" fillId="0" borderId="43" xfId="0" applyNumberFormat="1" applyFont="1" applyBorder="1" applyAlignment="1">
      <alignment horizontal="center" vertical="top" wrapText="1"/>
    </xf>
    <xf numFmtId="2" fontId="39" fillId="0" borderId="44" xfId="0" applyNumberFormat="1" applyFont="1" applyBorder="1" applyAlignment="1">
      <alignment horizontal="center" vertical="top" wrapText="1"/>
    </xf>
    <xf numFmtId="2" fontId="36" fillId="10" borderId="21" xfId="0" applyNumberFormat="1" applyFont="1" applyFill="1" applyBorder="1" applyAlignment="1">
      <alignment horizontal="center"/>
    </xf>
    <xf numFmtId="2" fontId="36" fillId="10" borderId="22" xfId="0" applyNumberFormat="1" applyFont="1" applyFill="1" applyBorder="1" applyAlignment="1">
      <alignment horizontal="center"/>
    </xf>
    <xf numFmtId="2" fontId="32" fillId="10" borderId="63" xfId="0" applyNumberFormat="1" applyFont="1" applyFill="1" applyBorder="1" applyAlignment="1">
      <alignment horizontal="center" vertical="center" wrapText="1"/>
    </xf>
    <xf numFmtId="2" fontId="32" fillId="10" borderId="19" xfId="0" applyNumberFormat="1" applyFont="1" applyFill="1" applyBorder="1" applyAlignment="1">
      <alignment horizontal="center" vertical="center" wrapText="1"/>
    </xf>
    <xf numFmtId="2" fontId="32" fillId="10" borderId="64" xfId="0" applyNumberFormat="1" applyFont="1" applyFill="1" applyBorder="1" applyAlignment="1">
      <alignment horizontal="center" vertical="center" wrapText="1"/>
    </xf>
    <xf numFmtId="2" fontId="42" fillId="10" borderId="63" xfId="0" applyNumberFormat="1" applyFont="1" applyFill="1" applyBorder="1" applyAlignment="1">
      <alignment horizontal="right"/>
    </xf>
    <xf numFmtId="2" fontId="42" fillId="10" borderId="19" xfId="0" applyNumberFormat="1" applyFont="1" applyFill="1" applyBorder="1" applyAlignment="1">
      <alignment horizontal="right"/>
    </xf>
    <xf numFmtId="2" fontId="42" fillId="10" borderId="65" xfId="0" applyNumberFormat="1" applyFont="1" applyFill="1" applyBorder="1" applyAlignment="1">
      <alignment horizontal="right"/>
    </xf>
    <xf numFmtId="2" fontId="36" fillId="0" borderId="4" xfId="0" applyNumberFormat="1" applyFont="1" applyFill="1" applyBorder="1" applyAlignment="1">
      <alignment horizontal="right"/>
    </xf>
    <xf numFmtId="2" fontId="36" fillId="0" borderId="0" xfId="0" applyNumberFormat="1" applyFont="1" applyFill="1" applyBorder="1" applyAlignment="1">
      <alignment horizontal="right"/>
    </xf>
    <xf numFmtId="0" fontId="33" fillId="2" borderId="1" xfId="0" applyFont="1" applyFill="1" applyBorder="1" applyAlignment="1">
      <alignment horizontal="center" vertical="center" wrapText="1"/>
    </xf>
    <xf numFmtId="0" fontId="34" fillId="2" borderId="2" xfId="0" applyFont="1" applyFill="1" applyBorder="1"/>
    <xf numFmtId="0" fontId="34" fillId="2" borderId="3" xfId="0" applyFont="1" applyFill="1" applyBorder="1"/>
    <xf numFmtId="0" fontId="34" fillId="2" borderId="4" xfId="0" applyFont="1" applyFill="1" applyBorder="1"/>
    <xf numFmtId="0" fontId="37" fillId="2" borderId="0" xfId="0" applyFont="1" applyFill="1" applyBorder="1"/>
    <xf numFmtId="0" fontId="34" fillId="2" borderId="5" xfId="0" applyFont="1" applyFill="1" applyBorder="1"/>
    <xf numFmtId="0" fontId="38" fillId="3" borderId="6" xfId="0" applyFont="1" applyFill="1" applyBorder="1" applyAlignment="1">
      <alignment horizontal="center" vertical="center"/>
    </xf>
    <xf numFmtId="0" fontId="39" fillId="3" borderId="7" xfId="0" applyFont="1" applyFill="1" applyBorder="1"/>
    <xf numFmtId="0" fontId="39" fillId="3" borderId="8" xfId="0" applyFont="1" applyFill="1" applyBorder="1"/>
    <xf numFmtId="0" fontId="38" fillId="3" borderId="9" xfId="0" applyFont="1" applyFill="1" applyBorder="1" applyAlignment="1">
      <alignment horizontal="left" vertical="center"/>
    </xf>
    <xf numFmtId="0" fontId="39" fillId="3" borderId="10" xfId="0" applyFont="1" applyFill="1" applyBorder="1"/>
    <xf numFmtId="0" fontId="39" fillId="3" borderId="11" xfId="0" applyFont="1" applyFill="1" applyBorder="1"/>
    <xf numFmtId="0" fontId="38" fillId="3" borderId="10" xfId="0" applyFont="1" applyFill="1" applyBorder="1" applyAlignment="1">
      <alignment horizontal="left" vertical="center"/>
    </xf>
    <xf numFmtId="0" fontId="38" fillId="3" borderId="15" xfId="0" applyFont="1" applyFill="1" applyBorder="1" applyAlignment="1">
      <alignment horizontal="left" vertical="center"/>
    </xf>
    <xf numFmtId="0" fontId="39" fillId="3" borderId="16" xfId="0" applyFont="1" applyFill="1" applyBorder="1"/>
    <xf numFmtId="0" fontId="39" fillId="3" borderId="17" xfId="0" applyFont="1" applyFill="1" applyBorder="1"/>
    <xf numFmtId="0" fontId="38" fillId="3" borderId="2" xfId="0" applyFont="1" applyFill="1" applyBorder="1" applyAlignment="1">
      <alignment horizontal="center" vertical="center"/>
    </xf>
    <xf numFmtId="0" fontId="38" fillId="3" borderId="3" xfId="0" applyFont="1" applyFill="1" applyBorder="1" applyAlignment="1">
      <alignment horizontal="center" vertical="center"/>
    </xf>
    <xf numFmtId="0" fontId="38" fillId="12" borderId="24" xfId="0" applyFont="1" applyFill="1" applyBorder="1" applyAlignment="1">
      <alignment horizontal="center" vertical="center"/>
    </xf>
    <xf numFmtId="0" fontId="38" fillId="12" borderId="25" xfId="0" applyFont="1" applyFill="1" applyBorder="1" applyAlignment="1">
      <alignment horizontal="center" vertical="center"/>
    </xf>
    <xf numFmtId="0" fontId="38" fillId="12" borderId="26" xfId="0" applyFont="1" applyFill="1" applyBorder="1" applyAlignment="1">
      <alignment horizontal="center" vertical="center"/>
    </xf>
    <xf numFmtId="0" fontId="38" fillId="3" borderId="24" xfId="0" applyFont="1" applyFill="1" applyBorder="1" applyAlignment="1">
      <alignment horizontal="center" vertical="center"/>
    </xf>
    <xf numFmtId="0" fontId="38" fillId="3" borderId="25" xfId="0" applyFont="1" applyFill="1" applyBorder="1" applyAlignment="1">
      <alignment horizontal="center" vertical="center"/>
    </xf>
    <xf numFmtId="0" fontId="38" fillId="3" borderId="26" xfId="0" applyFont="1" applyFill="1" applyBorder="1" applyAlignment="1">
      <alignment horizontal="center" vertical="center"/>
    </xf>
    <xf numFmtId="0" fontId="8" fillId="0" borderId="0" xfId="0" applyFont="1" applyAlignment="1">
      <alignment horizontal="center" vertical="center"/>
    </xf>
    <xf numFmtId="0" fontId="8" fillId="0" borderId="0" xfId="0" applyFont="1" applyAlignment="1">
      <alignment horizontal="center" vertical="top" wrapText="1"/>
    </xf>
    <xf numFmtId="0" fontId="38" fillId="3" borderId="32" xfId="0" applyFont="1" applyFill="1" applyBorder="1" applyAlignment="1">
      <alignment horizontal="center" vertical="center"/>
    </xf>
    <xf numFmtId="0" fontId="38" fillId="3" borderId="33" xfId="0" applyFont="1" applyFill="1" applyBorder="1" applyAlignment="1">
      <alignment horizontal="center" vertical="center"/>
    </xf>
    <xf numFmtId="0" fontId="38" fillId="3" borderId="34" xfId="0" applyFont="1" applyFill="1" applyBorder="1" applyAlignment="1">
      <alignment horizontal="center" vertical="center"/>
    </xf>
    <xf numFmtId="0" fontId="39" fillId="0" borderId="0" xfId="0" applyFont="1" applyBorder="1" applyAlignment="1">
      <alignment horizontal="center" vertical="center" wrapText="1"/>
    </xf>
    <xf numFmtId="0" fontId="39" fillId="0" borderId="44" xfId="0" applyFont="1" applyBorder="1" applyAlignment="1">
      <alignment horizontal="center" vertical="top" wrapText="1"/>
    </xf>
    <xf numFmtId="2" fontId="39" fillId="0" borderId="5" xfId="0" applyNumberFormat="1" applyFont="1" applyBorder="1" applyAlignment="1">
      <alignment horizontal="center" vertical="top" wrapText="1"/>
    </xf>
    <xf numFmtId="2" fontId="39" fillId="0" borderId="46" xfId="0" applyNumberFormat="1" applyFont="1" applyBorder="1" applyAlignment="1">
      <alignment horizontal="center" vertical="top" wrapText="1"/>
    </xf>
    <xf numFmtId="2" fontId="42" fillId="11" borderId="63" xfId="0" applyNumberFormat="1" applyFont="1" applyFill="1" applyBorder="1" applyAlignment="1">
      <alignment horizontal="right" vertical="center" wrapText="1"/>
    </xf>
    <xf numFmtId="2" fontId="42" fillId="11" borderId="19" xfId="0" applyNumberFormat="1" applyFont="1" applyFill="1" applyBorder="1" applyAlignment="1">
      <alignment horizontal="right" vertical="center" wrapText="1"/>
    </xf>
    <xf numFmtId="2" fontId="42" fillId="11" borderId="65" xfId="0" applyNumberFormat="1" applyFont="1" applyFill="1" applyBorder="1" applyAlignment="1">
      <alignment horizontal="right" vertical="center" wrapText="1"/>
    </xf>
    <xf numFmtId="0" fontId="38" fillId="0" borderId="1" xfId="0" applyFont="1" applyFill="1" applyBorder="1" applyAlignment="1">
      <alignment horizontal="right" vertical="center"/>
    </xf>
    <xf numFmtId="0" fontId="38" fillId="0" borderId="2" xfId="0" applyFont="1" applyFill="1" applyBorder="1" applyAlignment="1">
      <alignment horizontal="right" vertical="center"/>
    </xf>
    <xf numFmtId="0" fontId="38" fillId="0" borderId="4" xfId="0" applyFont="1" applyFill="1" applyBorder="1" applyAlignment="1">
      <alignment horizontal="right" vertical="center"/>
    </xf>
    <xf numFmtId="0" fontId="38" fillId="0" borderId="0" xfId="0" applyFont="1" applyFill="1" applyBorder="1" applyAlignment="1">
      <alignment horizontal="right" vertical="center"/>
    </xf>
    <xf numFmtId="2" fontId="39" fillId="0" borderId="40" xfId="0" applyNumberFormat="1" applyFont="1" applyBorder="1" applyAlignment="1">
      <alignment horizontal="center" vertical="top" wrapText="1"/>
    </xf>
    <xf numFmtId="2" fontId="39" fillId="0" borderId="33" xfId="0" applyNumberFormat="1" applyFont="1" applyBorder="1" applyAlignment="1">
      <alignment horizontal="center" vertical="top" wrapText="1"/>
    </xf>
    <xf numFmtId="2" fontId="39" fillId="0" borderId="41" xfId="0" applyNumberFormat="1" applyFont="1" applyBorder="1" applyAlignment="1">
      <alignment horizontal="center" vertical="top" wrapText="1"/>
    </xf>
    <xf numFmtId="0" fontId="7" fillId="3" borderId="32" xfId="0" applyFont="1" applyFill="1" applyBorder="1" applyAlignment="1">
      <alignment horizontal="center" vertical="center"/>
    </xf>
    <xf numFmtId="0" fontId="7" fillId="3" borderId="33" xfId="0" applyFont="1" applyFill="1" applyBorder="1" applyAlignment="1">
      <alignment horizontal="center" vertical="center"/>
    </xf>
    <xf numFmtId="0" fontId="7" fillId="3" borderId="34" xfId="0" applyFont="1" applyFill="1" applyBorder="1" applyAlignment="1">
      <alignment horizontal="center" vertical="center"/>
    </xf>
    <xf numFmtId="0" fontId="7" fillId="3" borderId="24" xfId="0" applyFont="1" applyFill="1" applyBorder="1" applyAlignment="1">
      <alignment horizontal="center" vertical="center"/>
    </xf>
    <xf numFmtId="0" fontId="7" fillId="3" borderId="25" xfId="0" applyFont="1" applyFill="1" applyBorder="1" applyAlignment="1">
      <alignment horizontal="center" vertical="center"/>
    </xf>
    <xf numFmtId="0" fontId="7" fillId="3" borderId="26" xfId="0" applyFont="1" applyFill="1" applyBorder="1" applyAlignment="1">
      <alignment horizontal="center" vertical="center"/>
    </xf>
    <xf numFmtId="0" fontId="56" fillId="0" borderId="33" xfId="0" applyFont="1" applyBorder="1" applyAlignment="1">
      <alignment horizontal="center" vertical="top" wrapText="1"/>
    </xf>
    <xf numFmtId="0" fontId="8" fillId="0" borderId="0" xfId="0" applyFont="1" applyBorder="1" applyAlignment="1">
      <alignment horizontal="center" vertical="center"/>
    </xf>
    <xf numFmtId="0" fontId="8" fillId="0" borderId="0" xfId="0" applyFont="1" applyBorder="1" applyAlignment="1">
      <alignment horizontal="center" vertical="top" wrapText="1"/>
    </xf>
    <xf numFmtId="2" fontId="53" fillId="10" borderId="1" xfId="0" applyNumberFormat="1" applyFont="1" applyFill="1" applyBorder="1" applyAlignment="1">
      <alignment horizontal="center" vertical="center" wrapText="1"/>
    </xf>
    <xf numFmtId="2" fontId="53" fillId="10" borderId="2" xfId="0" applyNumberFormat="1" applyFont="1" applyFill="1" applyBorder="1" applyAlignment="1">
      <alignment horizontal="center" vertical="center" wrapText="1"/>
    </xf>
    <xf numFmtId="2" fontId="53" fillId="10" borderId="85" xfId="0" applyNumberFormat="1" applyFont="1" applyFill="1" applyBorder="1" applyAlignment="1">
      <alignment horizontal="center" vertical="center" wrapText="1"/>
    </xf>
    <xf numFmtId="2" fontId="0" fillId="0" borderId="1" xfId="0" applyNumberFormat="1" applyFont="1" applyFill="1" applyBorder="1" applyAlignment="1">
      <alignment horizontal="right"/>
    </xf>
    <xf numFmtId="2" fontId="0" fillId="0" borderId="2" xfId="0" applyNumberFormat="1" applyFont="1" applyFill="1" applyBorder="1" applyAlignment="1">
      <alignment horizontal="right"/>
    </xf>
    <xf numFmtId="2" fontId="0" fillId="0" borderId="3" xfId="0" applyNumberFormat="1" applyFont="1" applyFill="1" applyBorder="1" applyAlignment="1">
      <alignment horizontal="right"/>
    </xf>
    <xf numFmtId="0" fontId="8" fillId="0" borderId="0" xfId="0" applyFont="1" applyBorder="1" applyAlignment="1">
      <alignment horizontal="center" vertical="center" wrapText="1"/>
    </xf>
    <xf numFmtId="2" fontId="8" fillId="0" borderId="0" xfId="0" applyNumberFormat="1" applyFont="1" applyBorder="1" applyAlignment="1">
      <alignment horizontal="center" vertical="top" wrapText="1"/>
    </xf>
    <xf numFmtId="2" fontId="8" fillId="0" borderId="44" xfId="0" applyNumberFormat="1" applyFont="1" applyBorder="1" applyAlignment="1">
      <alignment horizontal="center" vertical="top" wrapText="1"/>
    </xf>
    <xf numFmtId="2" fontId="8" fillId="0" borderId="5" xfId="0" applyNumberFormat="1" applyFont="1" applyBorder="1" applyAlignment="1">
      <alignment horizontal="center" vertical="top" wrapText="1"/>
    </xf>
    <xf numFmtId="2" fontId="8" fillId="0" borderId="46" xfId="0" applyNumberFormat="1" applyFont="1" applyBorder="1" applyAlignment="1">
      <alignment horizontal="center" vertical="top" wrapText="1"/>
    </xf>
    <xf numFmtId="0" fontId="7" fillId="3" borderId="40" xfId="0" applyFont="1" applyFill="1" applyBorder="1" applyAlignment="1">
      <alignment horizontal="right" vertical="center"/>
    </xf>
    <xf numFmtId="0" fontId="7" fillId="3" borderId="33" xfId="0" applyFont="1" applyFill="1" applyBorder="1" applyAlignment="1">
      <alignment horizontal="right" vertical="center"/>
    </xf>
    <xf numFmtId="0" fontId="7" fillId="3" borderId="34" xfId="0" applyFont="1" applyFill="1" applyBorder="1" applyAlignment="1">
      <alignment horizontal="right" vertical="center"/>
    </xf>
    <xf numFmtId="0" fontId="7" fillId="3" borderId="15" xfId="0" applyFont="1" applyFill="1" applyBorder="1" applyAlignment="1">
      <alignment horizontal="left" vertical="center"/>
    </xf>
    <xf numFmtId="0" fontId="8" fillId="3" borderId="16" xfId="0" applyFont="1" applyFill="1" applyBorder="1"/>
    <xf numFmtId="0" fontId="8" fillId="3" borderId="17" xfId="0" applyFont="1" applyFill="1" applyBorder="1"/>
    <xf numFmtId="2" fontId="53" fillId="10" borderId="39" xfId="4" applyNumberFormat="1" applyFont="1" applyFill="1" applyBorder="1" applyAlignment="1" applyProtection="1">
      <alignment horizontal="center" vertical="center"/>
      <protection locked="0"/>
    </xf>
    <xf numFmtId="2" fontId="53" fillId="10" borderId="25" xfId="4" applyNumberFormat="1" applyFont="1" applyFill="1" applyBorder="1" applyAlignment="1" applyProtection="1">
      <alignment horizontal="center" vertical="center"/>
      <protection locked="0"/>
    </xf>
    <xf numFmtId="2" fontId="53" fillId="10" borderId="26" xfId="4" applyNumberFormat="1" applyFont="1" applyFill="1" applyBorder="1" applyAlignment="1" applyProtection="1">
      <alignment horizontal="center" vertical="center"/>
      <protection locked="0"/>
    </xf>
    <xf numFmtId="2" fontId="53" fillId="10" borderId="24" xfId="4" applyNumberFormat="1"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3" borderId="3" xfId="0" applyFont="1" applyFill="1" applyBorder="1" applyAlignment="1">
      <alignment horizontal="center" vertical="center"/>
    </xf>
    <xf numFmtId="2" fontId="0" fillId="10" borderId="21" xfId="0" applyNumberFormat="1" applyFont="1" applyFill="1" applyBorder="1" applyAlignment="1">
      <alignment horizontal="center"/>
    </xf>
    <xf numFmtId="2" fontId="0" fillId="10" borderId="22" xfId="0" applyNumberFormat="1" applyFont="1" applyFill="1" applyBorder="1" applyAlignment="1">
      <alignment horizontal="center"/>
    </xf>
    <xf numFmtId="0" fontId="51" fillId="2" borderId="1" xfId="0" applyFont="1" applyFill="1" applyBorder="1" applyAlignment="1">
      <alignment horizontal="center" vertical="center" wrapText="1"/>
    </xf>
    <xf numFmtId="0" fontId="52" fillId="2" borderId="2" xfId="0" applyFont="1" applyFill="1" applyBorder="1"/>
    <xf numFmtId="0" fontId="52" fillId="2" borderId="3" xfId="0" applyFont="1" applyFill="1" applyBorder="1"/>
    <xf numFmtId="0" fontId="52" fillId="2" borderId="4" xfId="0" applyFont="1" applyFill="1" applyBorder="1"/>
    <xf numFmtId="0" fontId="29" fillId="2" borderId="0" xfId="0" applyFont="1" applyFill="1" applyBorder="1"/>
    <xf numFmtId="0" fontId="52" fillId="2" borderId="5" xfId="0" applyFont="1" applyFill="1" applyBorder="1"/>
    <xf numFmtId="0" fontId="53" fillId="11" borderId="1" xfId="0" applyFont="1" applyFill="1" applyBorder="1" applyAlignment="1">
      <alignment horizontal="center" vertical="center"/>
    </xf>
    <xf numFmtId="0" fontId="53" fillId="11" borderId="2" xfId="0" applyFont="1" applyFill="1" applyBorder="1" applyAlignment="1">
      <alignment horizontal="center" vertical="center"/>
    </xf>
    <xf numFmtId="0" fontId="53" fillId="11" borderId="3" xfId="0" applyFont="1" applyFill="1" applyBorder="1" applyAlignment="1">
      <alignment horizontal="center" vertical="center"/>
    </xf>
    <xf numFmtId="0" fontId="53" fillId="11" borderId="4" xfId="0" applyFont="1" applyFill="1" applyBorder="1" applyAlignment="1">
      <alignment horizontal="center" vertical="center"/>
    </xf>
    <xf numFmtId="0" fontId="53" fillId="11" borderId="0" xfId="0" applyFont="1" applyFill="1" applyBorder="1" applyAlignment="1">
      <alignment horizontal="center" vertical="center"/>
    </xf>
    <xf numFmtId="0" fontId="53" fillId="11" borderId="5" xfId="0" applyFont="1" applyFill="1" applyBorder="1" applyAlignment="1">
      <alignment horizontal="center" vertical="center"/>
    </xf>
    <xf numFmtId="0" fontId="53" fillId="11" borderId="61" xfId="0" applyFont="1" applyFill="1" applyBorder="1" applyAlignment="1">
      <alignment horizontal="center" vertical="center"/>
    </xf>
    <xf numFmtId="0" fontId="53" fillId="11" borderId="42" xfId="0" applyFont="1" applyFill="1" applyBorder="1" applyAlignment="1">
      <alignment horizontal="center" vertical="center"/>
    </xf>
    <xf numFmtId="0" fontId="53" fillId="11" borderId="62" xfId="0" applyFont="1" applyFill="1" applyBorder="1" applyAlignment="1">
      <alignment horizontal="center" vertical="center"/>
    </xf>
    <xf numFmtId="0" fontId="7" fillId="3" borderId="6" xfId="0" applyFont="1" applyFill="1" applyBorder="1" applyAlignment="1">
      <alignment horizontal="center" vertical="center"/>
    </xf>
    <xf numFmtId="0" fontId="8" fillId="3" borderId="7" xfId="0" applyFont="1" applyFill="1" applyBorder="1"/>
    <xf numFmtId="0" fontId="8" fillId="3" borderId="8" xfId="0" applyFont="1" applyFill="1" applyBorder="1"/>
    <xf numFmtId="0" fontId="7" fillId="3" borderId="9" xfId="0" applyFont="1" applyFill="1" applyBorder="1" applyAlignment="1">
      <alignment horizontal="left" vertical="center"/>
    </xf>
    <xf numFmtId="0" fontId="8" fillId="3" borderId="10" xfId="0" applyFont="1" applyFill="1" applyBorder="1"/>
    <xf numFmtId="0" fontId="8" fillId="3" borderId="11" xfId="0" applyFont="1" applyFill="1" applyBorder="1"/>
    <xf numFmtId="0" fontId="7" fillId="3" borderId="10" xfId="0" applyFont="1" applyFill="1" applyBorder="1" applyAlignment="1">
      <alignment horizontal="left" vertical="center"/>
    </xf>
    <xf numFmtId="0" fontId="20" fillId="0" borderId="45" xfId="0" applyFont="1" applyBorder="1" applyAlignment="1">
      <alignment horizontal="center" vertical="center" wrapText="1"/>
    </xf>
    <xf numFmtId="0" fontId="7" fillId="0" borderId="30" xfId="0" applyFont="1" applyBorder="1" applyAlignment="1">
      <alignment horizontal="center"/>
    </xf>
    <xf numFmtId="0" fontId="7" fillId="0" borderId="27" xfId="0" applyFont="1" applyBorder="1" applyAlignment="1">
      <alignment horizontal="center"/>
    </xf>
    <xf numFmtId="0" fontId="18" fillId="0" borderId="38" xfId="0" applyFont="1" applyBorder="1" applyAlignment="1">
      <alignment horizontal="left" vertical="center"/>
    </xf>
    <xf numFmtId="0" fontId="18" fillId="0" borderId="57" xfId="0" applyFont="1" applyBorder="1" applyAlignment="1">
      <alignment horizontal="left" vertical="center"/>
    </xf>
    <xf numFmtId="44" fontId="18" fillId="0" borderId="38" xfId="1" applyFont="1" applyBorder="1" applyAlignment="1">
      <alignment horizontal="center" vertical="center"/>
    </xf>
    <xf numFmtId="44" fontId="18" fillId="0" borderId="57" xfId="1" applyFont="1" applyBorder="1" applyAlignment="1">
      <alignment horizontal="center" vertical="center"/>
    </xf>
    <xf numFmtId="9" fontId="18" fillId="0" borderId="38" xfId="2" applyFont="1" applyBorder="1" applyAlignment="1">
      <alignment horizontal="center" vertical="center"/>
    </xf>
    <xf numFmtId="9" fontId="18" fillId="0" borderId="57" xfId="2" applyFont="1" applyBorder="1" applyAlignment="1">
      <alignment horizontal="center" vertical="center"/>
    </xf>
    <xf numFmtId="170" fontId="20" fillId="0" borderId="4" xfId="0" applyNumberFormat="1" applyFont="1" applyBorder="1" applyAlignment="1">
      <alignment horizontal="left" wrapText="1"/>
    </xf>
    <xf numFmtId="0" fontId="21" fillId="0" borderId="0" xfId="0" applyFont="1" applyBorder="1"/>
    <xf numFmtId="3" fontId="14" fillId="7" borderId="21" xfId="0" applyNumberFormat="1" applyFont="1" applyFill="1" applyBorder="1" applyAlignment="1">
      <alignment horizontal="center"/>
    </xf>
    <xf numFmtId="0" fontId="7" fillId="7" borderId="22" xfId="0" applyFont="1" applyFill="1" applyBorder="1"/>
    <xf numFmtId="9" fontId="14" fillId="7" borderId="38" xfId="0" applyNumberFormat="1" applyFont="1" applyFill="1" applyBorder="1" applyAlignment="1">
      <alignment horizontal="center" vertical="center"/>
    </xf>
    <xf numFmtId="9" fontId="14" fillId="7" borderId="59" xfId="0" applyNumberFormat="1" applyFont="1" applyFill="1" applyBorder="1" applyAlignment="1">
      <alignment horizontal="center" vertical="center"/>
    </xf>
    <xf numFmtId="9" fontId="14" fillId="7" borderId="57" xfId="0" applyNumberFormat="1" applyFont="1" applyFill="1" applyBorder="1" applyAlignment="1">
      <alignment horizontal="center" vertical="center"/>
    </xf>
    <xf numFmtId="3" fontId="14" fillId="7" borderId="21" xfId="0" applyNumberFormat="1" applyFont="1" applyFill="1" applyBorder="1" applyAlignment="1">
      <alignment horizontal="center" vertical="center"/>
    </xf>
    <xf numFmtId="0" fontId="7" fillId="7" borderId="21" xfId="0" applyFont="1" applyFill="1" applyBorder="1"/>
    <xf numFmtId="44" fontId="14" fillId="7" borderId="38" xfId="1" applyFont="1" applyFill="1" applyBorder="1" applyAlignment="1">
      <alignment horizontal="center"/>
    </xf>
    <xf numFmtId="44" fontId="14" fillId="7" borderId="57" xfId="1" applyFont="1" applyFill="1" applyBorder="1" applyAlignment="1">
      <alignment horizontal="center"/>
    </xf>
    <xf numFmtId="3" fontId="14" fillId="0" borderId="30" xfId="0" applyNumberFormat="1" applyFont="1" applyBorder="1" applyAlignment="1">
      <alignment horizontal="center" vertical="center"/>
    </xf>
    <xf numFmtId="3" fontId="14" fillId="0" borderId="27" xfId="0" applyNumberFormat="1" applyFont="1" applyBorder="1" applyAlignment="1">
      <alignment horizontal="center" vertical="center"/>
    </xf>
    <xf numFmtId="3" fontId="14" fillId="0" borderId="38" xfId="0" applyNumberFormat="1" applyFont="1" applyBorder="1" applyAlignment="1">
      <alignment horizontal="left" vertical="center" wrapText="1"/>
    </xf>
    <xf numFmtId="3" fontId="14" fillId="0" borderId="57" xfId="0" applyNumberFormat="1" applyFont="1" applyBorder="1" applyAlignment="1">
      <alignment horizontal="left" vertical="center" wrapText="1"/>
    </xf>
    <xf numFmtId="44" fontId="14" fillId="0" borderId="38" xfId="1" applyFont="1" applyBorder="1" applyAlignment="1">
      <alignment horizontal="right" vertical="center" wrapText="1"/>
    </xf>
    <xf numFmtId="44" fontId="14" fillId="0" borderId="57" xfId="1" applyFont="1" applyBorder="1" applyAlignment="1">
      <alignment horizontal="right" vertical="center" wrapText="1"/>
    </xf>
    <xf numFmtId="10" fontId="14" fillId="0" borderId="38" xfId="0" applyNumberFormat="1" applyFont="1" applyBorder="1" applyAlignment="1">
      <alignment horizontal="center" vertical="center"/>
    </xf>
    <xf numFmtId="10" fontId="14" fillId="0" borderId="57" xfId="0" applyNumberFormat="1" applyFont="1" applyBorder="1" applyAlignment="1">
      <alignment horizontal="center" vertical="center"/>
    </xf>
    <xf numFmtId="3" fontId="14" fillId="0" borderId="21" xfId="0" applyNumberFormat="1" applyFont="1" applyBorder="1" applyAlignment="1">
      <alignment horizontal="center" vertical="center"/>
    </xf>
    <xf numFmtId="0" fontId="7" fillId="0" borderId="21" xfId="0" applyFont="1" applyBorder="1"/>
    <xf numFmtId="3" fontId="14" fillId="0" borderId="22" xfId="0" applyNumberFormat="1" applyFont="1" applyBorder="1" applyAlignment="1">
      <alignment horizontal="left" vertical="center" wrapText="1"/>
    </xf>
    <xf numFmtId="0" fontId="7" fillId="0" borderId="22" xfId="0" applyFont="1" applyBorder="1"/>
    <xf numFmtId="44" fontId="14" fillId="0" borderId="22" xfId="1" applyFont="1" applyBorder="1" applyAlignment="1">
      <alignment horizontal="right" vertical="center"/>
    </xf>
    <xf numFmtId="44" fontId="7" fillId="0" borderId="22" xfId="1" applyFont="1" applyBorder="1"/>
    <xf numFmtId="10" fontId="14" fillId="0" borderId="22" xfId="0" applyNumberFormat="1" applyFont="1" applyBorder="1" applyAlignment="1">
      <alignment horizontal="center" vertical="center"/>
    </xf>
    <xf numFmtId="0" fontId="14" fillId="2" borderId="47" xfId="0" applyFont="1" applyFill="1" applyBorder="1" applyAlignment="1">
      <alignment horizontal="center" vertical="center" wrapText="1"/>
    </xf>
    <xf numFmtId="0" fontId="14" fillId="2" borderId="48" xfId="0" applyFont="1" applyFill="1" applyBorder="1" applyAlignment="1">
      <alignment horizontal="center" vertical="center" wrapText="1"/>
    </xf>
    <xf numFmtId="0" fontId="14" fillId="2" borderId="49" xfId="0" applyFont="1" applyFill="1" applyBorder="1" applyAlignment="1">
      <alignment horizontal="center" vertical="center" wrapText="1"/>
    </xf>
    <xf numFmtId="0" fontId="14" fillId="2" borderId="21" xfId="0" applyFont="1" applyFill="1" applyBorder="1" applyAlignment="1">
      <alignment horizontal="center" vertical="center" wrapText="1"/>
    </xf>
    <xf numFmtId="0" fontId="14" fillId="2" borderId="22" xfId="0" applyFont="1" applyFill="1" applyBorder="1" applyAlignment="1">
      <alignment horizontal="center" vertical="center" wrapText="1"/>
    </xf>
    <xf numFmtId="0" fontId="14" fillId="2" borderId="23" xfId="0" applyFont="1" applyFill="1" applyBorder="1" applyAlignment="1">
      <alignment horizontal="center" vertical="center" wrapText="1"/>
    </xf>
    <xf numFmtId="0" fontId="2" fillId="3" borderId="9" xfId="0" applyFont="1" applyFill="1" applyBorder="1" applyAlignment="1">
      <alignment horizontal="left" vertical="center"/>
    </xf>
    <xf numFmtId="0" fontId="2" fillId="3" borderId="10" xfId="0" applyFont="1" applyFill="1" applyBorder="1" applyAlignment="1">
      <alignment horizontal="left" vertical="center"/>
    </xf>
    <xf numFmtId="0" fontId="5" fillId="3" borderId="10" xfId="0" applyFont="1" applyFill="1" applyBorder="1"/>
    <xf numFmtId="0" fontId="22" fillId="0" borderId="33" xfId="0" applyFont="1" applyBorder="1" applyAlignment="1">
      <alignment horizontal="center" vertical="top" wrapText="1"/>
    </xf>
    <xf numFmtId="44" fontId="14" fillId="7" borderId="22" xfId="1" applyFont="1" applyFill="1" applyBorder="1" applyAlignment="1">
      <alignment horizontal="right" vertical="center"/>
    </xf>
    <xf numFmtId="44" fontId="7" fillId="7" borderId="22" xfId="1" applyFont="1" applyFill="1" applyBorder="1"/>
    <xf numFmtId="49" fontId="19" fillId="5" borderId="23" xfId="0" applyNumberFormat="1" applyFont="1" applyFill="1" applyBorder="1" applyAlignment="1">
      <alignment horizontal="center" vertical="center"/>
    </xf>
    <xf numFmtId="0" fontId="7" fillId="0" borderId="23" xfId="0" applyFont="1" applyBorder="1"/>
    <xf numFmtId="0" fontId="24" fillId="3" borderId="47" xfId="0" applyFont="1" applyFill="1" applyBorder="1" applyAlignment="1">
      <alignment horizontal="right" vertical="center" wrapText="1"/>
    </xf>
    <xf numFmtId="0" fontId="24" fillId="3" borderId="48" xfId="0" applyFont="1" applyFill="1" applyBorder="1" applyAlignment="1">
      <alignment horizontal="right" vertical="center" wrapText="1"/>
    </xf>
    <xf numFmtId="0" fontId="24" fillId="3" borderId="49" xfId="0" applyFont="1" applyFill="1" applyBorder="1" applyAlignment="1">
      <alignment horizontal="right" vertical="center" wrapText="1"/>
    </xf>
    <xf numFmtId="0" fontId="16" fillId="17" borderId="4" xfId="6" applyFont="1" applyFill="1" applyBorder="1" applyAlignment="1">
      <alignment horizontal="center" wrapText="1"/>
    </xf>
    <xf numFmtId="0" fontId="11" fillId="0" borderId="0" xfId="6" applyFont="1" applyBorder="1"/>
    <xf numFmtId="0" fontId="11" fillId="0" borderId="5" xfId="6" applyFont="1" applyBorder="1"/>
    <xf numFmtId="0" fontId="16" fillId="0" borderId="50" xfId="6" applyFont="1" applyBorder="1" applyAlignment="1">
      <alignment horizontal="center"/>
    </xf>
    <xf numFmtId="0" fontId="11" fillId="0" borderId="51" xfId="6" applyFont="1" applyBorder="1"/>
    <xf numFmtId="0" fontId="11" fillId="0" borderId="52" xfId="6" applyFont="1" applyBorder="1"/>
    <xf numFmtId="0" fontId="16" fillId="0" borderId="83" xfId="6" applyFont="1" applyBorder="1" applyAlignment="1">
      <alignment horizontal="center"/>
    </xf>
    <xf numFmtId="0" fontId="11" fillId="0" borderId="82" xfId="6" applyFont="1" applyBorder="1"/>
    <xf numFmtId="0" fontId="11" fillId="0" borderId="84" xfId="6" applyFont="1" applyBorder="1"/>
    <xf numFmtId="0" fontId="16" fillId="0" borderId="4" xfId="6" applyFont="1" applyBorder="1" applyAlignment="1">
      <alignment horizontal="center"/>
    </xf>
    <xf numFmtId="0" fontId="49" fillId="0" borderId="0" xfId="6" applyBorder="1"/>
    <xf numFmtId="0" fontId="16" fillId="0" borderId="43" xfId="6" applyFont="1" applyBorder="1" applyAlignment="1">
      <alignment horizontal="center"/>
    </xf>
    <xf numFmtId="0" fontId="11" fillId="0" borderId="44" xfId="6" applyFont="1" applyBorder="1"/>
    <xf numFmtId="0" fontId="11" fillId="0" borderId="46" xfId="6" applyFont="1" applyBorder="1"/>
    <xf numFmtId="0" fontId="50" fillId="0" borderId="9" xfId="6" applyFont="1" applyBorder="1" applyAlignment="1">
      <alignment horizontal="center" vertical="center"/>
    </xf>
    <xf numFmtId="0" fontId="11" fillId="0" borderId="10" xfId="6" applyFont="1" applyBorder="1"/>
    <xf numFmtId="0" fontId="11" fillId="0" borderId="11" xfId="6" applyFont="1" applyBorder="1"/>
    <xf numFmtId="0" fontId="29" fillId="14" borderId="63" xfId="0" applyFont="1" applyFill="1" applyBorder="1" applyAlignment="1">
      <alignment horizontal="center" vertical="center"/>
    </xf>
    <xf numFmtId="0" fontId="29" fillId="14" borderId="65" xfId="0" applyFont="1" applyFill="1" applyBorder="1" applyAlignment="1">
      <alignment horizontal="center" vertical="center"/>
    </xf>
    <xf numFmtId="0" fontId="29" fillId="14" borderId="18" xfId="0" applyFont="1" applyFill="1" applyBorder="1" applyAlignment="1">
      <alignment horizontal="center"/>
    </xf>
    <xf numFmtId="0" fontId="29" fillId="0" borderId="0" xfId="0" applyFont="1" applyFill="1" applyBorder="1" applyAlignment="1">
      <alignment horizontal="center"/>
    </xf>
    <xf numFmtId="0" fontId="29" fillId="14" borderId="19" xfId="0" applyFont="1" applyFill="1" applyBorder="1" applyAlignment="1">
      <alignment horizontal="center" vertical="center"/>
    </xf>
    <xf numFmtId="0" fontId="6" fillId="14" borderId="18" xfId="0" applyFont="1" applyFill="1" applyBorder="1" applyAlignment="1">
      <alignment horizontal="center"/>
    </xf>
    <xf numFmtId="0" fontId="0" fillId="14" borderId="18" xfId="0" applyFill="1" applyBorder="1" applyAlignment="1">
      <alignment horizontal="center"/>
    </xf>
    <xf numFmtId="0" fontId="29" fillId="0" borderId="0" xfId="0" applyFont="1" applyFill="1" applyBorder="1" applyAlignment="1">
      <alignment horizontal="center" vertical="center"/>
    </xf>
  </cellXfs>
  <cellStyles count="8">
    <cellStyle name="Hiperlink" xfId="7" builtinId="8"/>
    <cellStyle name="Moeda" xfId="1" builtinId="4"/>
    <cellStyle name="Normal" xfId="0" builtinId="0"/>
    <cellStyle name="Normal 2" xfId="5"/>
    <cellStyle name="Normal 5" xfId="6"/>
    <cellStyle name="Porcentagem" xfId="2" builtinId="5"/>
    <cellStyle name="Separador de milhares 2 4" xfId="3"/>
    <cellStyle name="Vírgula" xfId="4" builtinId="3"/>
  </cellStyles>
  <dxfs count="0"/>
  <tableStyles count="0" defaultTableStyle="TableStyleMedium2" defaultPivotStyle="PivotStyleLight16"/>
  <colors>
    <mruColors>
      <color rgb="FFFF9966"/>
      <color rgb="FFFFFFCC"/>
      <color rgb="FFFFFFF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oneCellAnchor>
    <xdr:from>
      <xdr:col>0</xdr:col>
      <xdr:colOff>141514</xdr:colOff>
      <xdr:row>0</xdr:row>
      <xdr:rowOff>171450</xdr:rowOff>
    </xdr:from>
    <xdr:ext cx="1209675" cy="1076325"/>
    <xdr:pic>
      <xdr:nvPicPr>
        <xdr:cNvPr id="2" name="image1.png">
          <a:extLst>
            <a:ext uri="{FF2B5EF4-FFF2-40B4-BE49-F238E27FC236}">
              <a16:creationId xmlns:a16="http://schemas.microsoft.com/office/drawing/2014/main" xmlns="" id="{CE8FEB20-8AF8-4B1D-A691-F1F81E116904}"/>
            </a:ext>
          </a:extLst>
        </xdr:cNvPr>
        <xdr:cNvPicPr preferRelativeResize="0"/>
      </xdr:nvPicPr>
      <xdr:blipFill>
        <a:blip xmlns:r="http://schemas.openxmlformats.org/officeDocument/2006/relationships" r:embed="rId1" cstate="print"/>
        <a:stretch>
          <a:fillRect/>
        </a:stretch>
      </xdr:blipFill>
      <xdr:spPr>
        <a:xfrm>
          <a:off x="141514" y="171450"/>
          <a:ext cx="1209675" cy="1076325"/>
        </a:xfrm>
        <a:prstGeom prst="rect">
          <a:avLst/>
        </a:prstGeom>
        <a:noFill/>
      </xdr:spPr>
    </xdr:pic>
    <xdr:clientData fLocksWithSheet="0"/>
  </xdr:oneCellAnchor>
  <xdr:oneCellAnchor>
    <xdr:from>
      <xdr:col>6</xdr:col>
      <xdr:colOff>474345</xdr:colOff>
      <xdr:row>1</xdr:row>
      <xdr:rowOff>76200</xdr:rowOff>
    </xdr:from>
    <xdr:ext cx="1485900" cy="845820"/>
    <xdr:pic>
      <xdr:nvPicPr>
        <xdr:cNvPr id="3" name="image2.jpg" descr="C:\Users\Usuário\Desktop\2021\LOGO.jpg">
          <a:extLst>
            <a:ext uri="{FF2B5EF4-FFF2-40B4-BE49-F238E27FC236}">
              <a16:creationId xmlns:a16="http://schemas.microsoft.com/office/drawing/2014/main" xmlns="" id="{82C0369C-B013-4B4F-8777-7A71A6C660B9}"/>
            </a:ext>
          </a:extLst>
        </xdr:cNvPr>
        <xdr:cNvPicPr preferRelativeResize="0"/>
      </xdr:nvPicPr>
      <xdr:blipFill rotWithShape="1">
        <a:blip xmlns:r="http://schemas.openxmlformats.org/officeDocument/2006/relationships" r:embed="rId2" cstate="print"/>
        <a:srcRect t="8364" b="10909"/>
        <a:stretch/>
      </xdr:blipFill>
      <xdr:spPr>
        <a:xfrm>
          <a:off x="9151620" y="304800"/>
          <a:ext cx="1485900" cy="84582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162682</xdr:colOff>
      <xdr:row>0</xdr:row>
      <xdr:rowOff>52916</xdr:rowOff>
    </xdr:from>
    <xdr:ext cx="1033236" cy="940858"/>
    <xdr:pic>
      <xdr:nvPicPr>
        <xdr:cNvPr id="4" name="image1.png">
          <a:extLst>
            <a:ext uri="{FF2B5EF4-FFF2-40B4-BE49-F238E27FC236}">
              <a16:creationId xmlns:a16="http://schemas.microsoft.com/office/drawing/2014/main" xmlns="" id="{CE8FEB20-8AF8-4B1D-A691-F1F81E116904}"/>
            </a:ext>
          </a:extLst>
        </xdr:cNvPr>
        <xdr:cNvPicPr preferRelativeResize="0"/>
      </xdr:nvPicPr>
      <xdr:blipFill>
        <a:blip xmlns:r="http://schemas.openxmlformats.org/officeDocument/2006/relationships" r:embed="rId1" cstate="print"/>
        <a:stretch>
          <a:fillRect/>
        </a:stretch>
      </xdr:blipFill>
      <xdr:spPr>
        <a:xfrm>
          <a:off x="638932" y="52916"/>
          <a:ext cx="1033236" cy="940858"/>
        </a:xfrm>
        <a:prstGeom prst="rect">
          <a:avLst/>
        </a:prstGeom>
        <a:noFill/>
      </xdr:spPr>
    </xdr:pic>
    <xdr:clientData fLocksWithSheet="0"/>
  </xdr:oneCellAnchor>
  <xdr:oneCellAnchor>
    <xdr:from>
      <xdr:col>7</xdr:col>
      <xdr:colOff>168051</xdr:colOff>
      <xdr:row>0</xdr:row>
      <xdr:rowOff>138455</xdr:rowOff>
    </xdr:from>
    <xdr:ext cx="1485900" cy="845820"/>
    <xdr:pic>
      <xdr:nvPicPr>
        <xdr:cNvPr id="5" name="image2.jpg" descr="C:\Users\Usuário\Desktop\2021\LOGO.jpg">
          <a:extLst>
            <a:ext uri="{FF2B5EF4-FFF2-40B4-BE49-F238E27FC236}">
              <a16:creationId xmlns:a16="http://schemas.microsoft.com/office/drawing/2014/main" xmlns="" id="{82C0369C-B013-4B4F-8777-7A71A6C660B9}"/>
            </a:ext>
          </a:extLst>
        </xdr:cNvPr>
        <xdr:cNvPicPr preferRelativeResize="0"/>
      </xdr:nvPicPr>
      <xdr:blipFill rotWithShape="1">
        <a:blip xmlns:r="http://schemas.openxmlformats.org/officeDocument/2006/relationships" r:embed="rId2" cstate="print"/>
        <a:srcRect t="8364" b="10909"/>
        <a:stretch/>
      </xdr:blipFill>
      <xdr:spPr>
        <a:xfrm>
          <a:off x="10243384" y="138455"/>
          <a:ext cx="1485900" cy="84582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306705</xdr:colOff>
      <xdr:row>0</xdr:row>
      <xdr:rowOff>104775</xdr:rowOff>
    </xdr:from>
    <xdr:ext cx="840105" cy="800100"/>
    <xdr:pic>
      <xdr:nvPicPr>
        <xdr:cNvPr id="2" name="image1.png">
          <a:extLst>
            <a:ext uri="{FF2B5EF4-FFF2-40B4-BE49-F238E27FC236}">
              <a16:creationId xmlns:a16="http://schemas.microsoft.com/office/drawing/2014/main" xmlns="" id="{652CDA60-B5CC-40DE-B3AF-8819A59B987E}"/>
            </a:ext>
          </a:extLst>
        </xdr:cNvPr>
        <xdr:cNvPicPr preferRelativeResize="0"/>
      </xdr:nvPicPr>
      <xdr:blipFill>
        <a:blip xmlns:r="http://schemas.openxmlformats.org/officeDocument/2006/relationships" r:embed="rId1" cstate="print"/>
        <a:stretch>
          <a:fillRect/>
        </a:stretch>
      </xdr:blipFill>
      <xdr:spPr>
        <a:xfrm>
          <a:off x="306705" y="104775"/>
          <a:ext cx="840105" cy="800100"/>
        </a:xfrm>
        <a:prstGeom prst="rect">
          <a:avLst/>
        </a:prstGeom>
        <a:noFill/>
      </xdr:spPr>
    </xdr:pic>
    <xdr:clientData fLocksWithSheet="0"/>
  </xdr:oneCellAnchor>
  <xdr:oneCellAnchor>
    <xdr:from>
      <xdr:col>6</xdr:col>
      <xdr:colOff>692727</xdr:colOff>
      <xdr:row>0</xdr:row>
      <xdr:rowOff>135948</xdr:rowOff>
    </xdr:from>
    <xdr:ext cx="1163955" cy="563880"/>
    <xdr:pic>
      <xdr:nvPicPr>
        <xdr:cNvPr id="3" name="image2.jpg" descr="C:\Users\Usuário\Desktop\2021\LOGO.jpg">
          <a:extLst>
            <a:ext uri="{FF2B5EF4-FFF2-40B4-BE49-F238E27FC236}">
              <a16:creationId xmlns:a16="http://schemas.microsoft.com/office/drawing/2014/main" xmlns="" id="{BD840610-BD33-4DDF-9094-C698995A9BFF}"/>
            </a:ext>
          </a:extLst>
        </xdr:cNvPr>
        <xdr:cNvPicPr preferRelativeResize="0"/>
      </xdr:nvPicPr>
      <xdr:blipFill rotWithShape="1">
        <a:blip xmlns:r="http://schemas.openxmlformats.org/officeDocument/2006/relationships" r:embed="rId2" cstate="print"/>
        <a:srcRect t="8364" b="10909"/>
        <a:stretch/>
      </xdr:blipFill>
      <xdr:spPr>
        <a:xfrm>
          <a:off x="6329795" y="135948"/>
          <a:ext cx="1163955" cy="56388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0</xdr:col>
      <xdr:colOff>828645</xdr:colOff>
      <xdr:row>0</xdr:row>
      <xdr:rowOff>0</xdr:rowOff>
    </xdr:from>
    <xdr:to>
      <xdr:col>0</xdr:col>
      <xdr:colOff>2286000</xdr:colOff>
      <xdr:row>0</xdr:row>
      <xdr:rowOff>962025</xdr:rowOff>
    </xdr:to>
    <xdr:pic>
      <xdr:nvPicPr>
        <xdr:cNvPr id="2" name="image2.jpg" descr="C:\Users\Usuário\Desktop\2021\LOGO.jpg">
          <a:extLst>
            <a:ext uri="{FF2B5EF4-FFF2-40B4-BE49-F238E27FC236}">
              <a16:creationId xmlns:a16="http://schemas.microsoft.com/office/drawing/2014/main" xmlns="" id="{07C9D099-5BAF-405E-AE94-129DFFA6C855}"/>
            </a:ext>
          </a:extLst>
        </xdr:cNvPr>
        <xdr:cNvPicPr/>
      </xdr:nvPicPr>
      <xdr:blipFill>
        <a:blip xmlns:r="http://schemas.openxmlformats.org/officeDocument/2006/relationships" r:embed="rId1"/>
        <a:stretch/>
      </xdr:blipFill>
      <xdr:spPr>
        <a:xfrm>
          <a:off x="828645" y="0"/>
          <a:ext cx="1457355" cy="962025"/>
        </a:xfrm>
        <a:prstGeom prst="rect">
          <a:avLst/>
        </a:prstGeom>
        <a:ln w="0">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fernanda.costa/Downloads/praCa_liberdade_07-02_sem_assinatura_2612000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heetName val="CRON.FISICO-FINANC."/>
      <sheetName val="BDI"/>
      <sheetName val="COTAÇÕES"/>
      <sheetName val="COMPOSIÇÃO"/>
    </sheetNames>
    <sheetDataSet>
      <sheetData sheetId="0"/>
      <sheetData sheetId="1"/>
      <sheetData sheetId="2"/>
      <sheetData sheetId="3"/>
      <sheetData sheetId="4">
        <row r="4">
          <cell r="B4" t="str">
            <v>COMPOSIÇÃO 01</v>
          </cell>
        </row>
        <row r="11">
          <cell r="B11" t="str">
            <v>COMPOSIÇÃO 02</v>
          </cell>
        </row>
        <row r="21">
          <cell r="B21" t="str">
            <v>COMPOSIÇÃO 03</v>
          </cell>
        </row>
        <row r="28">
          <cell r="B28" t="str">
            <v>COMPOSIÇÃO 04</v>
          </cell>
        </row>
        <row r="35">
          <cell r="B35" t="str">
            <v>COMPOSIÇÃO 05</v>
          </cell>
        </row>
        <row r="42">
          <cell r="B42" t="str">
            <v>COMPOSIÇÃO 06</v>
          </cell>
        </row>
        <row r="48">
          <cell r="B48" t="str">
            <v>COMPOSIÇÃO 07</v>
          </cell>
        </row>
        <row r="56">
          <cell r="B56" t="str">
            <v>COMPOSIÇÃO 08</v>
          </cell>
        </row>
        <row r="62">
          <cell r="B62" t="str">
            <v>COMPOSIÇÃO 09</v>
          </cell>
        </row>
        <row r="69">
          <cell r="B69" t="str">
            <v>COMPOSIÇÃO 10</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I941"/>
  <sheetViews>
    <sheetView topLeftCell="M97" zoomScale="60" zoomScaleNormal="60" workbookViewId="0">
      <selection activeCell="A38" sqref="A38"/>
    </sheetView>
  </sheetViews>
  <sheetFormatPr defaultColWidth="14.42578125" defaultRowHeight="15" x14ac:dyDescent="0.25"/>
  <cols>
    <col min="1" max="1" width="7.140625" style="23" customWidth="1"/>
    <col min="2" max="2" width="15.85546875" style="21" customWidth="1"/>
    <col min="3" max="3" width="64.7109375" style="20" customWidth="1"/>
    <col min="4" max="4" width="10.85546875" style="23" customWidth="1"/>
    <col min="5" max="5" width="14.7109375" style="21" customWidth="1"/>
    <col min="6" max="6" width="21.85546875" style="22" customWidth="1"/>
    <col min="7" max="7" width="21.85546875" style="23" customWidth="1"/>
    <col min="8" max="8" width="22.28515625" style="23" customWidth="1"/>
    <col min="9" max="9" width="2.140625" style="2" customWidth="1"/>
    <col min="10" max="10" width="18" style="78" customWidth="1"/>
    <col min="11" max="11" width="14.28515625" style="79" customWidth="1"/>
    <col min="12" max="12" width="17.5703125" style="79" customWidth="1"/>
    <col min="13" max="13" width="12.7109375" style="78" customWidth="1"/>
    <col min="14" max="14" width="19.42578125" style="78" customWidth="1"/>
    <col min="15" max="15" width="21.85546875" style="77" customWidth="1"/>
    <col min="16" max="16" width="12.42578125" style="69" customWidth="1"/>
    <col min="17" max="17" width="16.7109375" style="77" customWidth="1"/>
    <col min="18" max="18" width="2.140625" customWidth="1"/>
    <col min="19" max="19" width="18" style="78" customWidth="1"/>
    <col min="20" max="20" width="15.5703125" style="79" customWidth="1"/>
    <col min="21" max="21" width="17.5703125" style="79" customWidth="1"/>
    <col min="22" max="22" width="18.42578125" style="78" customWidth="1"/>
    <col min="23" max="23" width="19.42578125" style="78" customWidth="1"/>
    <col min="24" max="24" width="21.85546875" style="77" customWidth="1"/>
    <col min="25" max="25" width="12.42578125" style="69" customWidth="1"/>
    <col min="26" max="26" width="16.85546875" style="77" customWidth="1"/>
    <col min="27" max="27" width="1.85546875" customWidth="1"/>
    <col min="28" max="28" width="18" style="78" customWidth="1"/>
    <col min="29" max="29" width="15.5703125" style="79" customWidth="1"/>
    <col min="30" max="30" width="20.42578125" style="79" customWidth="1"/>
    <col min="31" max="31" width="18.42578125" style="78" customWidth="1"/>
    <col min="32" max="32" width="19.42578125" style="78" customWidth="1"/>
    <col min="33" max="33" width="21.85546875" style="77" customWidth="1"/>
    <col min="34" max="34" width="12.42578125" style="69" customWidth="1"/>
    <col min="35" max="35" width="16.85546875" style="77" customWidth="1"/>
    <col min="36" max="36" width="16.85546875" style="289" customWidth="1"/>
    <col min="37" max="37" width="19" customWidth="1"/>
  </cols>
  <sheetData>
    <row r="1" spans="1:36" ht="18" customHeight="1" x14ac:dyDescent="0.25">
      <c r="A1" s="638" t="s">
        <v>0</v>
      </c>
      <c r="B1" s="639"/>
      <c r="C1" s="639"/>
      <c r="D1" s="639"/>
      <c r="E1" s="639"/>
      <c r="F1" s="639"/>
      <c r="G1" s="639"/>
      <c r="H1" s="640"/>
      <c r="I1" s="81"/>
      <c r="J1" s="608" t="s">
        <v>276</v>
      </c>
      <c r="K1" s="609"/>
      <c r="L1" s="609"/>
      <c r="M1" s="609"/>
      <c r="N1" s="609"/>
      <c r="O1" s="609"/>
      <c r="P1" s="609"/>
      <c r="Q1" s="610"/>
      <c r="R1" s="82"/>
      <c r="S1" s="608" t="s">
        <v>285</v>
      </c>
      <c r="T1" s="609"/>
      <c r="U1" s="609"/>
      <c r="V1" s="609"/>
      <c r="W1" s="609"/>
      <c r="X1" s="609"/>
      <c r="Y1" s="609"/>
      <c r="Z1" s="610"/>
      <c r="AB1" s="608" t="s">
        <v>298</v>
      </c>
      <c r="AC1" s="609"/>
      <c r="AD1" s="609"/>
      <c r="AE1" s="609"/>
      <c r="AF1" s="609"/>
      <c r="AG1" s="609"/>
      <c r="AH1" s="609"/>
      <c r="AI1" s="610"/>
      <c r="AJ1" s="284"/>
    </row>
    <row r="2" spans="1:36" ht="12" customHeight="1" x14ac:dyDescent="0.25">
      <c r="A2" s="641"/>
      <c r="B2" s="642"/>
      <c r="C2" s="642"/>
      <c r="D2" s="642"/>
      <c r="E2" s="642"/>
      <c r="F2" s="642"/>
      <c r="G2" s="642"/>
      <c r="H2" s="643"/>
      <c r="I2" s="81"/>
      <c r="J2" s="611"/>
      <c r="K2" s="612"/>
      <c r="L2" s="612"/>
      <c r="M2" s="612"/>
      <c r="N2" s="612"/>
      <c r="O2" s="612"/>
      <c r="P2" s="612"/>
      <c r="Q2" s="613"/>
      <c r="R2" s="82"/>
      <c r="S2" s="611"/>
      <c r="T2" s="612"/>
      <c r="U2" s="612"/>
      <c r="V2" s="612"/>
      <c r="W2" s="612"/>
      <c r="X2" s="612"/>
      <c r="Y2" s="612"/>
      <c r="Z2" s="613"/>
      <c r="AB2" s="611"/>
      <c r="AC2" s="612"/>
      <c r="AD2" s="612"/>
      <c r="AE2" s="612"/>
      <c r="AF2" s="612"/>
      <c r="AG2" s="612"/>
      <c r="AH2" s="612"/>
      <c r="AI2" s="613"/>
      <c r="AJ2" s="284"/>
    </row>
    <row r="3" spans="1:36" ht="12.75" customHeight="1" x14ac:dyDescent="0.25">
      <c r="A3" s="641"/>
      <c r="B3" s="642"/>
      <c r="C3" s="642"/>
      <c r="D3" s="642"/>
      <c r="E3" s="642"/>
      <c r="F3" s="642"/>
      <c r="G3" s="642"/>
      <c r="H3" s="643"/>
      <c r="I3" s="81"/>
      <c r="J3" s="611"/>
      <c r="K3" s="612"/>
      <c r="L3" s="612"/>
      <c r="M3" s="612"/>
      <c r="N3" s="612"/>
      <c r="O3" s="612"/>
      <c r="P3" s="612"/>
      <c r="Q3" s="613"/>
      <c r="R3" s="82"/>
      <c r="S3" s="611"/>
      <c r="T3" s="612"/>
      <c r="U3" s="612"/>
      <c r="V3" s="612"/>
      <c r="W3" s="612"/>
      <c r="X3" s="612"/>
      <c r="Y3" s="612"/>
      <c r="Z3" s="613"/>
      <c r="AB3" s="611"/>
      <c r="AC3" s="612"/>
      <c r="AD3" s="612"/>
      <c r="AE3" s="612"/>
      <c r="AF3" s="612"/>
      <c r="AG3" s="612"/>
      <c r="AH3" s="612"/>
      <c r="AI3" s="613"/>
      <c r="AJ3" s="284"/>
    </row>
    <row r="4" spans="1:36" ht="15" customHeight="1" x14ac:dyDescent="0.25">
      <c r="A4" s="641"/>
      <c r="B4" s="642"/>
      <c r="C4" s="642"/>
      <c r="D4" s="642"/>
      <c r="E4" s="642"/>
      <c r="F4" s="642"/>
      <c r="G4" s="642"/>
      <c r="H4" s="643"/>
      <c r="I4" s="81"/>
      <c r="J4" s="611"/>
      <c r="K4" s="612"/>
      <c r="L4" s="612"/>
      <c r="M4" s="612"/>
      <c r="N4" s="612"/>
      <c r="O4" s="612"/>
      <c r="P4" s="612"/>
      <c r="Q4" s="613"/>
      <c r="R4" s="82"/>
      <c r="S4" s="611"/>
      <c r="T4" s="612"/>
      <c r="U4" s="612"/>
      <c r="V4" s="612"/>
      <c r="W4" s="612"/>
      <c r="X4" s="612"/>
      <c r="Y4" s="612"/>
      <c r="Z4" s="613"/>
      <c r="AB4" s="611"/>
      <c r="AC4" s="612"/>
      <c r="AD4" s="612"/>
      <c r="AE4" s="612"/>
      <c r="AF4" s="612"/>
      <c r="AG4" s="612"/>
      <c r="AH4" s="612"/>
      <c r="AI4" s="613"/>
      <c r="AJ4" s="284"/>
    </row>
    <row r="5" spans="1:36" ht="15" customHeight="1" x14ac:dyDescent="0.25">
      <c r="A5" s="641"/>
      <c r="B5" s="642"/>
      <c r="C5" s="642"/>
      <c r="D5" s="642"/>
      <c r="E5" s="642"/>
      <c r="F5" s="642"/>
      <c r="G5" s="642"/>
      <c r="H5" s="643"/>
      <c r="I5" s="81"/>
      <c r="J5" s="611"/>
      <c r="K5" s="612"/>
      <c r="L5" s="612"/>
      <c r="M5" s="612"/>
      <c r="N5" s="612"/>
      <c r="O5" s="612"/>
      <c r="P5" s="612"/>
      <c r="Q5" s="613"/>
      <c r="R5" s="82"/>
      <c r="S5" s="611"/>
      <c r="T5" s="612"/>
      <c r="U5" s="612"/>
      <c r="V5" s="612"/>
      <c r="W5" s="612"/>
      <c r="X5" s="612"/>
      <c r="Y5" s="612"/>
      <c r="Z5" s="613"/>
      <c r="AB5" s="611"/>
      <c r="AC5" s="612"/>
      <c r="AD5" s="612"/>
      <c r="AE5" s="612"/>
      <c r="AF5" s="612"/>
      <c r="AG5" s="612"/>
      <c r="AH5" s="612"/>
      <c r="AI5" s="613"/>
      <c r="AJ5" s="284"/>
    </row>
    <row r="6" spans="1:36" ht="15" customHeight="1" x14ac:dyDescent="0.25">
      <c r="A6" s="641"/>
      <c r="B6" s="642"/>
      <c r="C6" s="642"/>
      <c r="D6" s="642"/>
      <c r="E6" s="642"/>
      <c r="F6" s="642"/>
      <c r="G6" s="642"/>
      <c r="H6" s="643"/>
      <c r="I6" s="81"/>
      <c r="J6" s="611"/>
      <c r="K6" s="612"/>
      <c r="L6" s="612"/>
      <c r="M6" s="612"/>
      <c r="N6" s="612"/>
      <c r="O6" s="612"/>
      <c r="P6" s="612"/>
      <c r="Q6" s="613"/>
      <c r="R6" s="82"/>
      <c r="S6" s="611"/>
      <c r="T6" s="612"/>
      <c r="U6" s="612"/>
      <c r="V6" s="612"/>
      <c r="W6" s="612"/>
      <c r="X6" s="612"/>
      <c r="Y6" s="612"/>
      <c r="Z6" s="613"/>
      <c r="AB6" s="611"/>
      <c r="AC6" s="612"/>
      <c r="AD6" s="612"/>
      <c r="AE6" s="612"/>
      <c r="AF6" s="612"/>
      <c r="AG6" s="612"/>
      <c r="AH6" s="612"/>
      <c r="AI6" s="613"/>
      <c r="AJ6" s="284"/>
    </row>
    <row r="7" spans="1:36" ht="17.25" customHeight="1" x14ac:dyDescent="0.25">
      <c r="A7" s="641"/>
      <c r="B7" s="642"/>
      <c r="C7" s="642"/>
      <c r="D7" s="642"/>
      <c r="E7" s="642"/>
      <c r="F7" s="642"/>
      <c r="G7" s="642"/>
      <c r="H7" s="643"/>
      <c r="I7" s="83"/>
      <c r="J7" s="611"/>
      <c r="K7" s="612"/>
      <c r="L7" s="612"/>
      <c r="M7" s="612"/>
      <c r="N7" s="612"/>
      <c r="O7" s="612"/>
      <c r="P7" s="612"/>
      <c r="Q7" s="613"/>
      <c r="R7" s="82"/>
      <c r="S7" s="611"/>
      <c r="T7" s="612"/>
      <c r="U7" s="612"/>
      <c r="V7" s="612"/>
      <c r="W7" s="612"/>
      <c r="X7" s="612"/>
      <c r="Y7" s="612"/>
      <c r="Z7" s="613"/>
      <c r="AB7" s="611"/>
      <c r="AC7" s="612"/>
      <c r="AD7" s="612"/>
      <c r="AE7" s="612"/>
      <c r="AF7" s="612"/>
      <c r="AG7" s="612"/>
      <c r="AH7" s="612"/>
      <c r="AI7" s="613"/>
      <c r="AJ7" s="284"/>
    </row>
    <row r="8" spans="1:36" ht="7.5" customHeight="1" thickBot="1" x14ac:dyDescent="0.3">
      <c r="A8" s="641"/>
      <c r="B8" s="642"/>
      <c r="C8" s="642"/>
      <c r="D8" s="642"/>
      <c r="E8" s="642"/>
      <c r="F8" s="642"/>
      <c r="G8" s="642"/>
      <c r="H8" s="643"/>
      <c r="I8" s="83"/>
      <c r="J8" s="611"/>
      <c r="K8" s="612"/>
      <c r="L8" s="612"/>
      <c r="M8" s="612"/>
      <c r="N8" s="612"/>
      <c r="O8" s="612"/>
      <c r="P8" s="612"/>
      <c r="Q8" s="613"/>
      <c r="R8" s="82"/>
      <c r="S8" s="611"/>
      <c r="T8" s="612"/>
      <c r="U8" s="612"/>
      <c r="V8" s="612"/>
      <c r="W8" s="612"/>
      <c r="X8" s="612"/>
      <c r="Y8" s="612"/>
      <c r="Z8" s="613"/>
      <c r="AB8" s="611"/>
      <c r="AC8" s="612"/>
      <c r="AD8" s="612"/>
      <c r="AE8" s="612"/>
      <c r="AF8" s="612"/>
      <c r="AG8" s="612"/>
      <c r="AH8" s="612"/>
      <c r="AI8" s="613"/>
      <c r="AJ8" s="284"/>
    </row>
    <row r="9" spans="1:36" ht="16.5" x14ac:dyDescent="0.25">
      <c r="A9" s="644" t="s">
        <v>1</v>
      </c>
      <c r="B9" s="645"/>
      <c r="C9" s="645"/>
      <c r="D9" s="645"/>
      <c r="E9" s="645"/>
      <c r="F9" s="645"/>
      <c r="G9" s="645"/>
      <c r="H9" s="646"/>
      <c r="I9" s="84"/>
      <c r="J9" s="611"/>
      <c r="K9" s="612"/>
      <c r="L9" s="612"/>
      <c r="M9" s="612"/>
      <c r="N9" s="612"/>
      <c r="O9" s="612"/>
      <c r="P9" s="612"/>
      <c r="Q9" s="613"/>
      <c r="R9" s="82"/>
      <c r="S9" s="611"/>
      <c r="T9" s="612"/>
      <c r="U9" s="612"/>
      <c r="V9" s="612"/>
      <c r="W9" s="612"/>
      <c r="X9" s="612"/>
      <c r="Y9" s="612"/>
      <c r="Z9" s="613"/>
      <c r="AB9" s="611"/>
      <c r="AC9" s="612"/>
      <c r="AD9" s="612"/>
      <c r="AE9" s="612"/>
      <c r="AF9" s="612"/>
      <c r="AG9" s="612"/>
      <c r="AH9" s="612"/>
      <c r="AI9" s="613"/>
      <c r="AJ9" s="284"/>
    </row>
    <row r="10" spans="1:36" ht="16.5" x14ac:dyDescent="0.25">
      <c r="A10" s="647" t="s">
        <v>2</v>
      </c>
      <c r="B10" s="648"/>
      <c r="C10" s="648"/>
      <c r="D10" s="648"/>
      <c r="E10" s="648"/>
      <c r="F10" s="648"/>
      <c r="G10" s="648"/>
      <c r="H10" s="649"/>
      <c r="I10" s="84"/>
      <c r="J10" s="611"/>
      <c r="K10" s="612"/>
      <c r="L10" s="612"/>
      <c r="M10" s="612"/>
      <c r="N10" s="612"/>
      <c r="O10" s="612"/>
      <c r="P10" s="612"/>
      <c r="Q10" s="613"/>
      <c r="R10" s="82"/>
      <c r="S10" s="611"/>
      <c r="T10" s="612"/>
      <c r="U10" s="612"/>
      <c r="V10" s="612"/>
      <c r="W10" s="612"/>
      <c r="X10" s="612"/>
      <c r="Y10" s="612"/>
      <c r="Z10" s="613"/>
      <c r="AB10" s="611"/>
      <c r="AC10" s="612"/>
      <c r="AD10" s="612"/>
      <c r="AE10" s="612"/>
      <c r="AF10" s="612"/>
      <c r="AG10" s="612"/>
      <c r="AH10" s="612"/>
      <c r="AI10" s="613"/>
      <c r="AJ10" s="284"/>
    </row>
    <row r="11" spans="1:36" ht="16.5" x14ac:dyDescent="0.3">
      <c r="A11" s="647" t="s">
        <v>283</v>
      </c>
      <c r="B11" s="650"/>
      <c r="C11" s="650"/>
      <c r="D11" s="650"/>
      <c r="E11" s="650"/>
      <c r="F11" s="650"/>
      <c r="G11" s="85"/>
      <c r="H11" s="86"/>
      <c r="I11" s="84"/>
      <c r="J11" s="611"/>
      <c r="K11" s="612"/>
      <c r="L11" s="612"/>
      <c r="M11" s="612"/>
      <c r="N11" s="612"/>
      <c r="O11" s="612"/>
      <c r="P11" s="612"/>
      <c r="Q11" s="613"/>
      <c r="R11" s="82"/>
      <c r="S11" s="611"/>
      <c r="T11" s="612"/>
      <c r="U11" s="612"/>
      <c r="V11" s="612"/>
      <c r="W11" s="612"/>
      <c r="X11" s="612"/>
      <c r="Y11" s="612"/>
      <c r="Z11" s="613"/>
      <c r="AB11" s="611"/>
      <c r="AC11" s="612"/>
      <c r="AD11" s="612"/>
      <c r="AE11" s="612"/>
      <c r="AF11" s="612"/>
      <c r="AG11" s="612"/>
      <c r="AH11" s="612"/>
      <c r="AI11" s="613"/>
      <c r="AJ11" s="284"/>
    </row>
    <row r="12" spans="1:36" ht="16.5" x14ac:dyDescent="0.25">
      <c r="A12" s="647" t="s">
        <v>4</v>
      </c>
      <c r="B12" s="648"/>
      <c r="C12" s="648"/>
      <c r="D12" s="648"/>
      <c r="E12" s="648"/>
      <c r="F12" s="87"/>
      <c r="G12" s="88"/>
      <c r="H12" s="89"/>
      <c r="I12" s="84"/>
      <c r="J12" s="611"/>
      <c r="K12" s="612"/>
      <c r="L12" s="612"/>
      <c r="M12" s="612"/>
      <c r="N12" s="612"/>
      <c r="O12" s="612"/>
      <c r="P12" s="612"/>
      <c r="Q12" s="613"/>
      <c r="R12" s="82"/>
      <c r="S12" s="611"/>
      <c r="T12" s="612"/>
      <c r="U12" s="612"/>
      <c r="V12" s="612"/>
      <c r="W12" s="612"/>
      <c r="X12" s="612"/>
      <c r="Y12" s="612"/>
      <c r="Z12" s="613"/>
      <c r="AB12" s="611"/>
      <c r="AC12" s="612"/>
      <c r="AD12" s="612"/>
      <c r="AE12" s="612"/>
      <c r="AF12" s="612"/>
      <c r="AG12" s="612"/>
      <c r="AH12" s="612"/>
      <c r="AI12" s="613"/>
      <c r="AJ12" s="284"/>
    </row>
    <row r="13" spans="1:36" ht="16.5" x14ac:dyDescent="0.25">
      <c r="A13" s="647" t="s">
        <v>5</v>
      </c>
      <c r="B13" s="648"/>
      <c r="C13" s="648"/>
      <c r="D13" s="648"/>
      <c r="E13" s="648"/>
      <c r="F13" s="648"/>
      <c r="G13" s="648"/>
      <c r="H13" s="649"/>
      <c r="I13" s="84"/>
      <c r="J13" s="614"/>
      <c r="K13" s="615"/>
      <c r="L13" s="615"/>
      <c r="M13" s="615"/>
      <c r="N13" s="615"/>
      <c r="O13" s="615"/>
      <c r="P13" s="615"/>
      <c r="Q13" s="616"/>
      <c r="R13" s="82"/>
      <c r="S13" s="614"/>
      <c r="T13" s="615"/>
      <c r="U13" s="615"/>
      <c r="V13" s="615"/>
      <c r="W13" s="615"/>
      <c r="X13" s="615"/>
      <c r="Y13" s="615"/>
      <c r="Z13" s="616"/>
      <c r="AB13" s="614"/>
      <c r="AC13" s="615"/>
      <c r="AD13" s="615"/>
      <c r="AE13" s="615"/>
      <c r="AF13" s="615"/>
      <c r="AG13" s="615"/>
      <c r="AH13" s="615"/>
      <c r="AI13" s="616"/>
      <c r="AJ13" s="284"/>
    </row>
    <row r="14" spans="1:36" ht="17.25" thickBot="1" x14ac:dyDescent="0.3">
      <c r="A14" s="651" t="s">
        <v>6</v>
      </c>
      <c r="B14" s="652"/>
      <c r="C14" s="652"/>
      <c r="D14" s="652"/>
      <c r="E14" s="652"/>
      <c r="F14" s="652"/>
      <c r="G14" s="652"/>
      <c r="H14" s="653"/>
      <c r="I14" s="84"/>
      <c r="J14" s="620" t="s">
        <v>277</v>
      </c>
      <c r="K14" s="621"/>
      <c r="L14" s="622"/>
      <c r="M14" s="623" t="s">
        <v>278</v>
      </c>
      <c r="N14" s="621"/>
      <c r="O14" s="622"/>
      <c r="P14" s="74"/>
      <c r="Q14" s="75"/>
      <c r="R14" s="82"/>
      <c r="S14" s="607" t="s">
        <v>277</v>
      </c>
      <c r="T14" s="605"/>
      <c r="U14" s="606"/>
      <c r="V14" s="604" t="s">
        <v>278</v>
      </c>
      <c r="W14" s="605"/>
      <c r="X14" s="606"/>
      <c r="Y14" s="602"/>
      <c r="Z14" s="603"/>
      <c r="AB14" s="607" t="s">
        <v>277</v>
      </c>
      <c r="AC14" s="605"/>
      <c r="AD14" s="606"/>
      <c r="AE14" s="604" t="s">
        <v>278</v>
      </c>
      <c r="AF14" s="605"/>
      <c r="AG14" s="606"/>
      <c r="AH14" s="602"/>
      <c r="AI14" s="603"/>
      <c r="AJ14" s="285"/>
    </row>
    <row r="15" spans="1:36" ht="28.5" customHeight="1" thickBot="1" x14ac:dyDescent="0.3">
      <c r="A15" s="90" t="s">
        <v>7</v>
      </c>
      <c r="B15" s="91" t="s">
        <v>8</v>
      </c>
      <c r="C15" s="92" t="s">
        <v>9</v>
      </c>
      <c r="D15" s="91" t="s">
        <v>10</v>
      </c>
      <c r="E15" s="93" t="s">
        <v>11</v>
      </c>
      <c r="F15" s="94" t="s">
        <v>12</v>
      </c>
      <c r="G15" s="95" t="s">
        <v>13</v>
      </c>
      <c r="H15" s="95" t="s">
        <v>14</v>
      </c>
      <c r="I15" s="84"/>
      <c r="J15" s="96" t="s">
        <v>279</v>
      </c>
      <c r="K15" s="97" t="s">
        <v>280</v>
      </c>
      <c r="L15" s="97" t="s">
        <v>281</v>
      </c>
      <c r="M15" s="97" t="s">
        <v>279</v>
      </c>
      <c r="N15" s="97" t="s">
        <v>280</v>
      </c>
      <c r="O15" s="97" t="s">
        <v>281</v>
      </c>
      <c r="P15" s="98"/>
      <c r="Q15" s="99"/>
      <c r="R15" s="82"/>
      <c r="S15" s="230" t="s">
        <v>279</v>
      </c>
      <c r="T15" s="231" t="s">
        <v>280</v>
      </c>
      <c r="U15" s="231" t="s">
        <v>281</v>
      </c>
      <c r="V15" s="231" t="s">
        <v>279</v>
      </c>
      <c r="W15" s="231" t="s">
        <v>280</v>
      </c>
      <c r="X15" s="231" t="s">
        <v>281</v>
      </c>
      <c r="Y15" s="232"/>
      <c r="Z15" s="233"/>
      <c r="AB15" s="230" t="s">
        <v>279</v>
      </c>
      <c r="AC15" s="231" t="s">
        <v>280</v>
      </c>
      <c r="AD15" s="231" t="s">
        <v>281</v>
      </c>
      <c r="AE15" s="231" t="s">
        <v>279</v>
      </c>
      <c r="AF15" s="231" t="s">
        <v>280</v>
      </c>
      <c r="AG15" s="231" t="s">
        <v>281</v>
      </c>
      <c r="AH15" s="232"/>
      <c r="AI15" s="233"/>
      <c r="AJ15" s="286"/>
    </row>
    <row r="16" spans="1:36" ht="15.6" customHeight="1" x14ac:dyDescent="0.25">
      <c r="A16" s="100">
        <v>1</v>
      </c>
      <c r="B16" s="654" t="s">
        <v>15</v>
      </c>
      <c r="C16" s="654"/>
      <c r="D16" s="654"/>
      <c r="E16" s="654"/>
      <c r="F16" s="654"/>
      <c r="G16" s="655"/>
      <c r="H16" s="101">
        <f>SUM(H17:H20)</f>
        <v>37626.629999999997</v>
      </c>
      <c r="I16" s="84"/>
      <c r="J16" s="628"/>
      <c r="K16" s="629"/>
      <c r="L16" s="629"/>
      <c r="M16" s="629"/>
      <c r="N16" s="102"/>
      <c r="O16" s="103"/>
      <c r="P16" s="104"/>
      <c r="Q16" s="105"/>
      <c r="R16" s="82"/>
      <c r="S16" s="617"/>
      <c r="T16" s="618"/>
      <c r="U16" s="618"/>
      <c r="V16" s="619"/>
      <c r="W16" s="234"/>
      <c r="X16" s="235"/>
      <c r="Y16" s="236"/>
      <c r="Z16" s="237"/>
      <c r="AB16" s="617"/>
      <c r="AC16" s="618"/>
      <c r="AD16" s="618"/>
      <c r="AE16" s="619"/>
      <c r="AF16" s="234"/>
      <c r="AG16" s="235"/>
      <c r="AH16" s="236"/>
      <c r="AI16" s="237"/>
      <c r="AJ16" s="279"/>
    </row>
    <row r="17" spans="1:36" s="72" customFormat="1" ht="111.75" customHeight="1" x14ac:dyDescent="0.25">
      <c r="A17" s="106" t="s">
        <v>16</v>
      </c>
      <c r="B17" s="107" t="s">
        <v>17</v>
      </c>
      <c r="C17" s="108" t="s">
        <v>18</v>
      </c>
      <c r="D17" s="109" t="s">
        <v>19</v>
      </c>
      <c r="E17" s="110">
        <v>1</v>
      </c>
      <c r="F17" s="111">
        <v>1627</v>
      </c>
      <c r="G17" s="111">
        <f>F17+F17*$G$12</f>
        <v>1627</v>
      </c>
      <c r="H17" s="112">
        <v>1627</v>
      </c>
      <c r="I17" s="113"/>
      <c r="J17" s="114"/>
      <c r="K17" s="115">
        <f>Q17</f>
        <v>1</v>
      </c>
      <c r="L17" s="115">
        <f>J17+K17</f>
        <v>1</v>
      </c>
      <c r="M17" s="116"/>
      <c r="N17" s="116">
        <f>K17*G17</f>
        <v>1627</v>
      </c>
      <c r="O17" s="117">
        <f>M17+N17</f>
        <v>1627</v>
      </c>
      <c r="P17" s="118">
        <v>1</v>
      </c>
      <c r="Q17" s="119">
        <f>ROUND(E17*P17,2)</f>
        <v>1</v>
      </c>
      <c r="R17" s="120"/>
      <c r="S17" s="114">
        <f>K17</f>
        <v>1</v>
      </c>
      <c r="T17" s="115">
        <f>Z17</f>
        <v>0</v>
      </c>
      <c r="U17" s="115">
        <f>S17+T17</f>
        <v>1</v>
      </c>
      <c r="V17" s="116">
        <f>S17*G17</f>
        <v>1627</v>
      </c>
      <c r="W17" s="116">
        <f>T17*G17</f>
        <v>0</v>
      </c>
      <c r="X17" s="117">
        <f>V17+W17</f>
        <v>1627</v>
      </c>
      <c r="Y17" s="118">
        <v>1</v>
      </c>
      <c r="Z17" s="119">
        <f>ROUND((E17-L17)*Y17,2)</f>
        <v>0</v>
      </c>
      <c r="AB17" s="114">
        <f t="shared" ref="AB17:AB20" si="0">U17</f>
        <v>1</v>
      </c>
      <c r="AC17" s="122">
        <f t="shared" ref="AC17:AC20" si="1">AI17</f>
        <v>0</v>
      </c>
      <c r="AD17" s="115">
        <f t="shared" ref="AD17:AD20" si="2">AB17+AC17</f>
        <v>1</v>
      </c>
      <c r="AE17" s="116">
        <f t="shared" ref="AE17:AE20" si="3">AB17*G17</f>
        <v>1627</v>
      </c>
      <c r="AF17" s="116">
        <f t="shared" ref="AF17:AF20" si="4">AC17*G17</f>
        <v>0</v>
      </c>
      <c r="AG17" s="117">
        <f t="shared" ref="AG17:AG20" si="5">AE17+AF17</f>
        <v>1627</v>
      </c>
      <c r="AH17" s="118">
        <v>0</v>
      </c>
      <c r="AI17" s="119">
        <f t="shared" ref="AI17:AI20" si="6">ROUND(E17*AH17,2)</f>
        <v>0</v>
      </c>
      <c r="AJ17" s="279"/>
    </row>
    <row r="18" spans="1:36" s="72" customFormat="1" ht="54.75" customHeight="1" x14ac:dyDescent="0.25">
      <c r="A18" s="106" t="s">
        <v>20</v>
      </c>
      <c r="B18" s="107" t="s">
        <v>17</v>
      </c>
      <c r="C18" s="108" t="s">
        <v>21</v>
      </c>
      <c r="D18" s="109" t="s">
        <v>22</v>
      </c>
      <c r="E18" s="110">
        <v>8</v>
      </c>
      <c r="F18" s="111">
        <v>489.45</v>
      </c>
      <c r="G18" s="111">
        <f t="shared" ref="G18:G20" si="7">F18+F18*$G$12</f>
        <v>489.45</v>
      </c>
      <c r="H18" s="112">
        <v>3915.6</v>
      </c>
      <c r="I18" s="113"/>
      <c r="J18" s="114"/>
      <c r="K18" s="115">
        <f t="shared" ref="K18:K80" si="8">Q18</f>
        <v>8</v>
      </c>
      <c r="L18" s="115">
        <f t="shared" ref="L18:L80" si="9">J18+K18</f>
        <v>8</v>
      </c>
      <c r="M18" s="116"/>
      <c r="N18" s="116">
        <f>K18*G18</f>
        <v>3915.6</v>
      </c>
      <c r="O18" s="117">
        <f t="shared" ref="O18:O80" si="10">M18+N18</f>
        <v>3915.6</v>
      </c>
      <c r="P18" s="118">
        <v>1</v>
      </c>
      <c r="Q18" s="119">
        <f>ROUND(E18*P18,2)</f>
        <v>8</v>
      </c>
      <c r="R18" s="120"/>
      <c r="S18" s="114">
        <f>K18</f>
        <v>8</v>
      </c>
      <c r="T18" s="115">
        <f t="shared" ref="T18:T20" si="11">Z18</f>
        <v>0</v>
      </c>
      <c r="U18" s="115">
        <f t="shared" ref="U18:U80" si="12">S18+T18</f>
        <v>8</v>
      </c>
      <c r="V18" s="116">
        <f>S18*G18</f>
        <v>3915.6</v>
      </c>
      <c r="W18" s="116">
        <f>T18*G18</f>
        <v>0</v>
      </c>
      <c r="X18" s="117">
        <f t="shared" ref="X18:X80" si="13">V18+W18</f>
        <v>3915.6</v>
      </c>
      <c r="Y18" s="118">
        <v>1</v>
      </c>
      <c r="Z18" s="119">
        <f>ROUND((E18-L18)*Y18,2)</f>
        <v>0</v>
      </c>
      <c r="AB18" s="114">
        <f t="shared" si="0"/>
        <v>8</v>
      </c>
      <c r="AC18" s="122">
        <f t="shared" si="1"/>
        <v>0</v>
      </c>
      <c r="AD18" s="115">
        <f t="shared" si="2"/>
        <v>8</v>
      </c>
      <c r="AE18" s="116">
        <f t="shared" si="3"/>
        <v>3915.6</v>
      </c>
      <c r="AF18" s="116">
        <f t="shared" si="4"/>
        <v>0</v>
      </c>
      <c r="AG18" s="117">
        <f t="shared" si="5"/>
        <v>3915.6</v>
      </c>
      <c r="AH18" s="118">
        <v>0</v>
      </c>
      <c r="AI18" s="119">
        <f t="shared" si="6"/>
        <v>0</v>
      </c>
      <c r="AJ18" s="279"/>
    </row>
    <row r="19" spans="1:36" s="72" customFormat="1" ht="83.25" customHeight="1" x14ac:dyDescent="0.25">
      <c r="A19" s="106" t="s">
        <v>23</v>
      </c>
      <c r="B19" s="107" t="s">
        <v>24</v>
      </c>
      <c r="C19" s="108" t="s">
        <v>25</v>
      </c>
      <c r="D19" s="109" t="s">
        <v>26</v>
      </c>
      <c r="E19" s="110">
        <v>160</v>
      </c>
      <c r="F19" s="111">
        <v>198.29</v>
      </c>
      <c r="G19" s="111">
        <f>F19+F19*$G$12</f>
        <v>198.29</v>
      </c>
      <c r="H19" s="112">
        <v>31726.400000000001</v>
      </c>
      <c r="I19" s="113"/>
      <c r="J19" s="114"/>
      <c r="K19" s="115">
        <f t="shared" si="8"/>
        <v>160</v>
      </c>
      <c r="L19" s="115">
        <f t="shared" si="9"/>
        <v>160</v>
      </c>
      <c r="M19" s="116"/>
      <c r="N19" s="116">
        <f>K19*G19</f>
        <v>31726.399999999998</v>
      </c>
      <c r="O19" s="117">
        <f t="shared" si="10"/>
        <v>31726.399999999998</v>
      </c>
      <c r="P19" s="118">
        <v>1</v>
      </c>
      <c r="Q19" s="119">
        <f>ROUND(E19*P19,2)</f>
        <v>160</v>
      </c>
      <c r="R19" s="120"/>
      <c r="S19" s="114">
        <f>K19</f>
        <v>160</v>
      </c>
      <c r="T19" s="115">
        <f t="shared" si="11"/>
        <v>0</v>
      </c>
      <c r="U19" s="115">
        <f t="shared" si="12"/>
        <v>160</v>
      </c>
      <c r="V19" s="116">
        <f>S19*G19</f>
        <v>31726.399999999998</v>
      </c>
      <c r="W19" s="116">
        <f>T19*G19</f>
        <v>0</v>
      </c>
      <c r="X19" s="117">
        <f t="shared" si="13"/>
        <v>31726.399999999998</v>
      </c>
      <c r="Y19" s="118">
        <v>1</v>
      </c>
      <c r="Z19" s="119">
        <f>ROUND((E19-L19)*Y19,2)</f>
        <v>0</v>
      </c>
      <c r="AB19" s="114">
        <f t="shared" si="0"/>
        <v>160</v>
      </c>
      <c r="AC19" s="122">
        <f t="shared" si="1"/>
        <v>0</v>
      </c>
      <c r="AD19" s="115">
        <f t="shared" si="2"/>
        <v>160</v>
      </c>
      <c r="AE19" s="116">
        <f t="shared" si="3"/>
        <v>31726.399999999998</v>
      </c>
      <c r="AF19" s="116">
        <f t="shared" si="4"/>
        <v>0</v>
      </c>
      <c r="AG19" s="117">
        <f t="shared" si="5"/>
        <v>31726.399999999998</v>
      </c>
      <c r="AH19" s="118">
        <v>0</v>
      </c>
      <c r="AI19" s="119">
        <f t="shared" si="6"/>
        <v>0</v>
      </c>
      <c r="AJ19" s="279"/>
    </row>
    <row r="20" spans="1:36" s="72" customFormat="1" ht="81.75" customHeight="1" thickBot="1" x14ac:dyDescent="0.3">
      <c r="A20" s="106" t="s">
        <v>27</v>
      </c>
      <c r="B20" s="107" t="s">
        <v>28</v>
      </c>
      <c r="C20" s="108" t="s">
        <v>29</v>
      </c>
      <c r="D20" s="109" t="s">
        <v>22</v>
      </c>
      <c r="E20" s="110">
        <f>2.1*0.9</f>
        <v>1.8900000000000001</v>
      </c>
      <c r="F20" s="111">
        <v>189.22</v>
      </c>
      <c r="G20" s="111">
        <f t="shared" si="7"/>
        <v>189.22</v>
      </c>
      <c r="H20" s="112">
        <v>357.63</v>
      </c>
      <c r="I20" s="113"/>
      <c r="J20" s="121"/>
      <c r="K20" s="122">
        <f t="shared" si="8"/>
        <v>1.89</v>
      </c>
      <c r="L20" s="122">
        <f t="shared" si="9"/>
        <v>1.89</v>
      </c>
      <c r="M20" s="123"/>
      <c r="N20" s="123">
        <f>K20*G20</f>
        <v>357.62579999999997</v>
      </c>
      <c r="O20" s="124">
        <f t="shared" si="10"/>
        <v>357.62579999999997</v>
      </c>
      <c r="P20" s="125">
        <v>1</v>
      </c>
      <c r="Q20" s="126">
        <f>ROUND(E20*P20,2)</f>
        <v>1.89</v>
      </c>
      <c r="R20" s="120"/>
      <c r="S20" s="121">
        <f>K20</f>
        <v>1.89</v>
      </c>
      <c r="T20" s="122">
        <f t="shared" si="11"/>
        <v>0</v>
      </c>
      <c r="U20" s="122">
        <f t="shared" si="12"/>
        <v>1.89</v>
      </c>
      <c r="V20" s="123">
        <f>S20*G20</f>
        <v>357.62579999999997</v>
      </c>
      <c r="W20" s="123">
        <f>T20*G20</f>
        <v>0</v>
      </c>
      <c r="X20" s="124">
        <f t="shared" si="13"/>
        <v>357.62579999999997</v>
      </c>
      <c r="Y20" s="125">
        <v>1</v>
      </c>
      <c r="Z20" s="126">
        <f>ROUND((E20-L20)*Y20,2)</f>
        <v>0</v>
      </c>
      <c r="AB20" s="114">
        <f t="shared" si="0"/>
        <v>1.89</v>
      </c>
      <c r="AC20" s="122">
        <f t="shared" si="1"/>
        <v>0</v>
      </c>
      <c r="AD20" s="115">
        <f t="shared" si="2"/>
        <v>1.89</v>
      </c>
      <c r="AE20" s="116">
        <f t="shared" si="3"/>
        <v>357.62579999999997</v>
      </c>
      <c r="AF20" s="116">
        <f t="shared" si="4"/>
        <v>0</v>
      </c>
      <c r="AG20" s="117">
        <f t="shared" si="5"/>
        <v>357.62579999999997</v>
      </c>
      <c r="AH20" s="118">
        <v>0</v>
      </c>
      <c r="AI20" s="119">
        <f t="shared" si="6"/>
        <v>0</v>
      </c>
      <c r="AJ20" s="279"/>
    </row>
    <row r="21" spans="1:36" s="72" customFormat="1" ht="23.25" customHeight="1" thickBot="1" x14ac:dyDescent="0.3">
      <c r="A21" s="127">
        <v>2</v>
      </c>
      <c r="B21" s="656" t="s">
        <v>30</v>
      </c>
      <c r="C21" s="657"/>
      <c r="D21" s="657"/>
      <c r="E21" s="657"/>
      <c r="F21" s="657"/>
      <c r="G21" s="657"/>
      <c r="H21" s="128">
        <f>SUM(H22:H24)</f>
        <v>12272.130000000001</v>
      </c>
      <c r="I21" s="113"/>
      <c r="J21" s="129"/>
      <c r="K21" s="130"/>
      <c r="L21" s="130"/>
      <c r="M21" s="131"/>
      <c r="N21" s="131">
        <f>SUM(N17:N20)</f>
        <v>37626.625800000002</v>
      </c>
      <c r="O21" s="131">
        <f>SUM(O17:O20)</f>
        <v>37626.625800000002</v>
      </c>
      <c r="P21" s="132"/>
      <c r="Q21" s="133"/>
      <c r="R21" s="120"/>
      <c r="S21" s="238"/>
      <c r="T21" s="239"/>
      <c r="U21" s="239"/>
      <c r="V21" s="240">
        <f>SUM(V17:V20)</f>
        <v>37626.625800000002</v>
      </c>
      <c r="W21" s="240">
        <f>SUM(W17:W20)</f>
        <v>0</v>
      </c>
      <c r="X21" s="241">
        <f t="shared" si="13"/>
        <v>37626.625800000002</v>
      </c>
      <c r="Y21" s="242"/>
      <c r="Z21" s="243"/>
      <c r="AB21" s="238"/>
      <c r="AC21" s="239"/>
      <c r="AD21" s="239"/>
      <c r="AE21" s="240">
        <f>SUM(AE17:AE20)</f>
        <v>37626.625800000002</v>
      </c>
      <c r="AF21" s="240">
        <f>SUM(AF17:AF20)</f>
        <v>0</v>
      </c>
      <c r="AG21" s="241">
        <f t="shared" ref="AG21:AG81" si="14">AE21+AF21</f>
        <v>37626.625800000002</v>
      </c>
      <c r="AH21" s="242"/>
      <c r="AI21" s="243"/>
      <c r="AJ21" s="279"/>
    </row>
    <row r="22" spans="1:36" s="72" customFormat="1" ht="48" customHeight="1" x14ac:dyDescent="0.25">
      <c r="A22" s="106" t="s">
        <v>32</v>
      </c>
      <c r="B22" s="107" t="s">
        <v>33</v>
      </c>
      <c r="C22" s="108" t="s">
        <v>34</v>
      </c>
      <c r="D22" s="254" t="s">
        <v>31</v>
      </c>
      <c r="E22" s="110">
        <v>35.46</v>
      </c>
      <c r="F22" s="111">
        <v>84.57</v>
      </c>
      <c r="G22" s="111">
        <f>F22+F22*$G$12</f>
        <v>84.57</v>
      </c>
      <c r="H22" s="112">
        <v>2998.85</v>
      </c>
      <c r="I22" s="113"/>
      <c r="J22" s="114"/>
      <c r="K22" s="115">
        <f t="shared" si="8"/>
        <v>1.77</v>
      </c>
      <c r="L22" s="115">
        <f t="shared" si="9"/>
        <v>1.77</v>
      </c>
      <c r="M22" s="116"/>
      <c r="N22" s="116">
        <f>K22*G22</f>
        <v>149.68889999999999</v>
      </c>
      <c r="O22" s="117">
        <f t="shared" si="10"/>
        <v>149.68889999999999</v>
      </c>
      <c r="P22" s="118">
        <v>0.05</v>
      </c>
      <c r="Q22" s="119">
        <f>ROUND(E22*P22,2)</f>
        <v>1.77</v>
      </c>
      <c r="R22" s="120"/>
      <c r="S22" s="114">
        <f>K22</f>
        <v>1.77</v>
      </c>
      <c r="T22" s="122">
        <f t="shared" ref="T22:T24" si="15">Z22</f>
        <v>26.95</v>
      </c>
      <c r="U22" s="115">
        <f t="shared" si="12"/>
        <v>28.72</v>
      </c>
      <c r="V22" s="116">
        <f>S22*G22</f>
        <v>149.68889999999999</v>
      </c>
      <c r="W22" s="116">
        <f>T22*G22</f>
        <v>2279.1614999999997</v>
      </c>
      <c r="X22" s="117">
        <f t="shared" si="13"/>
        <v>2428.8503999999998</v>
      </c>
      <c r="Y22" s="118">
        <v>0.8</v>
      </c>
      <c r="Z22" s="119">
        <f>ROUND((E22-L22)*Y22,2)</f>
        <v>26.95</v>
      </c>
      <c r="AB22" s="114">
        <f>U22</f>
        <v>28.72</v>
      </c>
      <c r="AC22" s="122">
        <f t="shared" ref="AC22" si="16">AI22</f>
        <v>6.74</v>
      </c>
      <c r="AD22" s="115">
        <f t="shared" ref="AD22" si="17">AB22+AC22</f>
        <v>35.46</v>
      </c>
      <c r="AE22" s="116">
        <f>AB22*G22</f>
        <v>2428.8503999999998</v>
      </c>
      <c r="AF22" s="116">
        <f>AC22*G22</f>
        <v>570.0018</v>
      </c>
      <c r="AG22" s="117">
        <f t="shared" si="14"/>
        <v>2998.8521999999998</v>
      </c>
      <c r="AH22" s="118">
        <v>0.19</v>
      </c>
      <c r="AI22" s="119">
        <f>ROUND(E22*AH22,2)</f>
        <v>6.74</v>
      </c>
      <c r="AJ22" s="279">
        <v>4514</v>
      </c>
    </row>
    <row r="23" spans="1:36" s="72" customFormat="1" ht="51" customHeight="1" x14ac:dyDescent="0.25">
      <c r="A23" s="106" t="s">
        <v>35</v>
      </c>
      <c r="B23" s="107" t="s">
        <v>36</v>
      </c>
      <c r="C23" s="108" t="s">
        <v>37</v>
      </c>
      <c r="D23" s="254" t="s">
        <v>31</v>
      </c>
      <c r="E23" s="110">
        <v>14.11</v>
      </c>
      <c r="F23" s="111">
        <v>84.57</v>
      </c>
      <c r="G23" s="111">
        <f t="shared" ref="G23:G24" si="18">F23+F23*$G$12</f>
        <v>84.57</v>
      </c>
      <c r="H23" s="112">
        <v>1193.28</v>
      </c>
      <c r="I23" s="113"/>
      <c r="J23" s="114"/>
      <c r="K23" s="115">
        <f t="shared" si="8"/>
        <v>0.71</v>
      </c>
      <c r="L23" s="115">
        <f t="shared" si="9"/>
        <v>0.71</v>
      </c>
      <c r="M23" s="116"/>
      <c r="N23" s="116">
        <f>K23*G23</f>
        <v>60.044699999999992</v>
      </c>
      <c r="O23" s="117">
        <f t="shared" si="10"/>
        <v>60.044699999999992</v>
      </c>
      <c r="P23" s="118">
        <v>0.05</v>
      </c>
      <c r="Q23" s="119">
        <f>ROUND(E23*P23,2)</f>
        <v>0.71</v>
      </c>
      <c r="R23" s="120"/>
      <c r="S23" s="114">
        <f>K23</f>
        <v>0.71</v>
      </c>
      <c r="T23" s="122">
        <f t="shared" si="15"/>
        <v>10.72</v>
      </c>
      <c r="U23" s="115">
        <f t="shared" si="12"/>
        <v>11.43</v>
      </c>
      <c r="V23" s="116">
        <f>S23*G23</f>
        <v>60.044699999999992</v>
      </c>
      <c r="W23" s="116">
        <f>T23*G23</f>
        <v>906.59039999999993</v>
      </c>
      <c r="X23" s="117">
        <f t="shared" si="13"/>
        <v>966.63509999999997</v>
      </c>
      <c r="Y23" s="118">
        <v>0.8</v>
      </c>
      <c r="Z23" s="119">
        <f>ROUND((E23-L23)*Y23,2)</f>
        <v>10.72</v>
      </c>
      <c r="AB23" s="114">
        <f t="shared" ref="AB23:AB24" si="19">U23</f>
        <v>11.43</v>
      </c>
      <c r="AC23" s="122">
        <f t="shared" ref="AC23:AC24" si="20">AI23</f>
        <v>2.68</v>
      </c>
      <c r="AD23" s="115">
        <f t="shared" ref="AD23:AD24" si="21">AB23+AC23</f>
        <v>14.11</v>
      </c>
      <c r="AE23" s="116">
        <f t="shared" ref="AE23:AE24" si="22">AB23*G23</f>
        <v>966.63509999999985</v>
      </c>
      <c r="AF23" s="116">
        <f t="shared" ref="AF23:AF24" si="23">AC23*G23</f>
        <v>226.64759999999998</v>
      </c>
      <c r="AG23" s="117">
        <f t="shared" ref="AG23:AG24" si="24">AE23+AF23</f>
        <v>1193.2826999999997</v>
      </c>
      <c r="AH23" s="118">
        <v>0.19</v>
      </c>
      <c r="AI23" s="119">
        <f t="shared" ref="AI23:AI24" si="25">ROUND(E23*AH23,2)</f>
        <v>2.68</v>
      </c>
      <c r="AJ23" s="279">
        <v>4514</v>
      </c>
    </row>
    <row r="24" spans="1:36" s="72" customFormat="1" ht="47.25" customHeight="1" thickBot="1" x14ac:dyDescent="0.3">
      <c r="A24" s="106" t="s">
        <v>38</v>
      </c>
      <c r="B24" s="107" t="s">
        <v>39</v>
      </c>
      <c r="C24" s="108" t="s">
        <v>40</v>
      </c>
      <c r="D24" s="109" t="s">
        <v>22</v>
      </c>
      <c r="E24" s="110">
        <f>40*50</f>
        <v>2000</v>
      </c>
      <c r="F24" s="111">
        <v>4.04</v>
      </c>
      <c r="G24" s="111">
        <f t="shared" si="18"/>
        <v>4.04</v>
      </c>
      <c r="H24" s="112">
        <v>8080</v>
      </c>
      <c r="I24" s="113"/>
      <c r="J24" s="121"/>
      <c r="K24" s="122">
        <f t="shared" si="8"/>
        <v>100</v>
      </c>
      <c r="L24" s="122">
        <f t="shared" si="9"/>
        <v>100</v>
      </c>
      <c r="M24" s="123"/>
      <c r="N24" s="123">
        <f>K24*G24</f>
        <v>404</v>
      </c>
      <c r="O24" s="124">
        <f t="shared" si="10"/>
        <v>404</v>
      </c>
      <c r="P24" s="125">
        <v>0.05</v>
      </c>
      <c r="Q24" s="126">
        <f>ROUND(E24*P24,2)</f>
        <v>100</v>
      </c>
      <c r="R24" s="120"/>
      <c r="S24" s="121">
        <f>K24</f>
        <v>100</v>
      </c>
      <c r="T24" s="122">
        <f t="shared" si="15"/>
        <v>1710</v>
      </c>
      <c r="U24" s="122">
        <f t="shared" si="12"/>
        <v>1810</v>
      </c>
      <c r="V24" s="123">
        <f>S24*G24</f>
        <v>404</v>
      </c>
      <c r="W24" s="123">
        <f>T24*G24</f>
        <v>6908.4</v>
      </c>
      <c r="X24" s="124">
        <f t="shared" si="13"/>
        <v>7312.4</v>
      </c>
      <c r="Y24" s="125">
        <v>0.9</v>
      </c>
      <c r="Z24" s="126">
        <f>ROUND((E24-L24)*Y24,2)</f>
        <v>1710</v>
      </c>
      <c r="AB24" s="114">
        <f t="shared" si="19"/>
        <v>1810</v>
      </c>
      <c r="AC24" s="122">
        <f t="shared" si="20"/>
        <v>190</v>
      </c>
      <c r="AD24" s="115">
        <f t="shared" si="21"/>
        <v>2000</v>
      </c>
      <c r="AE24" s="116">
        <f t="shared" si="22"/>
        <v>7312.4</v>
      </c>
      <c r="AF24" s="116">
        <f t="shared" si="23"/>
        <v>767.6</v>
      </c>
      <c r="AG24" s="117">
        <f t="shared" si="24"/>
        <v>8080</v>
      </c>
      <c r="AH24" s="250">
        <v>9.5000000000000001E-2</v>
      </c>
      <c r="AI24" s="119">
        <f t="shared" si="25"/>
        <v>190</v>
      </c>
      <c r="AJ24" s="279">
        <v>4514</v>
      </c>
    </row>
    <row r="25" spans="1:36" s="72" customFormat="1" ht="15.75" customHeight="1" thickBot="1" x14ac:dyDescent="0.3">
      <c r="A25" s="134">
        <v>3</v>
      </c>
      <c r="B25" s="656" t="s">
        <v>41</v>
      </c>
      <c r="C25" s="657"/>
      <c r="D25" s="657"/>
      <c r="E25" s="657"/>
      <c r="F25" s="657"/>
      <c r="G25" s="658"/>
      <c r="H25" s="135">
        <f>SUM(H26:H32)</f>
        <v>148519.66999999998</v>
      </c>
      <c r="I25" s="136"/>
      <c r="J25" s="129"/>
      <c r="K25" s="130"/>
      <c r="L25" s="130"/>
      <c r="M25" s="131"/>
      <c r="N25" s="131">
        <f>SUM(N22:N24)</f>
        <v>613.73360000000002</v>
      </c>
      <c r="O25" s="131">
        <f>SUM(O22:O24)</f>
        <v>613.73360000000002</v>
      </c>
      <c r="P25" s="132"/>
      <c r="Q25" s="133"/>
      <c r="R25" s="120"/>
      <c r="S25" s="238"/>
      <c r="T25" s="239"/>
      <c r="U25" s="239"/>
      <c r="V25" s="240">
        <f>SUM(V22:V24)</f>
        <v>613.73360000000002</v>
      </c>
      <c r="W25" s="240">
        <f>SUM(W22:W24)</f>
        <v>10094.151899999999</v>
      </c>
      <c r="X25" s="241">
        <f t="shared" si="13"/>
        <v>10707.885499999999</v>
      </c>
      <c r="Y25" s="242"/>
      <c r="Z25" s="243"/>
      <c r="AB25" s="238"/>
      <c r="AC25" s="239"/>
      <c r="AD25" s="239"/>
      <c r="AE25" s="240">
        <f>SUM(AE22:AE24)</f>
        <v>10707.8855</v>
      </c>
      <c r="AF25" s="240">
        <f>SUM(AF22:AF24)</f>
        <v>1564.2494000000002</v>
      </c>
      <c r="AG25" s="241">
        <f t="shared" si="14"/>
        <v>12272.134900000001</v>
      </c>
      <c r="AH25" s="242"/>
      <c r="AI25" s="243"/>
      <c r="AJ25" s="279"/>
    </row>
    <row r="26" spans="1:36" s="72" customFormat="1" ht="84.75" customHeight="1" x14ac:dyDescent="0.25">
      <c r="A26" s="106" t="s">
        <v>42</v>
      </c>
      <c r="B26" s="107" t="s">
        <v>43</v>
      </c>
      <c r="C26" s="108" t="s">
        <v>44</v>
      </c>
      <c r="D26" s="109" t="s">
        <v>22</v>
      </c>
      <c r="E26" s="110">
        <v>59</v>
      </c>
      <c r="F26" s="111">
        <v>62.75</v>
      </c>
      <c r="G26" s="111">
        <f t="shared" ref="G26:G32" si="26">F26+F26*$G$12</f>
        <v>62.75</v>
      </c>
      <c r="H26" s="112">
        <v>3702.25</v>
      </c>
      <c r="I26" s="113"/>
      <c r="J26" s="137"/>
      <c r="K26" s="138">
        <f t="shared" si="8"/>
        <v>0</v>
      </c>
      <c r="L26" s="138">
        <f t="shared" si="9"/>
        <v>0</v>
      </c>
      <c r="M26" s="139"/>
      <c r="N26" s="139">
        <f t="shared" ref="N26:N32" si="27">K26*G26</f>
        <v>0</v>
      </c>
      <c r="O26" s="140">
        <f t="shared" si="10"/>
        <v>0</v>
      </c>
      <c r="P26" s="141">
        <v>0</v>
      </c>
      <c r="Q26" s="142">
        <f t="shared" ref="Q26:Q32" si="28">ROUND(E26*P26,2)</f>
        <v>0</v>
      </c>
      <c r="R26" s="120"/>
      <c r="S26" s="137">
        <f t="shared" ref="S26:S32" si="29">K26</f>
        <v>0</v>
      </c>
      <c r="T26" s="122">
        <f t="shared" ref="T26:T32" si="30">Z26</f>
        <v>26.55</v>
      </c>
      <c r="U26" s="138">
        <f t="shared" si="12"/>
        <v>26.55</v>
      </c>
      <c r="V26" s="139">
        <f t="shared" ref="V26:V32" si="31">S26*G26</f>
        <v>0</v>
      </c>
      <c r="W26" s="139">
        <f t="shared" ref="W26:W32" si="32">T26*G26</f>
        <v>1666.0125</v>
      </c>
      <c r="X26" s="140">
        <f t="shared" si="13"/>
        <v>1666.0125</v>
      </c>
      <c r="Y26" s="125">
        <v>0.45</v>
      </c>
      <c r="Z26" s="142">
        <f t="shared" ref="Z26:Z32" si="33">ROUND((E26-L26)*Y26,2)</f>
        <v>26.55</v>
      </c>
      <c r="AB26" s="114">
        <f t="shared" ref="AB26:AB32" si="34">U26</f>
        <v>26.55</v>
      </c>
      <c r="AC26" s="122">
        <f t="shared" ref="AC26:AC32" si="35">AI26</f>
        <v>10.029999999999999</v>
      </c>
      <c r="AD26" s="115">
        <f t="shared" ref="AD26:AD32" si="36">AB26+AC26</f>
        <v>36.58</v>
      </c>
      <c r="AE26" s="116">
        <f t="shared" ref="AE26:AE32" si="37">AB26*G26</f>
        <v>1666.0125</v>
      </c>
      <c r="AF26" s="116">
        <f t="shared" ref="AF26:AF32" si="38">AC26*G26</f>
        <v>629.38249999999994</v>
      </c>
      <c r="AG26" s="117">
        <f t="shared" ref="AG26:AG32" si="39">AE26+AF26</f>
        <v>2295.395</v>
      </c>
      <c r="AH26" s="251">
        <v>0.17</v>
      </c>
      <c r="AI26" s="119">
        <f t="shared" ref="AI26:AI32" si="40">ROUND(E26*AH26,2)</f>
        <v>10.029999999999999</v>
      </c>
      <c r="AJ26" s="279">
        <v>4514</v>
      </c>
    </row>
    <row r="27" spans="1:36" s="72" customFormat="1" ht="87" customHeight="1" x14ac:dyDescent="0.25">
      <c r="A27" s="106" t="s">
        <v>45</v>
      </c>
      <c r="B27" s="107" t="s">
        <v>46</v>
      </c>
      <c r="C27" s="108" t="s">
        <v>47</v>
      </c>
      <c r="D27" s="109" t="s">
        <v>22</v>
      </c>
      <c r="E27" s="107">
        <v>5.04</v>
      </c>
      <c r="F27" s="111">
        <v>100.4</v>
      </c>
      <c r="G27" s="111">
        <f t="shared" si="26"/>
        <v>100.4</v>
      </c>
      <c r="H27" s="112">
        <v>506.02</v>
      </c>
      <c r="I27" s="113"/>
      <c r="J27" s="114"/>
      <c r="K27" s="115">
        <f t="shared" si="8"/>
        <v>0</v>
      </c>
      <c r="L27" s="115">
        <f t="shared" si="9"/>
        <v>0</v>
      </c>
      <c r="M27" s="116"/>
      <c r="N27" s="116">
        <f t="shared" si="27"/>
        <v>0</v>
      </c>
      <c r="O27" s="117">
        <f t="shared" si="10"/>
        <v>0</v>
      </c>
      <c r="P27" s="118">
        <v>0</v>
      </c>
      <c r="Q27" s="119">
        <f t="shared" si="28"/>
        <v>0</v>
      </c>
      <c r="R27" s="120"/>
      <c r="S27" s="114">
        <f t="shared" si="29"/>
        <v>0</v>
      </c>
      <c r="T27" s="122">
        <f t="shared" si="30"/>
        <v>2.02</v>
      </c>
      <c r="U27" s="115">
        <f t="shared" si="12"/>
        <v>2.02</v>
      </c>
      <c r="V27" s="116">
        <f t="shared" si="31"/>
        <v>0</v>
      </c>
      <c r="W27" s="116">
        <f t="shared" si="32"/>
        <v>202.80800000000002</v>
      </c>
      <c r="X27" s="117">
        <f t="shared" si="13"/>
        <v>202.80800000000002</v>
      </c>
      <c r="Y27" s="125">
        <v>0.4</v>
      </c>
      <c r="Z27" s="119">
        <f t="shared" si="33"/>
        <v>2.02</v>
      </c>
      <c r="AB27" s="114">
        <f t="shared" si="34"/>
        <v>2.02</v>
      </c>
      <c r="AC27" s="122">
        <f t="shared" si="35"/>
        <v>1.51</v>
      </c>
      <c r="AD27" s="115">
        <f t="shared" si="36"/>
        <v>3.5300000000000002</v>
      </c>
      <c r="AE27" s="116">
        <f t="shared" si="37"/>
        <v>202.80800000000002</v>
      </c>
      <c r="AF27" s="116">
        <f t="shared" si="38"/>
        <v>151.60400000000001</v>
      </c>
      <c r="AG27" s="117">
        <f t="shared" si="39"/>
        <v>354.41200000000003</v>
      </c>
      <c r="AH27" s="118">
        <v>0.3</v>
      </c>
      <c r="AI27" s="119">
        <f t="shared" si="40"/>
        <v>1.51</v>
      </c>
      <c r="AJ27" s="279">
        <v>4514</v>
      </c>
    </row>
    <row r="28" spans="1:36" s="72" customFormat="1" ht="56.25" customHeight="1" x14ac:dyDescent="0.25">
      <c r="A28" s="106" t="s">
        <v>48</v>
      </c>
      <c r="B28" s="107" t="s">
        <v>49</v>
      </c>
      <c r="C28" s="108" t="s">
        <v>289</v>
      </c>
      <c r="D28" s="109" t="s">
        <v>22</v>
      </c>
      <c r="E28" s="110">
        <v>655</v>
      </c>
      <c r="F28" s="111">
        <v>67.77</v>
      </c>
      <c r="G28" s="111">
        <f>F28+F28*$G$12</f>
        <v>67.77</v>
      </c>
      <c r="H28" s="112">
        <v>44389.35</v>
      </c>
      <c r="I28" s="113"/>
      <c r="J28" s="114"/>
      <c r="K28" s="115">
        <f t="shared" si="8"/>
        <v>0</v>
      </c>
      <c r="L28" s="115">
        <f t="shared" si="9"/>
        <v>0</v>
      </c>
      <c r="M28" s="116"/>
      <c r="N28" s="116">
        <f t="shared" si="27"/>
        <v>0</v>
      </c>
      <c r="O28" s="117">
        <f t="shared" si="10"/>
        <v>0</v>
      </c>
      <c r="P28" s="118">
        <v>0</v>
      </c>
      <c r="Q28" s="119">
        <f t="shared" si="28"/>
        <v>0</v>
      </c>
      <c r="R28" s="120"/>
      <c r="S28" s="114">
        <f t="shared" si="29"/>
        <v>0</v>
      </c>
      <c r="T28" s="122">
        <f t="shared" si="30"/>
        <v>0</v>
      </c>
      <c r="U28" s="115">
        <f t="shared" si="12"/>
        <v>0</v>
      </c>
      <c r="V28" s="116">
        <f t="shared" si="31"/>
        <v>0</v>
      </c>
      <c r="W28" s="116">
        <f t="shared" si="32"/>
        <v>0</v>
      </c>
      <c r="X28" s="117">
        <f t="shared" si="13"/>
        <v>0</v>
      </c>
      <c r="Y28" s="125">
        <v>0</v>
      </c>
      <c r="Z28" s="119">
        <f t="shared" si="33"/>
        <v>0</v>
      </c>
      <c r="AB28" s="114">
        <f t="shared" si="34"/>
        <v>0</v>
      </c>
      <c r="AC28" s="122">
        <f t="shared" si="35"/>
        <v>655</v>
      </c>
      <c r="AD28" s="115">
        <f t="shared" si="36"/>
        <v>655</v>
      </c>
      <c r="AE28" s="116">
        <f t="shared" si="37"/>
        <v>0</v>
      </c>
      <c r="AF28" s="116">
        <f t="shared" si="38"/>
        <v>44389.35</v>
      </c>
      <c r="AG28" s="117">
        <f t="shared" si="39"/>
        <v>44389.35</v>
      </c>
      <c r="AH28" s="118">
        <v>1</v>
      </c>
      <c r="AI28" s="119">
        <f t="shared" si="40"/>
        <v>655</v>
      </c>
      <c r="AJ28" s="279">
        <v>4514</v>
      </c>
    </row>
    <row r="29" spans="1:36" s="72" customFormat="1" ht="45.75" customHeight="1" x14ac:dyDescent="0.25">
      <c r="A29" s="106" t="s">
        <v>50</v>
      </c>
      <c r="B29" s="107">
        <v>93680</v>
      </c>
      <c r="C29" s="108" t="s">
        <v>290</v>
      </c>
      <c r="D29" s="109" t="s">
        <v>22</v>
      </c>
      <c r="E29" s="143">
        <v>455</v>
      </c>
      <c r="F29" s="111">
        <v>79.069999999999993</v>
      </c>
      <c r="G29" s="111">
        <f t="shared" si="26"/>
        <v>79.069999999999993</v>
      </c>
      <c r="H29" s="112">
        <v>35976.85</v>
      </c>
      <c r="I29" s="113"/>
      <c r="J29" s="114"/>
      <c r="K29" s="115">
        <f t="shared" si="8"/>
        <v>0</v>
      </c>
      <c r="L29" s="115">
        <f t="shared" si="9"/>
        <v>0</v>
      </c>
      <c r="M29" s="116"/>
      <c r="N29" s="116">
        <f t="shared" si="27"/>
        <v>0</v>
      </c>
      <c r="O29" s="117">
        <f t="shared" si="10"/>
        <v>0</v>
      </c>
      <c r="P29" s="118">
        <v>0</v>
      </c>
      <c r="Q29" s="119">
        <f t="shared" si="28"/>
        <v>0</v>
      </c>
      <c r="R29" s="120"/>
      <c r="S29" s="114">
        <f t="shared" si="29"/>
        <v>0</v>
      </c>
      <c r="T29" s="122">
        <f t="shared" si="30"/>
        <v>0</v>
      </c>
      <c r="U29" s="115">
        <f t="shared" si="12"/>
        <v>0</v>
      </c>
      <c r="V29" s="116">
        <f t="shared" si="31"/>
        <v>0</v>
      </c>
      <c r="W29" s="116">
        <f t="shared" si="32"/>
        <v>0</v>
      </c>
      <c r="X29" s="117">
        <f t="shared" si="13"/>
        <v>0</v>
      </c>
      <c r="Y29" s="125">
        <v>0</v>
      </c>
      <c r="Z29" s="119">
        <f t="shared" si="33"/>
        <v>0</v>
      </c>
      <c r="AB29" s="114">
        <f t="shared" si="34"/>
        <v>0</v>
      </c>
      <c r="AC29" s="122">
        <f t="shared" si="35"/>
        <v>0</v>
      </c>
      <c r="AD29" s="115">
        <f t="shared" si="36"/>
        <v>0</v>
      </c>
      <c r="AE29" s="116">
        <f t="shared" si="37"/>
        <v>0</v>
      </c>
      <c r="AF29" s="116">
        <f t="shared" si="38"/>
        <v>0</v>
      </c>
      <c r="AG29" s="117">
        <f t="shared" si="39"/>
        <v>0</v>
      </c>
      <c r="AH29" s="118">
        <v>0</v>
      </c>
      <c r="AI29" s="119">
        <f t="shared" si="40"/>
        <v>0</v>
      </c>
      <c r="AJ29" s="279"/>
    </row>
    <row r="30" spans="1:36" s="72" customFormat="1" ht="48.75" customHeight="1" x14ac:dyDescent="0.25">
      <c r="A30" s="106" t="s">
        <v>51</v>
      </c>
      <c r="B30" s="107">
        <v>93680</v>
      </c>
      <c r="C30" s="108" t="s">
        <v>291</v>
      </c>
      <c r="D30" s="109" t="s">
        <v>22</v>
      </c>
      <c r="E30" s="143">
        <v>630</v>
      </c>
      <c r="F30" s="111">
        <v>71.540000000000006</v>
      </c>
      <c r="G30" s="111">
        <f t="shared" si="26"/>
        <v>71.540000000000006</v>
      </c>
      <c r="H30" s="112">
        <v>45070.2</v>
      </c>
      <c r="I30" s="113"/>
      <c r="J30" s="114"/>
      <c r="K30" s="115">
        <f t="shared" si="8"/>
        <v>0</v>
      </c>
      <c r="L30" s="115">
        <f t="shared" si="9"/>
        <v>0</v>
      </c>
      <c r="M30" s="116"/>
      <c r="N30" s="116">
        <f t="shared" si="27"/>
        <v>0</v>
      </c>
      <c r="O30" s="117">
        <f t="shared" si="10"/>
        <v>0</v>
      </c>
      <c r="P30" s="118">
        <v>0</v>
      </c>
      <c r="Q30" s="119">
        <f t="shared" si="28"/>
        <v>0</v>
      </c>
      <c r="R30" s="120"/>
      <c r="S30" s="114">
        <f t="shared" si="29"/>
        <v>0</v>
      </c>
      <c r="T30" s="122">
        <f t="shared" si="30"/>
        <v>0</v>
      </c>
      <c r="U30" s="115">
        <f t="shared" si="12"/>
        <v>0</v>
      </c>
      <c r="V30" s="116">
        <f t="shared" si="31"/>
        <v>0</v>
      </c>
      <c r="W30" s="116">
        <f t="shared" si="32"/>
        <v>0</v>
      </c>
      <c r="X30" s="117">
        <f t="shared" si="13"/>
        <v>0</v>
      </c>
      <c r="Y30" s="125">
        <v>0</v>
      </c>
      <c r="Z30" s="119">
        <f t="shared" si="33"/>
        <v>0</v>
      </c>
      <c r="AB30" s="114">
        <f t="shared" si="34"/>
        <v>0</v>
      </c>
      <c r="AC30" s="122">
        <f t="shared" si="35"/>
        <v>0</v>
      </c>
      <c r="AD30" s="115">
        <f t="shared" si="36"/>
        <v>0</v>
      </c>
      <c r="AE30" s="116">
        <f t="shared" si="37"/>
        <v>0</v>
      </c>
      <c r="AF30" s="116">
        <f t="shared" si="38"/>
        <v>0</v>
      </c>
      <c r="AG30" s="117">
        <f t="shared" si="39"/>
        <v>0</v>
      </c>
      <c r="AH30" s="118">
        <v>0</v>
      </c>
      <c r="AI30" s="119">
        <f t="shared" si="40"/>
        <v>0</v>
      </c>
      <c r="AJ30" s="279"/>
    </row>
    <row r="31" spans="1:36" s="72" customFormat="1" ht="28.5" customHeight="1" x14ac:dyDescent="0.25">
      <c r="A31" s="106" t="s">
        <v>52</v>
      </c>
      <c r="B31" s="107" t="s">
        <v>53</v>
      </c>
      <c r="C31" s="108" t="s">
        <v>54</v>
      </c>
      <c r="D31" s="107" t="s">
        <v>22</v>
      </c>
      <c r="E31" s="110">
        <v>330</v>
      </c>
      <c r="F31" s="111">
        <v>53.97</v>
      </c>
      <c r="G31" s="111">
        <f t="shared" si="26"/>
        <v>53.97</v>
      </c>
      <c r="H31" s="112">
        <v>17810.099999999999</v>
      </c>
      <c r="I31" s="113"/>
      <c r="J31" s="114"/>
      <c r="K31" s="115">
        <f t="shared" si="8"/>
        <v>0</v>
      </c>
      <c r="L31" s="115">
        <f t="shared" si="9"/>
        <v>0</v>
      </c>
      <c r="M31" s="116"/>
      <c r="N31" s="116">
        <f t="shared" si="27"/>
        <v>0</v>
      </c>
      <c r="O31" s="117">
        <f t="shared" si="10"/>
        <v>0</v>
      </c>
      <c r="P31" s="118">
        <v>0</v>
      </c>
      <c r="Q31" s="119">
        <f t="shared" si="28"/>
        <v>0</v>
      </c>
      <c r="R31" s="120"/>
      <c r="S31" s="114">
        <f t="shared" si="29"/>
        <v>0</v>
      </c>
      <c r="T31" s="122">
        <f t="shared" si="30"/>
        <v>267.3</v>
      </c>
      <c r="U31" s="115">
        <f t="shared" si="12"/>
        <v>267.3</v>
      </c>
      <c r="V31" s="116">
        <f t="shared" si="31"/>
        <v>0</v>
      </c>
      <c r="W31" s="116">
        <f t="shared" si="32"/>
        <v>14426.181</v>
      </c>
      <c r="X31" s="117">
        <f t="shared" si="13"/>
        <v>14426.181</v>
      </c>
      <c r="Y31" s="125">
        <v>0.81</v>
      </c>
      <c r="Z31" s="119">
        <f t="shared" si="33"/>
        <v>267.3</v>
      </c>
      <c r="AB31" s="114">
        <f t="shared" si="34"/>
        <v>267.3</v>
      </c>
      <c r="AC31" s="122">
        <f t="shared" si="35"/>
        <v>62.7</v>
      </c>
      <c r="AD31" s="115">
        <f t="shared" si="36"/>
        <v>330</v>
      </c>
      <c r="AE31" s="116">
        <f t="shared" si="37"/>
        <v>14426.181</v>
      </c>
      <c r="AF31" s="116">
        <f t="shared" si="38"/>
        <v>3383.9189999999999</v>
      </c>
      <c r="AG31" s="117">
        <f t="shared" si="39"/>
        <v>17810.099999999999</v>
      </c>
      <c r="AH31" s="118">
        <v>0.19</v>
      </c>
      <c r="AI31" s="119">
        <f t="shared" si="40"/>
        <v>62.7</v>
      </c>
      <c r="AJ31" s="279">
        <v>4515</v>
      </c>
    </row>
    <row r="32" spans="1:36" s="72" customFormat="1" ht="39" customHeight="1" thickBot="1" x14ac:dyDescent="0.3">
      <c r="A32" s="106" t="s">
        <v>55</v>
      </c>
      <c r="B32" s="107" t="s">
        <v>56</v>
      </c>
      <c r="C32" s="144" t="s">
        <v>57</v>
      </c>
      <c r="D32" s="107" t="s">
        <v>58</v>
      </c>
      <c r="E32" s="110">
        <v>2</v>
      </c>
      <c r="F32" s="255">
        <v>532.45000000000005</v>
      </c>
      <c r="G32" s="111">
        <f t="shared" si="26"/>
        <v>532.45000000000005</v>
      </c>
      <c r="H32" s="112">
        <v>1064.9000000000001</v>
      </c>
      <c r="I32" s="113"/>
      <c r="J32" s="121"/>
      <c r="K32" s="122">
        <f t="shared" si="8"/>
        <v>0</v>
      </c>
      <c r="L32" s="122">
        <f t="shared" si="9"/>
        <v>0</v>
      </c>
      <c r="M32" s="123"/>
      <c r="N32" s="123">
        <f t="shared" si="27"/>
        <v>0</v>
      </c>
      <c r="O32" s="124">
        <f t="shared" si="10"/>
        <v>0</v>
      </c>
      <c r="P32" s="125">
        <v>0</v>
      </c>
      <c r="Q32" s="126">
        <f t="shared" si="28"/>
        <v>0</v>
      </c>
      <c r="R32" s="120"/>
      <c r="S32" s="121">
        <f t="shared" si="29"/>
        <v>0</v>
      </c>
      <c r="T32" s="122">
        <f t="shared" si="30"/>
        <v>2</v>
      </c>
      <c r="U32" s="122">
        <f t="shared" si="12"/>
        <v>2</v>
      </c>
      <c r="V32" s="123">
        <f t="shared" si="31"/>
        <v>0</v>
      </c>
      <c r="W32" s="123">
        <f t="shared" si="32"/>
        <v>1064.9000000000001</v>
      </c>
      <c r="X32" s="124">
        <f t="shared" si="13"/>
        <v>1064.9000000000001</v>
      </c>
      <c r="Y32" s="125">
        <v>1</v>
      </c>
      <c r="Z32" s="126">
        <f t="shared" si="33"/>
        <v>2</v>
      </c>
      <c r="AB32" s="114">
        <f t="shared" si="34"/>
        <v>2</v>
      </c>
      <c r="AC32" s="122">
        <f t="shared" si="35"/>
        <v>0</v>
      </c>
      <c r="AD32" s="115">
        <f t="shared" si="36"/>
        <v>2</v>
      </c>
      <c r="AE32" s="116">
        <f t="shared" si="37"/>
        <v>1064.9000000000001</v>
      </c>
      <c r="AF32" s="116">
        <f t="shared" si="38"/>
        <v>0</v>
      </c>
      <c r="AG32" s="117">
        <f t="shared" si="39"/>
        <v>1064.9000000000001</v>
      </c>
      <c r="AH32" s="118">
        <v>0</v>
      </c>
      <c r="AI32" s="119">
        <f t="shared" si="40"/>
        <v>0</v>
      </c>
      <c r="AJ32" s="279"/>
    </row>
    <row r="33" spans="1:36" ht="16.5" customHeight="1" thickBot="1" x14ac:dyDescent="0.3">
      <c r="A33" s="145">
        <v>4</v>
      </c>
      <c r="B33" s="659" t="s">
        <v>59</v>
      </c>
      <c r="C33" s="660"/>
      <c r="D33" s="660"/>
      <c r="E33" s="660"/>
      <c r="F33" s="660"/>
      <c r="G33" s="661"/>
      <c r="H33" s="135">
        <f>SUM(H34:H44)</f>
        <v>89831.52</v>
      </c>
      <c r="I33" s="146"/>
      <c r="J33" s="129"/>
      <c r="K33" s="130"/>
      <c r="L33" s="130"/>
      <c r="M33" s="131"/>
      <c r="N33" s="131">
        <f>SUM(N26:N32)</f>
        <v>0</v>
      </c>
      <c r="O33" s="131">
        <f>SUM(O26:O32)</f>
        <v>0</v>
      </c>
      <c r="P33" s="132"/>
      <c r="Q33" s="133"/>
      <c r="R33" s="147"/>
      <c r="S33" s="238"/>
      <c r="T33" s="239"/>
      <c r="U33" s="239"/>
      <c r="V33" s="240">
        <f>SUM(V26:V32)</f>
        <v>0</v>
      </c>
      <c r="W33" s="240">
        <f>SUM(W26:W32)</f>
        <v>17359.9015</v>
      </c>
      <c r="X33" s="241">
        <f t="shared" si="13"/>
        <v>17359.9015</v>
      </c>
      <c r="Y33" s="243"/>
      <c r="Z33" s="243"/>
      <c r="AB33" s="238"/>
      <c r="AC33" s="239"/>
      <c r="AD33" s="239"/>
      <c r="AE33" s="240">
        <f>SUM(AE26:AE32)</f>
        <v>17359.9015</v>
      </c>
      <c r="AF33" s="240">
        <f>SUM(AF26:AF32)</f>
        <v>48554.255499999999</v>
      </c>
      <c r="AG33" s="241">
        <f t="shared" si="14"/>
        <v>65914.157000000007</v>
      </c>
      <c r="AH33" s="243"/>
      <c r="AI33" s="243"/>
      <c r="AJ33" s="279"/>
    </row>
    <row r="34" spans="1:36" s="263" customFormat="1" ht="82.5" customHeight="1" x14ac:dyDescent="0.25">
      <c r="A34" s="106" t="s">
        <v>60</v>
      </c>
      <c r="B34" s="107" t="s">
        <v>61</v>
      </c>
      <c r="C34" s="108" t="s">
        <v>282</v>
      </c>
      <c r="D34" s="107" t="s">
        <v>26</v>
      </c>
      <c r="E34" s="110">
        <v>25</v>
      </c>
      <c r="F34" s="148">
        <v>878.5</v>
      </c>
      <c r="G34" s="111">
        <f>F34+F34*$G$12</f>
        <v>878.5</v>
      </c>
      <c r="H34" s="112">
        <v>21962.5</v>
      </c>
      <c r="I34" s="282"/>
      <c r="J34" s="266"/>
      <c r="K34" s="267">
        <f t="shared" si="8"/>
        <v>20</v>
      </c>
      <c r="L34" s="267">
        <f t="shared" si="9"/>
        <v>20</v>
      </c>
      <c r="M34" s="268"/>
      <c r="N34" s="268">
        <f t="shared" ref="N34:N44" si="41">K34*G34</f>
        <v>17570</v>
      </c>
      <c r="O34" s="269">
        <f t="shared" si="10"/>
        <v>17570</v>
      </c>
      <c r="P34" s="270">
        <v>0.8</v>
      </c>
      <c r="Q34" s="271">
        <f t="shared" ref="Q34:Q44" si="42">ROUND(E34*P34,2)</f>
        <v>20</v>
      </c>
      <c r="R34" s="278"/>
      <c r="S34" s="266">
        <f t="shared" ref="S34:S44" si="43">K34</f>
        <v>20</v>
      </c>
      <c r="T34" s="261">
        <f t="shared" ref="T34:T44" si="44">Z34</f>
        <v>12.5</v>
      </c>
      <c r="U34" s="267">
        <f t="shared" si="12"/>
        <v>32.5</v>
      </c>
      <c r="V34" s="268">
        <f t="shared" ref="V34:V44" si="45">S34*G34</f>
        <v>17570</v>
      </c>
      <c r="W34" s="268">
        <f t="shared" ref="W34:W44" si="46">T34*G34</f>
        <v>10981.25</v>
      </c>
      <c r="X34" s="269">
        <f t="shared" si="13"/>
        <v>28551.25</v>
      </c>
      <c r="Y34" s="262">
        <v>2.5</v>
      </c>
      <c r="Z34" s="271">
        <f t="shared" ref="Z34:Z44" si="47">ROUND((E34-L34)*Y34,2)</f>
        <v>12.5</v>
      </c>
      <c r="AB34" s="256">
        <f t="shared" ref="AB34:AB35" si="48">U34</f>
        <v>32.5</v>
      </c>
      <c r="AC34" s="261">
        <f t="shared" ref="AC34:AC35" si="49">AI34</f>
        <v>0</v>
      </c>
      <c r="AD34" s="257">
        <f t="shared" ref="AD34:AD35" si="50">AB34+AC34</f>
        <v>32.5</v>
      </c>
      <c r="AE34" s="253">
        <f t="shared" ref="AE34:AE35" si="51">AB34*G34</f>
        <v>28551.25</v>
      </c>
      <c r="AF34" s="253">
        <f t="shared" ref="AF34:AF35" si="52">AC34*G34</f>
        <v>0</v>
      </c>
      <c r="AG34" s="258">
        <f t="shared" si="14"/>
        <v>28551.25</v>
      </c>
      <c r="AH34" s="259">
        <v>0</v>
      </c>
      <c r="AI34" s="260">
        <f t="shared" ref="AI34:AI35" si="53">ROUND(E34*AH34,2)</f>
        <v>0</v>
      </c>
      <c r="AJ34" s="283"/>
    </row>
    <row r="35" spans="1:36" s="263" customFormat="1" ht="48.75" customHeight="1" x14ac:dyDescent="0.25">
      <c r="A35" s="106" t="s">
        <v>62</v>
      </c>
      <c r="B35" s="107" t="s">
        <v>63</v>
      </c>
      <c r="C35" s="108" t="s">
        <v>64</v>
      </c>
      <c r="D35" s="107" t="s">
        <v>22</v>
      </c>
      <c r="E35" s="110">
        <v>148.71</v>
      </c>
      <c r="F35" s="148">
        <v>70.28</v>
      </c>
      <c r="G35" s="111">
        <f t="shared" ref="G35:G44" si="54">F35+F35*$G$12</f>
        <v>70.28</v>
      </c>
      <c r="H35" s="112">
        <v>10451.34</v>
      </c>
      <c r="I35" s="282"/>
      <c r="J35" s="256"/>
      <c r="K35" s="257">
        <f t="shared" si="8"/>
        <v>14.87</v>
      </c>
      <c r="L35" s="257">
        <f t="shared" si="9"/>
        <v>14.87</v>
      </c>
      <c r="M35" s="253"/>
      <c r="N35" s="253">
        <f t="shared" si="41"/>
        <v>1045.0636</v>
      </c>
      <c r="O35" s="258">
        <f t="shared" si="10"/>
        <v>1045.0636</v>
      </c>
      <c r="P35" s="259">
        <v>0.1</v>
      </c>
      <c r="Q35" s="260">
        <f t="shared" si="42"/>
        <v>14.87</v>
      </c>
      <c r="R35" s="278"/>
      <c r="S35" s="256">
        <f t="shared" si="43"/>
        <v>14.87</v>
      </c>
      <c r="T35" s="261">
        <f t="shared" si="44"/>
        <v>107.07</v>
      </c>
      <c r="U35" s="257">
        <f t="shared" si="12"/>
        <v>121.94</v>
      </c>
      <c r="V35" s="253">
        <f t="shared" si="45"/>
        <v>1045.0636</v>
      </c>
      <c r="W35" s="253">
        <f t="shared" si="46"/>
        <v>7524.8795999999993</v>
      </c>
      <c r="X35" s="258">
        <f t="shared" si="13"/>
        <v>8569.9431999999997</v>
      </c>
      <c r="Y35" s="262">
        <v>0.8</v>
      </c>
      <c r="Z35" s="260">
        <f t="shared" si="47"/>
        <v>107.07</v>
      </c>
      <c r="AB35" s="256">
        <f t="shared" si="48"/>
        <v>121.94</v>
      </c>
      <c r="AC35" s="261">
        <f t="shared" si="49"/>
        <v>26.77</v>
      </c>
      <c r="AD35" s="257">
        <f t="shared" si="50"/>
        <v>148.71</v>
      </c>
      <c r="AE35" s="253">
        <f t="shared" si="51"/>
        <v>8569.9431999999997</v>
      </c>
      <c r="AF35" s="253">
        <f t="shared" si="52"/>
        <v>1881.3956000000001</v>
      </c>
      <c r="AG35" s="258">
        <f t="shared" si="14"/>
        <v>10451.3388</v>
      </c>
      <c r="AH35" s="264">
        <v>0.18</v>
      </c>
      <c r="AI35" s="260">
        <f t="shared" si="53"/>
        <v>26.77</v>
      </c>
      <c r="AJ35" s="283">
        <v>4515</v>
      </c>
    </row>
    <row r="36" spans="1:36" s="263" customFormat="1" ht="63" customHeight="1" x14ac:dyDescent="0.25">
      <c r="A36" s="106" t="s">
        <v>65</v>
      </c>
      <c r="B36" s="107">
        <v>87894</v>
      </c>
      <c r="C36" s="108" t="s">
        <v>66</v>
      </c>
      <c r="D36" s="107" t="s">
        <v>22</v>
      </c>
      <c r="E36" s="110">
        <v>340</v>
      </c>
      <c r="F36" s="111">
        <v>8.33</v>
      </c>
      <c r="G36" s="111">
        <f t="shared" si="54"/>
        <v>8.33</v>
      </c>
      <c r="H36" s="112">
        <v>2832.2</v>
      </c>
      <c r="I36" s="282"/>
      <c r="J36" s="256"/>
      <c r="K36" s="257">
        <f t="shared" si="8"/>
        <v>34</v>
      </c>
      <c r="L36" s="257">
        <f t="shared" si="9"/>
        <v>34</v>
      </c>
      <c r="M36" s="253"/>
      <c r="N36" s="253">
        <f t="shared" si="41"/>
        <v>283.22000000000003</v>
      </c>
      <c r="O36" s="258">
        <f t="shared" si="10"/>
        <v>283.22000000000003</v>
      </c>
      <c r="P36" s="259">
        <v>0.1</v>
      </c>
      <c r="Q36" s="260">
        <f t="shared" si="42"/>
        <v>34</v>
      </c>
      <c r="R36" s="278"/>
      <c r="S36" s="256">
        <f t="shared" si="43"/>
        <v>34</v>
      </c>
      <c r="T36" s="261">
        <f t="shared" si="44"/>
        <v>244.8</v>
      </c>
      <c r="U36" s="257">
        <f t="shared" si="12"/>
        <v>278.8</v>
      </c>
      <c r="V36" s="253">
        <f t="shared" si="45"/>
        <v>283.22000000000003</v>
      </c>
      <c r="W36" s="253">
        <f t="shared" si="46"/>
        <v>2039.1840000000002</v>
      </c>
      <c r="X36" s="258">
        <f t="shared" si="13"/>
        <v>2322.4040000000005</v>
      </c>
      <c r="Y36" s="262">
        <v>0.8</v>
      </c>
      <c r="Z36" s="260">
        <f t="shared" si="47"/>
        <v>244.8</v>
      </c>
      <c r="AB36" s="256">
        <f t="shared" ref="AB36:AB44" si="55">U36</f>
        <v>278.8</v>
      </c>
      <c r="AC36" s="261">
        <f t="shared" ref="AC36:AC44" si="56">AI36</f>
        <v>61.2</v>
      </c>
      <c r="AD36" s="257">
        <f t="shared" ref="AD36:AD44" si="57">AB36+AC36</f>
        <v>340</v>
      </c>
      <c r="AE36" s="253">
        <f t="shared" ref="AE36:AE44" si="58">AB36*G36</f>
        <v>2322.404</v>
      </c>
      <c r="AF36" s="253">
        <f t="shared" ref="AF36:AF44" si="59">AC36*G36</f>
        <v>509.79600000000005</v>
      </c>
      <c r="AG36" s="258">
        <f t="shared" ref="AG36:AG44" si="60">AE36+AF36</f>
        <v>2832.2</v>
      </c>
      <c r="AH36" s="264">
        <v>0.18</v>
      </c>
      <c r="AI36" s="260">
        <f t="shared" ref="AI36:AI44" si="61">ROUND(E36*AH36,2)</f>
        <v>61.2</v>
      </c>
      <c r="AJ36" s="283">
        <v>4515</v>
      </c>
    </row>
    <row r="37" spans="1:36" s="263" customFormat="1" ht="44.25" customHeight="1" x14ac:dyDescent="0.25">
      <c r="A37" s="106" t="s">
        <v>67</v>
      </c>
      <c r="B37" s="107" t="s">
        <v>68</v>
      </c>
      <c r="C37" s="108" t="s">
        <v>69</v>
      </c>
      <c r="D37" s="107" t="s">
        <v>22</v>
      </c>
      <c r="E37" s="110">
        <f>E36</f>
        <v>340</v>
      </c>
      <c r="F37" s="111">
        <v>44.18</v>
      </c>
      <c r="G37" s="111">
        <f t="shared" si="54"/>
        <v>44.18</v>
      </c>
      <c r="H37" s="112">
        <v>15021.2</v>
      </c>
      <c r="I37" s="282"/>
      <c r="J37" s="256"/>
      <c r="K37" s="257">
        <f t="shared" si="8"/>
        <v>34</v>
      </c>
      <c r="L37" s="257">
        <f t="shared" si="9"/>
        <v>34</v>
      </c>
      <c r="M37" s="253"/>
      <c r="N37" s="253">
        <f t="shared" si="41"/>
        <v>1502.12</v>
      </c>
      <c r="O37" s="258">
        <f t="shared" si="10"/>
        <v>1502.12</v>
      </c>
      <c r="P37" s="259">
        <v>0.1</v>
      </c>
      <c r="Q37" s="260">
        <f t="shared" si="42"/>
        <v>34</v>
      </c>
      <c r="R37" s="278"/>
      <c r="S37" s="256">
        <f t="shared" si="43"/>
        <v>34</v>
      </c>
      <c r="T37" s="261">
        <f t="shared" si="44"/>
        <v>244.8</v>
      </c>
      <c r="U37" s="257">
        <f t="shared" si="12"/>
        <v>278.8</v>
      </c>
      <c r="V37" s="253">
        <f t="shared" si="45"/>
        <v>1502.12</v>
      </c>
      <c r="W37" s="253">
        <f t="shared" si="46"/>
        <v>10815.264000000001</v>
      </c>
      <c r="X37" s="258">
        <f t="shared" si="13"/>
        <v>12317.384000000002</v>
      </c>
      <c r="Y37" s="262">
        <v>0.8</v>
      </c>
      <c r="Z37" s="260">
        <f t="shared" si="47"/>
        <v>244.8</v>
      </c>
      <c r="AB37" s="256">
        <f t="shared" si="55"/>
        <v>278.8</v>
      </c>
      <c r="AC37" s="261">
        <f t="shared" si="56"/>
        <v>61.2</v>
      </c>
      <c r="AD37" s="257">
        <f t="shared" si="57"/>
        <v>340</v>
      </c>
      <c r="AE37" s="253">
        <f t="shared" si="58"/>
        <v>12317.384</v>
      </c>
      <c r="AF37" s="253">
        <f t="shared" si="59"/>
        <v>2703.8160000000003</v>
      </c>
      <c r="AG37" s="258">
        <f t="shared" si="60"/>
        <v>15021.2</v>
      </c>
      <c r="AH37" s="264">
        <v>0.18</v>
      </c>
      <c r="AI37" s="260">
        <f t="shared" si="61"/>
        <v>61.2</v>
      </c>
      <c r="AJ37" s="283">
        <v>4515</v>
      </c>
    </row>
    <row r="38" spans="1:36" s="263" customFormat="1" ht="45" customHeight="1" x14ac:dyDescent="0.25">
      <c r="A38" s="106" t="s">
        <v>70</v>
      </c>
      <c r="B38" s="107" t="s">
        <v>71</v>
      </c>
      <c r="C38" s="144" t="s">
        <v>72</v>
      </c>
      <c r="D38" s="107" t="s">
        <v>22</v>
      </c>
      <c r="E38" s="110">
        <v>460</v>
      </c>
      <c r="F38" s="111">
        <v>6.28</v>
      </c>
      <c r="G38" s="111">
        <f t="shared" si="54"/>
        <v>6.28</v>
      </c>
      <c r="H38" s="112">
        <v>2888.8</v>
      </c>
      <c r="I38" s="282"/>
      <c r="J38" s="256"/>
      <c r="K38" s="257">
        <f t="shared" si="8"/>
        <v>0</v>
      </c>
      <c r="L38" s="257">
        <f t="shared" si="9"/>
        <v>0</v>
      </c>
      <c r="M38" s="253"/>
      <c r="N38" s="253">
        <f t="shared" si="41"/>
        <v>0</v>
      </c>
      <c r="O38" s="258">
        <f t="shared" si="10"/>
        <v>0</v>
      </c>
      <c r="P38" s="259">
        <v>0</v>
      </c>
      <c r="Q38" s="260">
        <f t="shared" si="42"/>
        <v>0</v>
      </c>
      <c r="R38" s="278"/>
      <c r="S38" s="256">
        <f t="shared" si="43"/>
        <v>0</v>
      </c>
      <c r="T38" s="261">
        <f t="shared" si="44"/>
        <v>0</v>
      </c>
      <c r="U38" s="257">
        <f t="shared" si="12"/>
        <v>0</v>
      </c>
      <c r="V38" s="253">
        <f t="shared" si="45"/>
        <v>0</v>
      </c>
      <c r="W38" s="253">
        <f t="shared" si="46"/>
        <v>0</v>
      </c>
      <c r="X38" s="258">
        <f t="shared" si="13"/>
        <v>0</v>
      </c>
      <c r="Y38" s="262">
        <v>0</v>
      </c>
      <c r="Z38" s="260">
        <f t="shared" si="47"/>
        <v>0</v>
      </c>
      <c r="AB38" s="256">
        <f t="shared" si="55"/>
        <v>0</v>
      </c>
      <c r="AC38" s="261">
        <f t="shared" si="56"/>
        <v>0</v>
      </c>
      <c r="AD38" s="257">
        <f t="shared" si="57"/>
        <v>0</v>
      </c>
      <c r="AE38" s="253">
        <f t="shared" si="58"/>
        <v>0</v>
      </c>
      <c r="AF38" s="253">
        <f t="shared" si="59"/>
        <v>0</v>
      </c>
      <c r="AG38" s="258">
        <f t="shared" si="60"/>
        <v>0</v>
      </c>
      <c r="AH38" s="264">
        <v>0</v>
      </c>
      <c r="AI38" s="260">
        <f t="shared" si="61"/>
        <v>0</v>
      </c>
      <c r="AJ38" s="283"/>
    </row>
    <row r="39" spans="1:36" s="263" customFormat="1" ht="31.5" customHeight="1" x14ac:dyDescent="0.25">
      <c r="A39" s="106" t="s">
        <v>73</v>
      </c>
      <c r="B39" s="107" t="s">
        <v>74</v>
      </c>
      <c r="C39" s="144" t="s">
        <v>75</v>
      </c>
      <c r="D39" s="107" t="s">
        <v>22</v>
      </c>
      <c r="E39" s="110">
        <v>460</v>
      </c>
      <c r="F39" s="111">
        <v>7.91</v>
      </c>
      <c r="G39" s="111">
        <f t="shared" si="54"/>
        <v>7.91</v>
      </c>
      <c r="H39" s="112">
        <v>3638.6</v>
      </c>
      <c r="I39" s="282"/>
      <c r="J39" s="256"/>
      <c r="K39" s="257">
        <f t="shared" si="8"/>
        <v>0</v>
      </c>
      <c r="L39" s="257">
        <f t="shared" si="9"/>
        <v>0</v>
      </c>
      <c r="M39" s="253"/>
      <c r="N39" s="253">
        <f t="shared" si="41"/>
        <v>0</v>
      </c>
      <c r="O39" s="258">
        <f t="shared" si="10"/>
        <v>0</v>
      </c>
      <c r="P39" s="259">
        <v>0</v>
      </c>
      <c r="Q39" s="260">
        <f t="shared" si="42"/>
        <v>0</v>
      </c>
      <c r="R39" s="278"/>
      <c r="S39" s="256">
        <f t="shared" si="43"/>
        <v>0</v>
      </c>
      <c r="T39" s="261">
        <f t="shared" si="44"/>
        <v>0</v>
      </c>
      <c r="U39" s="257">
        <f t="shared" si="12"/>
        <v>0</v>
      </c>
      <c r="V39" s="253">
        <f t="shared" si="45"/>
        <v>0</v>
      </c>
      <c r="W39" s="253">
        <f t="shared" si="46"/>
        <v>0</v>
      </c>
      <c r="X39" s="258">
        <f t="shared" si="13"/>
        <v>0</v>
      </c>
      <c r="Y39" s="262">
        <v>0</v>
      </c>
      <c r="Z39" s="260">
        <f t="shared" si="47"/>
        <v>0</v>
      </c>
      <c r="AB39" s="256">
        <f t="shared" si="55"/>
        <v>0</v>
      </c>
      <c r="AC39" s="261">
        <f t="shared" si="56"/>
        <v>0</v>
      </c>
      <c r="AD39" s="257">
        <f t="shared" si="57"/>
        <v>0</v>
      </c>
      <c r="AE39" s="253">
        <f t="shared" si="58"/>
        <v>0</v>
      </c>
      <c r="AF39" s="253">
        <f t="shared" si="59"/>
        <v>0</v>
      </c>
      <c r="AG39" s="258">
        <f t="shared" si="60"/>
        <v>0</v>
      </c>
      <c r="AH39" s="264">
        <v>0</v>
      </c>
      <c r="AI39" s="260">
        <f t="shared" si="61"/>
        <v>0</v>
      </c>
      <c r="AJ39" s="283"/>
    </row>
    <row r="40" spans="1:36" s="263" customFormat="1" ht="79.5" customHeight="1" x14ac:dyDescent="0.25">
      <c r="A40" s="106" t="s">
        <v>76</v>
      </c>
      <c r="B40" s="107" t="s">
        <v>77</v>
      </c>
      <c r="C40" s="108" t="s">
        <v>78</v>
      </c>
      <c r="D40" s="107" t="s">
        <v>26</v>
      </c>
      <c r="E40" s="110">
        <v>171</v>
      </c>
      <c r="F40" s="149">
        <v>24.71</v>
      </c>
      <c r="G40" s="111">
        <f t="shared" si="54"/>
        <v>24.71</v>
      </c>
      <c r="H40" s="112">
        <v>4225.41</v>
      </c>
      <c r="I40" s="282"/>
      <c r="J40" s="256"/>
      <c r="K40" s="257">
        <f t="shared" si="8"/>
        <v>8.5500000000000007</v>
      </c>
      <c r="L40" s="257">
        <f t="shared" si="9"/>
        <v>8.5500000000000007</v>
      </c>
      <c r="M40" s="253"/>
      <c r="N40" s="253">
        <f t="shared" si="41"/>
        <v>211.27050000000003</v>
      </c>
      <c r="O40" s="258">
        <f t="shared" si="10"/>
        <v>211.27050000000003</v>
      </c>
      <c r="P40" s="259">
        <v>0.05</v>
      </c>
      <c r="Q40" s="260">
        <f t="shared" si="42"/>
        <v>8.5500000000000007</v>
      </c>
      <c r="R40" s="278"/>
      <c r="S40" s="256">
        <f t="shared" si="43"/>
        <v>8.5500000000000007</v>
      </c>
      <c r="T40" s="261">
        <f t="shared" si="44"/>
        <v>162.44999999999999</v>
      </c>
      <c r="U40" s="257">
        <f t="shared" si="12"/>
        <v>171</v>
      </c>
      <c r="V40" s="253">
        <f t="shared" si="45"/>
        <v>211.27050000000003</v>
      </c>
      <c r="W40" s="253">
        <f t="shared" si="46"/>
        <v>4014.1394999999998</v>
      </c>
      <c r="X40" s="258">
        <f t="shared" si="13"/>
        <v>4225.41</v>
      </c>
      <c r="Y40" s="262">
        <v>1</v>
      </c>
      <c r="Z40" s="260">
        <f t="shared" si="47"/>
        <v>162.44999999999999</v>
      </c>
      <c r="AB40" s="256">
        <f t="shared" ref="AB40:AB41" si="62">U40</f>
        <v>171</v>
      </c>
      <c r="AC40" s="261">
        <f t="shared" ref="AC40:AC41" si="63">AI40</f>
        <v>0</v>
      </c>
      <c r="AD40" s="257">
        <f t="shared" ref="AD40:AD41" si="64">AB40+AC40</f>
        <v>171</v>
      </c>
      <c r="AE40" s="253">
        <f t="shared" ref="AE40:AE41" si="65">AB40*G40</f>
        <v>4225.41</v>
      </c>
      <c r="AF40" s="253">
        <f t="shared" ref="AF40:AF41" si="66">AC40*G40</f>
        <v>0</v>
      </c>
      <c r="AG40" s="258">
        <f t="shared" ref="AG40:AG41" si="67">AE40+AF40</f>
        <v>4225.41</v>
      </c>
      <c r="AH40" s="264">
        <v>0</v>
      </c>
      <c r="AI40" s="260">
        <f t="shared" ref="AI40:AI41" si="68">ROUND(E40*AH40,2)</f>
        <v>0</v>
      </c>
      <c r="AJ40" s="283"/>
    </row>
    <row r="41" spans="1:36" s="263" customFormat="1" ht="52.5" customHeight="1" x14ac:dyDescent="0.25">
      <c r="A41" s="106" t="s">
        <v>79</v>
      </c>
      <c r="B41" s="107" t="s">
        <v>80</v>
      </c>
      <c r="C41" s="108" t="s">
        <v>81</v>
      </c>
      <c r="D41" s="107" t="s">
        <v>31</v>
      </c>
      <c r="E41" s="110">
        <v>28.87</v>
      </c>
      <c r="F41" s="149">
        <v>878.5</v>
      </c>
      <c r="G41" s="111">
        <f t="shared" si="54"/>
        <v>878.5</v>
      </c>
      <c r="H41" s="112">
        <v>25362.3</v>
      </c>
      <c r="I41" s="278"/>
      <c r="J41" s="256"/>
      <c r="K41" s="257">
        <f t="shared" si="8"/>
        <v>1.44</v>
      </c>
      <c r="L41" s="257">
        <f t="shared" si="9"/>
        <v>1.44</v>
      </c>
      <c r="M41" s="253"/>
      <c r="N41" s="253">
        <f t="shared" si="41"/>
        <v>1265.04</v>
      </c>
      <c r="O41" s="258">
        <f t="shared" si="10"/>
        <v>1265.04</v>
      </c>
      <c r="P41" s="259">
        <v>0.05</v>
      </c>
      <c r="Q41" s="260">
        <f t="shared" si="42"/>
        <v>1.44</v>
      </c>
      <c r="R41" s="278"/>
      <c r="S41" s="256">
        <f t="shared" si="43"/>
        <v>1.44</v>
      </c>
      <c r="T41" s="261">
        <f t="shared" si="44"/>
        <v>27.43</v>
      </c>
      <c r="U41" s="257">
        <f t="shared" si="12"/>
        <v>28.87</v>
      </c>
      <c r="V41" s="253">
        <f t="shared" si="45"/>
        <v>1265.04</v>
      </c>
      <c r="W41" s="253">
        <f t="shared" si="46"/>
        <v>24097.255000000001</v>
      </c>
      <c r="X41" s="258">
        <f t="shared" si="13"/>
        <v>25362.295000000002</v>
      </c>
      <c r="Y41" s="262">
        <v>1</v>
      </c>
      <c r="Z41" s="260">
        <f t="shared" si="47"/>
        <v>27.43</v>
      </c>
      <c r="AB41" s="256">
        <f t="shared" si="62"/>
        <v>28.87</v>
      </c>
      <c r="AC41" s="261">
        <f t="shared" si="63"/>
        <v>0</v>
      </c>
      <c r="AD41" s="257">
        <f t="shared" si="64"/>
        <v>28.87</v>
      </c>
      <c r="AE41" s="253">
        <f t="shared" si="65"/>
        <v>25362.295000000002</v>
      </c>
      <c r="AF41" s="253">
        <f t="shared" si="66"/>
        <v>0</v>
      </c>
      <c r="AG41" s="258">
        <f t="shared" si="67"/>
        <v>25362.295000000002</v>
      </c>
      <c r="AH41" s="272">
        <v>0</v>
      </c>
      <c r="AI41" s="260">
        <f t="shared" si="68"/>
        <v>0</v>
      </c>
      <c r="AJ41" s="283"/>
    </row>
    <row r="42" spans="1:36" s="263" customFormat="1" ht="31.5" customHeight="1" x14ac:dyDescent="0.25">
      <c r="A42" s="106" t="s">
        <v>82</v>
      </c>
      <c r="B42" s="107" t="s">
        <v>83</v>
      </c>
      <c r="C42" s="108" t="s">
        <v>84</v>
      </c>
      <c r="D42" s="107" t="s">
        <v>85</v>
      </c>
      <c r="E42" s="143">
        <v>132.66</v>
      </c>
      <c r="F42" s="149">
        <v>14.98</v>
      </c>
      <c r="G42" s="111">
        <f t="shared" si="54"/>
        <v>14.98</v>
      </c>
      <c r="H42" s="112">
        <v>1987.25</v>
      </c>
      <c r="I42" s="282"/>
      <c r="J42" s="256"/>
      <c r="K42" s="257">
        <f t="shared" si="8"/>
        <v>6.63</v>
      </c>
      <c r="L42" s="257">
        <f t="shared" si="9"/>
        <v>6.63</v>
      </c>
      <c r="M42" s="253"/>
      <c r="N42" s="253">
        <f t="shared" si="41"/>
        <v>99.317400000000006</v>
      </c>
      <c r="O42" s="258">
        <f t="shared" si="10"/>
        <v>99.317400000000006</v>
      </c>
      <c r="P42" s="259">
        <v>0.05</v>
      </c>
      <c r="Q42" s="260">
        <f t="shared" si="42"/>
        <v>6.63</v>
      </c>
      <c r="R42" s="278"/>
      <c r="S42" s="256">
        <f t="shared" si="43"/>
        <v>6.63</v>
      </c>
      <c r="T42" s="261">
        <f t="shared" si="44"/>
        <v>126.03</v>
      </c>
      <c r="U42" s="257">
        <f t="shared" si="12"/>
        <v>132.66</v>
      </c>
      <c r="V42" s="253">
        <f t="shared" si="45"/>
        <v>99.317400000000006</v>
      </c>
      <c r="W42" s="253">
        <f t="shared" si="46"/>
        <v>1887.9294</v>
      </c>
      <c r="X42" s="258">
        <f t="shared" si="13"/>
        <v>1987.2467999999999</v>
      </c>
      <c r="Y42" s="262">
        <v>1</v>
      </c>
      <c r="Z42" s="260">
        <f t="shared" si="47"/>
        <v>126.03</v>
      </c>
      <c r="AB42" s="256">
        <f t="shared" si="55"/>
        <v>132.66</v>
      </c>
      <c r="AC42" s="261">
        <f t="shared" si="56"/>
        <v>0</v>
      </c>
      <c r="AD42" s="257">
        <f t="shared" si="57"/>
        <v>132.66</v>
      </c>
      <c r="AE42" s="253">
        <f t="shared" si="58"/>
        <v>1987.2467999999999</v>
      </c>
      <c r="AF42" s="253">
        <f t="shared" si="59"/>
        <v>0</v>
      </c>
      <c r="AG42" s="258">
        <f t="shared" si="60"/>
        <v>1987.2467999999999</v>
      </c>
      <c r="AH42" s="273">
        <v>0</v>
      </c>
      <c r="AI42" s="260">
        <f t="shared" si="61"/>
        <v>0</v>
      </c>
      <c r="AJ42" s="283"/>
    </row>
    <row r="43" spans="1:36" s="263" customFormat="1" ht="31.5" customHeight="1" x14ac:dyDescent="0.25">
      <c r="A43" s="106" t="s">
        <v>86</v>
      </c>
      <c r="B43" s="107" t="s">
        <v>87</v>
      </c>
      <c r="C43" s="108" t="s">
        <v>88</v>
      </c>
      <c r="D43" s="107" t="s">
        <v>85</v>
      </c>
      <c r="E43" s="143">
        <v>73.5</v>
      </c>
      <c r="F43" s="149">
        <v>15.06</v>
      </c>
      <c r="G43" s="111">
        <f t="shared" si="54"/>
        <v>15.06</v>
      </c>
      <c r="H43" s="112">
        <v>1106.9100000000001</v>
      </c>
      <c r="I43" s="282"/>
      <c r="J43" s="256"/>
      <c r="K43" s="257">
        <f t="shared" si="8"/>
        <v>3.68</v>
      </c>
      <c r="L43" s="257">
        <f t="shared" si="9"/>
        <v>3.68</v>
      </c>
      <c r="M43" s="253"/>
      <c r="N43" s="253">
        <f t="shared" si="41"/>
        <v>55.420800000000007</v>
      </c>
      <c r="O43" s="258">
        <f t="shared" si="10"/>
        <v>55.420800000000007</v>
      </c>
      <c r="P43" s="259">
        <v>0.05</v>
      </c>
      <c r="Q43" s="260">
        <f t="shared" si="42"/>
        <v>3.68</v>
      </c>
      <c r="R43" s="278"/>
      <c r="S43" s="256">
        <f t="shared" si="43"/>
        <v>3.68</v>
      </c>
      <c r="T43" s="261">
        <f t="shared" si="44"/>
        <v>69.819999999999993</v>
      </c>
      <c r="U43" s="257">
        <f t="shared" si="12"/>
        <v>73.5</v>
      </c>
      <c r="V43" s="253">
        <f t="shared" si="45"/>
        <v>55.420800000000007</v>
      </c>
      <c r="W43" s="253">
        <f t="shared" si="46"/>
        <v>1051.4892</v>
      </c>
      <c r="X43" s="258">
        <f t="shared" si="13"/>
        <v>1106.9100000000001</v>
      </c>
      <c r="Y43" s="262">
        <v>1</v>
      </c>
      <c r="Z43" s="260">
        <f t="shared" si="47"/>
        <v>69.819999999999993</v>
      </c>
      <c r="AB43" s="256">
        <f t="shared" si="55"/>
        <v>73.5</v>
      </c>
      <c r="AC43" s="261">
        <f t="shared" si="56"/>
        <v>0</v>
      </c>
      <c r="AD43" s="257">
        <f t="shared" si="57"/>
        <v>73.5</v>
      </c>
      <c r="AE43" s="253">
        <f t="shared" si="58"/>
        <v>1106.9100000000001</v>
      </c>
      <c r="AF43" s="253">
        <f t="shared" si="59"/>
        <v>0</v>
      </c>
      <c r="AG43" s="258">
        <f t="shared" si="60"/>
        <v>1106.9100000000001</v>
      </c>
      <c r="AH43" s="273">
        <v>0</v>
      </c>
      <c r="AI43" s="260">
        <f t="shared" si="61"/>
        <v>0</v>
      </c>
      <c r="AJ43" s="283"/>
    </row>
    <row r="44" spans="1:36" s="263" customFormat="1" ht="31.5" customHeight="1" thickBot="1" x14ac:dyDescent="0.3">
      <c r="A44" s="106" t="s">
        <v>89</v>
      </c>
      <c r="B44" s="107" t="s">
        <v>90</v>
      </c>
      <c r="C44" s="108" t="s">
        <v>91</v>
      </c>
      <c r="D44" s="107" t="s">
        <v>22</v>
      </c>
      <c r="E44" s="143">
        <v>4.9000000000000004</v>
      </c>
      <c r="F44" s="149">
        <v>72.457300000000004</v>
      </c>
      <c r="G44" s="111">
        <f t="shared" si="54"/>
        <v>72.457300000000004</v>
      </c>
      <c r="H44" s="112">
        <v>355.01</v>
      </c>
      <c r="I44" s="282"/>
      <c r="J44" s="274"/>
      <c r="K44" s="261">
        <f t="shared" si="8"/>
        <v>0.25</v>
      </c>
      <c r="L44" s="261">
        <f t="shared" si="9"/>
        <v>0.25</v>
      </c>
      <c r="M44" s="275"/>
      <c r="N44" s="275">
        <f t="shared" si="41"/>
        <v>18.114325000000001</v>
      </c>
      <c r="O44" s="276">
        <f t="shared" si="10"/>
        <v>18.114325000000001</v>
      </c>
      <c r="P44" s="262">
        <v>0.05</v>
      </c>
      <c r="Q44" s="277">
        <f t="shared" si="42"/>
        <v>0.25</v>
      </c>
      <c r="R44" s="278"/>
      <c r="S44" s="274">
        <f t="shared" si="43"/>
        <v>0.25</v>
      </c>
      <c r="T44" s="261">
        <f t="shared" si="44"/>
        <v>4.6500000000000004</v>
      </c>
      <c r="U44" s="261">
        <f t="shared" si="12"/>
        <v>4.9000000000000004</v>
      </c>
      <c r="V44" s="275">
        <f t="shared" si="45"/>
        <v>18.114325000000001</v>
      </c>
      <c r="W44" s="275">
        <f t="shared" si="46"/>
        <v>336.92644500000006</v>
      </c>
      <c r="X44" s="276">
        <f t="shared" si="13"/>
        <v>355.04077000000007</v>
      </c>
      <c r="Y44" s="262">
        <v>1</v>
      </c>
      <c r="Z44" s="277">
        <f t="shared" si="47"/>
        <v>4.6500000000000004</v>
      </c>
      <c r="AB44" s="256">
        <f t="shared" si="55"/>
        <v>4.9000000000000004</v>
      </c>
      <c r="AC44" s="261">
        <f t="shared" si="56"/>
        <v>0</v>
      </c>
      <c r="AD44" s="257">
        <f t="shared" si="57"/>
        <v>4.9000000000000004</v>
      </c>
      <c r="AE44" s="253">
        <f t="shared" si="58"/>
        <v>355.04077000000007</v>
      </c>
      <c r="AF44" s="253">
        <f t="shared" si="59"/>
        <v>0</v>
      </c>
      <c r="AG44" s="258">
        <f t="shared" si="60"/>
        <v>355.04077000000007</v>
      </c>
      <c r="AH44" s="273">
        <v>0</v>
      </c>
      <c r="AI44" s="260">
        <f t="shared" si="61"/>
        <v>0</v>
      </c>
      <c r="AJ44" s="283"/>
    </row>
    <row r="45" spans="1:36" ht="15.75" customHeight="1" thickBot="1" x14ac:dyDescent="0.3">
      <c r="A45" s="145">
        <v>5</v>
      </c>
      <c r="B45" s="660" t="s">
        <v>92</v>
      </c>
      <c r="C45" s="660"/>
      <c r="D45" s="660"/>
      <c r="E45" s="660"/>
      <c r="F45" s="660"/>
      <c r="G45" s="661"/>
      <c r="H45" s="135">
        <f>SUM(H46:H83)</f>
        <v>44622.269999999968</v>
      </c>
      <c r="I45" s="81"/>
      <c r="J45" s="129"/>
      <c r="K45" s="130"/>
      <c r="L45" s="130"/>
      <c r="M45" s="131"/>
      <c r="N45" s="131">
        <f>SUM(N34:N44)</f>
        <v>22049.566624999999</v>
      </c>
      <c r="O45" s="131">
        <f>SUM(O34:O44)</f>
        <v>22049.566624999999</v>
      </c>
      <c r="P45" s="132"/>
      <c r="Q45" s="133"/>
      <c r="R45" s="147"/>
      <c r="S45" s="238"/>
      <c r="T45" s="239"/>
      <c r="U45" s="239"/>
      <c r="V45" s="240">
        <f>SUM(V34:V44)</f>
        <v>22049.566624999999</v>
      </c>
      <c r="W45" s="240">
        <f>SUM(W34:W44)</f>
        <v>62748.317145000001</v>
      </c>
      <c r="X45" s="241">
        <f t="shared" si="13"/>
        <v>84797.88377</v>
      </c>
      <c r="Y45" s="243"/>
      <c r="Z45" s="243"/>
      <c r="AB45" s="238"/>
      <c r="AC45" s="239"/>
      <c r="AD45" s="239"/>
      <c r="AE45" s="240">
        <f>SUM(AE34:AE44)</f>
        <v>84797.88377</v>
      </c>
      <c r="AF45" s="240">
        <f>SUM(AF34:AF44)</f>
        <v>5095.0076000000008</v>
      </c>
      <c r="AG45" s="241">
        <f t="shared" si="14"/>
        <v>89892.891369999998</v>
      </c>
      <c r="AH45" s="243"/>
      <c r="AI45" s="243"/>
      <c r="AJ45" s="279"/>
    </row>
    <row r="46" spans="1:36" s="72" customFormat="1" ht="32.25" customHeight="1" x14ac:dyDescent="0.25">
      <c r="A46" s="150" t="s">
        <v>93</v>
      </c>
      <c r="B46" s="151" t="str">
        <f>[1]COMPOSIÇÃO!B4</f>
        <v>COMPOSIÇÃO 01</v>
      </c>
      <c r="C46" s="108" t="s">
        <v>94</v>
      </c>
      <c r="D46" s="109" t="s">
        <v>19</v>
      </c>
      <c r="E46" s="110">
        <v>5</v>
      </c>
      <c r="F46" s="111">
        <v>426.45</v>
      </c>
      <c r="G46" s="111">
        <f t="shared" ref="G46:G83" si="69">F46+F46*$G$12</f>
        <v>426.45</v>
      </c>
      <c r="H46" s="152">
        <v>2132.25</v>
      </c>
      <c r="I46" s="113"/>
      <c r="J46" s="137"/>
      <c r="K46" s="138">
        <f t="shared" si="8"/>
        <v>0</v>
      </c>
      <c r="L46" s="138">
        <f t="shared" si="9"/>
        <v>0</v>
      </c>
      <c r="M46" s="139"/>
      <c r="N46" s="139">
        <f t="shared" ref="N46:N83" si="70">K46*G46</f>
        <v>0</v>
      </c>
      <c r="O46" s="140">
        <f t="shared" si="10"/>
        <v>0</v>
      </c>
      <c r="P46" s="141">
        <v>0</v>
      </c>
      <c r="Q46" s="142">
        <f t="shared" ref="Q46:Q83" si="71">ROUND(E46*P46,2)</f>
        <v>0</v>
      </c>
      <c r="R46" s="120"/>
      <c r="S46" s="137">
        <f t="shared" ref="S46:S83" si="72">K46</f>
        <v>0</v>
      </c>
      <c r="T46" s="122">
        <f t="shared" ref="T46:T83" si="73">Z46</f>
        <v>0</v>
      </c>
      <c r="U46" s="138">
        <f t="shared" si="12"/>
        <v>0</v>
      </c>
      <c r="V46" s="139">
        <f t="shared" ref="V46:V83" si="74">S46*G46</f>
        <v>0</v>
      </c>
      <c r="W46" s="139">
        <f t="shared" ref="W46:W83" si="75">T46*G46</f>
        <v>0</v>
      </c>
      <c r="X46" s="140">
        <f t="shared" si="13"/>
        <v>0</v>
      </c>
      <c r="Y46" s="125">
        <v>0</v>
      </c>
      <c r="Z46" s="142">
        <f t="shared" ref="Z46:Z83" si="76">ROUND((E46-L46)*Y46,2)</f>
        <v>0</v>
      </c>
      <c r="AB46" s="114">
        <f t="shared" ref="AB46:AB83" si="77">U46</f>
        <v>0</v>
      </c>
      <c r="AC46" s="122">
        <f t="shared" ref="AC46:AC83" si="78">AI46</f>
        <v>0</v>
      </c>
      <c r="AD46" s="115">
        <f t="shared" ref="AD46:AD83" si="79">AB46+AC46</f>
        <v>0</v>
      </c>
      <c r="AE46" s="116">
        <f t="shared" ref="AE46:AE83" si="80">AB46*G46</f>
        <v>0</v>
      </c>
      <c r="AF46" s="116">
        <f t="shared" ref="AF46:AF83" si="81">AC46*G46</f>
        <v>0</v>
      </c>
      <c r="AG46" s="117">
        <f t="shared" si="14"/>
        <v>0</v>
      </c>
      <c r="AH46" s="251">
        <v>0</v>
      </c>
      <c r="AI46" s="119">
        <f t="shared" ref="AI46:AI83" si="82">ROUND(E46*AH46,2)</f>
        <v>0</v>
      </c>
      <c r="AJ46" s="279"/>
    </row>
    <row r="47" spans="1:36" s="72" customFormat="1" ht="31.5" customHeight="1" x14ac:dyDescent="0.25">
      <c r="A47" s="150" t="s">
        <v>95</v>
      </c>
      <c r="B47" s="151" t="str">
        <f>[1]COMPOSIÇÃO!B11</f>
        <v>COMPOSIÇÃO 02</v>
      </c>
      <c r="C47" s="108" t="s">
        <v>96</v>
      </c>
      <c r="D47" s="109" t="s">
        <v>19</v>
      </c>
      <c r="E47" s="110">
        <v>5</v>
      </c>
      <c r="F47" s="111">
        <v>2127.11</v>
      </c>
      <c r="G47" s="111">
        <f t="shared" si="69"/>
        <v>2127.11</v>
      </c>
      <c r="H47" s="152">
        <v>10635.55</v>
      </c>
      <c r="I47" s="113"/>
      <c r="J47" s="114"/>
      <c r="K47" s="115">
        <f t="shared" si="8"/>
        <v>0</v>
      </c>
      <c r="L47" s="115">
        <f t="shared" si="9"/>
        <v>0</v>
      </c>
      <c r="M47" s="116"/>
      <c r="N47" s="116">
        <f t="shared" si="70"/>
        <v>0</v>
      </c>
      <c r="O47" s="117">
        <f t="shared" si="10"/>
        <v>0</v>
      </c>
      <c r="P47" s="118">
        <v>0</v>
      </c>
      <c r="Q47" s="119">
        <f t="shared" si="71"/>
        <v>0</v>
      </c>
      <c r="R47" s="120"/>
      <c r="S47" s="114">
        <f t="shared" si="72"/>
        <v>0</v>
      </c>
      <c r="T47" s="122">
        <f t="shared" si="73"/>
        <v>0</v>
      </c>
      <c r="U47" s="115">
        <f t="shared" si="12"/>
        <v>0</v>
      </c>
      <c r="V47" s="116">
        <f t="shared" si="74"/>
        <v>0</v>
      </c>
      <c r="W47" s="116">
        <f t="shared" si="75"/>
        <v>0</v>
      </c>
      <c r="X47" s="117">
        <f t="shared" si="13"/>
        <v>0</v>
      </c>
      <c r="Y47" s="125">
        <v>0</v>
      </c>
      <c r="Z47" s="119">
        <f t="shared" si="76"/>
        <v>0</v>
      </c>
      <c r="AB47" s="114">
        <f t="shared" si="77"/>
        <v>0</v>
      </c>
      <c r="AC47" s="122">
        <f t="shared" si="78"/>
        <v>5</v>
      </c>
      <c r="AD47" s="115">
        <f t="shared" si="79"/>
        <v>5</v>
      </c>
      <c r="AE47" s="116">
        <f t="shared" si="80"/>
        <v>0</v>
      </c>
      <c r="AF47" s="116">
        <f t="shared" si="81"/>
        <v>10635.550000000001</v>
      </c>
      <c r="AG47" s="117">
        <f t="shared" si="14"/>
        <v>10635.550000000001</v>
      </c>
      <c r="AH47" s="251">
        <v>1</v>
      </c>
      <c r="AI47" s="119">
        <f t="shared" si="82"/>
        <v>5</v>
      </c>
      <c r="AJ47" s="279">
        <v>4518</v>
      </c>
    </row>
    <row r="48" spans="1:36" s="72" customFormat="1" ht="27.75" customHeight="1" x14ac:dyDescent="0.25">
      <c r="A48" s="150" t="s">
        <v>97</v>
      </c>
      <c r="B48" s="151" t="str">
        <f>[1]COMPOSIÇÃO!B21</f>
        <v>COMPOSIÇÃO 03</v>
      </c>
      <c r="C48" s="108" t="s">
        <v>98</v>
      </c>
      <c r="D48" s="109" t="s">
        <v>19</v>
      </c>
      <c r="E48" s="110">
        <v>20</v>
      </c>
      <c r="F48" s="111">
        <v>342.81</v>
      </c>
      <c r="G48" s="111">
        <f t="shared" si="69"/>
        <v>342.81</v>
      </c>
      <c r="H48" s="152">
        <v>6856.2</v>
      </c>
      <c r="I48" s="113"/>
      <c r="J48" s="114"/>
      <c r="K48" s="115">
        <f t="shared" si="8"/>
        <v>0</v>
      </c>
      <c r="L48" s="115">
        <f t="shared" si="9"/>
        <v>0</v>
      </c>
      <c r="M48" s="116"/>
      <c r="N48" s="116">
        <f t="shared" si="70"/>
        <v>0</v>
      </c>
      <c r="O48" s="117">
        <f t="shared" si="10"/>
        <v>0</v>
      </c>
      <c r="P48" s="118">
        <v>0</v>
      </c>
      <c r="Q48" s="119">
        <f t="shared" si="71"/>
        <v>0</v>
      </c>
      <c r="R48" s="120"/>
      <c r="S48" s="114">
        <f t="shared" si="72"/>
        <v>0</v>
      </c>
      <c r="T48" s="122">
        <f t="shared" si="73"/>
        <v>0</v>
      </c>
      <c r="U48" s="115">
        <f t="shared" si="12"/>
        <v>0</v>
      </c>
      <c r="V48" s="116">
        <f t="shared" si="74"/>
        <v>0</v>
      </c>
      <c r="W48" s="116">
        <f t="shared" si="75"/>
        <v>0</v>
      </c>
      <c r="X48" s="117">
        <f t="shared" si="13"/>
        <v>0</v>
      </c>
      <c r="Y48" s="125">
        <v>0</v>
      </c>
      <c r="Z48" s="119">
        <f t="shared" si="76"/>
        <v>0</v>
      </c>
      <c r="AB48" s="114">
        <f t="shared" si="77"/>
        <v>0</v>
      </c>
      <c r="AC48" s="122">
        <f t="shared" si="78"/>
        <v>0</v>
      </c>
      <c r="AD48" s="115">
        <f t="shared" si="79"/>
        <v>0</v>
      </c>
      <c r="AE48" s="116">
        <f t="shared" si="80"/>
        <v>0</v>
      </c>
      <c r="AF48" s="116">
        <f t="shared" si="81"/>
        <v>0</v>
      </c>
      <c r="AG48" s="117">
        <f t="shared" si="14"/>
        <v>0</v>
      </c>
      <c r="AH48" s="251">
        <v>0</v>
      </c>
      <c r="AI48" s="119">
        <f t="shared" si="82"/>
        <v>0</v>
      </c>
      <c r="AJ48" s="279"/>
    </row>
    <row r="49" spans="1:36" s="72" customFormat="1" ht="36" customHeight="1" x14ac:dyDescent="0.25">
      <c r="A49" s="150" t="s">
        <v>99</v>
      </c>
      <c r="B49" s="151" t="str">
        <f>[1]COMPOSIÇÃO!B28</f>
        <v>COMPOSIÇÃO 04</v>
      </c>
      <c r="C49" s="108" t="s">
        <v>100</v>
      </c>
      <c r="D49" s="109" t="s">
        <v>19</v>
      </c>
      <c r="E49" s="110">
        <v>2</v>
      </c>
      <c r="F49" s="111">
        <v>113.2</v>
      </c>
      <c r="G49" s="111">
        <f t="shared" si="69"/>
        <v>113.2</v>
      </c>
      <c r="H49" s="152">
        <v>226.4</v>
      </c>
      <c r="I49" s="113"/>
      <c r="J49" s="114"/>
      <c r="K49" s="115">
        <f t="shared" si="8"/>
        <v>0</v>
      </c>
      <c r="L49" s="115">
        <f t="shared" si="9"/>
        <v>0</v>
      </c>
      <c r="M49" s="116"/>
      <c r="N49" s="116">
        <f t="shared" si="70"/>
        <v>0</v>
      </c>
      <c r="O49" s="117">
        <f t="shared" si="10"/>
        <v>0</v>
      </c>
      <c r="P49" s="118">
        <v>0</v>
      </c>
      <c r="Q49" s="119">
        <f t="shared" si="71"/>
        <v>0</v>
      </c>
      <c r="R49" s="120"/>
      <c r="S49" s="114">
        <f t="shared" si="72"/>
        <v>0</v>
      </c>
      <c r="T49" s="122">
        <f t="shared" si="73"/>
        <v>0</v>
      </c>
      <c r="U49" s="115">
        <f t="shared" si="12"/>
        <v>0</v>
      </c>
      <c r="V49" s="116">
        <f t="shared" si="74"/>
        <v>0</v>
      </c>
      <c r="W49" s="116">
        <f t="shared" si="75"/>
        <v>0</v>
      </c>
      <c r="X49" s="117">
        <f t="shared" si="13"/>
        <v>0</v>
      </c>
      <c r="Y49" s="125">
        <v>0</v>
      </c>
      <c r="Z49" s="119">
        <f t="shared" si="76"/>
        <v>0</v>
      </c>
      <c r="AB49" s="114">
        <f t="shared" si="77"/>
        <v>0</v>
      </c>
      <c r="AC49" s="122">
        <f t="shared" si="78"/>
        <v>0</v>
      </c>
      <c r="AD49" s="115">
        <f t="shared" si="79"/>
        <v>0</v>
      </c>
      <c r="AE49" s="116">
        <f t="shared" si="80"/>
        <v>0</v>
      </c>
      <c r="AF49" s="116">
        <f t="shared" si="81"/>
        <v>0</v>
      </c>
      <c r="AG49" s="117">
        <f t="shared" si="14"/>
        <v>0</v>
      </c>
      <c r="AH49" s="251">
        <v>0</v>
      </c>
      <c r="AI49" s="119">
        <f t="shared" si="82"/>
        <v>0</v>
      </c>
      <c r="AJ49" s="279"/>
    </row>
    <row r="50" spans="1:36" s="72" customFormat="1" ht="99" customHeight="1" x14ac:dyDescent="0.25">
      <c r="A50" s="150" t="s">
        <v>101</v>
      </c>
      <c r="B50" s="107" t="s">
        <v>102</v>
      </c>
      <c r="C50" s="108" t="s">
        <v>103</v>
      </c>
      <c r="D50" s="109" t="s">
        <v>19</v>
      </c>
      <c r="E50" s="110">
        <v>1</v>
      </c>
      <c r="F50" s="149">
        <v>265.24</v>
      </c>
      <c r="G50" s="111">
        <f t="shared" si="69"/>
        <v>265.24</v>
      </c>
      <c r="H50" s="152">
        <v>265.24</v>
      </c>
      <c r="I50" s="153"/>
      <c r="J50" s="114"/>
      <c r="K50" s="115">
        <f t="shared" si="8"/>
        <v>0</v>
      </c>
      <c r="L50" s="115">
        <f t="shared" si="9"/>
        <v>0</v>
      </c>
      <c r="M50" s="116"/>
      <c r="N50" s="116">
        <f t="shared" si="70"/>
        <v>0</v>
      </c>
      <c r="O50" s="117">
        <f t="shared" si="10"/>
        <v>0</v>
      </c>
      <c r="P50" s="118">
        <v>0</v>
      </c>
      <c r="Q50" s="119">
        <f t="shared" si="71"/>
        <v>0</v>
      </c>
      <c r="R50" s="120"/>
      <c r="S50" s="114">
        <f t="shared" si="72"/>
        <v>0</v>
      </c>
      <c r="T50" s="122">
        <f t="shared" si="73"/>
        <v>0</v>
      </c>
      <c r="U50" s="115">
        <f t="shared" si="12"/>
        <v>0</v>
      </c>
      <c r="V50" s="116">
        <f t="shared" si="74"/>
        <v>0</v>
      </c>
      <c r="W50" s="116">
        <f t="shared" si="75"/>
        <v>0</v>
      </c>
      <c r="X50" s="117">
        <f t="shared" si="13"/>
        <v>0</v>
      </c>
      <c r="Y50" s="125">
        <v>0</v>
      </c>
      <c r="Z50" s="119">
        <f t="shared" si="76"/>
        <v>0</v>
      </c>
      <c r="AB50" s="114">
        <f t="shared" si="77"/>
        <v>0</v>
      </c>
      <c r="AC50" s="122">
        <f t="shared" si="78"/>
        <v>0</v>
      </c>
      <c r="AD50" s="115">
        <f t="shared" si="79"/>
        <v>0</v>
      </c>
      <c r="AE50" s="116">
        <f t="shared" si="80"/>
        <v>0</v>
      </c>
      <c r="AF50" s="116">
        <f t="shared" si="81"/>
        <v>0</v>
      </c>
      <c r="AG50" s="117">
        <f t="shared" si="14"/>
        <v>0</v>
      </c>
      <c r="AH50" s="251">
        <v>0</v>
      </c>
      <c r="AI50" s="119">
        <f t="shared" si="82"/>
        <v>0</v>
      </c>
      <c r="AJ50" s="279"/>
    </row>
    <row r="51" spans="1:36" s="263" customFormat="1" ht="75.75" customHeight="1" x14ac:dyDescent="0.25">
      <c r="A51" s="150" t="s">
        <v>104</v>
      </c>
      <c r="B51" s="107" t="s">
        <v>105</v>
      </c>
      <c r="C51" s="108" t="s">
        <v>106</v>
      </c>
      <c r="D51" s="109" t="s">
        <v>19</v>
      </c>
      <c r="E51" s="110">
        <v>8</v>
      </c>
      <c r="F51" s="149">
        <v>867.18</v>
      </c>
      <c r="G51" s="111">
        <f t="shared" si="69"/>
        <v>867.18</v>
      </c>
      <c r="H51" s="152">
        <v>6937.44</v>
      </c>
      <c r="I51" s="153"/>
      <c r="J51" s="256"/>
      <c r="K51" s="257">
        <f t="shared" si="8"/>
        <v>0</v>
      </c>
      <c r="L51" s="257">
        <f t="shared" si="9"/>
        <v>0</v>
      </c>
      <c r="M51" s="253"/>
      <c r="N51" s="253">
        <f t="shared" si="70"/>
        <v>0</v>
      </c>
      <c r="O51" s="258">
        <f t="shared" si="10"/>
        <v>0</v>
      </c>
      <c r="P51" s="259">
        <v>0</v>
      </c>
      <c r="Q51" s="260">
        <f t="shared" si="71"/>
        <v>0</v>
      </c>
      <c r="R51" s="278"/>
      <c r="S51" s="256">
        <f t="shared" si="72"/>
        <v>0</v>
      </c>
      <c r="T51" s="261">
        <f t="shared" si="73"/>
        <v>0</v>
      </c>
      <c r="U51" s="257">
        <f t="shared" si="12"/>
        <v>0</v>
      </c>
      <c r="V51" s="253">
        <f t="shared" si="74"/>
        <v>0</v>
      </c>
      <c r="W51" s="253">
        <f t="shared" si="75"/>
        <v>0</v>
      </c>
      <c r="X51" s="258">
        <f t="shared" si="13"/>
        <v>0</v>
      </c>
      <c r="Y51" s="262">
        <v>0</v>
      </c>
      <c r="Z51" s="260">
        <f t="shared" si="76"/>
        <v>0</v>
      </c>
      <c r="AB51" s="256">
        <f t="shared" si="77"/>
        <v>0</v>
      </c>
      <c r="AC51" s="261">
        <f t="shared" si="78"/>
        <v>8</v>
      </c>
      <c r="AD51" s="257">
        <f t="shared" si="79"/>
        <v>8</v>
      </c>
      <c r="AE51" s="253">
        <f t="shared" si="80"/>
        <v>0</v>
      </c>
      <c r="AF51" s="253">
        <f t="shared" si="81"/>
        <v>6937.44</v>
      </c>
      <c r="AG51" s="258">
        <f t="shared" si="14"/>
        <v>6937.44</v>
      </c>
      <c r="AH51" s="264">
        <v>1</v>
      </c>
      <c r="AI51" s="260">
        <f t="shared" si="82"/>
        <v>8</v>
      </c>
      <c r="AJ51" s="283">
        <v>4518</v>
      </c>
    </row>
    <row r="52" spans="1:36" s="72" customFormat="1" ht="29.25" customHeight="1" x14ac:dyDescent="0.25">
      <c r="A52" s="150" t="s">
        <v>107</v>
      </c>
      <c r="B52" s="151" t="s">
        <v>108</v>
      </c>
      <c r="C52" s="108" t="s">
        <v>109</v>
      </c>
      <c r="D52" s="107" t="s">
        <v>26</v>
      </c>
      <c r="E52" s="110">
        <v>5</v>
      </c>
      <c r="F52" s="111">
        <v>23.1</v>
      </c>
      <c r="G52" s="111">
        <f t="shared" si="69"/>
        <v>23.1</v>
      </c>
      <c r="H52" s="152">
        <v>115.5</v>
      </c>
      <c r="I52" s="154"/>
      <c r="J52" s="114"/>
      <c r="K52" s="115">
        <f t="shared" si="8"/>
        <v>0</v>
      </c>
      <c r="L52" s="115">
        <f t="shared" si="9"/>
        <v>0</v>
      </c>
      <c r="M52" s="116"/>
      <c r="N52" s="116">
        <f t="shared" si="70"/>
        <v>0</v>
      </c>
      <c r="O52" s="117">
        <f t="shared" si="10"/>
        <v>0</v>
      </c>
      <c r="P52" s="118">
        <v>0</v>
      </c>
      <c r="Q52" s="119">
        <f t="shared" si="71"/>
        <v>0</v>
      </c>
      <c r="R52" s="120"/>
      <c r="S52" s="114">
        <f t="shared" si="72"/>
        <v>0</v>
      </c>
      <c r="T52" s="122">
        <f t="shared" si="73"/>
        <v>0</v>
      </c>
      <c r="U52" s="115">
        <f t="shared" si="12"/>
        <v>0</v>
      </c>
      <c r="V52" s="116">
        <f t="shared" si="74"/>
        <v>0</v>
      </c>
      <c r="W52" s="116">
        <f t="shared" si="75"/>
        <v>0</v>
      </c>
      <c r="X52" s="117">
        <f t="shared" si="13"/>
        <v>0</v>
      </c>
      <c r="Y52" s="125">
        <v>0</v>
      </c>
      <c r="Z52" s="119">
        <f t="shared" si="76"/>
        <v>0</v>
      </c>
      <c r="AB52" s="114">
        <f t="shared" si="77"/>
        <v>0</v>
      </c>
      <c r="AC52" s="122">
        <f t="shared" si="78"/>
        <v>0</v>
      </c>
      <c r="AD52" s="115">
        <f t="shared" si="79"/>
        <v>0</v>
      </c>
      <c r="AE52" s="116">
        <f t="shared" si="80"/>
        <v>0</v>
      </c>
      <c r="AF52" s="116">
        <f t="shared" si="81"/>
        <v>0</v>
      </c>
      <c r="AG52" s="117">
        <f t="shared" si="14"/>
        <v>0</v>
      </c>
      <c r="AH52" s="251">
        <v>0</v>
      </c>
      <c r="AI52" s="119">
        <f t="shared" si="82"/>
        <v>0</v>
      </c>
      <c r="AJ52" s="279"/>
    </row>
    <row r="53" spans="1:36" s="72" customFormat="1" ht="41.25" customHeight="1" x14ac:dyDescent="0.25">
      <c r="A53" s="150" t="s">
        <v>110</v>
      </c>
      <c r="B53" s="151" t="s">
        <v>111</v>
      </c>
      <c r="C53" s="108" t="s">
        <v>292</v>
      </c>
      <c r="D53" s="107" t="s">
        <v>26</v>
      </c>
      <c r="E53" s="110">
        <v>360</v>
      </c>
      <c r="F53" s="111">
        <v>17.170000000000002</v>
      </c>
      <c r="G53" s="111">
        <f t="shared" si="69"/>
        <v>17.170000000000002</v>
      </c>
      <c r="H53" s="152">
        <v>6181.2</v>
      </c>
      <c r="I53" s="154"/>
      <c r="J53" s="114"/>
      <c r="K53" s="115">
        <f t="shared" si="8"/>
        <v>0</v>
      </c>
      <c r="L53" s="115">
        <f t="shared" si="9"/>
        <v>0</v>
      </c>
      <c r="M53" s="116"/>
      <c r="N53" s="116">
        <f t="shared" si="70"/>
        <v>0</v>
      </c>
      <c r="O53" s="117">
        <f t="shared" si="10"/>
        <v>0</v>
      </c>
      <c r="P53" s="118">
        <v>0</v>
      </c>
      <c r="Q53" s="119">
        <f t="shared" si="71"/>
        <v>0</v>
      </c>
      <c r="R53" s="120"/>
      <c r="S53" s="114">
        <f t="shared" si="72"/>
        <v>0</v>
      </c>
      <c r="T53" s="122">
        <f t="shared" si="73"/>
        <v>0</v>
      </c>
      <c r="U53" s="115">
        <f t="shared" si="12"/>
        <v>0</v>
      </c>
      <c r="V53" s="116">
        <f t="shared" si="74"/>
        <v>0</v>
      </c>
      <c r="W53" s="116">
        <f t="shared" si="75"/>
        <v>0</v>
      </c>
      <c r="X53" s="117">
        <f t="shared" si="13"/>
        <v>0</v>
      </c>
      <c r="Y53" s="125">
        <v>0</v>
      </c>
      <c r="Z53" s="119">
        <f t="shared" si="76"/>
        <v>0</v>
      </c>
      <c r="AB53" s="114">
        <f t="shared" si="77"/>
        <v>0</v>
      </c>
      <c r="AC53" s="122">
        <f t="shared" si="78"/>
        <v>0</v>
      </c>
      <c r="AD53" s="115">
        <f t="shared" si="79"/>
        <v>0</v>
      </c>
      <c r="AE53" s="116">
        <f t="shared" si="80"/>
        <v>0</v>
      </c>
      <c r="AF53" s="116">
        <f t="shared" si="81"/>
        <v>0</v>
      </c>
      <c r="AG53" s="117">
        <f t="shared" si="14"/>
        <v>0</v>
      </c>
      <c r="AH53" s="251">
        <v>0</v>
      </c>
      <c r="AI53" s="119">
        <f t="shared" si="82"/>
        <v>0</v>
      </c>
      <c r="AJ53" s="279"/>
    </row>
    <row r="54" spans="1:36" s="72" customFormat="1" ht="45" customHeight="1" x14ac:dyDescent="0.25">
      <c r="A54" s="150" t="s">
        <v>112</v>
      </c>
      <c r="B54" s="151" t="s">
        <v>111</v>
      </c>
      <c r="C54" s="108" t="s">
        <v>293</v>
      </c>
      <c r="D54" s="107" t="s">
        <v>26</v>
      </c>
      <c r="E54" s="110">
        <v>180</v>
      </c>
      <c r="F54" s="111">
        <v>17.170000000000002</v>
      </c>
      <c r="G54" s="111">
        <f t="shared" si="69"/>
        <v>17.170000000000002</v>
      </c>
      <c r="H54" s="152">
        <v>3090.6</v>
      </c>
      <c r="I54" s="113"/>
      <c r="J54" s="114"/>
      <c r="K54" s="115">
        <f t="shared" si="8"/>
        <v>0</v>
      </c>
      <c r="L54" s="115">
        <f t="shared" si="9"/>
        <v>0</v>
      </c>
      <c r="M54" s="116"/>
      <c r="N54" s="116">
        <f t="shared" si="70"/>
        <v>0</v>
      </c>
      <c r="O54" s="117">
        <f t="shared" si="10"/>
        <v>0</v>
      </c>
      <c r="P54" s="118">
        <v>0</v>
      </c>
      <c r="Q54" s="119">
        <f t="shared" si="71"/>
        <v>0</v>
      </c>
      <c r="R54" s="120"/>
      <c r="S54" s="114">
        <f t="shared" si="72"/>
        <v>0</v>
      </c>
      <c r="T54" s="122">
        <f t="shared" si="73"/>
        <v>0</v>
      </c>
      <c r="U54" s="115">
        <f t="shared" si="12"/>
        <v>0</v>
      </c>
      <c r="V54" s="116">
        <f t="shared" si="74"/>
        <v>0</v>
      </c>
      <c r="W54" s="116">
        <f t="shared" si="75"/>
        <v>0</v>
      </c>
      <c r="X54" s="117">
        <f t="shared" si="13"/>
        <v>0</v>
      </c>
      <c r="Y54" s="125">
        <v>0</v>
      </c>
      <c r="Z54" s="119">
        <f t="shared" si="76"/>
        <v>0</v>
      </c>
      <c r="AB54" s="114">
        <f t="shared" si="77"/>
        <v>0</v>
      </c>
      <c r="AC54" s="122">
        <f t="shared" si="78"/>
        <v>0</v>
      </c>
      <c r="AD54" s="115">
        <f t="shared" si="79"/>
        <v>0</v>
      </c>
      <c r="AE54" s="116">
        <f t="shared" si="80"/>
        <v>0</v>
      </c>
      <c r="AF54" s="116">
        <f t="shared" si="81"/>
        <v>0</v>
      </c>
      <c r="AG54" s="117">
        <f t="shared" si="14"/>
        <v>0</v>
      </c>
      <c r="AH54" s="251">
        <v>0</v>
      </c>
      <c r="AI54" s="119">
        <f t="shared" si="82"/>
        <v>0</v>
      </c>
      <c r="AJ54" s="279"/>
    </row>
    <row r="55" spans="1:36" s="72" customFormat="1" ht="43.5" customHeight="1" x14ac:dyDescent="0.25">
      <c r="A55" s="150" t="s">
        <v>113</v>
      </c>
      <c r="B55" s="151" t="s">
        <v>114</v>
      </c>
      <c r="C55" s="108" t="s">
        <v>294</v>
      </c>
      <c r="D55" s="107" t="s">
        <v>26</v>
      </c>
      <c r="E55" s="110">
        <v>34</v>
      </c>
      <c r="F55" s="111">
        <v>25.51</v>
      </c>
      <c r="G55" s="111">
        <f t="shared" si="69"/>
        <v>25.51</v>
      </c>
      <c r="H55" s="152">
        <v>867.34</v>
      </c>
      <c r="I55" s="113"/>
      <c r="J55" s="114"/>
      <c r="K55" s="115">
        <f t="shared" si="8"/>
        <v>0</v>
      </c>
      <c r="L55" s="115">
        <f t="shared" si="9"/>
        <v>0</v>
      </c>
      <c r="M55" s="116"/>
      <c r="N55" s="116">
        <f t="shared" si="70"/>
        <v>0</v>
      </c>
      <c r="O55" s="117">
        <f t="shared" si="10"/>
        <v>0</v>
      </c>
      <c r="P55" s="118">
        <v>0</v>
      </c>
      <c r="Q55" s="119">
        <f t="shared" si="71"/>
        <v>0</v>
      </c>
      <c r="R55" s="120"/>
      <c r="S55" s="114">
        <f t="shared" si="72"/>
        <v>0</v>
      </c>
      <c r="T55" s="122">
        <f t="shared" si="73"/>
        <v>0</v>
      </c>
      <c r="U55" s="115">
        <f t="shared" si="12"/>
        <v>0</v>
      </c>
      <c r="V55" s="116">
        <f t="shared" si="74"/>
        <v>0</v>
      </c>
      <c r="W55" s="116">
        <f t="shared" si="75"/>
        <v>0</v>
      </c>
      <c r="X55" s="117">
        <f t="shared" si="13"/>
        <v>0</v>
      </c>
      <c r="Y55" s="125">
        <v>0</v>
      </c>
      <c r="Z55" s="119">
        <f t="shared" si="76"/>
        <v>0</v>
      </c>
      <c r="AB55" s="114">
        <f t="shared" si="77"/>
        <v>0</v>
      </c>
      <c r="AC55" s="122">
        <f t="shared" si="78"/>
        <v>0</v>
      </c>
      <c r="AD55" s="115">
        <f t="shared" si="79"/>
        <v>0</v>
      </c>
      <c r="AE55" s="116">
        <f t="shared" si="80"/>
        <v>0</v>
      </c>
      <c r="AF55" s="116">
        <f t="shared" si="81"/>
        <v>0</v>
      </c>
      <c r="AG55" s="117">
        <f t="shared" si="14"/>
        <v>0</v>
      </c>
      <c r="AH55" s="251">
        <v>0</v>
      </c>
      <c r="AI55" s="119">
        <f t="shared" si="82"/>
        <v>0</v>
      </c>
      <c r="AJ55" s="279"/>
    </row>
    <row r="56" spans="1:36" s="72" customFormat="1" ht="43.5" customHeight="1" x14ac:dyDescent="0.25">
      <c r="A56" s="150" t="s">
        <v>115</v>
      </c>
      <c r="B56" s="151" t="s">
        <v>114</v>
      </c>
      <c r="C56" s="108" t="s">
        <v>295</v>
      </c>
      <c r="D56" s="107" t="s">
        <v>26</v>
      </c>
      <c r="E56" s="110">
        <v>68</v>
      </c>
      <c r="F56" s="111">
        <v>25.51</v>
      </c>
      <c r="G56" s="111">
        <f t="shared" si="69"/>
        <v>25.51</v>
      </c>
      <c r="H56" s="152">
        <v>1734.68</v>
      </c>
      <c r="I56" s="113"/>
      <c r="J56" s="114"/>
      <c r="K56" s="115">
        <f t="shared" si="8"/>
        <v>0</v>
      </c>
      <c r="L56" s="115">
        <f t="shared" si="9"/>
        <v>0</v>
      </c>
      <c r="M56" s="116"/>
      <c r="N56" s="116">
        <f t="shared" si="70"/>
        <v>0</v>
      </c>
      <c r="O56" s="117">
        <f t="shared" si="10"/>
        <v>0</v>
      </c>
      <c r="P56" s="118">
        <v>0</v>
      </c>
      <c r="Q56" s="119">
        <f t="shared" si="71"/>
        <v>0</v>
      </c>
      <c r="R56" s="120"/>
      <c r="S56" s="114">
        <f t="shared" si="72"/>
        <v>0</v>
      </c>
      <c r="T56" s="122">
        <f t="shared" si="73"/>
        <v>0</v>
      </c>
      <c r="U56" s="115">
        <f t="shared" si="12"/>
        <v>0</v>
      </c>
      <c r="V56" s="116">
        <f t="shared" si="74"/>
        <v>0</v>
      </c>
      <c r="W56" s="116">
        <f t="shared" si="75"/>
        <v>0</v>
      </c>
      <c r="X56" s="117">
        <f t="shared" si="13"/>
        <v>0</v>
      </c>
      <c r="Y56" s="125">
        <v>0</v>
      </c>
      <c r="Z56" s="119">
        <f t="shared" si="76"/>
        <v>0</v>
      </c>
      <c r="AB56" s="114">
        <f t="shared" si="77"/>
        <v>0</v>
      </c>
      <c r="AC56" s="122">
        <f t="shared" si="78"/>
        <v>0</v>
      </c>
      <c r="AD56" s="115">
        <f t="shared" si="79"/>
        <v>0</v>
      </c>
      <c r="AE56" s="116">
        <f t="shared" si="80"/>
        <v>0</v>
      </c>
      <c r="AF56" s="116">
        <f t="shared" si="81"/>
        <v>0</v>
      </c>
      <c r="AG56" s="117">
        <f t="shared" si="14"/>
        <v>0</v>
      </c>
      <c r="AH56" s="251">
        <v>0</v>
      </c>
      <c r="AI56" s="119">
        <f t="shared" si="82"/>
        <v>0</v>
      </c>
      <c r="AJ56" s="279"/>
    </row>
    <row r="57" spans="1:36" s="72" customFormat="1" ht="42.75" customHeight="1" x14ac:dyDescent="0.25">
      <c r="A57" s="150" t="s">
        <v>116</v>
      </c>
      <c r="B57" s="107">
        <v>91927</v>
      </c>
      <c r="C57" s="108" t="s">
        <v>296</v>
      </c>
      <c r="D57" s="107" t="s">
        <v>26</v>
      </c>
      <c r="E57" s="110">
        <v>25</v>
      </c>
      <c r="F57" s="111">
        <v>5.37</v>
      </c>
      <c r="G57" s="111">
        <f t="shared" si="69"/>
        <v>5.37</v>
      </c>
      <c r="H57" s="152">
        <v>134.25</v>
      </c>
      <c r="I57" s="113"/>
      <c r="J57" s="114"/>
      <c r="K57" s="115">
        <f t="shared" si="8"/>
        <v>0</v>
      </c>
      <c r="L57" s="115">
        <f t="shared" si="9"/>
        <v>0</v>
      </c>
      <c r="M57" s="116"/>
      <c r="N57" s="116">
        <f t="shared" si="70"/>
        <v>0</v>
      </c>
      <c r="O57" s="117">
        <f t="shared" si="10"/>
        <v>0</v>
      </c>
      <c r="P57" s="118">
        <v>0</v>
      </c>
      <c r="Q57" s="119">
        <f t="shared" si="71"/>
        <v>0</v>
      </c>
      <c r="R57" s="120"/>
      <c r="S57" s="114">
        <f t="shared" si="72"/>
        <v>0</v>
      </c>
      <c r="T57" s="122">
        <f t="shared" si="73"/>
        <v>0</v>
      </c>
      <c r="U57" s="115">
        <f t="shared" si="12"/>
        <v>0</v>
      </c>
      <c r="V57" s="116">
        <f t="shared" si="74"/>
        <v>0</v>
      </c>
      <c r="W57" s="116">
        <f t="shared" si="75"/>
        <v>0</v>
      </c>
      <c r="X57" s="117">
        <f t="shared" si="13"/>
        <v>0</v>
      </c>
      <c r="Y57" s="125">
        <v>0</v>
      </c>
      <c r="Z57" s="119">
        <f t="shared" si="76"/>
        <v>0</v>
      </c>
      <c r="AB57" s="114">
        <f t="shared" si="77"/>
        <v>0</v>
      </c>
      <c r="AC57" s="122">
        <f t="shared" si="78"/>
        <v>0</v>
      </c>
      <c r="AD57" s="115">
        <f t="shared" si="79"/>
        <v>0</v>
      </c>
      <c r="AE57" s="116">
        <f t="shared" si="80"/>
        <v>0</v>
      </c>
      <c r="AF57" s="116">
        <f t="shared" si="81"/>
        <v>0</v>
      </c>
      <c r="AG57" s="117">
        <f t="shared" si="14"/>
        <v>0</v>
      </c>
      <c r="AH57" s="251">
        <v>0</v>
      </c>
      <c r="AI57" s="119">
        <f t="shared" si="82"/>
        <v>0</v>
      </c>
      <c r="AJ57" s="279"/>
    </row>
    <row r="58" spans="1:36" s="72" customFormat="1" ht="44.25" customHeight="1" x14ac:dyDescent="0.25">
      <c r="A58" s="150" t="s">
        <v>117</v>
      </c>
      <c r="B58" s="107">
        <v>91927</v>
      </c>
      <c r="C58" s="108" t="s">
        <v>297</v>
      </c>
      <c r="D58" s="107" t="s">
        <v>26</v>
      </c>
      <c r="E58" s="110">
        <v>13</v>
      </c>
      <c r="F58" s="111">
        <v>5.37</v>
      </c>
      <c r="G58" s="111">
        <f t="shared" si="69"/>
        <v>5.37</v>
      </c>
      <c r="H58" s="152">
        <v>69.81</v>
      </c>
      <c r="I58" s="113"/>
      <c r="J58" s="114"/>
      <c r="K58" s="115">
        <f t="shared" si="8"/>
        <v>0</v>
      </c>
      <c r="L58" s="115">
        <f t="shared" si="9"/>
        <v>0</v>
      </c>
      <c r="M58" s="116"/>
      <c r="N58" s="116">
        <f t="shared" si="70"/>
        <v>0</v>
      </c>
      <c r="O58" s="117">
        <f t="shared" si="10"/>
        <v>0</v>
      </c>
      <c r="P58" s="118">
        <v>0</v>
      </c>
      <c r="Q58" s="119">
        <f t="shared" si="71"/>
        <v>0</v>
      </c>
      <c r="R58" s="120"/>
      <c r="S58" s="114">
        <f t="shared" si="72"/>
        <v>0</v>
      </c>
      <c r="T58" s="122">
        <f t="shared" si="73"/>
        <v>0</v>
      </c>
      <c r="U58" s="115">
        <f t="shared" si="12"/>
        <v>0</v>
      </c>
      <c r="V58" s="116">
        <f t="shared" si="74"/>
        <v>0</v>
      </c>
      <c r="W58" s="116">
        <f t="shared" si="75"/>
        <v>0</v>
      </c>
      <c r="X58" s="117">
        <f t="shared" si="13"/>
        <v>0</v>
      </c>
      <c r="Y58" s="125">
        <v>0</v>
      </c>
      <c r="Z58" s="119">
        <f t="shared" si="76"/>
        <v>0</v>
      </c>
      <c r="AB58" s="114">
        <f t="shared" si="77"/>
        <v>0</v>
      </c>
      <c r="AC58" s="122">
        <f t="shared" si="78"/>
        <v>0</v>
      </c>
      <c r="AD58" s="115">
        <f t="shared" si="79"/>
        <v>0</v>
      </c>
      <c r="AE58" s="116">
        <f t="shared" si="80"/>
        <v>0</v>
      </c>
      <c r="AF58" s="116">
        <f t="shared" si="81"/>
        <v>0</v>
      </c>
      <c r="AG58" s="117">
        <f t="shared" si="14"/>
        <v>0</v>
      </c>
      <c r="AH58" s="251">
        <v>0</v>
      </c>
      <c r="AI58" s="119">
        <f t="shared" si="82"/>
        <v>0</v>
      </c>
      <c r="AJ58" s="279"/>
    </row>
    <row r="59" spans="1:36" s="72" customFormat="1" ht="28.5" customHeight="1" x14ac:dyDescent="0.25">
      <c r="A59" s="150" t="s">
        <v>118</v>
      </c>
      <c r="B59" s="151" t="s">
        <v>119</v>
      </c>
      <c r="C59" s="108" t="s">
        <v>120</v>
      </c>
      <c r="D59" s="109" t="s">
        <v>19</v>
      </c>
      <c r="E59" s="110">
        <v>4</v>
      </c>
      <c r="F59" s="111">
        <v>1.63</v>
      </c>
      <c r="G59" s="111">
        <f t="shared" si="69"/>
        <v>1.63</v>
      </c>
      <c r="H59" s="152">
        <v>6.52</v>
      </c>
      <c r="I59" s="113"/>
      <c r="J59" s="114"/>
      <c r="K59" s="115">
        <f t="shared" si="8"/>
        <v>0</v>
      </c>
      <c r="L59" s="115">
        <f t="shared" si="9"/>
        <v>0</v>
      </c>
      <c r="M59" s="116"/>
      <c r="N59" s="116">
        <f t="shared" si="70"/>
        <v>0</v>
      </c>
      <c r="O59" s="117">
        <f t="shared" si="10"/>
        <v>0</v>
      </c>
      <c r="P59" s="118">
        <v>0</v>
      </c>
      <c r="Q59" s="119">
        <f t="shared" si="71"/>
        <v>0</v>
      </c>
      <c r="R59" s="120"/>
      <c r="S59" s="114">
        <f t="shared" si="72"/>
        <v>0</v>
      </c>
      <c r="T59" s="122">
        <f t="shared" si="73"/>
        <v>0</v>
      </c>
      <c r="U59" s="115">
        <f t="shared" si="12"/>
        <v>0</v>
      </c>
      <c r="V59" s="116">
        <f t="shared" si="74"/>
        <v>0</v>
      </c>
      <c r="W59" s="116">
        <f t="shared" si="75"/>
        <v>0</v>
      </c>
      <c r="X59" s="117">
        <f t="shared" si="13"/>
        <v>0</v>
      </c>
      <c r="Y59" s="125">
        <v>0</v>
      </c>
      <c r="Z59" s="119">
        <f t="shared" si="76"/>
        <v>0</v>
      </c>
      <c r="AB59" s="114">
        <f t="shared" si="77"/>
        <v>0</v>
      </c>
      <c r="AC59" s="122">
        <f t="shared" si="78"/>
        <v>0</v>
      </c>
      <c r="AD59" s="115">
        <f t="shared" si="79"/>
        <v>0</v>
      </c>
      <c r="AE59" s="116">
        <f t="shared" si="80"/>
        <v>0</v>
      </c>
      <c r="AF59" s="116">
        <f t="shared" si="81"/>
        <v>0</v>
      </c>
      <c r="AG59" s="117">
        <f t="shared" si="14"/>
        <v>0</v>
      </c>
      <c r="AH59" s="251">
        <v>0</v>
      </c>
      <c r="AI59" s="119">
        <f t="shared" si="82"/>
        <v>0</v>
      </c>
      <c r="AJ59" s="279"/>
    </row>
    <row r="60" spans="1:36" s="72" customFormat="1" ht="30" customHeight="1" x14ac:dyDescent="0.25">
      <c r="A60" s="150" t="s">
        <v>121</v>
      </c>
      <c r="B60" s="151" t="s">
        <v>122</v>
      </c>
      <c r="C60" s="108" t="s">
        <v>123</v>
      </c>
      <c r="D60" s="109" t="s">
        <v>19</v>
      </c>
      <c r="E60" s="110">
        <v>4</v>
      </c>
      <c r="F60" s="111">
        <v>12.05</v>
      </c>
      <c r="G60" s="111">
        <f t="shared" si="69"/>
        <v>12.05</v>
      </c>
      <c r="H60" s="152">
        <v>48.2</v>
      </c>
      <c r="I60" s="113"/>
      <c r="J60" s="114"/>
      <c r="K60" s="115">
        <f t="shared" si="8"/>
        <v>0</v>
      </c>
      <c r="L60" s="115">
        <f t="shared" si="9"/>
        <v>0</v>
      </c>
      <c r="M60" s="116"/>
      <c r="N60" s="116">
        <f t="shared" si="70"/>
        <v>0</v>
      </c>
      <c r="O60" s="117">
        <f t="shared" si="10"/>
        <v>0</v>
      </c>
      <c r="P60" s="118">
        <v>0</v>
      </c>
      <c r="Q60" s="119">
        <f t="shared" si="71"/>
        <v>0</v>
      </c>
      <c r="R60" s="120"/>
      <c r="S60" s="114">
        <f t="shared" si="72"/>
        <v>0</v>
      </c>
      <c r="T60" s="122">
        <f t="shared" si="73"/>
        <v>0</v>
      </c>
      <c r="U60" s="115">
        <f t="shared" si="12"/>
        <v>0</v>
      </c>
      <c r="V60" s="116">
        <f t="shared" si="74"/>
        <v>0</v>
      </c>
      <c r="W60" s="116">
        <f t="shared" si="75"/>
        <v>0</v>
      </c>
      <c r="X60" s="117">
        <f t="shared" si="13"/>
        <v>0</v>
      </c>
      <c r="Y60" s="125">
        <v>0</v>
      </c>
      <c r="Z60" s="119">
        <f t="shared" si="76"/>
        <v>0</v>
      </c>
      <c r="AB60" s="114">
        <f t="shared" si="77"/>
        <v>0</v>
      </c>
      <c r="AC60" s="122">
        <f t="shared" si="78"/>
        <v>0</v>
      </c>
      <c r="AD60" s="115">
        <f t="shared" si="79"/>
        <v>0</v>
      </c>
      <c r="AE60" s="116">
        <f t="shared" si="80"/>
        <v>0</v>
      </c>
      <c r="AF60" s="116">
        <f t="shared" si="81"/>
        <v>0</v>
      </c>
      <c r="AG60" s="117">
        <f t="shared" si="14"/>
        <v>0</v>
      </c>
      <c r="AH60" s="251">
        <v>0</v>
      </c>
      <c r="AI60" s="119">
        <f t="shared" si="82"/>
        <v>0</v>
      </c>
      <c r="AJ60" s="279"/>
    </row>
    <row r="61" spans="1:36" s="73" customFormat="1" ht="48.75" customHeight="1" x14ac:dyDescent="0.25">
      <c r="A61" s="150" t="s">
        <v>124</v>
      </c>
      <c r="B61" s="107">
        <v>93008</v>
      </c>
      <c r="C61" s="108" t="s">
        <v>125</v>
      </c>
      <c r="D61" s="109" t="s">
        <v>19</v>
      </c>
      <c r="E61" s="110">
        <v>35</v>
      </c>
      <c r="F61" s="149">
        <v>23.41</v>
      </c>
      <c r="G61" s="111">
        <f t="shared" si="69"/>
        <v>23.41</v>
      </c>
      <c r="H61" s="152">
        <v>819.35</v>
      </c>
      <c r="I61" s="113"/>
      <c r="J61" s="114"/>
      <c r="K61" s="115">
        <f t="shared" si="8"/>
        <v>0</v>
      </c>
      <c r="L61" s="115">
        <f t="shared" si="9"/>
        <v>0</v>
      </c>
      <c r="M61" s="116"/>
      <c r="N61" s="116">
        <f t="shared" si="70"/>
        <v>0</v>
      </c>
      <c r="O61" s="117">
        <f t="shared" si="10"/>
        <v>0</v>
      </c>
      <c r="P61" s="118">
        <v>0</v>
      </c>
      <c r="Q61" s="119">
        <f t="shared" si="71"/>
        <v>0</v>
      </c>
      <c r="R61" s="155"/>
      <c r="S61" s="114">
        <f t="shared" si="72"/>
        <v>0</v>
      </c>
      <c r="T61" s="122">
        <f t="shared" si="73"/>
        <v>0</v>
      </c>
      <c r="U61" s="115">
        <f t="shared" si="12"/>
        <v>0</v>
      </c>
      <c r="V61" s="116">
        <f t="shared" si="74"/>
        <v>0</v>
      </c>
      <c r="W61" s="116">
        <f t="shared" si="75"/>
        <v>0</v>
      </c>
      <c r="X61" s="117">
        <f t="shared" si="13"/>
        <v>0</v>
      </c>
      <c r="Y61" s="125">
        <v>0</v>
      </c>
      <c r="Z61" s="119">
        <f t="shared" si="76"/>
        <v>0</v>
      </c>
      <c r="AB61" s="114">
        <f t="shared" si="77"/>
        <v>0</v>
      </c>
      <c r="AC61" s="122">
        <f t="shared" si="78"/>
        <v>0</v>
      </c>
      <c r="AD61" s="115">
        <f t="shared" si="79"/>
        <v>0</v>
      </c>
      <c r="AE61" s="116">
        <f t="shared" si="80"/>
        <v>0</v>
      </c>
      <c r="AF61" s="116">
        <f t="shared" si="81"/>
        <v>0</v>
      </c>
      <c r="AG61" s="117">
        <f t="shared" si="14"/>
        <v>0</v>
      </c>
      <c r="AH61" s="251">
        <v>0</v>
      </c>
      <c r="AI61" s="119">
        <f t="shared" si="82"/>
        <v>0</v>
      </c>
      <c r="AJ61" s="279"/>
    </row>
    <row r="62" spans="1:36" s="73" customFormat="1" ht="39.75" customHeight="1" x14ac:dyDescent="0.25">
      <c r="A62" s="150" t="s">
        <v>126</v>
      </c>
      <c r="B62" s="107">
        <v>93013</v>
      </c>
      <c r="C62" s="108" t="s">
        <v>127</v>
      </c>
      <c r="D62" s="109" t="s">
        <v>19</v>
      </c>
      <c r="E62" s="110">
        <v>33</v>
      </c>
      <c r="F62" s="149">
        <v>18.690000000000001</v>
      </c>
      <c r="G62" s="111">
        <f t="shared" si="69"/>
        <v>18.690000000000001</v>
      </c>
      <c r="H62" s="152">
        <v>616.77</v>
      </c>
      <c r="I62" s="113"/>
      <c r="J62" s="114"/>
      <c r="K62" s="115">
        <f t="shared" si="8"/>
        <v>0</v>
      </c>
      <c r="L62" s="115">
        <f t="shared" si="9"/>
        <v>0</v>
      </c>
      <c r="M62" s="116"/>
      <c r="N62" s="116">
        <f t="shared" si="70"/>
        <v>0</v>
      </c>
      <c r="O62" s="117">
        <f t="shared" si="10"/>
        <v>0</v>
      </c>
      <c r="P62" s="118">
        <v>0</v>
      </c>
      <c r="Q62" s="119">
        <f t="shared" si="71"/>
        <v>0</v>
      </c>
      <c r="R62" s="155"/>
      <c r="S62" s="114">
        <f t="shared" si="72"/>
        <v>0</v>
      </c>
      <c r="T62" s="122">
        <f t="shared" si="73"/>
        <v>0</v>
      </c>
      <c r="U62" s="115">
        <f t="shared" si="12"/>
        <v>0</v>
      </c>
      <c r="V62" s="116">
        <f t="shared" si="74"/>
        <v>0</v>
      </c>
      <c r="W62" s="116">
        <f t="shared" si="75"/>
        <v>0</v>
      </c>
      <c r="X62" s="117">
        <f t="shared" si="13"/>
        <v>0</v>
      </c>
      <c r="Y62" s="125">
        <v>0</v>
      </c>
      <c r="Z62" s="119">
        <f t="shared" si="76"/>
        <v>0</v>
      </c>
      <c r="AB62" s="114">
        <f t="shared" si="77"/>
        <v>0</v>
      </c>
      <c r="AC62" s="122">
        <f t="shared" si="78"/>
        <v>0</v>
      </c>
      <c r="AD62" s="115">
        <f t="shared" si="79"/>
        <v>0</v>
      </c>
      <c r="AE62" s="116">
        <f t="shared" si="80"/>
        <v>0</v>
      </c>
      <c r="AF62" s="116">
        <f t="shared" si="81"/>
        <v>0</v>
      </c>
      <c r="AG62" s="117">
        <f t="shared" si="14"/>
        <v>0</v>
      </c>
      <c r="AH62" s="251">
        <v>0</v>
      </c>
      <c r="AI62" s="119">
        <f t="shared" si="82"/>
        <v>0</v>
      </c>
      <c r="AJ62" s="279"/>
    </row>
    <row r="63" spans="1:36" s="73" customFormat="1" ht="39.75" customHeight="1" x14ac:dyDescent="0.25">
      <c r="A63" s="150" t="s">
        <v>128</v>
      </c>
      <c r="B63" s="107">
        <v>91893</v>
      </c>
      <c r="C63" s="108" t="s">
        <v>129</v>
      </c>
      <c r="D63" s="109" t="s">
        <v>19</v>
      </c>
      <c r="E63" s="110">
        <v>6</v>
      </c>
      <c r="F63" s="149">
        <v>20.47</v>
      </c>
      <c r="G63" s="111">
        <f t="shared" si="69"/>
        <v>20.47</v>
      </c>
      <c r="H63" s="152">
        <v>122.82</v>
      </c>
      <c r="I63" s="113"/>
      <c r="J63" s="114"/>
      <c r="K63" s="115">
        <f t="shared" si="8"/>
        <v>0</v>
      </c>
      <c r="L63" s="115">
        <f t="shared" si="9"/>
        <v>0</v>
      </c>
      <c r="M63" s="116"/>
      <c r="N63" s="116">
        <f t="shared" si="70"/>
        <v>0</v>
      </c>
      <c r="O63" s="117">
        <f t="shared" si="10"/>
        <v>0</v>
      </c>
      <c r="P63" s="118">
        <v>0</v>
      </c>
      <c r="Q63" s="119">
        <f t="shared" si="71"/>
        <v>0</v>
      </c>
      <c r="R63" s="155"/>
      <c r="S63" s="114">
        <f t="shared" si="72"/>
        <v>0</v>
      </c>
      <c r="T63" s="122">
        <f t="shared" si="73"/>
        <v>0</v>
      </c>
      <c r="U63" s="115">
        <f t="shared" si="12"/>
        <v>0</v>
      </c>
      <c r="V63" s="116">
        <f t="shared" si="74"/>
        <v>0</v>
      </c>
      <c r="W63" s="116">
        <f t="shared" si="75"/>
        <v>0</v>
      </c>
      <c r="X63" s="117">
        <f t="shared" si="13"/>
        <v>0</v>
      </c>
      <c r="Y63" s="125">
        <v>0</v>
      </c>
      <c r="Z63" s="119">
        <f t="shared" si="76"/>
        <v>0</v>
      </c>
      <c r="AB63" s="114">
        <f t="shared" si="77"/>
        <v>0</v>
      </c>
      <c r="AC63" s="122">
        <f t="shared" si="78"/>
        <v>0</v>
      </c>
      <c r="AD63" s="115">
        <f t="shared" si="79"/>
        <v>0</v>
      </c>
      <c r="AE63" s="116">
        <f t="shared" si="80"/>
        <v>0</v>
      </c>
      <c r="AF63" s="116">
        <f t="shared" si="81"/>
        <v>0</v>
      </c>
      <c r="AG63" s="117">
        <f t="shared" si="14"/>
        <v>0</v>
      </c>
      <c r="AH63" s="251">
        <v>0</v>
      </c>
      <c r="AI63" s="119">
        <f t="shared" si="82"/>
        <v>0</v>
      </c>
      <c r="AJ63" s="279"/>
    </row>
    <row r="64" spans="1:36" s="73" customFormat="1" ht="48.75" customHeight="1" x14ac:dyDescent="0.25">
      <c r="A64" s="150" t="s">
        <v>130</v>
      </c>
      <c r="B64" s="107">
        <v>91868</v>
      </c>
      <c r="C64" s="108" t="s">
        <v>131</v>
      </c>
      <c r="D64" s="109" t="s">
        <v>19</v>
      </c>
      <c r="E64" s="110">
        <v>4</v>
      </c>
      <c r="F64" s="149">
        <v>17.54</v>
      </c>
      <c r="G64" s="111">
        <f t="shared" si="69"/>
        <v>17.54</v>
      </c>
      <c r="H64" s="152">
        <v>70.16</v>
      </c>
      <c r="I64" s="113"/>
      <c r="J64" s="114"/>
      <c r="K64" s="115">
        <f t="shared" si="8"/>
        <v>0</v>
      </c>
      <c r="L64" s="115">
        <f t="shared" si="9"/>
        <v>0</v>
      </c>
      <c r="M64" s="116"/>
      <c r="N64" s="116">
        <f t="shared" si="70"/>
        <v>0</v>
      </c>
      <c r="O64" s="117">
        <f t="shared" si="10"/>
        <v>0</v>
      </c>
      <c r="P64" s="118">
        <v>0</v>
      </c>
      <c r="Q64" s="119">
        <f t="shared" si="71"/>
        <v>0</v>
      </c>
      <c r="R64" s="155"/>
      <c r="S64" s="114">
        <f t="shared" si="72"/>
        <v>0</v>
      </c>
      <c r="T64" s="122">
        <f t="shared" si="73"/>
        <v>0</v>
      </c>
      <c r="U64" s="115">
        <f t="shared" si="12"/>
        <v>0</v>
      </c>
      <c r="V64" s="116">
        <f t="shared" si="74"/>
        <v>0</v>
      </c>
      <c r="W64" s="116">
        <f t="shared" si="75"/>
        <v>0</v>
      </c>
      <c r="X64" s="117">
        <f t="shared" si="13"/>
        <v>0</v>
      </c>
      <c r="Y64" s="125">
        <v>0</v>
      </c>
      <c r="Z64" s="119">
        <f t="shared" si="76"/>
        <v>0</v>
      </c>
      <c r="AB64" s="114">
        <f t="shared" si="77"/>
        <v>0</v>
      </c>
      <c r="AC64" s="122">
        <f t="shared" si="78"/>
        <v>0</v>
      </c>
      <c r="AD64" s="115">
        <f t="shared" si="79"/>
        <v>0</v>
      </c>
      <c r="AE64" s="116">
        <f t="shared" si="80"/>
        <v>0</v>
      </c>
      <c r="AF64" s="116">
        <f t="shared" si="81"/>
        <v>0</v>
      </c>
      <c r="AG64" s="117">
        <f t="shared" si="14"/>
        <v>0</v>
      </c>
      <c r="AH64" s="251">
        <v>0</v>
      </c>
      <c r="AI64" s="119">
        <f t="shared" si="82"/>
        <v>0</v>
      </c>
      <c r="AJ64" s="279"/>
    </row>
    <row r="65" spans="1:36" s="73" customFormat="1" ht="30.75" customHeight="1" x14ac:dyDescent="0.25">
      <c r="A65" s="150" t="s">
        <v>132</v>
      </c>
      <c r="B65" s="107" t="s">
        <v>133</v>
      </c>
      <c r="C65" s="108" t="s">
        <v>134</v>
      </c>
      <c r="D65" s="107" t="s">
        <v>26</v>
      </c>
      <c r="E65" s="110">
        <v>2</v>
      </c>
      <c r="F65" s="149">
        <v>91.25</v>
      </c>
      <c r="G65" s="111">
        <f t="shared" si="69"/>
        <v>91.25</v>
      </c>
      <c r="H65" s="152">
        <v>182.5</v>
      </c>
      <c r="I65" s="113"/>
      <c r="J65" s="114"/>
      <c r="K65" s="115">
        <f t="shared" si="8"/>
        <v>0</v>
      </c>
      <c r="L65" s="115">
        <f t="shared" si="9"/>
        <v>0</v>
      </c>
      <c r="M65" s="116"/>
      <c r="N65" s="116">
        <f t="shared" si="70"/>
        <v>0</v>
      </c>
      <c r="O65" s="117">
        <f t="shared" si="10"/>
        <v>0</v>
      </c>
      <c r="P65" s="118">
        <v>0</v>
      </c>
      <c r="Q65" s="119">
        <f t="shared" si="71"/>
        <v>0</v>
      </c>
      <c r="R65" s="155"/>
      <c r="S65" s="114">
        <f t="shared" si="72"/>
        <v>0</v>
      </c>
      <c r="T65" s="122">
        <f t="shared" si="73"/>
        <v>0</v>
      </c>
      <c r="U65" s="115">
        <f t="shared" si="12"/>
        <v>0</v>
      </c>
      <c r="V65" s="116">
        <f t="shared" si="74"/>
        <v>0</v>
      </c>
      <c r="W65" s="116">
        <f t="shared" si="75"/>
        <v>0</v>
      </c>
      <c r="X65" s="117">
        <f t="shared" si="13"/>
        <v>0</v>
      </c>
      <c r="Y65" s="125">
        <v>0</v>
      </c>
      <c r="Z65" s="119">
        <f t="shared" si="76"/>
        <v>0</v>
      </c>
      <c r="AB65" s="114">
        <f t="shared" si="77"/>
        <v>0</v>
      </c>
      <c r="AC65" s="122">
        <f t="shared" si="78"/>
        <v>0</v>
      </c>
      <c r="AD65" s="115">
        <f t="shared" si="79"/>
        <v>0</v>
      </c>
      <c r="AE65" s="116">
        <f t="shared" si="80"/>
        <v>0</v>
      </c>
      <c r="AF65" s="116">
        <f t="shared" si="81"/>
        <v>0</v>
      </c>
      <c r="AG65" s="117">
        <f t="shared" si="14"/>
        <v>0</v>
      </c>
      <c r="AH65" s="251">
        <v>0</v>
      </c>
      <c r="AI65" s="119">
        <f t="shared" si="82"/>
        <v>0</v>
      </c>
      <c r="AJ65" s="279"/>
    </row>
    <row r="66" spans="1:36" s="72" customFormat="1" ht="63.75" customHeight="1" x14ac:dyDescent="0.25">
      <c r="A66" s="150" t="s">
        <v>135</v>
      </c>
      <c r="B66" s="107">
        <v>91908</v>
      </c>
      <c r="C66" s="108" t="s">
        <v>136</v>
      </c>
      <c r="D66" s="109" t="s">
        <v>19</v>
      </c>
      <c r="E66" s="110">
        <v>3</v>
      </c>
      <c r="F66" s="149">
        <v>20.85</v>
      </c>
      <c r="G66" s="111">
        <f t="shared" si="69"/>
        <v>20.85</v>
      </c>
      <c r="H66" s="152">
        <v>62.55</v>
      </c>
      <c r="I66" s="113"/>
      <c r="J66" s="114"/>
      <c r="K66" s="115">
        <f t="shared" si="8"/>
        <v>0</v>
      </c>
      <c r="L66" s="115">
        <f t="shared" si="9"/>
        <v>0</v>
      </c>
      <c r="M66" s="116"/>
      <c r="N66" s="116">
        <f t="shared" si="70"/>
        <v>0</v>
      </c>
      <c r="O66" s="117">
        <f t="shared" si="10"/>
        <v>0</v>
      </c>
      <c r="P66" s="118">
        <v>0</v>
      </c>
      <c r="Q66" s="119">
        <f t="shared" si="71"/>
        <v>0</v>
      </c>
      <c r="R66" s="120"/>
      <c r="S66" s="114">
        <f t="shared" si="72"/>
        <v>0</v>
      </c>
      <c r="T66" s="122">
        <f t="shared" si="73"/>
        <v>0</v>
      </c>
      <c r="U66" s="115">
        <f t="shared" si="12"/>
        <v>0</v>
      </c>
      <c r="V66" s="116">
        <f t="shared" si="74"/>
        <v>0</v>
      </c>
      <c r="W66" s="116">
        <f t="shared" si="75"/>
        <v>0</v>
      </c>
      <c r="X66" s="117">
        <f t="shared" si="13"/>
        <v>0</v>
      </c>
      <c r="Y66" s="125">
        <v>0</v>
      </c>
      <c r="Z66" s="119">
        <f t="shared" si="76"/>
        <v>0</v>
      </c>
      <c r="AB66" s="114">
        <f t="shared" si="77"/>
        <v>0</v>
      </c>
      <c r="AC66" s="122">
        <f t="shared" si="78"/>
        <v>0</v>
      </c>
      <c r="AD66" s="115">
        <f t="shared" si="79"/>
        <v>0</v>
      </c>
      <c r="AE66" s="116">
        <f t="shared" si="80"/>
        <v>0</v>
      </c>
      <c r="AF66" s="116">
        <f t="shared" si="81"/>
        <v>0</v>
      </c>
      <c r="AG66" s="117">
        <f t="shared" si="14"/>
        <v>0</v>
      </c>
      <c r="AH66" s="251">
        <v>0</v>
      </c>
      <c r="AI66" s="119">
        <f t="shared" si="82"/>
        <v>0</v>
      </c>
      <c r="AJ66" s="279"/>
    </row>
    <row r="67" spans="1:36" s="72" customFormat="1" ht="21.75" customHeight="1" x14ac:dyDescent="0.25">
      <c r="A67" s="150" t="s">
        <v>137</v>
      </c>
      <c r="B67" s="107" t="str">
        <f>[1]COMPOSIÇÃO!B35</f>
        <v>COMPOSIÇÃO 05</v>
      </c>
      <c r="C67" s="108" t="s">
        <v>138</v>
      </c>
      <c r="D67" s="109" t="s">
        <v>19</v>
      </c>
      <c r="E67" s="110">
        <v>1</v>
      </c>
      <c r="F67" s="149">
        <v>789.59</v>
      </c>
      <c r="G67" s="111">
        <f t="shared" si="69"/>
        <v>789.59</v>
      </c>
      <c r="H67" s="152">
        <v>789.59</v>
      </c>
      <c r="I67" s="113"/>
      <c r="J67" s="114"/>
      <c r="K67" s="115">
        <f t="shared" si="8"/>
        <v>0</v>
      </c>
      <c r="L67" s="115">
        <f t="shared" si="9"/>
        <v>0</v>
      </c>
      <c r="M67" s="116"/>
      <c r="N67" s="116">
        <f t="shared" si="70"/>
        <v>0</v>
      </c>
      <c r="O67" s="117">
        <f t="shared" si="10"/>
        <v>0</v>
      </c>
      <c r="P67" s="118">
        <v>0</v>
      </c>
      <c r="Q67" s="119">
        <f t="shared" si="71"/>
        <v>0</v>
      </c>
      <c r="R67" s="120"/>
      <c r="S67" s="114">
        <f t="shared" si="72"/>
        <v>0</v>
      </c>
      <c r="T67" s="122">
        <f t="shared" si="73"/>
        <v>0</v>
      </c>
      <c r="U67" s="115">
        <f t="shared" si="12"/>
        <v>0</v>
      </c>
      <c r="V67" s="116">
        <f t="shared" si="74"/>
        <v>0</v>
      </c>
      <c r="W67" s="116">
        <f t="shared" si="75"/>
        <v>0</v>
      </c>
      <c r="X67" s="117">
        <f t="shared" si="13"/>
        <v>0</v>
      </c>
      <c r="Y67" s="125">
        <v>0</v>
      </c>
      <c r="Z67" s="119">
        <f t="shared" si="76"/>
        <v>0</v>
      </c>
      <c r="AB67" s="114">
        <f t="shared" si="77"/>
        <v>0</v>
      </c>
      <c r="AC67" s="122">
        <f t="shared" si="78"/>
        <v>0</v>
      </c>
      <c r="AD67" s="115">
        <f t="shared" si="79"/>
        <v>0</v>
      </c>
      <c r="AE67" s="116">
        <f t="shared" si="80"/>
        <v>0</v>
      </c>
      <c r="AF67" s="116">
        <f t="shared" si="81"/>
        <v>0</v>
      </c>
      <c r="AG67" s="117">
        <f t="shared" si="14"/>
        <v>0</v>
      </c>
      <c r="AH67" s="251">
        <v>0</v>
      </c>
      <c r="AI67" s="119">
        <f t="shared" si="82"/>
        <v>0</v>
      </c>
      <c r="AJ67" s="279"/>
    </row>
    <row r="68" spans="1:36" s="72" customFormat="1" ht="18.75" customHeight="1" x14ac:dyDescent="0.25">
      <c r="A68" s="150" t="s">
        <v>139</v>
      </c>
      <c r="B68" s="107" t="str">
        <f>[1]COMPOSIÇÃO!B42</f>
        <v>COMPOSIÇÃO 06</v>
      </c>
      <c r="C68" s="144" t="s">
        <v>140</v>
      </c>
      <c r="D68" s="109" t="s">
        <v>19</v>
      </c>
      <c r="E68" s="110">
        <v>3</v>
      </c>
      <c r="F68" s="111">
        <v>13.46</v>
      </c>
      <c r="G68" s="111">
        <f t="shared" si="69"/>
        <v>13.46</v>
      </c>
      <c r="H68" s="152">
        <v>40.380000000000003</v>
      </c>
      <c r="I68" s="113"/>
      <c r="J68" s="114"/>
      <c r="K68" s="115">
        <f t="shared" si="8"/>
        <v>0</v>
      </c>
      <c r="L68" s="115">
        <f t="shared" si="9"/>
        <v>0</v>
      </c>
      <c r="M68" s="116"/>
      <c r="N68" s="116">
        <f t="shared" si="70"/>
        <v>0</v>
      </c>
      <c r="O68" s="117">
        <f t="shared" si="10"/>
        <v>0</v>
      </c>
      <c r="P68" s="118">
        <v>0</v>
      </c>
      <c r="Q68" s="119">
        <f t="shared" si="71"/>
        <v>0</v>
      </c>
      <c r="R68" s="120"/>
      <c r="S68" s="114">
        <f t="shared" si="72"/>
        <v>0</v>
      </c>
      <c r="T68" s="122">
        <f t="shared" si="73"/>
        <v>0</v>
      </c>
      <c r="U68" s="115">
        <f t="shared" si="12"/>
        <v>0</v>
      </c>
      <c r="V68" s="116">
        <f t="shared" si="74"/>
        <v>0</v>
      </c>
      <c r="W68" s="116">
        <f t="shared" si="75"/>
        <v>0</v>
      </c>
      <c r="X68" s="117">
        <f t="shared" si="13"/>
        <v>0</v>
      </c>
      <c r="Y68" s="125">
        <v>0</v>
      </c>
      <c r="Z68" s="119">
        <f t="shared" si="76"/>
        <v>0</v>
      </c>
      <c r="AB68" s="114">
        <f t="shared" si="77"/>
        <v>0</v>
      </c>
      <c r="AC68" s="122">
        <f t="shared" si="78"/>
        <v>0</v>
      </c>
      <c r="AD68" s="115">
        <f t="shared" si="79"/>
        <v>0</v>
      </c>
      <c r="AE68" s="116">
        <f t="shared" si="80"/>
        <v>0</v>
      </c>
      <c r="AF68" s="116">
        <f t="shared" si="81"/>
        <v>0</v>
      </c>
      <c r="AG68" s="117">
        <f t="shared" si="14"/>
        <v>0</v>
      </c>
      <c r="AH68" s="251">
        <v>0</v>
      </c>
      <c r="AI68" s="119">
        <f t="shared" si="82"/>
        <v>0</v>
      </c>
      <c r="AJ68" s="279"/>
    </row>
    <row r="69" spans="1:36" s="72" customFormat="1" ht="55.5" customHeight="1" x14ac:dyDescent="0.25">
      <c r="A69" s="150" t="s">
        <v>141</v>
      </c>
      <c r="B69" s="107" t="str">
        <f>[1]COMPOSIÇÃO!B48</f>
        <v>COMPOSIÇÃO 07</v>
      </c>
      <c r="C69" s="144" t="s">
        <v>142</v>
      </c>
      <c r="D69" s="109" t="s">
        <v>19</v>
      </c>
      <c r="E69" s="110">
        <v>1</v>
      </c>
      <c r="F69" s="111">
        <v>82.56</v>
      </c>
      <c r="G69" s="111">
        <f t="shared" si="69"/>
        <v>82.56</v>
      </c>
      <c r="H69" s="152">
        <v>82.56</v>
      </c>
      <c r="I69" s="113"/>
      <c r="J69" s="114"/>
      <c r="K69" s="115">
        <f t="shared" si="8"/>
        <v>0</v>
      </c>
      <c r="L69" s="115">
        <f t="shared" si="9"/>
        <v>0</v>
      </c>
      <c r="M69" s="116"/>
      <c r="N69" s="116">
        <f t="shared" si="70"/>
        <v>0</v>
      </c>
      <c r="O69" s="117">
        <f t="shared" si="10"/>
        <v>0</v>
      </c>
      <c r="P69" s="118">
        <v>0</v>
      </c>
      <c r="Q69" s="119">
        <f t="shared" si="71"/>
        <v>0</v>
      </c>
      <c r="R69" s="120"/>
      <c r="S69" s="114">
        <f t="shared" si="72"/>
        <v>0</v>
      </c>
      <c r="T69" s="122">
        <f t="shared" si="73"/>
        <v>0</v>
      </c>
      <c r="U69" s="115">
        <f t="shared" si="12"/>
        <v>0</v>
      </c>
      <c r="V69" s="116">
        <f t="shared" si="74"/>
        <v>0</v>
      </c>
      <c r="W69" s="116">
        <f t="shared" si="75"/>
        <v>0</v>
      </c>
      <c r="X69" s="117">
        <f t="shared" si="13"/>
        <v>0</v>
      </c>
      <c r="Y69" s="125">
        <v>0</v>
      </c>
      <c r="Z69" s="119">
        <f t="shared" si="76"/>
        <v>0</v>
      </c>
      <c r="AB69" s="114">
        <f t="shared" si="77"/>
        <v>0</v>
      </c>
      <c r="AC69" s="122">
        <f t="shared" si="78"/>
        <v>0</v>
      </c>
      <c r="AD69" s="115">
        <f t="shared" si="79"/>
        <v>0</v>
      </c>
      <c r="AE69" s="116">
        <f t="shared" si="80"/>
        <v>0</v>
      </c>
      <c r="AF69" s="116">
        <f t="shared" si="81"/>
        <v>0</v>
      </c>
      <c r="AG69" s="117">
        <f t="shared" si="14"/>
        <v>0</v>
      </c>
      <c r="AH69" s="251">
        <v>0</v>
      </c>
      <c r="AI69" s="119">
        <f t="shared" si="82"/>
        <v>0</v>
      </c>
      <c r="AJ69" s="279"/>
    </row>
    <row r="70" spans="1:36" s="72" customFormat="1" ht="28.5" customHeight="1" x14ac:dyDescent="0.25">
      <c r="A70" s="150" t="s">
        <v>143</v>
      </c>
      <c r="B70" s="107">
        <v>96986</v>
      </c>
      <c r="C70" s="144" t="s">
        <v>144</v>
      </c>
      <c r="D70" s="109" t="s">
        <v>19</v>
      </c>
      <c r="E70" s="110">
        <v>1</v>
      </c>
      <c r="F70" s="111">
        <v>193.87</v>
      </c>
      <c r="G70" s="111">
        <f>F70+F70*$G$12</f>
        <v>193.87</v>
      </c>
      <c r="H70" s="152">
        <v>193.27</v>
      </c>
      <c r="I70" s="113"/>
      <c r="J70" s="114"/>
      <c r="K70" s="115">
        <f t="shared" si="8"/>
        <v>0</v>
      </c>
      <c r="L70" s="115">
        <f t="shared" si="9"/>
        <v>0</v>
      </c>
      <c r="M70" s="116"/>
      <c r="N70" s="116">
        <f t="shared" si="70"/>
        <v>0</v>
      </c>
      <c r="O70" s="117">
        <f t="shared" si="10"/>
        <v>0</v>
      </c>
      <c r="P70" s="118">
        <v>0</v>
      </c>
      <c r="Q70" s="119">
        <f t="shared" si="71"/>
        <v>0</v>
      </c>
      <c r="R70" s="120"/>
      <c r="S70" s="114">
        <f t="shared" si="72"/>
        <v>0</v>
      </c>
      <c r="T70" s="122">
        <f t="shared" si="73"/>
        <v>0</v>
      </c>
      <c r="U70" s="115">
        <f t="shared" si="12"/>
        <v>0</v>
      </c>
      <c r="V70" s="116">
        <f t="shared" si="74"/>
        <v>0</v>
      </c>
      <c r="W70" s="116">
        <f t="shared" si="75"/>
        <v>0</v>
      </c>
      <c r="X70" s="117">
        <f t="shared" si="13"/>
        <v>0</v>
      </c>
      <c r="Y70" s="125">
        <v>0</v>
      </c>
      <c r="Z70" s="119">
        <f t="shared" si="76"/>
        <v>0</v>
      </c>
      <c r="AB70" s="114">
        <f t="shared" si="77"/>
        <v>0</v>
      </c>
      <c r="AC70" s="122">
        <f t="shared" si="78"/>
        <v>0</v>
      </c>
      <c r="AD70" s="115">
        <f t="shared" si="79"/>
        <v>0</v>
      </c>
      <c r="AE70" s="116">
        <f t="shared" si="80"/>
        <v>0</v>
      </c>
      <c r="AF70" s="116">
        <f t="shared" si="81"/>
        <v>0</v>
      </c>
      <c r="AG70" s="117">
        <f t="shared" si="14"/>
        <v>0</v>
      </c>
      <c r="AH70" s="251">
        <v>0</v>
      </c>
      <c r="AI70" s="119">
        <f t="shared" si="82"/>
        <v>0</v>
      </c>
      <c r="AJ70" s="279"/>
    </row>
    <row r="71" spans="1:36" s="72" customFormat="1" ht="26.25" customHeight="1" x14ac:dyDescent="0.25">
      <c r="A71" s="150" t="s">
        <v>145</v>
      </c>
      <c r="B71" s="107" t="s">
        <v>146</v>
      </c>
      <c r="C71" s="144" t="s">
        <v>147</v>
      </c>
      <c r="D71" s="109" t="s">
        <v>19</v>
      </c>
      <c r="E71" s="110">
        <v>16</v>
      </c>
      <c r="F71" s="111">
        <v>3.12</v>
      </c>
      <c r="G71" s="111">
        <f t="shared" si="69"/>
        <v>3.12</v>
      </c>
      <c r="H71" s="152">
        <v>49.92</v>
      </c>
      <c r="I71" s="113"/>
      <c r="J71" s="114"/>
      <c r="K71" s="115">
        <f t="shared" si="8"/>
        <v>0</v>
      </c>
      <c r="L71" s="115">
        <f t="shared" si="9"/>
        <v>0</v>
      </c>
      <c r="M71" s="116"/>
      <c r="N71" s="116">
        <f t="shared" si="70"/>
        <v>0</v>
      </c>
      <c r="O71" s="117">
        <f t="shared" si="10"/>
        <v>0</v>
      </c>
      <c r="P71" s="118">
        <v>0</v>
      </c>
      <c r="Q71" s="119">
        <f t="shared" si="71"/>
        <v>0</v>
      </c>
      <c r="R71" s="120"/>
      <c r="S71" s="114">
        <f t="shared" si="72"/>
        <v>0</v>
      </c>
      <c r="T71" s="122">
        <f t="shared" si="73"/>
        <v>0</v>
      </c>
      <c r="U71" s="115">
        <f t="shared" si="12"/>
        <v>0</v>
      </c>
      <c r="V71" s="116">
        <f t="shared" si="74"/>
        <v>0</v>
      </c>
      <c r="W71" s="116">
        <f t="shared" si="75"/>
        <v>0</v>
      </c>
      <c r="X71" s="117">
        <f t="shared" si="13"/>
        <v>0</v>
      </c>
      <c r="Y71" s="125">
        <v>0</v>
      </c>
      <c r="Z71" s="119">
        <f t="shared" si="76"/>
        <v>0</v>
      </c>
      <c r="AB71" s="114">
        <f t="shared" si="77"/>
        <v>0</v>
      </c>
      <c r="AC71" s="122">
        <f t="shared" si="78"/>
        <v>0</v>
      </c>
      <c r="AD71" s="115">
        <f t="shared" si="79"/>
        <v>0</v>
      </c>
      <c r="AE71" s="116">
        <f t="shared" si="80"/>
        <v>0</v>
      </c>
      <c r="AF71" s="116">
        <f t="shared" si="81"/>
        <v>0</v>
      </c>
      <c r="AG71" s="117">
        <f t="shared" si="14"/>
        <v>0</v>
      </c>
      <c r="AH71" s="251">
        <v>0</v>
      </c>
      <c r="AI71" s="119">
        <f t="shared" si="82"/>
        <v>0</v>
      </c>
      <c r="AJ71" s="279"/>
    </row>
    <row r="72" spans="1:36" s="72" customFormat="1" ht="35.25" customHeight="1" x14ac:dyDescent="0.25">
      <c r="A72" s="150" t="s">
        <v>148</v>
      </c>
      <c r="B72" s="107" t="s">
        <v>149</v>
      </c>
      <c r="C72" s="144" t="s">
        <v>150</v>
      </c>
      <c r="D72" s="107" t="s">
        <v>151</v>
      </c>
      <c r="E72" s="110">
        <v>5</v>
      </c>
      <c r="F72" s="111">
        <v>21.39</v>
      </c>
      <c r="G72" s="111">
        <f t="shared" si="69"/>
        <v>21.39</v>
      </c>
      <c r="H72" s="152">
        <v>106.95</v>
      </c>
      <c r="I72" s="113"/>
      <c r="J72" s="114"/>
      <c r="K72" s="115">
        <f t="shared" si="8"/>
        <v>0</v>
      </c>
      <c r="L72" s="115">
        <f t="shared" si="9"/>
        <v>0</v>
      </c>
      <c r="M72" s="116"/>
      <c r="N72" s="116">
        <f t="shared" si="70"/>
        <v>0</v>
      </c>
      <c r="O72" s="117">
        <f t="shared" si="10"/>
        <v>0</v>
      </c>
      <c r="P72" s="118">
        <v>0</v>
      </c>
      <c r="Q72" s="119">
        <f t="shared" si="71"/>
        <v>0</v>
      </c>
      <c r="R72" s="120"/>
      <c r="S72" s="114">
        <f t="shared" si="72"/>
        <v>0</v>
      </c>
      <c r="T72" s="122">
        <f t="shared" si="73"/>
        <v>0</v>
      </c>
      <c r="U72" s="115">
        <f t="shared" si="12"/>
        <v>0</v>
      </c>
      <c r="V72" s="116">
        <f t="shared" si="74"/>
        <v>0</v>
      </c>
      <c r="W72" s="116">
        <f t="shared" si="75"/>
        <v>0</v>
      </c>
      <c r="X72" s="117">
        <f t="shared" si="13"/>
        <v>0</v>
      </c>
      <c r="Y72" s="125">
        <v>0</v>
      </c>
      <c r="Z72" s="119">
        <f t="shared" si="76"/>
        <v>0</v>
      </c>
      <c r="AB72" s="114">
        <f t="shared" si="77"/>
        <v>0</v>
      </c>
      <c r="AC72" s="122">
        <f t="shared" si="78"/>
        <v>0</v>
      </c>
      <c r="AD72" s="115">
        <f t="shared" si="79"/>
        <v>0</v>
      </c>
      <c r="AE72" s="116">
        <f t="shared" si="80"/>
        <v>0</v>
      </c>
      <c r="AF72" s="116">
        <f t="shared" si="81"/>
        <v>0</v>
      </c>
      <c r="AG72" s="117">
        <f t="shared" si="14"/>
        <v>0</v>
      </c>
      <c r="AH72" s="251">
        <v>0</v>
      </c>
      <c r="AI72" s="119">
        <f t="shared" si="82"/>
        <v>0</v>
      </c>
      <c r="AJ72" s="279"/>
    </row>
    <row r="73" spans="1:36" s="72" customFormat="1" ht="41.25" customHeight="1" x14ac:dyDescent="0.25">
      <c r="A73" s="150" t="s">
        <v>152</v>
      </c>
      <c r="B73" s="107" t="s">
        <v>153</v>
      </c>
      <c r="C73" s="144" t="s">
        <v>154</v>
      </c>
      <c r="D73" s="109" t="s">
        <v>19</v>
      </c>
      <c r="E73" s="110">
        <v>25</v>
      </c>
      <c r="F73" s="111">
        <v>17.04</v>
      </c>
      <c r="G73" s="111">
        <f t="shared" si="69"/>
        <v>17.04</v>
      </c>
      <c r="H73" s="152">
        <v>426</v>
      </c>
      <c r="I73" s="113"/>
      <c r="J73" s="114"/>
      <c r="K73" s="115">
        <f t="shared" si="8"/>
        <v>0</v>
      </c>
      <c r="L73" s="115">
        <f t="shared" si="9"/>
        <v>0</v>
      </c>
      <c r="M73" s="116"/>
      <c r="N73" s="116">
        <f t="shared" si="70"/>
        <v>0</v>
      </c>
      <c r="O73" s="117">
        <f t="shared" si="10"/>
        <v>0</v>
      </c>
      <c r="P73" s="118">
        <v>0</v>
      </c>
      <c r="Q73" s="119">
        <f t="shared" si="71"/>
        <v>0</v>
      </c>
      <c r="R73" s="120"/>
      <c r="S73" s="114">
        <f t="shared" si="72"/>
        <v>0</v>
      </c>
      <c r="T73" s="122">
        <f t="shared" si="73"/>
        <v>0</v>
      </c>
      <c r="U73" s="115">
        <f t="shared" si="12"/>
        <v>0</v>
      </c>
      <c r="V73" s="116">
        <f t="shared" si="74"/>
        <v>0</v>
      </c>
      <c r="W73" s="116">
        <f t="shared" si="75"/>
        <v>0</v>
      </c>
      <c r="X73" s="117">
        <f t="shared" si="13"/>
        <v>0</v>
      </c>
      <c r="Y73" s="125">
        <v>0</v>
      </c>
      <c r="Z73" s="119">
        <f t="shared" si="76"/>
        <v>0</v>
      </c>
      <c r="AB73" s="114">
        <f t="shared" si="77"/>
        <v>0</v>
      </c>
      <c r="AC73" s="122">
        <f t="shared" si="78"/>
        <v>0</v>
      </c>
      <c r="AD73" s="115">
        <f t="shared" si="79"/>
        <v>0</v>
      </c>
      <c r="AE73" s="116">
        <f t="shared" si="80"/>
        <v>0</v>
      </c>
      <c r="AF73" s="116">
        <f t="shared" si="81"/>
        <v>0</v>
      </c>
      <c r="AG73" s="117">
        <f t="shared" si="14"/>
        <v>0</v>
      </c>
      <c r="AH73" s="251">
        <v>0</v>
      </c>
      <c r="AI73" s="119">
        <f t="shared" si="82"/>
        <v>0</v>
      </c>
      <c r="AJ73" s="279"/>
    </row>
    <row r="74" spans="1:36" s="72" customFormat="1" ht="21" customHeight="1" x14ac:dyDescent="0.25">
      <c r="A74" s="150" t="s">
        <v>155</v>
      </c>
      <c r="B74" s="107" t="str">
        <f>[1]COMPOSIÇÃO!B56</f>
        <v>COMPOSIÇÃO 08</v>
      </c>
      <c r="C74" s="108" t="s">
        <v>156</v>
      </c>
      <c r="D74" s="109" t="s">
        <v>19</v>
      </c>
      <c r="E74" s="110">
        <f>15+22</f>
        <v>37</v>
      </c>
      <c r="F74" s="149">
        <v>4.58</v>
      </c>
      <c r="G74" s="111">
        <f t="shared" si="69"/>
        <v>4.58</v>
      </c>
      <c r="H74" s="152">
        <v>169.46</v>
      </c>
      <c r="I74" s="113"/>
      <c r="J74" s="114"/>
      <c r="K74" s="115">
        <f t="shared" si="8"/>
        <v>0</v>
      </c>
      <c r="L74" s="115">
        <f t="shared" si="9"/>
        <v>0</v>
      </c>
      <c r="M74" s="116"/>
      <c r="N74" s="116">
        <f t="shared" si="70"/>
        <v>0</v>
      </c>
      <c r="O74" s="117">
        <f t="shared" si="10"/>
        <v>0</v>
      </c>
      <c r="P74" s="118">
        <v>0</v>
      </c>
      <c r="Q74" s="119">
        <f t="shared" si="71"/>
        <v>0</v>
      </c>
      <c r="R74" s="120"/>
      <c r="S74" s="114">
        <f t="shared" si="72"/>
        <v>0</v>
      </c>
      <c r="T74" s="122">
        <f t="shared" si="73"/>
        <v>0</v>
      </c>
      <c r="U74" s="115">
        <f t="shared" si="12"/>
        <v>0</v>
      </c>
      <c r="V74" s="116">
        <f t="shared" si="74"/>
        <v>0</v>
      </c>
      <c r="W74" s="116">
        <f t="shared" si="75"/>
        <v>0</v>
      </c>
      <c r="X74" s="117">
        <f t="shared" si="13"/>
        <v>0</v>
      </c>
      <c r="Y74" s="125">
        <v>0</v>
      </c>
      <c r="Z74" s="119">
        <f t="shared" si="76"/>
        <v>0</v>
      </c>
      <c r="AB74" s="114">
        <f t="shared" si="77"/>
        <v>0</v>
      </c>
      <c r="AC74" s="122">
        <f t="shared" si="78"/>
        <v>0</v>
      </c>
      <c r="AD74" s="115">
        <f t="shared" si="79"/>
        <v>0</v>
      </c>
      <c r="AE74" s="116">
        <f t="shared" si="80"/>
        <v>0</v>
      </c>
      <c r="AF74" s="116">
        <f t="shared" si="81"/>
        <v>0</v>
      </c>
      <c r="AG74" s="117">
        <f t="shared" si="14"/>
        <v>0</v>
      </c>
      <c r="AH74" s="251">
        <v>0</v>
      </c>
      <c r="AI74" s="119">
        <f t="shared" si="82"/>
        <v>0</v>
      </c>
      <c r="AJ74" s="279"/>
    </row>
    <row r="75" spans="1:36" s="72" customFormat="1" ht="14.25" customHeight="1" x14ac:dyDescent="0.25">
      <c r="A75" s="150" t="s">
        <v>157</v>
      </c>
      <c r="B75" s="107" t="s">
        <v>158</v>
      </c>
      <c r="C75" s="108" t="s">
        <v>159</v>
      </c>
      <c r="D75" s="107" t="s">
        <v>85</v>
      </c>
      <c r="E75" s="110">
        <v>1</v>
      </c>
      <c r="F75" s="149">
        <v>37.270000000000003</v>
      </c>
      <c r="G75" s="111">
        <f t="shared" si="69"/>
        <v>37.270000000000003</v>
      </c>
      <c r="H75" s="152">
        <v>37.270000000000003</v>
      </c>
      <c r="I75" s="113"/>
      <c r="J75" s="114"/>
      <c r="K75" s="115">
        <f t="shared" si="8"/>
        <v>0</v>
      </c>
      <c r="L75" s="115">
        <f t="shared" si="9"/>
        <v>0</v>
      </c>
      <c r="M75" s="116"/>
      <c r="N75" s="116">
        <f t="shared" si="70"/>
        <v>0</v>
      </c>
      <c r="O75" s="117">
        <f t="shared" si="10"/>
        <v>0</v>
      </c>
      <c r="P75" s="118">
        <v>0</v>
      </c>
      <c r="Q75" s="119">
        <f t="shared" si="71"/>
        <v>0</v>
      </c>
      <c r="R75" s="120"/>
      <c r="S75" s="114">
        <f t="shared" si="72"/>
        <v>0</v>
      </c>
      <c r="T75" s="122">
        <f t="shared" si="73"/>
        <v>0</v>
      </c>
      <c r="U75" s="115">
        <f t="shared" si="12"/>
        <v>0</v>
      </c>
      <c r="V75" s="116">
        <f t="shared" si="74"/>
        <v>0</v>
      </c>
      <c r="W75" s="116">
        <f t="shared" si="75"/>
        <v>0</v>
      </c>
      <c r="X75" s="117">
        <f t="shared" si="13"/>
        <v>0</v>
      </c>
      <c r="Y75" s="125">
        <v>0</v>
      </c>
      <c r="Z75" s="119">
        <f t="shared" si="76"/>
        <v>0</v>
      </c>
      <c r="AB75" s="114">
        <f t="shared" si="77"/>
        <v>0</v>
      </c>
      <c r="AC75" s="122">
        <f t="shared" si="78"/>
        <v>0</v>
      </c>
      <c r="AD75" s="115">
        <f t="shared" si="79"/>
        <v>0</v>
      </c>
      <c r="AE75" s="116">
        <f t="shared" si="80"/>
        <v>0</v>
      </c>
      <c r="AF75" s="116">
        <f t="shared" si="81"/>
        <v>0</v>
      </c>
      <c r="AG75" s="117">
        <f t="shared" si="14"/>
        <v>0</v>
      </c>
      <c r="AH75" s="251">
        <v>0</v>
      </c>
      <c r="AI75" s="119">
        <f t="shared" si="82"/>
        <v>0</v>
      </c>
      <c r="AJ75" s="279"/>
    </row>
    <row r="76" spans="1:36" s="72" customFormat="1" ht="21" customHeight="1" x14ac:dyDescent="0.25">
      <c r="A76" s="150" t="s">
        <v>160</v>
      </c>
      <c r="B76" s="107" t="str">
        <f>[1]COMPOSIÇÃO!B62</f>
        <v>COMPOSIÇÃO 09</v>
      </c>
      <c r="C76" s="144" t="s">
        <v>161</v>
      </c>
      <c r="D76" s="109" t="s">
        <v>19</v>
      </c>
      <c r="E76" s="110">
        <v>1</v>
      </c>
      <c r="F76" s="111">
        <v>17.12</v>
      </c>
      <c r="G76" s="111">
        <f t="shared" si="69"/>
        <v>17.12</v>
      </c>
      <c r="H76" s="152">
        <v>17.12</v>
      </c>
      <c r="I76" s="113"/>
      <c r="J76" s="114"/>
      <c r="K76" s="115">
        <f t="shared" si="8"/>
        <v>0</v>
      </c>
      <c r="L76" s="115">
        <f t="shared" si="9"/>
        <v>0</v>
      </c>
      <c r="M76" s="116"/>
      <c r="N76" s="116">
        <f t="shared" si="70"/>
        <v>0</v>
      </c>
      <c r="O76" s="117">
        <f t="shared" si="10"/>
        <v>0</v>
      </c>
      <c r="P76" s="118">
        <v>0</v>
      </c>
      <c r="Q76" s="119">
        <f t="shared" si="71"/>
        <v>0</v>
      </c>
      <c r="R76" s="120"/>
      <c r="S76" s="114">
        <f t="shared" si="72"/>
        <v>0</v>
      </c>
      <c r="T76" s="122">
        <f t="shared" si="73"/>
        <v>0</v>
      </c>
      <c r="U76" s="115">
        <f t="shared" si="12"/>
        <v>0</v>
      </c>
      <c r="V76" s="116">
        <f t="shared" si="74"/>
        <v>0</v>
      </c>
      <c r="W76" s="116">
        <f t="shared" si="75"/>
        <v>0</v>
      </c>
      <c r="X76" s="117">
        <f t="shared" si="13"/>
        <v>0</v>
      </c>
      <c r="Y76" s="125">
        <v>0</v>
      </c>
      <c r="Z76" s="119">
        <f t="shared" si="76"/>
        <v>0</v>
      </c>
      <c r="AB76" s="114">
        <f t="shared" si="77"/>
        <v>0</v>
      </c>
      <c r="AC76" s="122">
        <f t="shared" si="78"/>
        <v>0</v>
      </c>
      <c r="AD76" s="115">
        <f t="shared" si="79"/>
        <v>0</v>
      </c>
      <c r="AE76" s="116">
        <f t="shared" si="80"/>
        <v>0</v>
      </c>
      <c r="AF76" s="116">
        <f t="shared" si="81"/>
        <v>0</v>
      </c>
      <c r="AG76" s="117">
        <f t="shared" si="14"/>
        <v>0</v>
      </c>
      <c r="AH76" s="251">
        <v>0</v>
      </c>
      <c r="AI76" s="119">
        <f t="shared" si="82"/>
        <v>0</v>
      </c>
      <c r="AJ76" s="279"/>
    </row>
    <row r="77" spans="1:36" s="72" customFormat="1" ht="44.25" customHeight="1" x14ac:dyDescent="0.25">
      <c r="A77" s="150" t="s">
        <v>162</v>
      </c>
      <c r="B77" s="107">
        <v>91869</v>
      </c>
      <c r="C77" s="144" t="s">
        <v>163</v>
      </c>
      <c r="D77" s="107" t="s">
        <v>26</v>
      </c>
      <c r="E77" s="110">
        <v>2</v>
      </c>
      <c r="F77" s="111">
        <v>22.36</v>
      </c>
      <c r="G77" s="111">
        <f t="shared" si="69"/>
        <v>22.36</v>
      </c>
      <c r="H77" s="152">
        <v>44.72</v>
      </c>
      <c r="I77" s="113"/>
      <c r="J77" s="114"/>
      <c r="K77" s="115">
        <f t="shared" si="8"/>
        <v>0</v>
      </c>
      <c r="L77" s="115">
        <f t="shared" si="9"/>
        <v>0</v>
      </c>
      <c r="M77" s="116"/>
      <c r="N77" s="116">
        <f t="shared" si="70"/>
        <v>0</v>
      </c>
      <c r="O77" s="117">
        <f t="shared" si="10"/>
        <v>0</v>
      </c>
      <c r="P77" s="118">
        <v>0</v>
      </c>
      <c r="Q77" s="119">
        <f t="shared" si="71"/>
        <v>0</v>
      </c>
      <c r="R77" s="120"/>
      <c r="S77" s="114">
        <f t="shared" si="72"/>
        <v>0</v>
      </c>
      <c r="T77" s="122">
        <f t="shared" si="73"/>
        <v>0</v>
      </c>
      <c r="U77" s="115">
        <f t="shared" si="12"/>
        <v>0</v>
      </c>
      <c r="V77" s="116">
        <f t="shared" si="74"/>
        <v>0</v>
      </c>
      <c r="W77" s="116">
        <f t="shared" si="75"/>
        <v>0</v>
      </c>
      <c r="X77" s="117">
        <f t="shared" si="13"/>
        <v>0</v>
      </c>
      <c r="Y77" s="125">
        <v>0</v>
      </c>
      <c r="Z77" s="119">
        <f t="shared" si="76"/>
        <v>0</v>
      </c>
      <c r="AB77" s="114">
        <f t="shared" si="77"/>
        <v>0</v>
      </c>
      <c r="AC77" s="122">
        <f t="shared" si="78"/>
        <v>0</v>
      </c>
      <c r="AD77" s="115">
        <f t="shared" si="79"/>
        <v>0</v>
      </c>
      <c r="AE77" s="116">
        <f t="shared" si="80"/>
        <v>0</v>
      </c>
      <c r="AF77" s="116">
        <f t="shared" si="81"/>
        <v>0</v>
      </c>
      <c r="AG77" s="117">
        <f t="shared" si="14"/>
        <v>0</v>
      </c>
      <c r="AH77" s="250">
        <v>0</v>
      </c>
      <c r="AI77" s="119">
        <f t="shared" si="82"/>
        <v>0</v>
      </c>
      <c r="AJ77" s="279"/>
    </row>
    <row r="78" spans="1:36" s="72" customFormat="1" ht="47.25" customHeight="1" x14ac:dyDescent="0.25">
      <c r="A78" s="150" t="s">
        <v>164</v>
      </c>
      <c r="B78" s="107">
        <v>91881</v>
      </c>
      <c r="C78" s="144" t="s">
        <v>165</v>
      </c>
      <c r="D78" s="109" t="s">
        <v>19</v>
      </c>
      <c r="E78" s="110">
        <v>6</v>
      </c>
      <c r="F78" s="111">
        <v>13.19</v>
      </c>
      <c r="G78" s="111">
        <f t="shared" si="69"/>
        <v>13.19</v>
      </c>
      <c r="H78" s="152">
        <v>79.14</v>
      </c>
      <c r="I78" s="113"/>
      <c r="J78" s="114"/>
      <c r="K78" s="115">
        <f t="shared" si="8"/>
        <v>0</v>
      </c>
      <c r="L78" s="115">
        <f t="shared" si="9"/>
        <v>0</v>
      </c>
      <c r="M78" s="116"/>
      <c r="N78" s="116">
        <f t="shared" si="70"/>
        <v>0</v>
      </c>
      <c r="O78" s="117">
        <f t="shared" si="10"/>
        <v>0</v>
      </c>
      <c r="P78" s="118">
        <v>0</v>
      </c>
      <c r="Q78" s="119">
        <f t="shared" si="71"/>
        <v>0</v>
      </c>
      <c r="R78" s="120"/>
      <c r="S78" s="114">
        <f t="shared" si="72"/>
        <v>0</v>
      </c>
      <c r="T78" s="122">
        <f t="shared" si="73"/>
        <v>0</v>
      </c>
      <c r="U78" s="115">
        <f t="shared" si="12"/>
        <v>0</v>
      </c>
      <c r="V78" s="116">
        <f t="shared" si="74"/>
        <v>0</v>
      </c>
      <c r="W78" s="116">
        <f t="shared" si="75"/>
        <v>0</v>
      </c>
      <c r="X78" s="117">
        <f t="shared" si="13"/>
        <v>0</v>
      </c>
      <c r="Y78" s="125">
        <v>0</v>
      </c>
      <c r="Z78" s="119">
        <f t="shared" si="76"/>
        <v>0</v>
      </c>
      <c r="AB78" s="114">
        <f t="shared" si="77"/>
        <v>0</v>
      </c>
      <c r="AC78" s="122">
        <f t="shared" si="78"/>
        <v>0</v>
      </c>
      <c r="AD78" s="115">
        <f t="shared" si="79"/>
        <v>0</v>
      </c>
      <c r="AE78" s="116">
        <f t="shared" si="80"/>
        <v>0</v>
      </c>
      <c r="AF78" s="116">
        <f t="shared" si="81"/>
        <v>0</v>
      </c>
      <c r="AG78" s="117">
        <f t="shared" si="14"/>
        <v>0</v>
      </c>
      <c r="AH78" s="251">
        <v>0</v>
      </c>
      <c r="AI78" s="119">
        <f t="shared" si="82"/>
        <v>0</v>
      </c>
      <c r="AJ78" s="279"/>
    </row>
    <row r="79" spans="1:36" s="73" customFormat="1" ht="48.75" customHeight="1" x14ac:dyDescent="0.25">
      <c r="A79" s="150" t="s">
        <v>166</v>
      </c>
      <c r="B79" s="107">
        <v>91908</v>
      </c>
      <c r="C79" s="144" t="s">
        <v>136</v>
      </c>
      <c r="D79" s="109" t="s">
        <v>19</v>
      </c>
      <c r="E79" s="110">
        <v>2</v>
      </c>
      <c r="F79" s="111">
        <v>20.85</v>
      </c>
      <c r="G79" s="111">
        <f t="shared" si="69"/>
        <v>20.85</v>
      </c>
      <c r="H79" s="152">
        <v>41.7</v>
      </c>
      <c r="I79" s="113"/>
      <c r="J79" s="114"/>
      <c r="K79" s="115">
        <f t="shared" si="8"/>
        <v>0</v>
      </c>
      <c r="L79" s="115">
        <f t="shared" si="9"/>
        <v>0</v>
      </c>
      <c r="M79" s="116"/>
      <c r="N79" s="116">
        <f t="shared" si="70"/>
        <v>0</v>
      </c>
      <c r="O79" s="117">
        <f t="shared" si="10"/>
        <v>0</v>
      </c>
      <c r="P79" s="118">
        <v>0</v>
      </c>
      <c r="Q79" s="119">
        <f t="shared" si="71"/>
        <v>0</v>
      </c>
      <c r="R79" s="155"/>
      <c r="S79" s="114">
        <f t="shared" si="72"/>
        <v>0</v>
      </c>
      <c r="T79" s="122">
        <f t="shared" si="73"/>
        <v>0</v>
      </c>
      <c r="U79" s="115">
        <f t="shared" si="12"/>
        <v>0</v>
      </c>
      <c r="V79" s="116">
        <f t="shared" si="74"/>
        <v>0</v>
      </c>
      <c r="W79" s="116">
        <f t="shared" si="75"/>
        <v>0</v>
      </c>
      <c r="X79" s="117">
        <f t="shared" si="13"/>
        <v>0</v>
      </c>
      <c r="Y79" s="125">
        <v>0</v>
      </c>
      <c r="Z79" s="119">
        <f t="shared" si="76"/>
        <v>0</v>
      </c>
      <c r="AB79" s="114">
        <f t="shared" si="77"/>
        <v>0</v>
      </c>
      <c r="AC79" s="122">
        <f t="shared" si="78"/>
        <v>0</v>
      </c>
      <c r="AD79" s="115">
        <f t="shared" si="79"/>
        <v>0</v>
      </c>
      <c r="AE79" s="116">
        <f t="shared" si="80"/>
        <v>0</v>
      </c>
      <c r="AF79" s="116">
        <f t="shared" si="81"/>
        <v>0</v>
      </c>
      <c r="AG79" s="117">
        <f t="shared" si="14"/>
        <v>0</v>
      </c>
      <c r="AH79" s="250">
        <v>0</v>
      </c>
      <c r="AI79" s="119">
        <f t="shared" si="82"/>
        <v>0</v>
      </c>
      <c r="AJ79" s="279"/>
    </row>
    <row r="80" spans="1:36" s="72" customFormat="1" ht="48.75" customHeight="1" x14ac:dyDescent="0.25">
      <c r="A80" s="150" t="s">
        <v>167</v>
      </c>
      <c r="B80" s="107">
        <v>91910</v>
      </c>
      <c r="C80" s="144" t="s">
        <v>168</v>
      </c>
      <c r="D80" s="109" t="s">
        <v>19</v>
      </c>
      <c r="E80" s="110">
        <v>1</v>
      </c>
      <c r="F80" s="111">
        <v>23.64</v>
      </c>
      <c r="G80" s="111">
        <f t="shared" si="69"/>
        <v>23.64</v>
      </c>
      <c r="H80" s="152">
        <v>23.64</v>
      </c>
      <c r="I80" s="113"/>
      <c r="J80" s="114"/>
      <c r="K80" s="115">
        <f t="shared" si="8"/>
        <v>0</v>
      </c>
      <c r="L80" s="115">
        <f t="shared" si="9"/>
        <v>0</v>
      </c>
      <c r="M80" s="116"/>
      <c r="N80" s="116">
        <f t="shared" si="70"/>
        <v>0</v>
      </c>
      <c r="O80" s="117">
        <f t="shared" si="10"/>
        <v>0</v>
      </c>
      <c r="P80" s="118">
        <v>0</v>
      </c>
      <c r="Q80" s="119">
        <f t="shared" si="71"/>
        <v>0</v>
      </c>
      <c r="R80" s="120"/>
      <c r="S80" s="114">
        <f t="shared" si="72"/>
        <v>0</v>
      </c>
      <c r="T80" s="122">
        <f t="shared" si="73"/>
        <v>0</v>
      </c>
      <c r="U80" s="115">
        <f t="shared" si="12"/>
        <v>0</v>
      </c>
      <c r="V80" s="116">
        <f t="shared" si="74"/>
        <v>0</v>
      </c>
      <c r="W80" s="116">
        <f t="shared" si="75"/>
        <v>0</v>
      </c>
      <c r="X80" s="117">
        <f t="shared" si="13"/>
        <v>0</v>
      </c>
      <c r="Y80" s="125">
        <v>0</v>
      </c>
      <c r="Z80" s="119">
        <f t="shared" si="76"/>
        <v>0</v>
      </c>
      <c r="AB80" s="114">
        <f t="shared" si="77"/>
        <v>0</v>
      </c>
      <c r="AC80" s="122">
        <f t="shared" si="78"/>
        <v>0</v>
      </c>
      <c r="AD80" s="115">
        <f t="shared" si="79"/>
        <v>0</v>
      </c>
      <c r="AE80" s="116">
        <f t="shared" si="80"/>
        <v>0</v>
      </c>
      <c r="AF80" s="116">
        <f t="shared" si="81"/>
        <v>0</v>
      </c>
      <c r="AG80" s="117">
        <f t="shared" si="14"/>
        <v>0</v>
      </c>
      <c r="AH80" s="251">
        <v>0</v>
      </c>
      <c r="AI80" s="119">
        <f t="shared" si="82"/>
        <v>0</v>
      </c>
      <c r="AJ80" s="279"/>
    </row>
    <row r="81" spans="1:36" s="72" customFormat="1" ht="24.75" customHeight="1" x14ac:dyDescent="0.25">
      <c r="A81" s="150" t="s">
        <v>169</v>
      </c>
      <c r="B81" s="107" t="str">
        <f>[1]COMPOSIÇÃO!B69</f>
        <v>COMPOSIÇÃO 10</v>
      </c>
      <c r="C81" s="144" t="s">
        <v>170</v>
      </c>
      <c r="D81" s="109" t="s">
        <v>19</v>
      </c>
      <c r="E81" s="110">
        <v>8</v>
      </c>
      <c r="F81" s="111">
        <v>27.3</v>
      </c>
      <c r="G81" s="111">
        <f t="shared" si="69"/>
        <v>27.3</v>
      </c>
      <c r="H81" s="152">
        <v>218.4</v>
      </c>
      <c r="I81" s="113"/>
      <c r="J81" s="114"/>
      <c r="K81" s="115">
        <f t="shared" ref="K81:K103" si="83">Q81</f>
        <v>0</v>
      </c>
      <c r="L81" s="115">
        <f t="shared" ref="L81:L103" si="84">J81+K81</f>
        <v>0</v>
      </c>
      <c r="M81" s="116"/>
      <c r="N81" s="116">
        <f t="shared" si="70"/>
        <v>0</v>
      </c>
      <c r="O81" s="117">
        <f t="shared" ref="O81:O103" si="85">M81+N81</f>
        <v>0</v>
      </c>
      <c r="P81" s="118">
        <v>0</v>
      </c>
      <c r="Q81" s="119">
        <f t="shared" si="71"/>
        <v>0</v>
      </c>
      <c r="R81" s="120"/>
      <c r="S81" s="114">
        <f t="shared" si="72"/>
        <v>0</v>
      </c>
      <c r="T81" s="122">
        <f t="shared" si="73"/>
        <v>0</v>
      </c>
      <c r="U81" s="115">
        <f t="shared" ref="U81:U103" si="86">S81+T81</f>
        <v>0</v>
      </c>
      <c r="V81" s="116">
        <f t="shared" si="74"/>
        <v>0</v>
      </c>
      <c r="W81" s="116">
        <f t="shared" si="75"/>
        <v>0</v>
      </c>
      <c r="X81" s="117">
        <f t="shared" ref="X81:X104" si="87">V81+W81</f>
        <v>0</v>
      </c>
      <c r="Y81" s="125">
        <v>0</v>
      </c>
      <c r="Z81" s="119">
        <f t="shared" si="76"/>
        <v>0</v>
      </c>
      <c r="AB81" s="114">
        <f t="shared" si="77"/>
        <v>0</v>
      </c>
      <c r="AC81" s="122">
        <f t="shared" si="78"/>
        <v>0</v>
      </c>
      <c r="AD81" s="115">
        <f t="shared" si="79"/>
        <v>0</v>
      </c>
      <c r="AE81" s="116">
        <f t="shared" si="80"/>
        <v>0</v>
      </c>
      <c r="AF81" s="116">
        <f t="shared" si="81"/>
        <v>0</v>
      </c>
      <c r="AG81" s="117">
        <f t="shared" si="14"/>
        <v>0</v>
      </c>
      <c r="AH81" s="251">
        <v>0</v>
      </c>
      <c r="AI81" s="119">
        <f t="shared" si="82"/>
        <v>0</v>
      </c>
      <c r="AJ81" s="279"/>
    </row>
    <row r="82" spans="1:36" s="72" customFormat="1" ht="30.75" customHeight="1" x14ac:dyDescent="0.25">
      <c r="A82" s="150" t="s">
        <v>171</v>
      </c>
      <c r="B82" s="107" t="s">
        <v>172</v>
      </c>
      <c r="C82" s="144" t="s">
        <v>173</v>
      </c>
      <c r="D82" s="109" t="s">
        <v>19</v>
      </c>
      <c r="E82" s="110">
        <v>2</v>
      </c>
      <c r="F82" s="111">
        <v>17.309999999999999</v>
      </c>
      <c r="G82" s="111">
        <f t="shared" si="69"/>
        <v>17.309999999999999</v>
      </c>
      <c r="H82" s="152">
        <v>34.619999999999997</v>
      </c>
      <c r="I82" s="113"/>
      <c r="J82" s="114"/>
      <c r="K82" s="115">
        <f t="shared" si="83"/>
        <v>0</v>
      </c>
      <c r="L82" s="115">
        <f t="shared" si="84"/>
        <v>0</v>
      </c>
      <c r="M82" s="116"/>
      <c r="N82" s="116">
        <f t="shared" si="70"/>
        <v>0</v>
      </c>
      <c r="O82" s="117">
        <f t="shared" si="85"/>
        <v>0</v>
      </c>
      <c r="P82" s="118">
        <v>0</v>
      </c>
      <c r="Q82" s="119">
        <f t="shared" si="71"/>
        <v>0</v>
      </c>
      <c r="R82" s="120"/>
      <c r="S82" s="114">
        <f t="shared" si="72"/>
        <v>0</v>
      </c>
      <c r="T82" s="122">
        <f t="shared" si="73"/>
        <v>0</v>
      </c>
      <c r="U82" s="115">
        <f t="shared" si="86"/>
        <v>0</v>
      </c>
      <c r="V82" s="116">
        <f t="shared" si="74"/>
        <v>0</v>
      </c>
      <c r="W82" s="116">
        <f t="shared" si="75"/>
        <v>0</v>
      </c>
      <c r="X82" s="117">
        <f t="shared" si="87"/>
        <v>0</v>
      </c>
      <c r="Y82" s="125">
        <v>0</v>
      </c>
      <c r="Z82" s="119">
        <f t="shared" si="76"/>
        <v>0</v>
      </c>
      <c r="AB82" s="114">
        <f t="shared" si="77"/>
        <v>0</v>
      </c>
      <c r="AC82" s="122">
        <f t="shared" si="78"/>
        <v>0</v>
      </c>
      <c r="AD82" s="115">
        <f t="shared" si="79"/>
        <v>0</v>
      </c>
      <c r="AE82" s="116">
        <f t="shared" si="80"/>
        <v>0</v>
      </c>
      <c r="AF82" s="116">
        <f t="shared" si="81"/>
        <v>0</v>
      </c>
      <c r="AG82" s="117">
        <f t="shared" ref="AG82:AG83" si="88">AE82+AF82</f>
        <v>0</v>
      </c>
      <c r="AH82" s="251">
        <v>0</v>
      </c>
      <c r="AI82" s="119">
        <f t="shared" si="82"/>
        <v>0</v>
      </c>
      <c r="AJ82" s="279"/>
    </row>
    <row r="83" spans="1:36" s="72" customFormat="1" ht="33" customHeight="1" thickBot="1" x14ac:dyDescent="0.3">
      <c r="A83" s="150" t="s">
        <v>174</v>
      </c>
      <c r="B83" s="107" t="s">
        <v>175</v>
      </c>
      <c r="C83" s="144" t="s">
        <v>176</v>
      </c>
      <c r="D83" s="109" t="s">
        <v>19</v>
      </c>
      <c r="E83" s="110">
        <v>20</v>
      </c>
      <c r="F83" s="111">
        <v>54.61</v>
      </c>
      <c r="G83" s="111">
        <f t="shared" si="69"/>
        <v>54.61</v>
      </c>
      <c r="H83" s="152">
        <v>1092.2</v>
      </c>
      <c r="I83" s="113"/>
      <c r="J83" s="121"/>
      <c r="K83" s="122">
        <f t="shared" si="83"/>
        <v>0</v>
      </c>
      <c r="L83" s="122">
        <f t="shared" si="84"/>
        <v>0</v>
      </c>
      <c r="M83" s="123"/>
      <c r="N83" s="123">
        <f t="shared" si="70"/>
        <v>0</v>
      </c>
      <c r="O83" s="124">
        <f t="shared" si="85"/>
        <v>0</v>
      </c>
      <c r="P83" s="125">
        <v>0</v>
      </c>
      <c r="Q83" s="126">
        <f t="shared" si="71"/>
        <v>0</v>
      </c>
      <c r="R83" s="120"/>
      <c r="S83" s="121">
        <f t="shared" si="72"/>
        <v>0</v>
      </c>
      <c r="T83" s="122">
        <f t="shared" si="73"/>
        <v>0</v>
      </c>
      <c r="U83" s="122">
        <f t="shared" si="86"/>
        <v>0</v>
      </c>
      <c r="V83" s="123">
        <f t="shared" si="74"/>
        <v>0</v>
      </c>
      <c r="W83" s="123">
        <f t="shared" si="75"/>
        <v>0</v>
      </c>
      <c r="X83" s="124">
        <f t="shared" si="87"/>
        <v>0</v>
      </c>
      <c r="Y83" s="125">
        <v>0</v>
      </c>
      <c r="Z83" s="126">
        <f t="shared" si="76"/>
        <v>0</v>
      </c>
      <c r="AB83" s="114">
        <f t="shared" si="77"/>
        <v>0</v>
      </c>
      <c r="AC83" s="122">
        <f t="shared" si="78"/>
        <v>0</v>
      </c>
      <c r="AD83" s="115">
        <f t="shared" si="79"/>
        <v>0</v>
      </c>
      <c r="AE83" s="116">
        <f t="shared" si="80"/>
        <v>0</v>
      </c>
      <c r="AF83" s="116">
        <f t="shared" si="81"/>
        <v>0</v>
      </c>
      <c r="AG83" s="117">
        <f t="shared" si="88"/>
        <v>0</v>
      </c>
      <c r="AH83" s="250">
        <v>0</v>
      </c>
      <c r="AI83" s="119">
        <f t="shared" si="82"/>
        <v>0</v>
      </c>
      <c r="AJ83" s="279"/>
    </row>
    <row r="84" spans="1:36" ht="19.5" customHeight="1" thickBot="1" x14ac:dyDescent="0.3">
      <c r="A84" s="145">
        <v>6</v>
      </c>
      <c r="B84" s="659" t="s">
        <v>177</v>
      </c>
      <c r="C84" s="660"/>
      <c r="D84" s="660"/>
      <c r="E84" s="660"/>
      <c r="F84" s="660"/>
      <c r="G84" s="661"/>
      <c r="H84" s="135">
        <f>SUM(H85:H95)</f>
        <v>36993.660000000003</v>
      </c>
      <c r="I84" s="81"/>
      <c r="J84" s="129"/>
      <c r="K84" s="130"/>
      <c r="L84" s="130"/>
      <c r="M84" s="131"/>
      <c r="N84" s="131">
        <f>SUM(N46:N83)</f>
        <v>0</v>
      </c>
      <c r="O84" s="131">
        <f>SUM(O46:O83)</f>
        <v>0</v>
      </c>
      <c r="P84" s="132"/>
      <c r="Q84" s="133"/>
      <c r="R84" s="82"/>
      <c r="S84" s="238"/>
      <c r="T84" s="239"/>
      <c r="U84" s="239"/>
      <c r="V84" s="240">
        <f>SUM(V46:V83)</f>
        <v>0</v>
      </c>
      <c r="W84" s="240">
        <f>SUM(W46:W83)</f>
        <v>0</v>
      </c>
      <c r="X84" s="241">
        <f t="shared" si="87"/>
        <v>0</v>
      </c>
      <c r="Y84" s="243"/>
      <c r="Z84" s="243"/>
      <c r="AB84" s="238"/>
      <c r="AC84" s="239"/>
      <c r="AD84" s="239"/>
      <c r="AE84" s="240">
        <f>SUM(AE46:AE83)</f>
        <v>0</v>
      </c>
      <c r="AF84" s="240">
        <f>SUM(AF46:AF83)</f>
        <v>17572.990000000002</v>
      </c>
      <c r="AG84" s="241">
        <f t="shared" ref="AG84:AG104" si="89">AE84+AF84</f>
        <v>17572.990000000002</v>
      </c>
      <c r="AH84" s="243"/>
      <c r="AI84" s="243"/>
      <c r="AJ84" s="279"/>
    </row>
    <row r="85" spans="1:36" s="72" customFormat="1" ht="28.5" customHeight="1" x14ac:dyDescent="0.25">
      <c r="A85" s="106" t="s">
        <v>178</v>
      </c>
      <c r="B85" s="107" t="s">
        <v>179</v>
      </c>
      <c r="C85" s="108" t="s">
        <v>180</v>
      </c>
      <c r="D85" s="107" t="s">
        <v>22</v>
      </c>
      <c r="E85" s="110">
        <v>100</v>
      </c>
      <c r="F85" s="148">
        <v>16.32</v>
      </c>
      <c r="G85" s="111">
        <f t="shared" ref="G85:G90" si="90">F85+F85*$G$12</f>
        <v>16.32</v>
      </c>
      <c r="H85" s="112">
        <v>1632</v>
      </c>
      <c r="I85" s="113"/>
      <c r="J85" s="137"/>
      <c r="K85" s="138">
        <f t="shared" si="83"/>
        <v>0</v>
      </c>
      <c r="L85" s="138">
        <f t="shared" si="84"/>
        <v>0</v>
      </c>
      <c r="M85" s="139"/>
      <c r="N85" s="139">
        <f t="shared" ref="N85:N100" si="91">K85*G85</f>
        <v>0</v>
      </c>
      <c r="O85" s="140">
        <f t="shared" si="85"/>
        <v>0</v>
      </c>
      <c r="P85" s="141">
        <v>0</v>
      </c>
      <c r="Q85" s="142">
        <f t="shared" ref="Q85:Q100" si="92">ROUND(E85*P85,2)</f>
        <v>0</v>
      </c>
      <c r="R85" s="120"/>
      <c r="S85" s="137">
        <f t="shared" ref="S85:S95" si="93">K85</f>
        <v>0</v>
      </c>
      <c r="T85" s="122">
        <f t="shared" ref="T85:T100" si="94">Z85</f>
        <v>86</v>
      </c>
      <c r="U85" s="138">
        <f t="shared" si="86"/>
        <v>86</v>
      </c>
      <c r="V85" s="139">
        <f t="shared" ref="V85:V95" si="95">S85*G85</f>
        <v>0</v>
      </c>
      <c r="W85" s="139">
        <f>T85*G85</f>
        <v>1403.52</v>
      </c>
      <c r="X85" s="140">
        <f t="shared" si="87"/>
        <v>1403.52</v>
      </c>
      <c r="Y85" s="125">
        <v>0.86</v>
      </c>
      <c r="Z85" s="142">
        <f t="shared" ref="Z85:Z95" si="96">ROUND((E85-L85)*Y85,2)</f>
        <v>86</v>
      </c>
      <c r="AB85" s="114">
        <f t="shared" ref="AB85:AB95" si="97">U85</f>
        <v>86</v>
      </c>
      <c r="AC85" s="122">
        <f t="shared" ref="AC85:AC95" si="98">AI85</f>
        <v>14</v>
      </c>
      <c r="AD85" s="115">
        <f t="shared" ref="AD85:AD95" si="99">AB85+AC85</f>
        <v>100</v>
      </c>
      <c r="AE85" s="116">
        <f t="shared" ref="AE85:AE95" si="100">AB85*G85</f>
        <v>1403.52</v>
      </c>
      <c r="AF85" s="116">
        <f t="shared" ref="AF85:AF95" si="101">AC85*G85</f>
        <v>228.48000000000002</v>
      </c>
      <c r="AG85" s="117">
        <f t="shared" si="89"/>
        <v>1632</v>
      </c>
      <c r="AH85" s="251">
        <v>0.14000000000000001</v>
      </c>
      <c r="AI85" s="119">
        <f t="shared" ref="AI85:AI95" si="102">ROUND(E85*AH85,2)</f>
        <v>14</v>
      </c>
      <c r="AJ85" s="279"/>
    </row>
    <row r="86" spans="1:36" s="70" customFormat="1" ht="50.25" customHeight="1" x14ac:dyDescent="0.25">
      <c r="A86" s="106" t="s">
        <v>181</v>
      </c>
      <c r="B86" s="107" t="s">
        <v>182</v>
      </c>
      <c r="C86" s="108" t="s">
        <v>183</v>
      </c>
      <c r="D86" s="109" t="s">
        <v>19</v>
      </c>
      <c r="E86" s="110">
        <v>120</v>
      </c>
      <c r="F86" s="148">
        <v>13.81</v>
      </c>
      <c r="G86" s="111">
        <f t="shared" si="90"/>
        <v>13.81</v>
      </c>
      <c r="H86" s="112">
        <v>1657.2</v>
      </c>
      <c r="I86" s="113"/>
      <c r="J86" s="114"/>
      <c r="K86" s="115">
        <f t="shared" si="83"/>
        <v>0</v>
      </c>
      <c r="L86" s="115">
        <f t="shared" si="84"/>
        <v>0</v>
      </c>
      <c r="M86" s="116"/>
      <c r="N86" s="116">
        <f t="shared" si="91"/>
        <v>0</v>
      </c>
      <c r="O86" s="117">
        <f t="shared" si="85"/>
        <v>0</v>
      </c>
      <c r="P86" s="118">
        <v>0</v>
      </c>
      <c r="Q86" s="119">
        <f t="shared" si="92"/>
        <v>0</v>
      </c>
      <c r="R86" s="120"/>
      <c r="S86" s="114">
        <f t="shared" si="93"/>
        <v>0</v>
      </c>
      <c r="T86" s="122">
        <f t="shared" si="94"/>
        <v>0</v>
      </c>
      <c r="U86" s="115">
        <f t="shared" si="86"/>
        <v>0</v>
      </c>
      <c r="V86" s="116">
        <f t="shared" si="95"/>
        <v>0</v>
      </c>
      <c r="W86" s="116">
        <f>T86*G86</f>
        <v>0</v>
      </c>
      <c r="X86" s="117">
        <f t="shared" si="87"/>
        <v>0</v>
      </c>
      <c r="Y86" s="125">
        <v>0</v>
      </c>
      <c r="Z86" s="119">
        <f t="shared" si="96"/>
        <v>0</v>
      </c>
      <c r="AA86" s="80"/>
      <c r="AB86" s="114">
        <f t="shared" si="97"/>
        <v>0</v>
      </c>
      <c r="AC86" s="122">
        <f t="shared" si="98"/>
        <v>0</v>
      </c>
      <c r="AD86" s="115">
        <f t="shared" si="99"/>
        <v>0</v>
      </c>
      <c r="AE86" s="116">
        <f t="shared" si="100"/>
        <v>0</v>
      </c>
      <c r="AF86" s="116">
        <f t="shared" si="101"/>
        <v>0</v>
      </c>
      <c r="AG86" s="117">
        <f t="shared" si="89"/>
        <v>0</v>
      </c>
      <c r="AH86" s="251">
        <v>0</v>
      </c>
      <c r="AI86" s="119">
        <f t="shared" si="102"/>
        <v>0</v>
      </c>
      <c r="AJ86" s="281"/>
    </row>
    <row r="87" spans="1:36" s="70" customFormat="1" ht="46.5" customHeight="1" x14ac:dyDescent="0.25">
      <c r="A87" s="106" t="s">
        <v>184</v>
      </c>
      <c r="B87" s="265" t="s">
        <v>185</v>
      </c>
      <c r="C87" s="108" t="s">
        <v>186</v>
      </c>
      <c r="D87" s="109" t="s">
        <v>19</v>
      </c>
      <c r="E87" s="110">
        <v>39</v>
      </c>
      <c r="F87" s="148">
        <v>18.39</v>
      </c>
      <c r="G87" s="111">
        <f t="shared" si="90"/>
        <v>18.39</v>
      </c>
      <c r="H87" s="112">
        <v>717.21</v>
      </c>
      <c r="I87" s="113"/>
      <c r="J87" s="114"/>
      <c r="K87" s="115">
        <f t="shared" si="83"/>
        <v>0</v>
      </c>
      <c r="L87" s="115">
        <f t="shared" si="84"/>
        <v>0</v>
      </c>
      <c r="M87" s="116"/>
      <c r="N87" s="116">
        <f t="shared" si="91"/>
        <v>0</v>
      </c>
      <c r="O87" s="117">
        <f t="shared" si="85"/>
        <v>0</v>
      </c>
      <c r="P87" s="118">
        <v>0</v>
      </c>
      <c r="Q87" s="119">
        <f t="shared" si="92"/>
        <v>0</v>
      </c>
      <c r="R87" s="120"/>
      <c r="S87" s="114">
        <f t="shared" si="93"/>
        <v>0</v>
      </c>
      <c r="T87" s="122">
        <f t="shared" si="94"/>
        <v>39</v>
      </c>
      <c r="U87" s="115">
        <f t="shared" si="86"/>
        <v>39</v>
      </c>
      <c r="V87" s="116">
        <f t="shared" si="95"/>
        <v>0</v>
      </c>
      <c r="W87" s="116">
        <v>717.21</v>
      </c>
      <c r="X87" s="117">
        <f t="shared" si="87"/>
        <v>717.21</v>
      </c>
      <c r="Y87" s="125">
        <v>1</v>
      </c>
      <c r="Z87" s="119">
        <f t="shared" si="96"/>
        <v>39</v>
      </c>
      <c r="AA87" s="80"/>
      <c r="AB87" s="114">
        <f t="shared" si="97"/>
        <v>39</v>
      </c>
      <c r="AC87" s="122">
        <f t="shared" si="98"/>
        <v>0</v>
      </c>
      <c r="AD87" s="115">
        <f t="shared" si="99"/>
        <v>39</v>
      </c>
      <c r="AE87" s="116">
        <f t="shared" si="100"/>
        <v>717.21</v>
      </c>
      <c r="AF87" s="116">
        <f t="shared" si="101"/>
        <v>0</v>
      </c>
      <c r="AG87" s="117">
        <f t="shared" si="89"/>
        <v>717.21</v>
      </c>
      <c r="AH87" s="251">
        <v>0</v>
      </c>
      <c r="AI87" s="119">
        <f t="shared" si="102"/>
        <v>0</v>
      </c>
      <c r="AJ87" s="281"/>
    </row>
    <row r="88" spans="1:36" s="72" customFormat="1" ht="76.5" customHeight="1" x14ac:dyDescent="0.25">
      <c r="A88" s="106" t="s">
        <v>187</v>
      </c>
      <c r="B88" s="156" t="s">
        <v>188</v>
      </c>
      <c r="C88" s="157" t="s">
        <v>189</v>
      </c>
      <c r="D88" s="109" t="s">
        <v>19</v>
      </c>
      <c r="E88" s="158">
        <v>6</v>
      </c>
      <c r="F88" s="159">
        <v>1551.07</v>
      </c>
      <c r="G88" s="111">
        <f t="shared" si="90"/>
        <v>1551.07</v>
      </c>
      <c r="H88" s="112">
        <v>9306.42</v>
      </c>
      <c r="I88" s="113"/>
      <c r="J88" s="114"/>
      <c r="K88" s="115">
        <f t="shared" si="83"/>
        <v>0</v>
      </c>
      <c r="L88" s="115">
        <f t="shared" si="84"/>
        <v>0</v>
      </c>
      <c r="M88" s="116"/>
      <c r="N88" s="116">
        <f t="shared" si="91"/>
        <v>0</v>
      </c>
      <c r="O88" s="117">
        <f t="shared" si="85"/>
        <v>0</v>
      </c>
      <c r="P88" s="118">
        <v>0</v>
      </c>
      <c r="Q88" s="119">
        <f t="shared" si="92"/>
        <v>0</v>
      </c>
      <c r="R88" s="120"/>
      <c r="S88" s="114">
        <f t="shared" si="93"/>
        <v>0</v>
      </c>
      <c r="T88" s="122">
        <f t="shared" si="94"/>
        <v>0</v>
      </c>
      <c r="U88" s="115">
        <f t="shared" si="86"/>
        <v>0</v>
      </c>
      <c r="V88" s="116">
        <f t="shared" si="95"/>
        <v>0</v>
      </c>
      <c r="W88" s="116">
        <f t="shared" ref="W88:W95" si="103">T88*G88</f>
        <v>0</v>
      </c>
      <c r="X88" s="117">
        <f t="shared" si="87"/>
        <v>0</v>
      </c>
      <c r="Y88" s="125">
        <v>0</v>
      </c>
      <c r="Z88" s="119">
        <f t="shared" si="96"/>
        <v>0</v>
      </c>
      <c r="AB88" s="114">
        <f t="shared" si="97"/>
        <v>0</v>
      </c>
      <c r="AC88" s="122">
        <f t="shared" si="98"/>
        <v>0</v>
      </c>
      <c r="AD88" s="115">
        <f t="shared" si="99"/>
        <v>0</v>
      </c>
      <c r="AE88" s="116">
        <f t="shared" si="100"/>
        <v>0</v>
      </c>
      <c r="AF88" s="116">
        <f t="shared" si="101"/>
        <v>0</v>
      </c>
      <c r="AG88" s="117">
        <f t="shared" si="89"/>
        <v>0</v>
      </c>
      <c r="AH88" s="251">
        <v>0</v>
      </c>
      <c r="AI88" s="119">
        <f t="shared" si="102"/>
        <v>0</v>
      </c>
      <c r="AJ88" s="279"/>
    </row>
    <row r="89" spans="1:36" s="72" customFormat="1" ht="16.5" customHeight="1" x14ac:dyDescent="0.25">
      <c r="A89" s="106" t="s">
        <v>190</v>
      </c>
      <c r="B89" s="107" t="s">
        <v>158</v>
      </c>
      <c r="C89" s="108" t="s">
        <v>191</v>
      </c>
      <c r="D89" s="107" t="s">
        <v>22</v>
      </c>
      <c r="E89" s="110">
        <v>2.1</v>
      </c>
      <c r="F89" s="111">
        <v>692.35</v>
      </c>
      <c r="G89" s="111">
        <f t="shared" si="90"/>
        <v>692.35</v>
      </c>
      <c r="H89" s="112">
        <v>1453.94</v>
      </c>
      <c r="I89" s="113"/>
      <c r="J89" s="114"/>
      <c r="K89" s="115">
        <f t="shared" si="83"/>
        <v>0</v>
      </c>
      <c r="L89" s="115">
        <f t="shared" si="84"/>
        <v>0</v>
      </c>
      <c r="M89" s="116"/>
      <c r="N89" s="116">
        <f t="shared" si="91"/>
        <v>0</v>
      </c>
      <c r="O89" s="117">
        <f t="shared" si="85"/>
        <v>0</v>
      </c>
      <c r="P89" s="118">
        <v>0</v>
      </c>
      <c r="Q89" s="119">
        <f t="shared" si="92"/>
        <v>0</v>
      </c>
      <c r="R89" s="120"/>
      <c r="S89" s="114">
        <f t="shared" si="93"/>
        <v>0</v>
      </c>
      <c r="T89" s="122">
        <f t="shared" si="94"/>
        <v>0</v>
      </c>
      <c r="U89" s="115">
        <f t="shared" si="86"/>
        <v>0</v>
      </c>
      <c r="V89" s="116">
        <f t="shared" si="95"/>
        <v>0</v>
      </c>
      <c r="W89" s="116">
        <f t="shared" si="103"/>
        <v>0</v>
      </c>
      <c r="X89" s="117">
        <f t="shared" si="87"/>
        <v>0</v>
      </c>
      <c r="Y89" s="125">
        <v>0</v>
      </c>
      <c r="Z89" s="119">
        <f t="shared" si="96"/>
        <v>0</v>
      </c>
      <c r="AB89" s="114">
        <f t="shared" si="97"/>
        <v>0</v>
      </c>
      <c r="AC89" s="122">
        <f t="shared" si="98"/>
        <v>0</v>
      </c>
      <c r="AD89" s="115">
        <f t="shared" si="99"/>
        <v>0</v>
      </c>
      <c r="AE89" s="116">
        <f t="shared" si="100"/>
        <v>0</v>
      </c>
      <c r="AF89" s="116">
        <f t="shared" si="101"/>
        <v>0</v>
      </c>
      <c r="AG89" s="117">
        <f t="shared" si="89"/>
        <v>0</v>
      </c>
      <c r="AH89" s="251">
        <v>0</v>
      </c>
      <c r="AI89" s="119">
        <f t="shared" si="102"/>
        <v>0</v>
      </c>
      <c r="AJ89" s="279"/>
    </row>
    <row r="90" spans="1:36" s="72" customFormat="1" ht="30" customHeight="1" x14ac:dyDescent="0.25">
      <c r="A90" s="106" t="s">
        <v>192</v>
      </c>
      <c r="B90" s="107" t="s">
        <v>158</v>
      </c>
      <c r="C90" s="108" t="s">
        <v>193</v>
      </c>
      <c r="D90" s="109" t="s">
        <v>19</v>
      </c>
      <c r="E90" s="110">
        <v>20</v>
      </c>
      <c r="F90" s="148">
        <v>771.59</v>
      </c>
      <c r="G90" s="111">
        <f t="shared" si="90"/>
        <v>771.59</v>
      </c>
      <c r="H90" s="112">
        <v>15431.8</v>
      </c>
      <c r="I90" s="113"/>
      <c r="J90" s="114"/>
      <c r="K90" s="115">
        <f t="shared" si="83"/>
        <v>0</v>
      </c>
      <c r="L90" s="115">
        <f t="shared" si="84"/>
        <v>0</v>
      </c>
      <c r="M90" s="116"/>
      <c r="N90" s="116">
        <f t="shared" si="91"/>
        <v>0</v>
      </c>
      <c r="O90" s="117">
        <f t="shared" si="85"/>
        <v>0</v>
      </c>
      <c r="P90" s="118">
        <v>0</v>
      </c>
      <c r="Q90" s="119">
        <f t="shared" si="92"/>
        <v>0</v>
      </c>
      <c r="R90" s="120"/>
      <c r="S90" s="114">
        <f t="shared" si="93"/>
        <v>0</v>
      </c>
      <c r="T90" s="122">
        <f t="shared" si="94"/>
        <v>0</v>
      </c>
      <c r="U90" s="115">
        <f t="shared" si="86"/>
        <v>0</v>
      </c>
      <c r="V90" s="116">
        <f t="shared" si="95"/>
        <v>0</v>
      </c>
      <c r="W90" s="116">
        <f t="shared" si="103"/>
        <v>0</v>
      </c>
      <c r="X90" s="117">
        <f t="shared" si="87"/>
        <v>0</v>
      </c>
      <c r="Y90" s="125">
        <v>0</v>
      </c>
      <c r="Z90" s="119">
        <f t="shared" si="96"/>
        <v>0</v>
      </c>
      <c r="AB90" s="114">
        <f t="shared" si="97"/>
        <v>0</v>
      </c>
      <c r="AC90" s="122">
        <f t="shared" si="98"/>
        <v>0</v>
      </c>
      <c r="AD90" s="115">
        <f t="shared" si="99"/>
        <v>0</v>
      </c>
      <c r="AE90" s="116">
        <f t="shared" si="100"/>
        <v>0</v>
      </c>
      <c r="AF90" s="116">
        <f t="shared" si="101"/>
        <v>0</v>
      </c>
      <c r="AG90" s="117">
        <f t="shared" si="89"/>
        <v>0</v>
      </c>
      <c r="AH90" s="251">
        <v>0</v>
      </c>
      <c r="AI90" s="119">
        <f t="shared" si="102"/>
        <v>0</v>
      </c>
      <c r="AJ90" s="279"/>
    </row>
    <row r="91" spans="1:36" s="72" customFormat="1" ht="21.75" customHeight="1" x14ac:dyDescent="0.25">
      <c r="A91" s="106" t="s">
        <v>194</v>
      </c>
      <c r="B91" s="107" t="s">
        <v>195</v>
      </c>
      <c r="C91" s="108" t="s">
        <v>196</v>
      </c>
      <c r="D91" s="107" t="s">
        <v>197</v>
      </c>
      <c r="E91" s="110">
        <v>78</v>
      </c>
      <c r="F91" s="148">
        <v>20.83</v>
      </c>
      <c r="G91" s="111">
        <f t="shared" ref="G91:G100" si="104">F91+F91*$G$12</f>
        <v>20.83</v>
      </c>
      <c r="H91" s="112">
        <v>1624.74</v>
      </c>
      <c r="I91" s="113"/>
      <c r="J91" s="114"/>
      <c r="K91" s="115">
        <f t="shared" si="83"/>
        <v>0</v>
      </c>
      <c r="L91" s="115">
        <f t="shared" si="84"/>
        <v>0</v>
      </c>
      <c r="M91" s="116"/>
      <c r="N91" s="116">
        <f t="shared" si="91"/>
        <v>0</v>
      </c>
      <c r="O91" s="117">
        <f t="shared" si="85"/>
        <v>0</v>
      </c>
      <c r="P91" s="118">
        <v>0</v>
      </c>
      <c r="Q91" s="119">
        <f t="shared" si="92"/>
        <v>0</v>
      </c>
      <c r="R91" s="120"/>
      <c r="S91" s="114">
        <f t="shared" si="93"/>
        <v>0</v>
      </c>
      <c r="T91" s="122">
        <f t="shared" si="94"/>
        <v>78</v>
      </c>
      <c r="U91" s="115">
        <f t="shared" si="86"/>
        <v>78</v>
      </c>
      <c r="V91" s="116">
        <f t="shared" si="95"/>
        <v>0</v>
      </c>
      <c r="W91" s="116">
        <f t="shared" si="103"/>
        <v>1624.7399999999998</v>
      </c>
      <c r="X91" s="117">
        <f t="shared" si="87"/>
        <v>1624.7399999999998</v>
      </c>
      <c r="Y91" s="125">
        <v>1</v>
      </c>
      <c r="Z91" s="119">
        <f t="shared" si="96"/>
        <v>78</v>
      </c>
      <c r="AB91" s="114">
        <f t="shared" si="97"/>
        <v>78</v>
      </c>
      <c r="AC91" s="122">
        <f t="shared" si="98"/>
        <v>0</v>
      </c>
      <c r="AD91" s="115">
        <f t="shared" si="99"/>
        <v>78</v>
      </c>
      <c r="AE91" s="116">
        <f t="shared" si="100"/>
        <v>1624.7399999999998</v>
      </c>
      <c r="AF91" s="116">
        <f t="shared" si="101"/>
        <v>0</v>
      </c>
      <c r="AG91" s="117">
        <f t="shared" si="89"/>
        <v>1624.7399999999998</v>
      </c>
      <c r="AH91" s="251">
        <v>0</v>
      </c>
      <c r="AI91" s="119">
        <f t="shared" si="102"/>
        <v>0</v>
      </c>
      <c r="AJ91" s="279"/>
    </row>
    <row r="92" spans="1:36" s="72" customFormat="1" ht="78" customHeight="1" x14ac:dyDescent="0.25">
      <c r="A92" s="106" t="s">
        <v>198</v>
      </c>
      <c r="B92" s="107" t="s">
        <v>199</v>
      </c>
      <c r="C92" s="108" t="s">
        <v>200</v>
      </c>
      <c r="D92" s="109" t="s">
        <v>19</v>
      </c>
      <c r="E92" s="110">
        <v>16</v>
      </c>
      <c r="F92" s="111">
        <v>266.32</v>
      </c>
      <c r="G92" s="111">
        <f t="shared" si="104"/>
        <v>266.32</v>
      </c>
      <c r="H92" s="112">
        <v>4261.12</v>
      </c>
      <c r="I92" s="113"/>
      <c r="J92" s="114"/>
      <c r="K92" s="115">
        <f t="shared" si="83"/>
        <v>0</v>
      </c>
      <c r="L92" s="115">
        <f t="shared" si="84"/>
        <v>0</v>
      </c>
      <c r="M92" s="116"/>
      <c r="N92" s="116">
        <f t="shared" si="91"/>
        <v>0</v>
      </c>
      <c r="O92" s="117">
        <f t="shared" si="85"/>
        <v>0</v>
      </c>
      <c r="P92" s="118">
        <v>0</v>
      </c>
      <c r="Q92" s="119">
        <f t="shared" si="92"/>
        <v>0</v>
      </c>
      <c r="R92" s="120"/>
      <c r="S92" s="114">
        <f t="shared" si="93"/>
        <v>0</v>
      </c>
      <c r="T92" s="122">
        <f t="shared" si="94"/>
        <v>0</v>
      </c>
      <c r="U92" s="115">
        <f t="shared" si="86"/>
        <v>0</v>
      </c>
      <c r="V92" s="116">
        <f t="shared" si="95"/>
        <v>0</v>
      </c>
      <c r="W92" s="116">
        <f t="shared" si="103"/>
        <v>0</v>
      </c>
      <c r="X92" s="117">
        <f t="shared" si="87"/>
        <v>0</v>
      </c>
      <c r="Y92" s="125">
        <v>0</v>
      </c>
      <c r="Z92" s="119">
        <f t="shared" si="96"/>
        <v>0</v>
      </c>
      <c r="AB92" s="114">
        <f t="shared" si="97"/>
        <v>0</v>
      </c>
      <c r="AC92" s="122">
        <f t="shared" si="98"/>
        <v>0</v>
      </c>
      <c r="AD92" s="115">
        <f t="shared" si="99"/>
        <v>0</v>
      </c>
      <c r="AE92" s="116">
        <f t="shared" si="100"/>
        <v>0</v>
      </c>
      <c r="AF92" s="116">
        <f t="shared" si="101"/>
        <v>0</v>
      </c>
      <c r="AG92" s="117">
        <f t="shared" si="89"/>
        <v>0</v>
      </c>
      <c r="AH92" s="251">
        <v>0</v>
      </c>
      <c r="AI92" s="119">
        <f t="shared" si="102"/>
        <v>0</v>
      </c>
      <c r="AJ92" s="279"/>
    </row>
    <row r="93" spans="1:36" s="72" customFormat="1" ht="52.5" customHeight="1" x14ac:dyDescent="0.25">
      <c r="A93" s="106" t="s">
        <v>201</v>
      </c>
      <c r="B93" s="160" t="s">
        <v>202</v>
      </c>
      <c r="C93" s="161" t="s">
        <v>203</v>
      </c>
      <c r="D93" s="109" t="s">
        <v>19</v>
      </c>
      <c r="E93" s="158">
        <v>2</v>
      </c>
      <c r="F93" s="159">
        <v>60.09</v>
      </c>
      <c r="G93" s="111">
        <f t="shared" si="104"/>
        <v>60.09</v>
      </c>
      <c r="H93" s="112">
        <v>120.18</v>
      </c>
      <c r="I93" s="113"/>
      <c r="J93" s="114"/>
      <c r="K93" s="115">
        <f t="shared" si="83"/>
        <v>0</v>
      </c>
      <c r="L93" s="115">
        <f t="shared" si="84"/>
        <v>0</v>
      </c>
      <c r="M93" s="116"/>
      <c r="N93" s="116">
        <f t="shared" si="91"/>
        <v>0</v>
      </c>
      <c r="O93" s="117">
        <f t="shared" si="85"/>
        <v>0</v>
      </c>
      <c r="P93" s="118">
        <v>0</v>
      </c>
      <c r="Q93" s="119">
        <f t="shared" si="92"/>
        <v>0</v>
      </c>
      <c r="R93" s="120"/>
      <c r="S93" s="114">
        <f t="shared" si="93"/>
        <v>0</v>
      </c>
      <c r="T93" s="122">
        <f t="shared" si="94"/>
        <v>0</v>
      </c>
      <c r="U93" s="115">
        <f t="shared" si="86"/>
        <v>0</v>
      </c>
      <c r="V93" s="116">
        <f t="shared" si="95"/>
        <v>0</v>
      </c>
      <c r="W93" s="116">
        <f t="shared" si="103"/>
        <v>0</v>
      </c>
      <c r="X93" s="117">
        <f t="shared" si="87"/>
        <v>0</v>
      </c>
      <c r="Y93" s="125">
        <v>0</v>
      </c>
      <c r="Z93" s="119">
        <f t="shared" si="96"/>
        <v>0</v>
      </c>
      <c r="AB93" s="114">
        <f t="shared" si="97"/>
        <v>0</v>
      </c>
      <c r="AC93" s="122">
        <f t="shared" si="98"/>
        <v>0</v>
      </c>
      <c r="AD93" s="115">
        <f t="shared" si="99"/>
        <v>0</v>
      </c>
      <c r="AE93" s="116">
        <f t="shared" si="100"/>
        <v>0</v>
      </c>
      <c r="AF93" s="116">
        <f t="shared" si="101"/>
        <v>0</v>
      </c>
      <c r="AG93" s="117">
        <f t="shared" si="89"/>
        <v>0</v>
      </c>
      <c r="AH93" s="251">
        <v>0</v>
      </c>
      <c r="AI93" s="119">
        <f t="shared" si="102"/>
        <v>0</v>
      </c>
      <c r="AJ93" s="279"/>
    </row>
    <row r="94" spans="1:36" s="72" customFormat="1" ht="15" customHeight="1" x14ac:dyDescent="0.25">
      <c r="A94" s="106" t="s">
        <v>204</v>
      </c>
      <c r="B94" s="162" t="s">
        <v>205</v>
      </c>
      <c r="C94" s="163" t="s">
        <v>206</v>
      </c>
      <c r="D94" s="156" t="s">
        <v>19</v>
      </c>
      <c r="E94" s="158">
        <v>2</v>
      </c>
      <c r="F94" s="159">
        <v>171.06</v>
      </c>
      <c r="G94" s="111">
        <f t="shared" si="104"/>
        <v>171.06</v>
      </c>
      <c r="H94" s="112">
        <v>342.12</v>
      </c>
      <c r="I94" s="113"/>
      <c r="J94" s="114"/>
      <c r="K94" s="115">
        <f t="shared" si="83"/>
        <v>0</v>
      </c>
      <c r="L94" s="115">
        <f t="shared" si="84"/>
        <v>0</v>
      </c>
      <c r="M94" s="116"/>
      <c r="N94" s="116">
        <f t="shared" si="91"/>
        <v>0</v>
      </c>
      <c r="O94" s="117">
        <f t="shared" si="85"/>
        <v>0</v>
      </c>
      <c r="P94" s="118">
        <v>0</v>
      </c>
      <c r="Q94" s="119">
        <f t="shared" si="92"/>
        <v>0</v>
      </c>
      <c r="R94" s="120"/>
      <c r="S94" s="114">
        <f t="shared" si="93"/>
        <v>0</v>
      </c>
      <c r="T94" s="122">
        <f t="shared" si="94"/>
        <v>0</v>
      </c>
      <c r="U94" s="115">
        <f t="shared" si="86"/>
        <v>0</v>
      </c>
      <c r="V94" s="116">
        <f t="shared" si="95"/>
        <v>0</v>
      </c>
      <c r="W94" s="116">
        <f t="shared" si="103"/>
        <v>0</v>
      </c>
      <c r="X94" s="117">
        <f t="shared" si="87"/>
        <v>0</v>
      </c>
      <c r="Y94" s="125">
        <v>0</v>
      </c>
      <c r="Z94" s="119">
        <f t="shared" si="96"/>
        <v>0</v>
      </c>
      <c r="AB94" s="114">
        <f t="shared" si="97"/>
        <v>0</v>
      </c>
      <c r="AC94" s="122">
        <f t="shared" si="98"/>
        <v>0</v>
      </c>
      <c r="AD94" s="115">
        <f t="shared" si="99"/>
        <v>0</v>
      </c>
      <c r="AE94" s="116">
        <f t="shared" si="100"/>
        <v>0</v>
      </c>
      <c r="AF94" s="116">
        <f t="shared" si="101"/>
        <v>0</v>
      </c>
      <c r="AG94" s="117">
        <f t="shared" si="89"/>
        <v>0</v>
      </c>
      <c r="AH94" s="251">
        <v>0</v>
      </c>
      <c r="AI94" s="119">
        <f t="shared" si="102"/>
        <v>0</v>
      </c>
      <c r="AJ94" s="279"/>
    </row>
    <row r="95" spans="1:36" s="72" customFormat="1" ht="13.5" customHeight="1" thickBot="1" x14ac:dyDescent="0.3">
      <c r="A95" s="106" t="s">
        <v>207</v>
      </c>
      <c r="B95" s="107" t="s">
        <v>208</v>
      </c>
      <c r="C95" s="108" t="s">
        <v>209</v>
      </c>
      <c r="D95" s="109" t="s">
        <v>19</v>
      </c>
      <c r="E95" s="110">
        <v>1</v>
      </c>
      <c r="F95" s="159">
        <v>446.93</v>
      </c>
      <c r="G95" s="111">
        <f t="shared" si="104"/>
        <v>446.93</v>
      </c>
      <c r="H95" s="112">
        <v>446.93</v>
      </c>
      <c r="I95" s="113"/>
      <c r="J95" s="114"/>
      <c r="K95" s="115">
        <f t="shared" si="83"/>
        <v>0</v>
      </c>
      <c r="L95" s="115">
        <f t="shared" si="84"/>
        <v>0</v>
      </c>
      <c r="M95" s="116"/>
      <c r="N95" s="116">
        <f t="shared" si="91"/>
        <v>0</v>
      </c>
      <c r="O95" s="117">
        <f t="shared" si="85"/>
        <v>0</v>
      </c>
      <c r="P95" s="118">
        <v>0</v>
      </c>
      <c r="Q95" s="119">
        <f t="shared" si="92"/>
        <v>0</v>
      </c>
      <c r="R95" s="120"/>
      <c r="S95" s="121">
        <f t="shared" si="93"/>
        <v>0</v>
      </c>
      <c r="T95" s="122">
        <f t="shared" si="94"/>
        <v>0</v>
      </c>
      <c r="U95" s="122">
        <f t="shared" si="86"/>
        <v>0</v>
      </c>
      <c r="V95" s="123">
        <f t="shared" si="95"/>
        <v>0</v>
      </c>
      <c r="W95" s="123">
        <f t="shared" si="103"/>
        <v>0</v>
      </c>
      <c r="X95" s="124">
        <f t="shared" si="87"/>
        <v>0</v>
      </c>
      <c r="Y95" s="125">
        <v>0</v>
      </c>
      <c r="Z95" s="126">
        <f t="shared" si="96"/>
        <v>0</v>
      </c>
      <c r="AB95" s="114">
        <f t="shared" si="97"/>
        <v>0</v>
      </c>
      <c r="AC95" s="122">
        <f t="shared" si="98"/>
        <v>0</v>
      </c>
      <c r="AD95" s="115">
        <f t="shared" si="99"/>
        <v>0</v>
      </c>
      <c r="AE95" s="116">
        <f t="shared" si="100"/>
        <v>0</v>
      </c>
      <c r="AF95" s="116">
        <f t="shared" si="101"/>
        <v>0</v>
      </c>
      <c r="AG95" s="117">
        <f t="shared" si="89"/>
        <v>0</v>
      </c>
      <c r="AH95" s="251">
        <v>0</v>
      </c>
      <c r="AI95" s="119">
        <f t="shared" si="102"/>
        <v>0</v>
      </c>
      <c r="AJ95" s="279"/>
    </row>
    <row r="96" spans="1:36" s="72" customFormat="1" ht="17.25" customHeight="1" thickBot="1" x14ac:dyDescent="0.3">
      <c r="A96" s="164">
        <v>7</v>
      </c>
      <c r="B96" s="656" t="s">
        <v>210</v>
      </c>
      <c r="C96" s="657"/>
      <c r="D96" s="657"/>
      <c r="E96" s="657"/>
      <c r="F96" s="657"/>
      <c r="G96" s="658"/>
      <c r="H96" s="165">
        <f>SUM(H97:H100)</f>
        <v>28068.080000000002</v>
      </c>
      <c r="I96" s="113"/>
      <c r="J96" s="114"/>
      <c r="K96" s="115">
        <f t="shared" si="83"/>
        <v>0</v>
      </c>
      <c r="L96" s="115">
        <f t="shared" si="84"/>
        <v>0</v>
      </c>
      <c r="M96" s="116"/>
      <c r="N96" s="116">
        <f t="shared" si="91"/>
        <v>0</v>
      </c>
      <c r="O96" s="117">
        <f t="shared" si="85"/>
        <v>0</v>
      </c>
      <c r="P96" s="118">
        <v>0</v>
      </c>
      <c r="Q96" s="119">
        <f t="shared" si="92"/>
        <v>0</v>
      </c>
      <c r="R96" s="120"/>
      <c r="S96" s="238"/>
      <c r="T96" s="239"/>
      <c r="U96" s="239"/>
      <c r="V96" s="240">
        <f>SUM(V85:V95)</f>
        <v>0</v>
      </c>
      <c r="W96" s="240">
        <f>SUM(W85:W95)</f>
        <v>3745.47</v>
      </c>
      <c r="X96" s="241">
        <f t="shared" si="87"/>
        <v>3745.47</v>
      </c>
      <c r="Y96" s="243"/>
      <c r="Z96" s="243"/>
      <c r="AB96" s="238"/>
      <c r="AC96" s="239"/>
      <c r="AD96" s="239"/>
      <c r="AE96" s="240">
        <f>SUM(AE85:AE95)</f>
        <v>3745.47</v>
      </c>
      <c r="AF96" s="240">
        <f>SUM(AF85:AF95)</f>
        <v>228.48000000000002</v>
      </c>
      <c r="AG96" s="241">
        <f t="shared" si="89"/>
        <v>3973.95</v>
      </c>
      <c r="AH96" s="243"/>
      <c r="AI96" s="243"/>
      <c r="AJ96" s="279"/>
    </row>
    <row r="97" spans="1:37" s="72" customFormat="1" ht="24.75" customHeight="1" x14ac:dyDescent="0.25">
      <c r="A97" s="166" t="s">
        <v>211</v>
      </c>
      <c r="B97" s="107" t="s">
        <v>158</v>
      </c>
      <c r="C97" s="144" t="s">
        <v>212</v>
      </c>
      <c r="D97" s="109" t="s">
        <v>19</v>
      </c>
      <c r="E97" s="167">
        <v>1</v>
      </c>
      <c r="F97" s="159">
        <v>18825</v>
      </c>
      <c r="G97" s="111">
        <f t="shared" si="104"/>
        <v>18825</v>
      </c>
      <c r="H97" s="112">
        <v>18825</v>
      </c>
      <c r="I97" s="113"/>
      <c r="J97" s="114"/>
      <c r="K97" s="115">
        <f t="shared" si="83"/>
        <v>0</v>
      </c>
      <c r="L97" s="115">
        <f t="shared" si="84"/>
        <v>0</v>
      </c>
      <c r="M97" s="116"/>
      <c r="N97" s="116">
        <f t="shared" si="91"/>
        <v>0</v>
      </c>
      <c r="O97" s="117">
        <f t="shared" si="85"/>
        <v>0</v>
      </c>
      <c r="P97" s="118">
        <v>0</v>
      </c>
      <c r="Q97" s="119">
        <f t="shared" si="92"/>
        <v>0</v>
      </c>
      <c r="R97" s="120"/>
      <c r="S97" s="137">
        <f>K97</f>
        <v>0</v>
      </c>
      <c r="T97" s="168">
        <f t="shared" si="94"/>
        <v>0</v>
      </c>
      <c r="U97" s="138">
        <f t="shared" si="86"/>
        <v>0</v>
      </c>
      <c r="V97" s="139">
        <f>S97*G97</f>
        <v>0</v>
      </c>
      <c r="W97" s="139">
        <f>T97*G97</f>
        <v>0</v>
      </c>
      <c r="X97" s="140">
        <f t="shared" si="87"/>
        <v>0</v>
      </c>
      <c r="Y97" s="169">
        <v>0</v>
      </c>
      <c r="Z97" s="142">
        <f>ROUND((E97-L97)*Y97,2)</f>
        <v>0</v>
      </c>
      <c r="AB97" s="114">
        <f t="shared" ref="AB97:AB100" si="105">U97</f>
        <v>0</v>
      </c>
      <c r="AC97" s="122">
        <f t="shared" ref="AC97:AC100" si="106">AI97</f>
        <v>0</v>
      </c>
      <c r="AD97" s="115">
        <f t="shared" ref="AD97:AD100" si="107">AB97+AC97</f>
        <v>0</v>
      </c>
      <c r="AE97" s="116">
        <f t="shared" ref="AE97:AE100" si="108">AB97*G97</f>
        <v>0</v>
      </c>
      <c r="AF97" s="116">
        <f t="shared" ref="AF97:AF100" si="109">AC97*G97</f>
        <v>0</v>
      </c>
      <c r="AG97" s="117">
        <f t="shared" si="89"/>
        <v>0</v>
      </c>
      <c r="AH97" s="251">
        <v>0</v>
      </c>
      <c r="AI97" s="119">
        <f t="shared" ref="AI97:AI100" si="110">ROUND(E97*AH97,2)</f>
        <v>0</v>
      </c>
      <c r="AJ97" s="279"/>
    </row>
    <row r="98" spans="1:37" s="72" customFormat="1" ht="21.75" customHeight="1" x14ac:dyDescent="0.25">
      <c r="A98" s="166" t="s">
        <v>213</v>
      </c>
      <c r="B98" s="107" t="s">
        <v>158</v>
      </c>
      <c r="C98" s="144" t="s">
        <v>214</v>
      </c>
      <c r="D98" s="109" t="s">
        <v>19</v>
      </c>
      <c r="E98" s="167">
        <v>1</v>
      </c>
      <c r="F98" s="159">
        <v>2746.36</v>
      </c>
      <c r="G98" s="111">
        <f t="shared" si="104"/>
        <v>2746.36</v>
      </c>
      <c r="H98" s="112">
        <v>2746.36</v>
      </c>
      <c r="I98" s="113"/>
      <c r="J98" s="114"/>
      <c r="K98" s="115">
        <f t="shared" si="83"/>
        <v>0</v>
      </c>
      <c r="L98" s="115">
        <f t="shared" si="84"/>
        <v>0</v>
      </c>
      <c r="M98" s="116"/>
      <c r="N98" s="116">
        <f t="shared" si="91"/>
        <v>0</v>
      </c>
      <c r="O98" s="117">
        <f t="shared" si="85"/>
        <v>0</v>
      </c>
      <c r="P98" s="118">
        <v>0</v>
      </c>
      <c r="Q98" s="119">
        <f t="shared" si="92"/>
        <v>0</v>
      </c>
      <c r="R98" s="120"/>
      <c r="S98" s="114">
        <f>K98</f>
        <v>0</v>
      </c>
      <c r="T98" s="122">
        <f t="shared" si="94"/>
        <v>0</v>
      </c>
      <c r="U98" s="115">
        <f t="shared" si="86"/>
        <v>0</v>
      </c>
      <c r="V98" s="116">
        <f>S98*G98</f>
        <v>0</v>
      </c>
      <c r="W98" s="116">
        <f>T98*G98</f>
        <v>0</v>
      </c>
      <c r="X98" s="117">
        <f t="shared" si="87"/>
        <v>0</v>
      </c>
      <c r="Y98" s="125">
        <v>0</v>
      </c>
      <c r="Z98" s="119">
        <f>ROUND((E98-L98)*Y98,2)</f>
        <v>0</v>
      </c>
      <c r="AB98" s="114">
        <f t="shared" si="105"/>
        <v>0</v>
      </c>
      <c r="AC98" s="122">
        <f t="shared" si="106"/>
        <v>0</v>
      </c>
      <c r="AD98" s="115">
        <f t="shared" si="107"/>
        <v>0</v>
      </c>
      <c r="AE98" s="116">
        <f t="shared" si="108"/>
        <v>0</v>
      </c>
      <c r="AF98" s="116">
        <f t="shared" si="109"/>
        <v>0</v>
      </c>
      <c r="AG98" s="117">
        <f t="shared" si="89"/>
        <v>0</v>
      </c>
      <c r="AH98" s="251">
        <v>0</v>
      </c>
      <c r="AI98" s="119">
        <f t="shared" si="110"/>
        <v>0</v>
      </c>
      <c r="AJ98" s="279"/>
    </row>
    <row r="99" spans="1:37" s="72" customFormat="1" ht="30" customHeight="1" x14ac:dyDescent="0.5">
      <c r="A99" s="166" t="s">
        <v>215</v>
      </c>
      <c r="B99" s="107" t="s">
        <v>158</v>
      </c>
      <c r="C99" s="144" t="s">
        <v>216</v>
      </c>
      <c r="D99" s="109" t="s">
        <v>19</v>
      </c>
      <c r="E99" s="167">
        <v>1</v>
      </c>
      <c r="F99" s="159">
        <v>2731.72</v>
      </c>
      <c r="G99" s="111">
        <f t="shared" si="104"/>
        <v>2731.72</v>
      </c>
      <c r="H99" s="112">
        <v>2731.72</v>
      </c>
      <c r="I99" s="113"/>
      <c r="J99" s="114"/>
      <c r="K99" s="115">
        <f t="shared" si="83"/>
        <v>0</v>
      </c>
      <c r="L99" s="115">
        <f t="shared" si="84"/>
        <v>0</v>
      </c>
      <c r="M99" s="116"/>
      <c r="N99" s="116">
        <f t="shared" si="91"/>
        <v>0</v>
      </c>
      <c r="O99" s="117">
        <f t="shared" si="85"/>
        <v>0</v>
      </c>
      <c r="P99" s="118">
        <v>0</v>
      </c>
      <c r="Q99" s="119">
        <f t="shared" si="92"/>
        <v>0</v>
      </c>
      <c r="R99" s="120"/>
      <c r="S99" s="114">
        <f>K99</f>
        <v>0</v>
      </c>
      <c r="T99" s="122">
        <f t="shared" si="94"/>
        <v>0</v>
      </c>
      <c r="U99" s="115">
        <f t="shared" si="86"/>
        <v>0</v>
      </c>
      <c r="V99" s="116">
        <f>S99*G99</f>
        <v>0</v>
      </c>
      <c r="W99" s="116">
        <f>T99*G99</f>
        <v>0</v>
      </c>
      <c r="X99" s="117">
        <f t="shared" si="87"/>
        <v>0</v>
      </c>
      <c r="Y99" s="125">
        <v>0</v>
      </c>
      <c r="Z99" s="119">
        <f>ROUND((E99-L99)*Y99,2)</f>
        <v>0</v>
      </c>
      <c r="AB99" s="114">
        <f t="shared" si="105"/>
        <v>0</v>
      </c>
      <c r="AC99" s="122">
        <f t="shared" si="106"/>
        <v>0</v>
      </c>
      <c r="AD99" s="115">
        <f t="shared" si="107"/>
        <v>0</v>
      </c>
      <c r="AE99" s="116">
        <f t="shared" si="108"/>
        <v>0</v>
      </c>
      <c r="AF99" s="116">
        <f t="shared" si="109"/>
        <v>0</v>
      </c>
      <c r="AG99" s="117">
        <f t="shared" si="89"/>
        <v>0</v>
      </c>
      <c r="AH99" s="251">
        <v>0</v>
      </c>
      <c r="AI99" s="119">
        <f t="shared" si="110"/>
        <v>0</v>
      </c>
      <c r="AJ99" s="279"/>
      <c r="AK99" s="280"/>
    </row>
    <row r="100" spans="1:37" s="72" customFormat="1" ht="24.75" customHeight="1" thickBot="1" x14ac:dyDescent="0.3">
      <c r="A100" s="166" t="s">
        <v>217</v>
      </c>
      <c r="B100" s="107" t="s">
        <v>158</v>
      </c>
      <c r="C100" s="144" t="s">
        <v>218</v>
      </c>
      <c r="D100" s="109" t="s">
        <v>19</v>
      </c>
      <c r="E100" s="167">
        <v>1</v>
      </c>
      <c r="F100" s="159">
        <v>3765</v>
      </c>
      <c r="G100" s="111">
        <f t="shared" si="104"/>
        <v>3765</v>
      </c>
      <c r="H100" s="170">
        <v>3765</v>
      </c>
      <c r="I100" s="113"/>
      <c r="J100" s="121"/>
      <c r="K100" s="122">
        <f t="shared" si="83"/>
        <v>0</v>
      </c>
      <c r="L100" s="122">
        <f t="shared" si="84"/>
        <v>0</v>
      </c>
      <c r="M100" s="123"/>
      <c r="N100" s="123">
        <f t="shared" si="91"/>
        <v>0</v>
      </c>
      <c r="O100" s="124">
        <f t="shared" si="85"/>
        <v>0</v>
      </c>
      <c r="P100" s="125">
        <v>0</v>
      </c>
      <c r="Q100" s="126">
        <f t="shared" si="92"/>
        <v>0</v>
      </c>
      <c r="R100" s="120"/>
      <c r="S100" s="121">
        <f>K100</f>
        <v>0</v>
      </c>
      <c r="T100" s="122">
        <f t="shared" si="94"/>
        <v>0</v>
      </c>
      <c r="U100" s="122">
        <f t="shared" si="86"/>
        <v>0</v>
      </c>
      <c r="V100" s="123">
        <f>S100*G100</f>
        <v>0</v>
      </c>
      <c r="W100" s="123">
        <f>T100*G100</f>
        <v>0</v>
      </c>
      <c r="X100" s="124">
        <f t="shared" si="87"/>
        <v>0</v>
      </c>
      <c r="Y100" s="125">
        <v>0</v>
      </c>
      <c r="Z100" s="126">
        <f>ROUND((E100-L100)*Y100,2)</f>
        <v>0</v>
      </c>
      <c r="AB100" s="114">
        <f t="shared" si="105"/>
        <v>0</v>
      </c>
      <c r="AC100" s="122">
        <f t="shared" si="106"/>
        <v>0</v>
      </c>
      <c r="AD100" s="115">
        <f t="shared" si="107"/>
        <v>0</v>
      </c>
      <c r="AE100" s="116">
        <f t="shared" si="108"/>
        <v>0</v>
      </c>
      <c r="AF100" s="116">
        <f t="shared" si="109"/>
        <v>0</v>
      </c>
      <c r="AG100" s="117">
        <f t="shared" si="89"/>
        <v>0</v>
      </c>
      <c r="AH100" s="251">
        <v>0</v>
      </c>
      <c r="AI100" s="119">
        <f t="shared" si="110"/>
        <v>0</v>
      </c>
      <c r="AJ100" s="279"/>
    </row>
    <row r="101" spans="1:37" ht="17.25" customHeight="1" thickBot="1" x14ac:dyDescent="0.3">
      <c r="A101" s="171">
        <v>8</v>
      </c>
      <c r="B101" s="664" t="s">
        <v>219</v>
      </c>
      <c r="C101" s="665"/>
      <c r="D101" s="665"/>
      <c r="E101" s="665"/>
      <c r="F101" s="665"/>
      <c r="G101" s="666"/>
      <c r="H101" s="135">
        <f>SUM(H102:H103)</f>
        <v>2066.04</v>
      </c>
      <c r="I101" s="81"/>
      <c r="J101" s="129"/>
      <c r="K101" s="130"/>
      <c r="L101" s="130"/>
      <c r="M101" s="131"/>
      <c r="N101" s="131">
        <f>SUM(N85:N100)</f>
        <v>0</v>
      </c>
      <c r="O101" s="131">
        <f>SUM(O85:O100)</f>
        <v>0</v>
      </c>
      <c r="P101" s="132"/>
      <c r="Q101" s="133"/>
      <c r="R101" s="82"/>
      <c r="S101" s="238"/>
      <c r="T101" s="239"/>
      <c r="U101" s="239"/>
      <c r="V101" s="240">
        <f>SUM(V97:V100)</f>
        <v>0</v>
      </c>
      <c r="W101" s="240">
        <f>SUM(W97:W100)</f>
        <v>0</v>
      </c>
      <c r="X101" s="241">
        <f t="shared" si="87"/>
        <v>0</v>
      </c>
      <c r="Y101" s="243"/>
      <c r="Z101" s="243"/>
      <c r="AB101" s="238"/>
      <c r="AC101" s="239"/>
      <c r="AD101" s="239"/>
      <c r="AE101" s="240">
        <f>SUM(AE97:AE100)</f>
        <v>0</v>
      </c>
      <c r="AF101" s="240">
        <f>SUM(AF97:AF100)</f>
        <v>0</v>
      </c>
      <c r="AG101" s="241">
        <f t="shared" si="89"/>
        <v>0</v>
      </c>
      <c r="AH101" s="243"/>
      <c r="AI101" s="243"/>
      <c r="AJ101" s="279"/>
    </row>
    <row r="102" spans="1:37" s="72" customFormat="1" ht="30.75" customHeight="1" x14ac:dyDescent="0.25">
      <c r="A102" s="150" t="s">
        <v>220</v>
      </c>
      <c r="B102" s="172" t="s">
        <v>221</v>
      </c>
      <c r="C102" s="173" t="s">
        <v>222</v>
      </c>
      <c r="D102" s="174" t="s">
        <v>223</v>
      </c>
      <c r="E102" s="175">
        <v>0.5</v>
      </c>
      <c r="F102" s="176">
        <v>1631.5</v>
      </c>
      <c r="G102" s="177">
        <f>F102+F102*$G$12</f>
        <v>1631.5</v>
      </c>
      <c r="H102" s="178">
        <v>815.75</v>
      </c>
      <c r="I102" s="113"/>
      <c r="J102" s="137"/>
      <c r="K102" s="138">
        <f t="shared" si="83"/>
        <v>0</v>
      </c>
      <c r="L102" s="138">
        <f t="shared" si="84"/>
        <v>0</v>
      </c>
      <c r="M102" s="139"/>
      <c r="N102" s="139">
        <f>K102*G102</f>
        <v>0</v>
      </c>
      <c r="O102" s="140">
        <f t="shared" si="85"/>
        <v>0</v>
      </c>
      <c r="P102" s="141">
        <v>0</v>
      </c>
      <c r="Q102" s="142">
        <f>ROUND(E102*P102,2)</f>
        <v>0</v>
      </c>
      <c r="R102" s="120"/>
      <c r="S102" s="137">
        <f>K102</f>
        <v>0</v>
      </c>
      <c r="T102" s="122">
        <f t="shared" ref="T102:T103" si="111">Z102</f>
        <v>0.15</v>
      </c>
      <c r="U102" s="138">
        <f t="shared" si="86"/>
        <v>0.15</v>
      </c>
      <c r="V102" s="139">
        <f>S102*G102</f>
        <v>0</v>
      </c>
      <c r="W102" s="139">
        <f>T102*G102</f>
        <v>244.72499999999999</v>
      </c>
      <c r="X102" s="140">
        <f t="shared" si="87"/>
        <v>244.72499999999999</v>
      </c>
      <c r="Y102" s="125">
        <v>0.3</v>
      </c>
      <c r="Z102" s="142">
        <f>ROUND((E102-L102)*Y102,2)</f>
        <v>0.15</v>
      </c>
      <c r="AB102" s="114">
        <f t="shared" ref="AB102:AB103" si="112">U102</f>
        <v>0.15</v>
      </c>
      <c r="AC102" s="122">
        <f t="shared" ref="AC102:AC103" si="113">AI102</f>
        <v>0</v>
      </c>
      <c r="AD102" s="115">
        <f t="shared" ref="AD102:AD103" si="114">AB102+AC102</f>
        <v>0.15</v>
      </c>
      <c r="AE102" s="116">
        <f t="shared" ref="AE102:AE103" si="115">AB102*G102</f>
        <v>244.72499999999999</v>
      </c>
      <c r="AF102" s="116">
        <f t="shared" ref="AF102:AF103" si="116">AC102*G102</f>
        <v>0</v>
      </c>
      <c r="AG102" s="117">
        <f t="shared" si="89"/>
        <v>244.72499999999999</v>
      </c>
      <c r="AH102" s="251">
        <v>0</v>
      </c>
      <c r="AI102" s="119">
        <f t="shared" ref="AI102:AI103" si="117">ROUND(E102*AH102,2)</f>
        <v>0</v>
      </c>
      <c r="AJ102" s="279"/>
    </row>
    <row r="103" spans="1:37" s="72" customFormat="1" ht="33" customHeight="1" thickBot="1" x14ac:dyDescent="0.3">
      <c r="A103" s="150" t="s">
        <v>224</v>
      </c>
      <c r="B103" s="107" t="s">
        <v>225</v>
      </c>
      <c r="C103" s="144" t="s">
        <v>226</v>
      </c>
      <c r="D103" s="109" t="s">
        <v>19</v>
      </c>
      <c r="E103" s="110">
        <v>1</v>
      </c>
      <c r="F103" s="111">
        <v>1250.29</v>
      </c>
      <c r="G103" s="177">
        <f>F103+F103*$G$12</f>
        <v>1250.29</v>
      </c>
      <c r="H103" s="178">
        <v>1250.29</v>
      </c>
      <c r="I103" s="113"/>
      <c r="J103" s="121"/>
      <c r="K103" s="122">
        <f t="shared" si="83"/>
        <v>0</v>
      </c>
      <c r="L103" s="122">
        <f t="shared" si="84"/>
        <v>0</v>
      </c>
      <c r="M103" s="123"/>
      <c r="N103" s="123">
        <f>K103*G103</f>
        <v>0</v>
      </c>
      <c r="O103" s="124">
        <f t="shared" si="85"/>
        <v>0</v>
      </c>
      <c r="P103" s="125">
        <v>0</v>
      </c>
      <c r="Q103" s="126">
        <f>ROUND(E103*P103,2)</f>
        <v>0</v>
      </c>
      <c r="R103" s="120"/>
      <c r="S103" s="121">
        <f>K103</f>
        <v>0</v>
      </c>
      <c r="T103" s="122">
        <f t="shared" si="111"/>
        <v>0</v>
      </c>
      <c r="U103" s="122">
        <f t="shared" si="86"/>
        <v>0</v>
      </c>
      <c r="V103" s="123">
        <f>S103*G103</f>
        <v>0</v>
      </c>
      <c r="W103" s="123">
        <f>T103*G103</f>
        <v>0</v>
      </c>
      <c r="X103" s="124">
        <f t="shared" si="87"/>
        <v>0</v>
      </c>
      <c r="Y103" s="125">
        <v>0</v>
      </c>
      <c r="Z103" s="126">
        <f>ROUND((E103-L103)*Y103,2)</f>
        <v>0</v>
      </c>
      <c r="AB103" s="114">
        <f t="shared" si="112"/>
        <v>0</v>
      </c>
      <c r="AC103" s="122">
        <f t="shared" si="113"/>
        <v>0</v>
      </c>
      <c r="AD103" s="115">
        <f t="shared" si="114"/>
        <v>0</v>
      </c>
      <c r="AE103" s="116">
        <f t="shared" si="115"/>
        <v>0</v>
      </c>
      <c r="AF103" s="116">
        <f t="shared" si="116"/>
        <v>0</v>
      </c>
      <c r="AG103" s="117">
        <f t="shared" si="89"/>
        <v>0</v>
      </c>
      <c r="AH103" s="251">
        <v>0</v>
      </c>
      <c r="AI103" s="119">
        <f t="shared" si="117"/>
        <v>0</v>
      </c>
      <c r="AJ103" s="279"/>
    </row>
    <row r="104" spans="1:37" ht="17.25" customHeight="1" thickBot="1" x14ac:dyDescent="0.3">
      <c r="A104" s="179" t="s">
        <v>227</v>
      </c>
      <c r="B104" s="180"/>
      <c r="C104" s="180"/>
      <c r="D104" s="180"/>
      <c r="E104" s="180"/>
      <c r="F104" s="180"/>
      <c r="G104" s="181"/>
      <c r="H104" s="182">
        <f>H101+H45+H33+H84+H25+H21+H16+H96</f>
        <v>399999.99999999994</v>
      </c>
      <c r="I104" s="81"/>
      <c r="J104" s="630"/>
      <c r="K104" s="631"/>
      <c r="L104" s="631"/>
      <c r="M104" s="632"/>
      <c r="N104" s="183">
        <f>SUM(N102:N103)</f>
        <v>0</v>
      </c>
      <c r="O104" s="184">
        <f>SUM(O102:O103)</f>
        <v>0</v>
      </c>
      <c r="P104" s="185"/>
      <c r="Q104" s="133"/>
      <c r="R104" s="82"/>
      <c r="S104" s="238"/>
      <c r="T104" s="239"/>
      <c r="U104" s="239"/>
      <c r="V104" s="240">
        <f>SUM(V102:V103)</f>
        <v>0</v>
      </c>
      <c r="W104" s="240">
        <f>SUM(W102:W103)</f>
        <v>244.72499999999999</v>
      </c>
      <c r="X104" s="241">
        <f t="shared" si="87"/>
        <v>244.72499999999999</v>
      </c>
      <c r="Y104" s="242"/>
      <c r="Z104" s="243"/>
      <c r="AB104" s="238"/>
      <c r="AC104" s="239"/>
      <c r="AD104" s="239"/>
      <c r="AE104" s="240">
        <f>SUM(AE102:AE103)</f>
        <v>244.72499999999999</v>
      </c>
      <c r="AF104" s="240">
        <f>SUM(AF102:AF103)</f>
        <v>0</v>
      </c>
      <c r="AG104" s="241">
        <f t="shared" si="89"/>
        <v>244.72499999999999</v>
      </c>
      <c r="AH104" s="242"/>
      <c r="AI104" s="243"/>
      <c r="AJ104" s="279"/>
    </row>
    <row r="105" spans="1:37" ht="34.5" customHeight="1" thickBot="1" x14ac:dyDescent="0.3">
      <c r="A105" s="186"/>
      <c r="B105" s="187"/>
      <c r="C105" s="187"/>
      <c r="D105" s="187"/>
      <c r="E105" s="187"/>
      <c r="F105" s="187"/>
      <c r="G105" s="187"/>
      <c r="H105" s="188"/>
      <c r="I105" s="81"/>
      <c r="J105" s="633" t="s">
        <v>286</v>
      </c>
      <c r="K105" s="634"/>
      <c r="L105" s="634"/>
      <c r="M105" s="635"/>
      <c r="N105" s="189">
        <f>SUM(N21+N25+N33+N45+N84+N101+N104)</f>
        <v>60289.926025000001</v>
      </c>
      <c r="O105" s="190"/>
      <c r="P105" s="191"/>
      <c r="Q105" s="192"/>
      <c r="R105" s="82"/>
      <c r="S105" s="671" t="s">
        <v>288</v>
      </c>
      <c r="T105" s="672"/>
      <c r="U105" s="673"/>
      <c r="V105" s="244">
        <f>SUM(V21+V25+V33+V45+V84+V96+V101+V104)</f>
        <v>60289.926025000001</v>
      </c>
      <c r="W105" s="244">
        <f>SUM(W21+W25+W33+W45+W84+W96+W101+W104)</f>
        <v>94192.565545000005</v>
      </c>
      <c r="X105" s="245"/>
      <c r="Y105" s="246"/>
      <c r="Z105" s="247"/>
      <c r="AB105" s="671" t="s">
        <v>299</v>
      </c>
      <c r="AC105" s="672"/>
      <c r="AD105" s="673"/>
      <c r="AE105" s="244">
        <f>SUM(AE21+AE25+AE33+AE45+AE84+AE96+AE101+AE104)</f>
        <v>154482.49157000001</v>
      </c>
      <c r="AF105" s="244">
        <f>SUM(AF21+AF25+AF33+AF45+AF84+AF96+AF101+AF104)</f>
        <v>73014.982499999998</v>
      </c>
      <c r="AG105" s="245"/>
      <c r="AH105" s="246"/>
      <c r="AI105" s="247"/>
      <c r="AJ105" s="248"/>
    </row>
    <row r="106" spans="1:37" ht="19.5" customHeight="1" x14ac:dyDescent="0.25">
      <c r="A106" s="193"/>
      <c r="B106" s="194"/>
      <c r="C106" s="194"/>
      <c r="D106" s="194"/>
      <c r="E106" s="194"/>
      <c r="F106" s="194"/>
      <c r="G106" s="194"/>
      <c r="H106" s="195"/>
      <c r="I106" s="81"/>
      <c r="J106" s="636"/>
      <c r="K106" s="637"/>
      <c r="L106" s="637"/>
      <c r="M106" s="637"/>
      <c r="N106" s="637"/>
      <c r="O106" s="196"/>
      <c r="P106" s="197"/>
      <c r="Q106" s="198"/>
      <c r="R106" s="82"/>
      <c r="S106" s="676"/>
      <c r="T106" s="677"/>
      <c r="U106" s="677"/>
      <c r="V106" s="677"/>
      <c r="W106" s="248"/>
      <c r="X106" s="197"/>
      <c r="Y106" s="197"/>
      <c r="Z106" s="249"/>
      <c r="AB106" s="674"/>
      <c r="AC106" s="675"/>
      <c r="AD106" s="675"/>
      <c r="AE106" s="675"/>
      <c r="AF106" s="290"/>
      <c r="AG106" s="291"/>
      <c r="AH106" s="291"/>
      <c r="AI106" s="292"/>
      <c r="AJ106" s="197"/>
    </row>
    <row r="107" spans="1:37" ht="19.5" customHeight="1" x14ac:dyDescent="0.25">
      <c r="A107" s="193"/>
      <c r="B107" s="194"/>
      <c r="C107" s="194"/>
      <c r="D107" s="194"/>
      <c r="E107" s="194"/>
      <c r="F107" s="194"/>
      <c r="G107" s="194"/>
      <c r="H107" s="195"/>
      <c r="I107" s="81"/>
      <c r="J107" s="199"/>
      <c r="K107" s="200"/>
      <c r="L107" s="200"/>
      <c r="M107" s="200"/>
      <c r="N107" s="200"/>
      <c r="O107" s="200"/>
      <c r="P107" s="194"/>
      <c r="Q107" s="201"/>
      <c r="R107" s="82"/>
      <c r="S107" s="199"/>
      <c r="T107" s="200"/>
      <c r="U107" s="200"/>
      <c r="V107" s="200"/>
      <c r="W107" s="200"/>
      <c r="X107" s="200"/>
      <c r="Y107" s="194"/>
      <c r="Z107" s="201"/>
      <c r="AB107" s="199"/>
      <c r="AC107" s="200"/>
      <c r="AD107" s="200"/>
      <c r="AE107" s="200"/>
      <c r="AF107" s="200"/>
      <c r="AG107" s="200"/>
      <c r="AH107" s="194"/>
      <c r="AI107" s="201"/>
      <c r="AJ107" s="248"/>
    </row>
    <row r="108" spans="1:37" ht="21" customHeight="1" x14ac:dyDescent="0.25">
      <c r="A108" s="193"/>
      <c r="B108" s="194"/>
      <c r="C108" s="194"/>
      <c r="D108" s="194"/>
      <c r="E108" s="194"/>
      <c r="F108" s="194"/>
      <c r="G108" s="194"/>
      <c r="H108" s="195"/>
      <c r="I108" s="81"/>
      <c r="J108" s="199"/>
      <c r="K108" s="200"/>
      <c r="L108" s="200"/>
      <c r="M108" s="200"/>
      <c r="N108" s="200"/>
      <c r="O108" s="200"/>
      <c r="P108" s="194"/>
      <c r="Q108" s="201"/>
      <c r="R108" s="82"/>
      <c r="S108" s="199"/>
      <c r="T108" s="200"/>
      <c r="U108" s="200"/>
      <c r="V108" s="200"/>
      <c r="W108" s="200"/>
      <c r="X108" s="200"/>
      <c r="Y108" s="194"/>
      <c r="Z108" s="201"/>
      <c r="AB108" s="199"/>
      <c r="AC108" s="200"/>
      <c r="AD108" s="200"/>
      <c r="AE108" s="200"/>
      <c r="AF108" s="200"/>
      <c r="AG108" s="200"/>
      <c r="AH108" s="194"/>
      <c r="AI108" s="201"/>
      <c r="AJ108" s="248"/>
    </row>
    <row r="109" spans="1:37" ht="18" customHeight="1" x14ac:dyDescent="0.25">
      <c r="A109" s="193"/>
      <c r="B109" s="194"/>
      <c r="C109" s="194"/>
      <c r="D109" s="202"/>
      <c r="E109" s="203"/>
      <c r="F109" s="204"/>
      <c r="G109" s="205"/>
      <c r="H109" s="206"/>
      <c r="I109" s="81"/>
      <c r="J109" s="207"/>
      <c r="K109" s="208"/>
      <c r="L109" s="209"/>
      <c r="M109" s="210"/>
      <c r="N109" s="211"/>
      <c r="O109" s="212"/>
      <c r="P109" s="205"/>
      <c r="Q109" s="213"/>
      <c r="R109" s="82"/>
      <c r="S109" s="199"/>
      <c r="T109" s="200"/>
      <c r="U109" s="209"/>
      <c r="V109" s="210"/>
      <c r="W109" s="211"/>
      <c r="X109" s="212"/>
      <c r="Y109" s="205"/>
      <c r="Z109" s="213"/>
      <c r="AB109" s="199"/>
      <c r="AC109" s="200"/>
      <c r="AD109" s="209"/>
      <c r="AE109" s="210"/>
      <c r="AF109" s="211"/>
      <c r="AG109" s="212"/>
      <c r="AH109" s="205"/>
      <c r="AI109" s="213"/>
      <c r="AJ109" s="287"/>
    </row>
    <row r="110" spans="1:37" ht="36" customHeight="1" x14ac:dyDescent="0.25">
      <c r="A110" s="193"/>
      <c r="B110" s="194"/>
      <c r="C110" s="194"/>
      <c r="D110" s="202"/>
      <c r="E110" s="667"/>
      <c r="F110" s="667"/>
      <c r="G110" s="667"/>
      <c r="H110" s="214"/>
      <c r="I110" s="81"/>
      <c r="J110" s="624" t="s">
        <v>228</v>
      </c>
      <c r="K110" s="625"/>
      <c r="L110" s="625" t="s">
        <v>287</v>
      </c>
      <c r="M110" s="625"/>
      <c r="N110" s="625"/>
      <c r="O110" s="215" t="s">
        <v>229</v>
      </c>
      <c r="P110" s="216"/>
      <c r="Q110" s="217"/>
      <c r="R110" s="82"/>
      <c r="S110" s="218"/>
      <c r="T110" s="215"/>
      <c r="U110" s="215"/>
      <c r="V110" s="215"/>
      <c r="W110" s="215"/>
      <c r="X110" s="215"/>
      <c r="Y110" s="216"/>
      <c r="Z110" s="217"/>
      <c r="AB110" s="218"/>
      <c r="AC110" s="215"/>
      <c r="AD110" s="215"/>
      <c r="AE110" s="215"/>
      <c r="AF110" s="215"/>
      <c r="AG110" s="215"/>
      <c r="AH110" s="216"/>
      <c r="AI110" s="217"/>
      <c r="AJ110" s="288"/>
    </row>
    <row r="111" spans="1:37" ht="18" customHeight="1" x14ac:dyDescent="0.25">
      <c r="A111" s="193"/>
      <c r="B111" s="194"/>
      <c r="C111" s="203"/>
      <c r="D111" s="219"/>
      <c r="E111" s="220"/>
      <c r="F111" s="220"/>
      <c r="G111" s="220"/>
      <c r="H111" s="221"/>
      <c r="I111" s="81"/>
      <c r="J111" s="624"/>
      <c r="K111" s="625"/>
      <c r="L111" s="625"/>
      <c r="M111" s="625"/>
      <c r="N111" s="625"/>
      <c r="O111" s="215"/>
      <c r="P111" s="216"/>
      <c r="Q111" s="217"/>
      <c r="R111" s="82"/>
      <c r="S111" s="218"/>
      <c r="T111" s="215"/>
      <c r="U111" s="215"/>
      <c r="V111" s="215"/>
      <c r="W111" s="215"/>
      <c r="X111" s="215"/>
      <c r="Y111" s="216"/>
      <c r="Z111" s="217"/>
      <c r="AB111" s="218"/>
      <c r="AC111" s="215"/>
      <c r="AD111" s="215"/>
      <c r="AE111" s="215"/>
      <c r="AF111" s="215"/>
      <c r="AG111" s="215"/>
      <c r="AH111" s="216"/>
      <c r="AI111" s="217"/>
      <c r="AJ111" s="288"/>
    </row>
    <row r="112" spans="1:37" ht="42.75" customHeight="1" x14ac:dyDescent="0.25">
      <c r="A112" s="193"/>
      <c r="B112" s="194"/>
      <c r="C112" s="222"/>
      <c r="D112" s="219"/>
      <c r="E112" s="220"/>
      <c r="F112" s="220"/>
      <c r="G112" s="220"/>
      <c r="H112" s="221"/>
      <c r="I112" s="81"/>
      <c r="J112" s="624"/>
      <c r="K112" s="625"/>
      <c r="L112" s="625"/>
      <c r="M112" s="625"/>
      <c r="N112" s="625"/>
      <c r="O112" s="215"/>
      <c r="P112" s="216"/>
      <c r="Q112" s="217"/>
      <c r="R112" s="82"/>
      <c r="S112" s="678" t="s">
        <v>228</v>
      </c>
      <c r="T112" s="679"/>
      <c r="U112" s="679"/>
      <c r="V112" s="625"/>
      <c r="W112" s="625"/>
      <c r="X112" s="679" t="s">
        <v>284</v>
      </c>
      <c r="Y112" s="679"/>
      <c r="Z112" s="680"/>
      <c r="AB112" s="624"/>
      <c r="AC112" s="625"/>
      <c r="AD112" s="625"/>
      <c r="AE112" s="625"/>
      <c r="AF112" s="625"/>
      <c r="AG112" s="625"/>
      <c r="AH112" s="625"/>
      <c r="AI112" s="669"/>
      <c r="AJ112" s="288"/>
    </row>
    <row r="113" spans="1:61" ht="49.5" customHeight="1" thickBot="1" x14ac:dyDescent="0.3">
      <c r="A113" s="223"/>
      <c r="B113" s="224"/>
      <c r="C113" s="225"/>
      <c r="D113" s="224"/>
      <c r="E113" s="668"/>
      <c r="F113" s="668"/>
      <c r="G113" s="668"/>
      <c r="H113" s="226"/>
      <c r="I113" s="81"/>
      <c r="J113" s="626"/>
      <c r="K113" s="627"/>
      <c r="L113" s="627"/>
      <c r="M113" s="627"/>
      <c r="N113" s="627"/>
      <c r="O113" s="227"/>
      <c r="P113" s="228"/>
      <c r="Q113" s="229"/>
      <c r="R113" s="82"/>
      <c r="S113" s="626"/>
      <c r="T113" s="627"/>
      <c r="U113" s="627"/>
      <c r="V113" s="627"/>
      <c r="W113" s="627"/>
      <c r="X113" s="627"/>
      <c r="Y113" s="627"/>
      <c r="Z113" s="670"/>
      <c r="AB113" s="626"/>
      <c r="AC113" s="627"/>
      <c r="AD113" s="627"/>
      <c r="AE113" s="627"/>
      <c r="AF113" s="627"/>
      <c r="AG113" s="627"/>
      <c r="AH113" s="627"/>
      <c r="AI113" s="670"/>
      <c r="AJ113" s="288"/>
    </row>
    <row r="114" spans="1:61" s="7" customFormat="1" x14ac:dyDescent="0.25">
      <c r="A114" s="4"/>
      <c r="B114" s="6"/>
      <c r="C114" s="6"/>
      <c r="D114" s="6"/>
      <c r="E114" s="6"/>
      <c r="F114" s="6"/>
      <c r="G114" s="6"/>
      <c r="H114" s="6"/>
      <c r="I114" s="1"/>
      <c r="J114" s="76"/>
      <c r="K114" s="76"/>
      <c r="L114" s="76"/>
      <c r="M114" s="76"/>
      <c r="N114" s="76"/>
      <c r="O114" s="76"/>
      <c r="P114" s="71"/>
      <c r="Q114" s="76"/>
      <c r="R114" s="3"/>
      <c r="S114" s="76"/>
      <c r="T114" s="76"/>
      <c r="U114" s="76"/>
      <c r="V114" s="76"/>
      <c r="W114" s="76"/>
      <c r="X114" s="76"/>
      <c r="Y114" s="71"/>
      <c r="Z114" s="76"/>
      <c r="AA114" s="3"/>
      <c r="AB114" s="76"/>
      <c r="AC114" s="76"/>
      <c r="AD114" s="76"/>
      <c r="AE114" s="76"/>
      <c r="AF114" s="76"/>
      <c r="AG114" s="76"/>
      <c r="AH114" s="71"/>
      <c r="AI114" s="76"/>
      <c r="AJ114" s="76"/>
      <c r="AK114" s="3"/>
      <c r="AL114" s="3"/>
      <c r="AM114" s="3"/>
      <c r="AN114" s="3"/>
      <c r="AO114" s="3"/>
      <c r="AP114" s="3"/>
      <c r="AQ114" s="3"/>
      <c r="AR114" s="3"/>
      <c r="AS114" s="3"/>
      <c r="AT114" s="3"/>
      <c r="AU114" s="3"/>
      <c r="AV114" s="3"/>
      <c r="AW114" s="3"/>
      <c r="AX114" s="3"/>
      <c r="AY114" s="3"/>
      <c r="AZ114" s="3"/>
      <c r="BA114" s="3"/>
      <c r="BB114" s="3"/>
      <c r="BC114" s="3"/>
      <c r="BD114" s="3"/>
      <c r="BE114" s="3"/>
      <c r="BF114" s="3"/>
      <c r="BG114" s="3"/>
      <c r="BH114" s="3"/>
      <c r="BI114" s="3"/>
    </row>
    <row r="115" spans="1:61" s="7" customFormat="1" x14ac:dyDescent="0.25">
      <c r="A115" s="5"/>
      <c r="B115" s="662"/>
      <c r="C115" s="662"/>
      <c r="D115" s="6"/>
      <c r="E115" s="662"/>
      <c r="F115" s="662"/>
      <c r="G115" s="662"/>
      <c r="H115" s="662"/>
      <c r="I115" s="1"/>
      <c r="J115" s="76"/>
      <c r="K115" s="76"/>
      <c r="L115" s="76"/>
      <c r="M115" s="76"/>
      <c r="N115" s="76"/>
      <c r="O115" s="76"/>
      <c r="P115" s="71"/>
      <c r="Q115" s="76"/>
      <c r="R115" s="3"/>
      <c r="S115" s="76"/>
      <c r="T115" s="76"/>
      <c r="U115" s="76"/>
      <c r="V115" s="76"/>
      <c r="W115" s="76"/>
      <c r="X115" s="76"/>
      <c r="Y115" s="71"/>
      <c r="Z115" s="76"/>
      <c r="AA115" s="3"/>
      <c r="AB115" s="76"/>
      <c r="AC115" s="76"/>
      <c r="AD115" s="76"/>
      <c r="AE115" s="76"/>
      <c r="AF115" s="76"/>
      <c r="AG115" s="76"/>
      <c r="AH115" s="71"/>
      <c r="AI115" s="76"/>
      <c r="AJ115" s="76"/>
      <c r="AK115" s="3"/>
      <c r="AL115" s="3"/>
      <c r="AM115" s="3"/>
      <c r="AN115" s="3"/>
      <c r="AO115" s="3"/>
      <c r="AP115" s="3"/>
      <c r="AQ115" s="3"/>
      <c r="AR115" s="3"/>
      <c r="AS115" s="3"/>
      <c r="AT115" s="3"/>
      <c r="AU115" s="3"/>
      <c r="AV115" s="3"/>
      <c r="AW115" s="3"/>
      <c r="AX115" s="3"/>
      <c r="AY115" s="3"/>
      <c r="AZ115" s="3"/>
      <c r="BA115" s="3"/>
      <c r="BB115" s="3"/>
      <c r="BC115" s="3"/>
      <c r="BD115" s="3"/>
      <c r="BE115" s="3"/>
      <c r="BF115" s="3"/>
      <c r="BG115" s="3"/>
      <c r="BH115" s="3"/>
      <c r="BI115" s="3"/>
    </row>
    <row r="116" spans="1:61" x14ac:dyDescent="0.25">
      <c r="A116" s="5"/>
      <c r="B116" s="662"/>
      <c r="C116" s="662"/>
      <c r="D116" s="6"/>
      <c r="E116" s="662"/>
      <c r="F116" s="662"/>
      <c r="G116" s="662"/>
      <c r="H116" s="662"/>
      <c r="I116" s="1"/>
      <c r="J116" s="76"/>
      <c r="K116" s="76"/>
      <c r="L116" s="76"/>
      <c r="M116" s="76"/>
      <c r="N116" s="76"/>
      <c r="O116" s="76"/>
      <c r="P116" s="71"/>
      <c r="Q116" s="76"/>
      <c r="S116" s="76"/>
      <c r="T116" s="76"/>
      <c r="U116" s="76"/>
      <c r="V116" s="76"/>
      <c r="W116" s="76"/>
      <c r="X116" s="76"/>
      <c r="Y116" s="71"/>
      <c r="Z116" s="76"/>
      <c r="AB116" s="76"/>
      <c r="AC116" s="76"/>
      <c r="AD116" s="76"/>
      <c r="AE116" s="76"/>
      <c r="AF116" s="76"/>
      <c r="AG116" s="76"/>
      <c r="AH116" s="71"/>
      <c r="AI116" s="76"/>
      <c r="AJ116" s="76"/>
    </row>
    <row r="117" spans="1:61" x14ac:dyDescent="0.25">
      <c r="A117" s="8"/>
      <c r="B117" s="662"/>
      <c r="C117" s="662"/>
      <c r="D117" s="9"/>
      <c r="E117" s="663"/>
      <c r="F117" s="663"/>
      <c r="G117" s="663"/>
      <c r="H117" s="663"/>
      <c r="I117" s="1"/>
      <c r="J117" s="76"/>
      <c r="K117" s="76"/>
      <c r="L117" s="76"/>
      <c r="M117" s="76"/>
      <c r="N117" s="76"/>
      <c r="O117" s="76"/>
      <c r="P117" s="71"/>
      <c r="Q117" s="76"/>
      <c r="S117" s="76"/>
      <c r="T117" s="76"/>
      <c r="U117" s="76"/>
      <c r="V117" s="76"/>
      <c r="W117" s="76"/>
      <c r="X117" s="76"/>
      <c r="Y117" s="71"/>
      <c r="Z117" s="76"/>
      <c r="AB117" s="76"/>
      <c r="AC117" s="76"/>
      <c r="AD117" s="76"/>
      <c r="AE117" s="76"/>
      <c r="AF117" s="76"/>
      <c r="AG117" s="76"/>
      <c r="AH117" s="71"/>
      <c r="AI117" s="76"/>
      <c r="AJ117" s="76"/>
    </row>
    <row r="118" spans="1:61" x14ac:dyDescent="0.25">
      <c r="A118" s="8"/>
      <c r="B118" s="662"/>
      <c r="C118" s="662"/>
      <c r="D118" s="9"/>
      <c r="E118" s="663"/>
      <c r="F118" s="663"/>
      <c r="G118" s="663"/>
      <c r="H118" s="663"/>
      <c r="I118" s="1"/>
      <c r="J118" s="76"/>
      <c r="K118" s="76"/>
      <c r="L118" s="76"/>
      <c r="M118" s="76"/>
      <c r="N118" s="76"/>
      <c r="O118" s="76"/>
      <c r="P118" s="71"/>
      <c r="Q118" s="76"/>
      <c r="S118" s="76"/>
      <c r="T118" s="76"/>
      <c r="U118" s="76"/>
      <c r="V118" s="76"/>
      <c r="W118" s="76"/>
      <c r="X118" s="76"/>
      <c r="Y118" s="71"/>
      <c r="Z118" s="76"/>
      <c r="AB118" s="76"/>
      <c r="AC118" s="76"/>
      <c r="AD118" s="76"/>
      <c r="AE118" s="76"/>
      <c r="AF118" s="76"/>
      <c r="AG118" s="76"/>
      <c r="AH118" s="71"/>
      <c r="AI118" s="76"/>
      <c r="AJ118" s="76"/>
    </row>
    <row r="119" spans="1:61" ht="27.75" customHeight="1" x14ac:dyDescent="0.25">
      <c r="A119" s="8"/>
      <c r="B119" s="8"/>
      <c r="C119" s="10"/>
      <c r="D119" s="11"/>
      <c r="E119" s="8"/>
      <c r="F119" s="12"/>
      <c r="G119" s="13"/>
      <c r="H119" s="13"/>
      <c r="I119" s="1"/>
      <c r="J119" s="76"/>
      <c r="K119" s="76"/>
      <c r="L119" s="76"/>
      <c r="M119" s="76"/>
      <c r="N119" s="76"/>
      <c r="O119" s="76"/>
      <c r="P119" s="71"/>
      <c r="Q119" s="76">
        <v>53701.18</v>
      </c>
      <c r="S119" s="76">
        <v>87603.82</v>
      </c>
      <c r="T119" s="76">
        <v>73014.98</v>
      </c>
      <c r="U119" s="76">
        <v>198289.62</v>
      </c>
      <c r="V119" s="76">
        <f>Q119+S119+T119+U119</f>
        <v>412609.6</v>
      </c>
      <c r="W119" s="76"/>
      <c r="X119" s="76"/>
      <c r="Y119" s="71"/>
      <c r="Z119" s="76"/>
      <c r="AB119" s="76"/>
      <c r="AC119" s="76"/>
      <c r="AD119" s="76"/>
      <c r="AE119" s="76"/>
      <c r="AF119" s="76"/>
      <c r="AG119" s="76"/>
      <c r="AH119" s="71"/>
      <c r="AI119" s="76"/>
      <c r="AJ119" s="76"/>
    </row>
    <row r="120" spans="1:61" ht="30.75" customHeight="1" x14ac:dyDescent="0.25">
      <c r="A120" s="8"/>
      <c r="B120" s="8"/>
      <c r="C120" s="10"/>
      <c r="D120" s="11"/>
      <c r="E120" s="8"/>
      <c r="F120" s="12"/>
      <c r="G120" s="13"/>
      <c r="H120" s="13"/>
      <c r="I120" s="1"/>
      <c r="J120" s="76">
        <f>SUM(N105+W105+AF105)</f>
        <v>227497.47407</v>
      </c>
      <c r="K120" s="76"/>
      <c r="L120" s="76"/>
      <c r="M120" s="76"/>
      <c r="N120" s="76"/>
      <c r="O120" s="76"/>
      <c r="P120" s="71"/>
      <c r="Q120" s="76">
        <v>60289.93</v>
      </c>
      <c r="S120" s="76">
        <v>94192.57</v>
      </c>
      <c r="T120" s="76">
        <v>73014.98</v>
      </c>
      <c r="U120" s="76"/>
      <c r="V120" s="76"/>
      <c r="W120" s="76">
        <v>400000</v>
      </c>
      <c r="X120" s="76"/>
      <c r="Y120" s="71"/>
      <c r="Z120" s="76"/>
      <c r="AB120" s="76"/>
      <c r="AC120" s="76"/>
      <c r="AD120" s="76"/>
      <c r="AE120" s="76"/>
      <c r="AF120" s="76"/>
      <c r="AG120" s="76"/>
      <c r="AH120" s="71"/>
      <c r="AI120" s="76"/>
      <c r="AJ120" s="76"/>
    </row>
    <row r="121" spans="1:61" x14ac:dyDescent="0.25">
      <c r="A121" s="14"/>
      <c r="B121" s="8"/>
      <c r="C121" s="15"/>
      <c r="D121" s="16"/>
      <c r="E121" s="8"/>
      <c r="F121" s="17"/>
      <c r="G121" s="18"/>
      <c r="H121" s="18"/>
      <c r="I121" s="1"/>
      <c r="J121" s="76"/>
      <c r="K121" s="76"/>
      <c r="L121" s="76"/>
      <c r="M121" s="76"/>
      <c r="N121" s="76"/>
      <c r="O121" s="76"/>
      <c r="P121" s="71"/>
      <c r="Q121" s="76"/>
      <c r="S121" s="76"/>
      <c r="T121" s="76"/>
      <c r="U121" s="76"/>
      <c r="V121" s="76"/>
      <c r="W121" s="76"/>
      <c r="X121" s="76"/>
      <c r="Y121" s="71"/>
      <c r="Z121" s="76"/>
      <c r="AB121" s="76"/>
      <c r="AC121" s="76"/>
      <c r="AD121" s="76"/>
      <c r="AE121" s="76"/>
      <c r="AF121" s="76"/>
      <c r="AG121" s="76"/>
      <c r="AH121" s="71"/>
      <c r="AI121" s="76"/>
      <c r="AJ121" s="76"/>
    </row>
    <row r="122" spans="1:61" x14ac:dyDescent="0.25">
      <c r="A122" s="14"/>
      <c r="B122" s="8"/>
      <c r="C122" s="15"/>
      <c r="D122" s="16"/>
      <c r="E122" s="8"/>
      <c r="F122" s="17"/>
      <c r="G122" s="18"/>
      <c r="H122" s="18"/>
      <c r="I122" s="1"/>
      <c r="J122" s="76"/>
      <c r="K122" s="76"/>
      <c r="L122" s="76"/>
      <c r="M122" s="76"/>
      <c r="N122" s="76"/>
      <c r="O122" s="76"/>
      <c r="P122" s="71"/>
      <c r="Q122" s="76"/>
      <c r="S122" s="76"/>
      <c r="T122" s="76"/>
      <c r="U122" s="76"/>
      <c r="V122" s="76"/>
      <c r="W122" s="76"/>
      <c r="X122" s="76"/>
      <c r="Y122" s="71"/>
      <c r="Z122" s="76"/>
      <c r="AB122" s="76"/>
      <c r="AC122" s="76"/>
      <c r="AD122" s="76"/>
      <c r="AE122" s="76"/>
      <c r="AF122" s="76"/>
      <c r="AG122" s="76"/>
      <c r="AH122" s="71"/>
      <c r="AI122" s="76"/>
      <c r="AJ122" s="76"/>
    </row>
    <row r="123" spans="1:61" x14ac:dyDescent="0.25">
      <c r="A123" s="14"/>
      <c r="B123" s="8"/>
      <c r="C123" s="15"/>
      <c r="D123" s="16"/>
      <c r="E123" s="8"/>
      <c r="F123" s="17"/>
      <c r="G123" s="18"/>
      <c r="H123" s="18"/>
      <c r="I123" s="1"/>
      <c r="J123" s="76"/>
      <c r="K123" s="76"/>
      <c r="L123" s="76"/>
      <c r="M123" s="76"/>
      <c r="N123" s="76"/>
      <c r="O123" s="76"/>
      <c r="P123" s="71"/>
      <c r="Q123" s="76"/>
      <c r="S123" s="76"/>
      <c r="T123" s="76"/>
      <c r="U123" s="76"/>
      <c r="V123" s="76"/>
      <c r="W123" s="76"/>
      <c r="X123" s="76"/>
      <c r="Y123" s="71"/>
      <c r="Z123" s="76"/>
      <c r="AB123" s="76"/>
      <c r="AC123" s="76"/>
      <c r="AD123" s="76"/>
      <c r="AE123" s="76"/>
      <c r="AF123" s="76"/>
      <c r="AG123" s="76"/>
      <c r="AH123" s="71"/>
      <c r="AI123" s="76"/>
      <c r="AJ123" s="76"/>
    </row>
    <row r="124" spans="1:61" ht="27" customHeight="1" x14ac:dyDescent="0.25">
      <c r="A124" s="14"/>
      <c r="B124" s="8"/>
      <c r="C124" s="15"/>
      <c r="D124" s="16"/>
      <c r="E124" s="8"/>
      <c r="F124" s="17"/>
      <c r="G124" s="18"/>
      <c r="H124" s="18"/>
      <c r="I124" s="1"/>
      <c r="J124" s="76"/>
      <c r="K124" s="76"/>
      <c r="L124" s="76"/>
      <c r="M124" s="76"/>
      <c r="N124" s="76"/>
      <c r="O124" s="76"/>
      <c r="P124" s="71"/>
      <c r="Q124" s="76"/>
      <c r="S124" s="76"/>
      <c r="T124" s="76"/>
      <c r="U124" s="76"/>
      <c r="V124" s="76"/>
      <c r="W124" s="76"/>
      <c r="X124" s="76"/>
      <c r="Y124" s="71"/>
      <c r="Z124" s="76"/>
      <c r="AB124" s="76"/>
      <c r="AC124" s="76"/>
      <c r="AD124" s="76"/>
      <c r="AE124" s="76"/>
      <c r="AF124" s="76"/>
      <c r="AG124" s="76"/>
      <c r="AH124" s="71"/>
      <c r="AI124" s="76"/>
      <c r="AJ124" s="76"/>
    </row>
    <row r="125" spans="1:61" ht="15" hidden="1" customHeight="1" x14ac:dyDescent="0.25">
      <c r="A125" s="14"/>
      <c r="B125" s="8"/>
      <c r="C125" s="15"/>
      <c r="D125" s="16"/>
      <c r="E125" s="8"/>
      <c r="F125" s="17"/>
      <c r="G125" s="18"/>
      <c r="H125" s="18"/>
      <c r="I125" s="1"/>
      <c r="J125" s="76"/>
      <c r="K125" s="76"/>
      <c r="L125" s="76"/>
      <c r="M125" s="76"/>
      <c r="N125" s="76"/>
      <c r="O125" s="76"/>
      <c r="P125" s="71"/>
      <c r="Q125" s="76"/>
      <c r="S125" s="76"/>
      <c r="T125" s="76"/>
      <c r="U125" s="76"/>
      <c r="V125" s="76"/>
      <c r="W125" s="76"/>
      <c r="X125" s="76"/>
      <c r="Y125" s="71"/>
      <c r="Z125" s="76"/>
      <c r="AB125" s="76"/>
      <c r="AC125" s="76"/>
      <c r="AD125" s="76"/>
      <c r="AE125" s="76"/>
      <c r="AF125" s="76"/>
      <c r="AG125" s="76"/>
      <c r="AH125" s="71"/>
      <c r="AI125" s="76"/>
      <c r="AJ125" s="76"/>
    </row>
    <row r="126" spans="1:61" ht="61.5" customHeight="1" x14ac:dyDescent="0.25">
      <c r="A126" s="14"/>
      <c r="B126" s="8"/>
      <c r="C126" s="15"/>
      <c r="D126" s="16"/>
      <c r="E126" s="8"/>
      <c r="F126" s="19"/>
      <c r="G126" s="18"/>
      <c r="H126" s="18"/>
      <c r="I126" s="1"/>
      <c r="J126" s="76"/>
      <c r="K126" s="76"/>
      <c r="L126" s="76"/>
      <c r="M126" s="76"/>
      <c r="N126" s="76"/>
      <c r="O126" s="76"/>
      <c r="P126" s="71"/>
      <c r="Q126" s="76"/>
      <c r="S126" s="76"/>
      <c r="T126" s="76"/>
      <c r="U126" s="76"/>
      <c r="V126" s="76"/>
      <c r="W126" s="76"/>
      <c r="X126" s="76"/>
      <c r="Y126" s="71"/>
      <c r="Z126" s="76"/>
      <c r="AB126" s="76"/>
      <c r="AC126" s="76"/>
      <c r="AD126" s="76"/>
      <c r="AE126" s="76"/>
      <c r="AF126" s="76"/>
      <c r="AG126" s="76"/>
      <c r="AH126" s="71"/>
      <c r="AI126" s="76"/>
      <c r="AJ126" s="76"/>
    </row>
    <row r="127" spans="1:61" x14ac:dyDescent="0.25">
      <c r="A127" s="14"/>
      <c r="B127" s="8"/>
      <c r="C127" s="15"/>
      <c r="D127" s="16"/>
      <c r="E127" s="8"/>
      <c r="F127" s="19"/>
      <c r="G127" s="18"/>
      <c r="H127" s="18"/>
      <c r="I127" s="1"/>
      <c r="J127" s="76"/>
      <c r="K127" s="76"/>
      <c r="L127" s="76"/>
      <c r="M127" s="76"/>
      <c r="N127" s="76"/>
      <c r="O127" s="76"/>
      <c r="P127" s="71"/>
      <c r="Q127" s="76"/>
      <c r="S127" s="76"/>
      <c r="T127" s="76"/>
      <c r="U127" s="76"/>
      <c r="V127" s="76"/>
      <c r="W127" s="76"/>
      <c r="X127" s="76"/>
      <c r="Y127" s="71"/>
      <c r="Z127" s="76"/>
      <c r="AB127" s="76"/>
      <c r="AC127" s="76"/>
      <c r="AD127" s="76"/>
      <c r="AE127" s="76"/>
      <c r="AF127" s="76"/>
      <c r="AG127" s="76"/>
      <c r="AH127" s="71"/>
      <c r="AI127" s="76"/>
      <c r="AJ127" s="76"/>
    </row>
    <row r="128" spans="1:61" x14ac:dyDescent="0.25">
      <c r="A128" s="14"/>
      <c r="B128" s="8"/>
      <c r="C128" s="15"/>
      <c r="D128" s="16"/>
      <c r="E128" s="8"/>
      <c r="F128" s="19"/>
      <c r="G128" s="18"/>
      <c r="H128" s="18"/>
      <c r="I128" s="1"/>
      <c r="J128" s="76"/>
      <c r="K128" s="76"/>
      <c r="L128" s="76"/>
      <c r="M128" s="76"/>
      <c r="N128" s="76"/>
      <c r="O128" s="76"/>
      <c r="P128" s="71"/>
      <c r="Q128" s="76"/>
      <c r="S128" s="76"/>
      <c r="T128" s="76"/>
      <c r="U128" s="76"/>
      <c r="V128" s="76"/>
      <c r="W128" s="76"/>
      <c r="X128" s="76"/>
      <c r="Y128" s="71"/>
      <c r="Z128" s="76"/>
      <c r="AB128" s="76"/>
      <c r="AC128" s="76"/>
      <c r="AD128" s="76"/>
      <c r="AE128" s="76"/>
      <c r="AF128" s="76"/>
      <c r="AG128" s="76"/>
      <c r="AH128" s="71"/>
      <c r="AI128" s="76"/>
      <c r="AJ128" s="76"/>
    </row>
    <row r="129" spans="1:36" x14ac:dyDescent="0.25">
      <c r="A129" s="14"/>
      <c r="B129" s="8"/>
      <c r="C129" s="15"/>
      <c r="D129" s="16"/>
      <c r="E129" s="8"/>
      <c r="F129" s="19"/>
      <c r="G129" s="18"/>
      <c r="H129" s="18"/>
      <c r="I129" s="1"/>
      <c r="J129" s="76"/>
      <c r="K129" s="76"/>
      <c r="L129" s="76"/>
      <c r="M129" s="76"/>
      <c r="N129" s="76"/>
      <c r="O129" s="76"/>
      <c r="P129" s="71"/>
      <c r="Q129" s="76"/>
      <c r="S129" s="76"/>
      <c r="T129" s="76"/>
      <c r="U129" s="76"/>
      <c r="V129" s="76"/>
      <c r="W129" s="76"/>
      <c r="X129" s="76"/>
      <c r="Y129" s="71"/>
      <c r="Z129" s="76"/>
      <c r="AB129" s="76"/>
      <c r="AC129" s="76"/>
      <c r="AD129" s="76"/>
      <c r="AE129" s="76"/>
      <c r="AF129" s="76"/>
      <c r="AG129" s="76"/>
      <c r="AH129" s="71"/>
      <c r="AI129" s="76"/>
      <c r="AJ129" s="76"/>
    </row>
    <row r="130" spans="1:36" x14ac:dyDescent="0.25">
      <c r="A130" s="14"/>
      <c r="B130" s="8"/>
      <c r="C130" s="15"/>
      <c r="D130" s="16"/>
      <c r="E130" s="8"/>
      <c r="F130" s="19"/>
      <c r="G130" s="18"/>
      <c r="H130" s="18"/>
      <c r="I130" s="1"/>
      <c r="J130" s="76"/>
      <c r="K130" s="76"/>
      <c r="L130" s="76"/>
      <c r="M130" s="76"/>
      <c r="N130" s="76"/>
      <c r="O130" s="76"/>
      <c r="P130" s="71"/>
      <c r="Q130" s="76"/>
      <c r="S130" s="76"/>
      <c r="T130" s="76"/>
      <c r="U130" s="76"/>
      <c r="V130" s="76"/>
      <c r="W130" s="76"/>
      <c r="X130" s="76"/>
      <c r="Y130" s="71"/>
      <c r="Z130" s="76"/>
      <c r="AB130" s="76"/>
      <c r="AC130" s="76"/>
      <c r="AD130" s="76"/>
      <c r="AE130" s="76"/>
      <c r="AF130" s="76"/>
      <c r="AG130" s="76"/>
      <c r="AH130" s="71"/>
      <c r="AI130" s="76"/>
      <c r="AJ130" s="76"/>
    </row>
    <row r="131" spans="1:36" x14ac:dyDescent="0.25">
      <c r="A131" s="14"/>
      <c r="B131" s="8"/>
      <c r="C131" s="15"/>
      <c r="D131" s="16"/>
      <c r="E131" s="8"/>
      <c r="F131" s="19"/>
      <c r="G131" s="18"/>
      <c r="H131" s="18"/>
      <c r="I131" s="1"/>
      <c r="J131" s="76"/>
      <c r="K131" s="76"/>
      <c r="L131" s="76"/>
      <c r="M131" s="76"/>
      <c r="N131" s="76"/>
      <c r="O131" s="76"/>
      <c r="P131" s="71"/>
      <c r="Q131" s="76"/>
      <c r="S131" s="76"/>
      <c r="T131" s="76"/>
      <c r="U131" s="76"/>
      <c r="V131" s="76"/>
      <c r="W131" s="76"/>
      <c r="X131" s="76"/>
      <c r="Y131" s="71"/>
      <c r="Z131" s="76"/>
      <c r="AB131" s="76"/>
      <c r="AC131" s="76"/>
      <c r="AD131" s="76"/>
      <c r="AE131" s="76"/>
      <c r="AF131" s="76"/>
      <c r="AG131" s="76"/>
      <c r="AH131" s="71"/>
      <c r="AI131" s="76"/>
      <c r="AJ131" s="76"/>
    </row>
    <row r="132" spans="1:36" x14ac:dyDescent="0.25">
      <c r="A132" s="14"/>
      <c r="B132" s="8"/>
      <c r="C132" s="15"/>
      <c r="D132" s="16"/>
      <c r="E132" s="8"/>
      <c r="F132" s="19"/>
      <c r="G132" s="18"/>
      <c r="H132" s="18"/>
      <c r="I132" s="1"/>
      <c r="J132" s="76"/>
      <c r="K132" s="76"/>
      <c r="L132" s="76"/>
      <c r="M132" s="76"/>
      <c r="N132" s="76"/>
      <c r="O132" s="76"/>
      <c r="P132" s="71"/>
      <c r="Q132" s="76"/>
      <c r="S132" s="76"/>
      <c r="T132" s="76"/>
      <c r="U132" s="76"/>
      <c r="V132" s="76"/>
      <c r="W132" s="76"/>
      <c r="X132" s="76"/>
      <c r="Y132" s="71"/>
      <c r="Z132" s="76"/>
      <c r="AB132" s="76"/>
      <c r="AC132" s="76"/>
      <c r="AD132" s="76"/>
      <c r="AE132" s="76"/>
      <c r="AF132" s="76"/>
      <c r="AG132" s="76"/>
      <c r="AH132" s="71"/>
      <c r="AI132" s="76"/>
      <c r="AJ132" s="76"/>
    </row>
    <row r="133" spans="1:36" x14ac:dyDescent="0.25">
      <c r="A133" s="14"/>
      <c r="B133" s="8"/>
      <c r="C133" s="15"/>
      <c r="D133" s="16"/>
      <c r="E133" s="8"/>
      <c r="F133" s="19"/>
      <c r="G133" s="18"/>
      <c r="H133" s="18"/>
      <c r="I133" s="1"/>
      <c r="J133" s="76"/>
      <c r="K133" s="76"/>
      <c r="L133" s="76"/>
      <c r="M133" s="76"/>
      <c r="N133" s="76"/>
      <c r="O133" s="76"/>
      <c r="P133" s="71"/>
      <c r="Q133" s="76"/>
      <c r="S133" s="76"/>
      <c r="T133" s="76"/>
      <c r="U133" s="76"/>
      <c r="V133" s="76"/>
      <c r="W133" s="76"/>
      <c r="X133" s="76"/>
      <c r="Y133" s="71"/>
      <c r="Z133" s="76"/>
      <c r="AB133" s="76"/>
      <c r="AC133" s="76"/>
      <c r="AD133" s="76"/>
      <c r="AE133" s="76"/>
      <c r="AF133" s="76"/>
      <c r="AG133" s="76"/>
      <c r="AH133" s="71"/>
      <c r="AI133" s="76"/>
      <c r="AJ133" s="76"/>
    </row>
    <row r="134" spans="1:36" x14ac:dyDescent="0.25">
      <c r="A134" s="14"/>
      <c r="B134" s="8"/>
      <c r="C134" s="15"/>
      <c r="D134" s="16"/>
      <c r="E134" s="8"/>
      <c r="F134" s="19"/>
      <c r="G134" s="18"/>
      <c r="H134" s="18"/>
      <c r="I134" s="1"/>
      <c r="J134" s="76"/>
      <c r="K134" s="76"/>
      <c r="L134" s="76"/>
      <c r="M134" s="76"/>
      <c r="N134" s="76"/>
      <c r="O134" s="76"/>
      <c r="P134" s="71"/>
      <c r="Q134" s="76"/>
      <c r="S134" s="76"/>
      <c r="T134" s="76"/>
      <c r="U134" s="76"/>
      <c r="V134" s="76"/>
      <c r="W134" s="76"/>
      <c r="X134" s="76"/>
      <c r="Y134" s="71"/>
      <c r="Z134" s="76"/>
      <c r="AB134" s="76"/>
      <c r="AC134" s="76"/>
      <c r="AD134" s="76"/>
      <c r="AE134" s="76"/>
      <c r="AF134" s="76"/>
      <c r="AG134" s="76"/>
      <c r="AH134" s="71"/>
      <c r="AI134" s="76"/>
      <c r="AJ134" s="76"/>
    </row>
    <row r="135" spans="1:36" x14ac:dyDescent="0.25">
      <c r="A135" s="14"/>
      <c r="B135" s="8"/>
      <c r="C135" s="15"/>
      <c r="D135" s="16"/>
      <c r="E135" s="8"/>
      <c r="F135" s="19"/>
      <c r="G135" s="18"/>
      <c r="H135" s="18"/>
      <c r="I135" s="1"/>
      <c r="J135" s="76"/>
      <c r="K135" s="76"/>
      <c r="L135" s="76"/>
      <c r="M135" s="76"/>
      <c r="N135" s="76"/>
      <c r="O135" s="76"/>
      <c r="P135" s="71"/>
      <c r="Q135" s="76"/>
      <c r="S135" s="76"/>
      <c r="T135" s="76"/>
      <c r="U135" s="76"/>
      <c r="V135" s="76"/>
      <c r="W135" s="76"/>
      <c r="X135" s="76"/>
      <c r="Y135" s="71"/>
      <c r="Z135" s="76"/>
      <c r="AB135" s="76"/>
      <c r="AC135" s="76"/>
      <c r="AD135" s="76"/>
      <c r="AE135" s="76"/>
      <c r="AF135" s="76"/>
      <c r="AG135" s="76"/>
      <c r="AH135" s="71"/>
      <c r="AI135" s="76"/>
      <c r="AJ135" s="76"/>
    </row>
    <row r="136" spans="1:36" x14ac:dyDescent="0.25">
      <c r="A136" s="14"/>
      <c r="B136" s="8"/>
      <c r="C136" s="15"/>
      <c r="D136" s="16"/>
      <c r="E136" s="8"/>
      <c r="F136" s="19"/>
      <c r="G136" s="18"/>
      <c r="H136" s="18"/>
      <c r="I136" s="1"/>
      <c r="J136" s="76"/>
      <c r="K136" s="76"/>
      <c r="L136" s="76"/>
      <c r="M136" s="76"/>
      <c r="N136" s="76"/>
      <c r="O136" s="76"/>
      <c r="P136" s="71"/>
      <c r="Q136" s="76"/>
      <c r="S136" s="76"/>
      <c r="T136" s="76"/>
      <c r="U136" s="76"/>
      <c r="V136" s="76"/>
      <c r="W136" s="76"/>
      <c r="X136" s="76"/>
      <c r="Y136" s="71"/>
      <c r="Z136" s="76"/>
      <c r="AB136" s="76"/>
      <c r="AC136" s="76"/>
      <c r="AD136" s="76"/>
      <c r="AE136" s="76"/>
      <c r="AF136" s="76"/>
      <c r="AG136" s="76"/>
      <c r="AH136" s="71"/>
      <c r="AI136" s="76"/>
      <c r="AJ136" s="76"/>
    </row>
    <row r="137" spans="1:36" x14ac:dyDescent="0.25">
      <c r="A137" s="14"/>
      <c r="B137" s="8"/>
      <c r="C137" s="15"/>
      <c r="D137" s="16"/>
      <c r="E137" s="8"/>
      <c r="F137" s="19"/>
      <c r="G137" s="18"/>
      <c r="H137" s="18"/>
      <c r="I137" s="1"/>
      <c r="J137" s="76"/>
      <c r="K137" s="76"/>
      <c r="L137" s="76"/>
      <c r="M137" s="76"/>
      <c r="N137" s="76"/>
      <c r="O137" s="76"/>
      <c r="P137" s="71"/>
      <c r="Q137" s="76"/>
      <c r="S137" s="76"/>
      <c r="T137" s="76"/>
      <c r="U137" s="76"/>
      <c r="V137" s="76"/>
      <c r="W137" s="76"/>
      <c r="X137" s="76"/>
      <c r="Y137" s="71"/>
      <c r="Z137" s="76"/>
      <c r="AB137" s="76"/>
      <c r="AC137" s="76"/>
      <c r="AD137" s="76"/>
      <c r="AE137" s="76"/>
      <c r="AF137" s="76"/>
      <c r="AG137" s="76"/>
      <c r="AH137" s="71"/>
      <c r="AI137" s="76"/>
      <c r="AJ137" s="76"/>
    </row>
    <row r="138" spans="1:36" x14ac:dyDescent="0.25">
      <c r="A138" s="14"/>
      <c r="B138" s="8"/>
      <c r="C138" s="15"/>
      <c r="D138" s="16"/>
      <c r="E138" s="8"/>
      <c r="F138" s="19"/>
      <c r="G138" s="18"/>
      <c r="H138" s="18"/>
      <c r="I138" s="1"/>
      <c r="J138" s="76"/>
      <c r="K138" s="76"/>
      <c r="L138" s="76"/>
      <c r="M138" s="76"/>
      <c r="N138" s="76"/>
      <c r="O138" s="76"/>
      <c r="P138" s="71"/>
      <c r="Q138" s="76"/>
      <c r="S138" s="76"/>
      <c r="T138" s="76"/>
      <c r="U138" s="76"/>
      <c r="V138" s="76"/>
      <c r="W138" s="76"/>
      <c r="X138" s="76"/>
      <c r="Y138" s="71"/>
      <c r="Z138" s="76"/>
      <c r="AB138" s="76"/>
      <c r="AC138" s="76"/>
      <c r="AD138" s="76"/>
      <c r="AE138" s="76"/>
      <c r="AF138" s="76"/>
      <c r="AG138" s="76"/>
      <c r="AH138" s="71"/>
      <c r="AI138" s="76"/>
      <c r="AJ138" s="76"/>
    </row>
    <row r="139" spans="1:36" x14ac:dyDescent="0.25">
      <c r="A139" s="14"/>
      <c r="B139" s="8"/>
      <c r="C139" s="15"/>
      <c r="D139" s="16"/>
      <c r="E139" s="8"/>
      <c r="F139" s="19"/>
      <c r="G139" s="18"/>
      <c r="H139" s="18"/>
      <c r="I139" s="1"/>
      <c r="J139" s="76"/>
      <c r="K139" s="76"/>
      <c r="L139" s="76"/>
      <c r="M139" s="76"/>
      <c r="N139" s="76"/>
      <c r="O139" s="76"/>
      <c r="P139" s="71"/>
      <c r="Q139" s="76"/>
      <c r="S139" s="76"/>
      <c r="T139" s="76"/>
      <c r="U139" s="76"/>
      <c r="V139" s="76"/>
      <c r="W139" s="76"/>
      <c r="X139" s="76"/>
      <c r="Y139" s="71"/>
      <c r="Z139" s="76"/>
      <c r="AB139" s="76"/>
      <c r="AC139" s="76"/>
      <c r="AD139" s="76"/>
      <c r="AE139" s="76"/>
      <c r="AF139" s="76"/>
      <c r="AG139" s="76"/>
      <c r="AH139" s="71"/>
      <c r="AI139" s="76"/>
      <c r="AJ139" s="76"/>
    </row>
    <row r="140" spans="1:36" ht="41.45" customHeight="1" x14ac:dyDescent="0.25">
      <c r="A140" s="14"/>
      <c r="B140" s="8"/>
      <c r="C140" s="15"/>
      <c r="D140" s="16"/>
      <c r="E140" s="8"/>
      <c r="F140" s="19"/>
      <c r="G140" s="18"/>
      <c r="H140" s="18"/>
      <c r="I140" s="1"/>
      <c r="J140" s="76"/>
      <c r="K140" s="76"/>
      <c r="L140" s="76"/>
      <c r="M140" s="76"/>
      <c r="N140" s="76"/>
      <c r="O140" s="76"/>
      <c r="P140" s="71"/>
      <c r="Q140" s="76"/>
      <c r="S140" s="76"/>
      <c r="T140" s="76"/>
      <c r="U140" s="76"/>
      <c r="V140" s="76"/>
      <c r="W140" s="76"/>
      <c r="X140" s="76"/>
      <c r="Y140" s="71"/>
      <c r="Z140" s="76"/>
      <c r="AB140" s="76"/>
      <c r="AC140" s="76"/>
      <c r="AD140" s="76"/>
      <c r="AE140" s="76"/>
      <c r="AF140" s="76"/>
      <c r="AG140" s="76"/>
      <c r="AH140" s="71"/>
      <c r="AI140" s="76"/>
      <c r="AJ140" s="76"/>
    </row>
    <row r="141" spans="1:36" ht="22.9" customHeight="1" x14ac:dyDescent="0.25">
      <c r="A141" s="14"/>
      <c r="B141" s="8"/>
      <c r="C141" s="15"/>
      <c r="D141" s="16"/>
      <c r="E141" s="8"/>
      <c r="F141" s="19"/>
      <c r="G141" s="18"/>
      <c r="H141" s="18"/>
      <c r="I141" s="1"/>
      <c r="J141" s="76"/>
      <c r="K141" s="76"/>
      <c r="L141" s="76"/>
      <c r="M141" s="76"/>
      <c r="N141" s="76"/>
      <c r="O141" s="76"/>
      <c r="P141" s="71"/>
      <c r="Q141" s="76"/>
      <c r="S141" s="76"/>
      <c r="T141" s="76"/>
      <c r="U141" s="76"/>
      <c r="V141" s="76"/>
      <c r="W141" s="76"/>
      <c r="X141" s="76"/>
      <c r="Y141" s="71"/>
      <c r="Z141" s="76"/>
      <c r="AB141" s="76"/>
      <c r="AC141" s="76"/>
      <c r="AD141" s="76"/>
      <c r="AE141" s="76"/>
      <c r="AF141" s="76"/>
      <c r="AG141" s="76"/>
      <c r="AH141" s="71"/>
      <c r="AI141" s="76"/>
      <c r="AJ141" s="76"/>
    </row>
    <row r="142" spans="1:36" ht="45.6" customHeight="1" x14ac:dyDescent="0.25">
      <c r="A142" s="14"/>
      <c r="B142" s="8"/>
      <c r="C142" s="15"/>
      <c r="D142" s="16"/>
      <c r="E142" s="8"/>
      <c r="F142" s="19"/>
      <c r="G142" s="18"/>
      <c r="H142" s="18"/>
      <c r="I142" s="1"/>
      <c r="J142" s="76"/>
      <c r="K142" s="76"/>
      <c r="L142" s="76"/>
      <c r="M142" s="76"/>
      <c r="N142" s="76"/>
      <c r="O142" s="76"/>
      <c r="P142" s="71"/>
      <c r="Q142" s="76"/>
      <c r="S142" s="76"/>
      <c r="T142" s="76"/>
      <c r="U142" s="76"/>
      <c r="V142" s="76"/>
      <c r="W142" s="76"/>
      <c r="X142" s="76"/>
      <c r="Y142" s="71"/>
      <c r="Z142" s="76"/>
      <c r="AB142" s="76"/>
      <c r="AC142" s="76"/>
      <c r="AD142" s="76"/>
      <c r="AE142" s="76"/>
      <c r="AF142" s="76"/>
      <c r="AG142" s="76"/>
      <c r="AH142" s="71"/>
      <c r="AI142" s="76"/>
      <c r="AJ142" s="76"/>
    </row>
    <row r="143" spans="1:36" x14ac:dyDescent="0.25">
      <c r="A143" s="14"/>
      <c r="B143" s="8"/>
      <c r="C143" s="15"/>
      <c r="D143" s="16"/>
      <c r="E143" s="8"/>
      <c r="F143" s="19"/>
      <c r="G143" s="18"/>
      <c r="H143" s="18"/>
      <c r="I143" s="1"/>
      <c r="J143" s="76"/>
      <c r="K143" s="76"/>
      <c r="L143" s="76"/>
      <c r="M143" s="76"/>
      <c r="N143" s="76"/>
      <c r="O143" s="76"/>
      <c r="P143" s="71"/>
      <c r="Q143" s="76"/>
      <c r="S143" s="76"/>
      <c r="T143" s="76"/>
      <c r="U143" s="76"/>
      <c r="V143" s="76"/>
      <c r="W143" s="76"/>
      <c r="X143" s="76"/>
      <c r="Y143" s="71"/>
      <c r="Z143" s="76"/>
      <c r="AB143" s="76"/>
      <c r="AC143" s="76"/>
      <c r="AD143" s="76"/>
      <c r="AE143" s="76"/>
      <c r="AF143" s="76"/>
      <c r="AG143" s="76"/>
      <c r="AH143" s="71"/>
      <c r="AI143" s="76"/>
      <c r="AJ143" s="76"/>
    </row>
    <row r="144" spans="1:36" x14ac:dyDescent="0.25">
      <c r="A144" s="14"/>
      <c r="B144" s="8"/>
      <c r="C144" s="15"/>
      <c r="D144" s="16"/>
      <c r="E144" s="8"/>
      <c r="F144" s="19"/>
      <c r="G144" s="18"/>
      <c r="H144" s="18"/>
      <c r="I144" s="1"/>
      <c r="J144" s="76"/>
      <c r="K144" s="76"/>
      <c r="L144" s="76"/>
      <c r="M144" s="76"/>
      <c r="N144" s="76"/>
      <c r="O144" s="76"/>
      <c r="P144" s="71"/>
      <c r="Q144" s="76"/>
      <c r="S144" s="76"/>
      <c r="T144" s="76"/>
      <c r="U144" s="76"/>
      <c r="V144" s="76"/>
      <c r="W144" s="76"/>
      <c r="X144" s="76"/>
      <c r="Y144" s="71"/>
      <c r="Z144" s="76"/>
      <c r="AB144" s="76"/>
      <c r="AC144" s="76"/>
      <c r="AD144" s="76"/>
      <c r="AE144" s="76"/>
      <c r="AF144" s="76"/>
      <c r="AG144" s="76"/>
      <c r="AH144" s="71"/>
      <c r="AI144" s="76"/>
      <c r="AJ144" s="76"/>
    </row>
    <row r="145" spans="1:36" x14ac:dyDescent="0.25">
      <c r="A145" s="14"/>
      <c r="B145" s="8"/>
      <c r="C145" s="15"/>
      <c r="D145" s="16"/>
      <c r="E145" s="8"/>
      <c r="F145" s="19"/>
      <c r="G145" s="18"/>
      <c r="H145" s="18"/>
      <c r="I145" s="1"/>
      <c r="J145" s="76"/>
      <c r="K145" s="76"/>
      <c r="L145" s="76"/>
      <c r="M145" s="76"/>
      <c r="N145" s="76"/>
      <c r="O145" s="76"/>
      <c r="P145" s="71"/>
      <c r="Q145" s="76"/>
      <c r="S145" s="76"/>
      <c r="T145" s="76"/>
      <c r="U145" s="76"/>
      <c r="V145" s="76"/>
      <c r="W145" s="76"/>
      <c r="X145" s="76"/>
      <c r="Y145" s="71"/>
      <c r="Z145" s="76"/>
      <c r="AB145" s="76"/>
      <c r="AC145" s="76"/>
      <c r="AD145" s="76"/>
      <c r="AE145" s="76"/>
      <c r="AF145" s="76"/>
      <c r="AG145" s="76"/>
      <c r="AH145" s="71"/>
      <c r="AI145" s="76"/>
      <c r="AJ145" s="76"/>
    </row>
    <row r="146" spans="1:36" ht="44.45" customHeight="1" x14ac:dyDescent="0.25">
      <c r="A146" s="14"/>
      <c r="B146" s="8"/>
      <c r="C146" s="15"/>
      <c r="D146" s="16"/>
      <c r="E146" s="8"/>
      <c r="F146" s="19"/>
      <c r="G146" s="18"/>
      <c r="H146" s="18"/>
      <c r="I146" s="1"/>
      <c r="J146" s="76"/>
      <c r="K146" s="76"/>
      <c r="L146" s="76"/>
      <c r="M146" s="76"/>
      <c r="N146" s="76"/>
      <c r="O146" s="76"/>
      <c r="P146" s="71"/>
      <c r="Q146" s="76"/>
      <c r="S146" s="76"/>
      <c r="T146" s="76"/>
      <c r="U146" s="76"/>
      <c r="V146" s="76"/>
      <c r="W146" s="76"/>
      <c r="X146" s="76"/>
      <c r="Y146" s="71"/>
      <c r="Z146" s="76"/>
      <c r="AB146" s="76"/>
      <c r="AC146" s="76"/>
      <c r="AD146" s="76"/>
      <c r="AE146" s="76"/>
      <c r="AF146" s="76"/>
      <c r="AG146" s="76"/>
      <c r="AH146" s="71"/>
      <c r="AI146" s="76"/>
      <c r="AJ146" s="76"/>
    </row>
    <row r="147" spans="1:36" x14ac:dyDescent="0.25">
      <c r="A147" s="14"/>
      <c r="B147" s="8"/>
      <c r="C147" s="15"/>
      <c r="D147" s="16"/>
      <c r="E147" s="8"/>
      <c r="F147" s="19"/>
      <c r="G147" s="18"/>
      <c r="H147" s="18"/>
      <c r="I147" s="1"/>
      <c r="J147" s="76"/>
      <c r="K147" s="76"/>
      <c r="L147" s="76"/>
      <c r="M147" s="76"/>
      <c r="N147" s="76"/>
      <c r="O147" s="76"/>
      <c r="P147" s="71"/>
      <c r="Q147" s="76"/>
      <c r="S147" s="76"/>
      <c r="T147" s="76"/>
      <c r="U147" s="76"/>
      <c r="V147" s="76"/>
      <c r="W147" s="76"/>
      <c r="X147" s="76"/>
      <c r="Y147" s="71"/>
      <c r="Z147" s="76"/>
      <c r="AB147" s="76"/>
      <c r="AC147" s="76"/>
      <c r="AD147" s="76"/>
      <c r="AE147" s="76"/>
      <c r="AF147" s="76"/>
      <c r="AG147" s="76"/>
      <c r="AH147" s="71"/>
      <c r="AI147" s="76"/>
      <c r="AJ147" s="76"/>
    </row>
    <row r="148" spans="1:36" x14ac:dyDescent="0.25">
      <c r="A148" s="14"/>
      <c r="B148" s="8"/>
      <c r="C148" s="15"/>
      <c r="D148" s="16"/>
      <c r="E148" s="8"/>
      <c r="F148" s="19"/>
      <c r="G148" s="18"/>
      <c r="H148" s="18"/>
      <c r="I148" s="1"/>
      <c r="J148" s="76"/>
      <c r="K148" s="76"/>
      <c r="L148" s="76"/>
      <c r="M148" s="76"/>
      <c r="N148" s="76"/>
      <c r="O148" s="76"/>
      <c r="P148" s="71"/>
      <c r="Q148" s="76"/>
      <c r="S148" s="76"/>
      <c r="T148" s="76"/>
      <c r="U148" s="76"/>
      <c r="V148" s="76"/>
      <c r="W148" s="76"/>
      <c r="X148" s="76"/>
      <c r="Y148" s="71"/>
      <c r="Z148" s="76"/>
      <c r="AB148" s="76"/>
      <c r="AC148" s="76"/>
      <c r="AD148" s="76"/>
      <c r="AE148" s="76"/>
      <c r="AF148" s="76"/>
      <c r="AG148" s="76"/>
      <c r="AH148" s="71"/>
      <c r="AI148" s="76"/>
      <c r="AJ148" s="76"/>
    </row>
    <row r="149" spans="1:36" x14ac:dyDescent="0.25">
      <c r="A149" s="14"/>
      <c r="B149" s="8"/>
      <c r="C149" s="15"/>
      <c r="D149" s="16"/>
      <c r="E149" s="8"/>
      <c r="F149" s="19"/>
      <c r="G149" s="18"/>
      <c r="H149" s="18"/>
      <c r="I149" s="1"/>
      <c r="J149" s="76"/>
      <c r="K149" s="76"/>
      <c r="L149" s="76"/>
      <c r="M149" s="76"/>
      <c r="N149" s="76"/>
      <c r="O149" s="76"/>
      <c r="P149" s="71"/>
      <c r="Q149" s="76"/>
      <c r="S149" s="76"/>
      <c r="T149" s="76"/>
      <c r="U149" s="76"/>
      <c r="V149" s="76"/>
      <c r="W149" s="76"/>
      <c r="X149" s="76"/>
      <c r="Y149" s="71"/>
      <c r="Z149" s="76"/>
      <c r="AB149" s="76"/>
      <c r="AC149" s="76"/>
      <c r="AD149" s="76"/>
      <c r="AE149" s="76"/>
      <c r="AF149" s="76"/>
      <c r="AG149" s="76"/>
      <c r="AH149" s="71"/>
      <c r="AI149" s="76"/>
      <c r="AJ149" s="76"/>
    </row>
    <row r="150" spans="1:36" x14ac:dyDescent="0.25">
      <c r="A150" s="14"/>
      <c r="B150" s="8"/>
      <c r="C150" s="15"/>
      <c r="D150" s="16"/>
      <c r="E150" s="8"/>
      <c r="F150" s="19"/>
      <c r="G150" s="18"/>
      <c r="H150" s="18"/>
      <c r="I150" s="1"/>
      <c r="J150" s="76"/>
      <c r="K150" s="76"/>
      <c r="L150" s="76"/>
      <c r="M150" s="76"/>
      <c r="N150" s="76"/>
      <c r="O150" s="76"/>
      <c r="P150" s="71"/>
      <c r="Q150" s="76"/>
      <c r="S150" s="76"/>
      <c r="T150" s="76"/>
      <c r="U150" s="76"/>
      <c r="V150" s="76"/>
      <c r="W150" s="76"/>
      <c r="X150" s="76"/>
      <c r="Y150" s="71"/>
      <c r="Z150" s="76"/>
      <c r="AB150" s="76"/>
      <c r="AC150" s="76"/>
      <c r="AD150" s="76"/>
      <c r="AE150" s="76"/>
      <c r="AF150" s="76"/>
      <c r="AG150" s="76"/>
      <c r="AH150" s="71"/>
      <c r="AI150" s="76"/>
      <c r="AJ150" s="76"/>
    </row>
    <row r="151" spans="1:36" x14ac:dyDescent="0.25">
      <c r="A151" s="14"/>
      <c r="B151" s="8"/>
      <c r="C151" s="15"/>
      <c r="D151" s="16"/>
      <c r="E151" s="8"/>
      <c r="F151" s="19"/>
      <c r="G151" s="18"/>
      <c r="H151" s="18"/>
      <c r="I151" s="1"/>
      <c r="J151" s="76"/>
      <c r="K151" s="76"/>
      <c r="L151" s="76"/>
      <c r="M151" s="76"/>
      <c r="N151" s="76"/>
      <c r="O151" s="76"/>
      <c r="P151" s="71"/>
      <c r="Q151" s="76"/>
      <c r="S151" s="76"/>
      <c r="T151" s="76"/>
      <c r="U151" s="76"/>
      <c r="V151" s="76"/>
      <c r="W151" s="76"/>
      <c r="X151" s="76"/>
      <c r="Y151" s="71"/>
      <c r="Z151" s="76"/>
      <c r="AB151" s="76"/>
      <c r="AC151" s="76"/>
      <c r="AD151" s="76"/>
      <c r="AE151" s="76"/>
      <c r="AF151" s="76"/>
      <c r="AG151" s="76"/>
      <c r="AH151" s="71"/>
      <c r="AI151" s="76"/>
      <c r="AJ151" s="76"/>
    </row>
    <row r="152" spans="1:36" x14ac:dyDescent="0.25">
      <c r="A152" s="14"/>
      <c r="B152" s="8"/>
      <c r="C152" s="15"/>
      <c r="D152" s="16"/>
      <c r="E152" s="8"/>
      <c r="F152" s="19"/>
      <c r="G152" s="18"/>
      <c r="H152" s="18"/>
      <c r="I152" s="1"/>
      <c r="J152" s="76"/>
      <c r="K152" s="76"/>
      <c r="L152" s="76"/>
      <c r="M152" s="76"/>
      <c r="N152" s="76"/>
      <c r="O152" s="76"/>
      <c r="P152" s="71"/>
      <c r="Q152" s="76"/>
      <c r="S152" s="76"/>
      <c r="T152" s="76"/>
      <c r="U152" s="76"/>
      <c r="V152" s="76"/>
      <c r="W152" s="76"/>
      <c r="X152" s="76"/>
      <c r="Y152" s="71"/>
      <c r="Z152" s="76"/>
      <c r="AB152" s="76"/>
      <c r="AC152" s="76"/>
      <c r="AD152" s="76"/>
      <c r="AE152" s="76"/>
      <c r="AF152" s="76"/>
      <c r="AG152" s="76"/>
      <c r="AH152" s="71"/>
      <c r="AI152" s="76"/>
      <c r="AJ152" s="76"/>
    </row>
    <row r="153" spans="1:36" x14ac:dyDescent="0.25">
      <c r="A153" s="14"/>
      <c r="B153" s="8"/>
      <c r="C153" s="15"/>
      <c r="D153" s="16"/>
      <c r="E153" s="8"/>
      <c r="F153" s="19"/>
      <c r="G153" s="18"/>
      <c r="H153" s="18"/>
      <c r="I153" s="1"/>
      <c r="J153" s="76"/>
      <c r="K153" s="76"/>
      <c r="L153" s="76"/>
      <c r="M153" s="76"/>
      <c r="N153" s="76"/>
      <c r="O153" s="76"/>
      <c r="P153" s="71"/>
      <c r="Q153" s="76"/>
      <c r="S153" s="76"/>
      <c r="T153" s="76"/>
      <c r="U153" s="76"/>
      <c r="V153" s="76"/>
      <c r="W153" s="76"/>
      <c r="X153" s="76"/>
      <c r="Y153" s="71"/>
      <c r="Z153" s="76"/>
      <c r="AB153" s="76"/>
      <c r="AC153" s="76"/>
      <c r="AD153" s="76"/>
      <c r="AE153" s="76"/>
      <c r="AF153" s="76"/>
      <c r="AG153" s="76"/>
      <c r="AH153" s="71"/>
      <c r="AI153" s="76"/>
      <c r="AJ153" s="76"/>
    </row>
    <row r="154" spans="1:36" x14ac:dyDescent="0.25">
      <c r="A154" s="14"/>
      <c r="B154" s="8"/>
      <c r="C154" s="15"/>
      <c r="D154" s="16"/>
      <c r="E154" s="8"/>
      <c r="F154" s="19"/>
      <c r="G154" s="18"/>
      <c r="H154" s="18"/>
      <c r="I154" s="1"/>
      <c r="J154" s="76"/>
      <c r="K154" s="76"/>
      <c r="L154" s="76"/>
      <c r="M154" s="76"/>
      <c r="N154" s="76"/>
      <c r="O154" s="76"/>
      <c r="P154" s="71"/>
      <c r="Q154" s="76"/>
      <c r="S154" s="76"/>
      <c r="T154" s="76"/>
      <c r="U154" s="76"/>
      <c r="V154" s="76"/>
      <c r="W154" s="76"/>
      <c r="X154" s="76"/>
      <c r="Y154" s="71"/>
      <c r="Z154" s="76"/>
      <c r="AB154" s="76"/>
      <c r="AC154" s="76"/>
      <c r="AD154" s="76"/>
      <c r="AE154" s="76"/>
      <c r="AF154" s="76"/>
      <c r="AG154" s="76"/>
      <c r="AH154" s="71"/>
      <c r="AI154" s="76"/>
      <c r="AJ154" s="76"/>
    </row>
    <row r="155" spans="1:36" x14ac:dyDescent="0.25">
      <c r="A155" s="14"/>
      <c r="B155" s="8"/>
      <c r="C155" s="15"/>
      <c r="D155" s="16"/>
      <c r="E155" s="8"/>
      <c r="F155" s="19"/>
      <c r="G155" s="18"/>
      <c r="H155" s="18"/>
      <c r="I155" s="1"/>
      <c r="J155" s="76"/>
      <c r="K155" s="76"/>
      <c r="L155" s="76"/>
      <c r="M155" s="76"/>
      <c r="N155" s="76"/>
      <c r="O155" s="76"/>
      <c r="P155" s="71"/>
      <c r="Q155" s="76"/>
      <c r="S155" s="76"/>
      <c r="T155" s="76"/>
      <c r="U155" s="76"/>
      <c r="V155" s="76"/>
      <c r="W155" s="76"/>
      <c r="X155" s="76"/>
      <c r="Y155" s="71"/>
      <c r="Z155" s="76"/>
      <c r="AB155" s="76"/>
      <c r="AC155" s="76"/>
      <c r="AD155" s="76"/>
      <c r="AE155" s="76"/>
      <c r="AF155" s="76"/>
      <c r="AG155" s="76"/>
      <c r="AH155" s="71"/>
      <c r="AI155" s="76"/>
      <c r="AJ155" s="76"/>
    </row>
    <row r="156" spans="1:36" x14ac:dyDescent="0.25">
      <c r="A156" s="14"/>
      <c r="B156" s="8"/>
      <c r="C156" s="15"/>
      <c r="D156" s="16"/>
      <c r="E156" s="8"/>
      <c r="F156" s="19"/>
      <c r="G156" s="18"/>
      <c r="H156" s="18"/>
      <c r="I156" s="1"/>
      <c r="J156" s="76"/>
      <c r="K156" s="76"/>
      <c r="L156" s="76"/>
      <c r="M156" s="76"/>
      <c r="N156" s="76"/>
      <c r="O156" s="76"/>
      <c r="P156" s="71"/>
      <c r="Q156" s="76"/>
      <c r="S156" s="76"/>
      <c r="T156" s="76"/>
      <c r="U156" s="76"/>
      <c r="V156" s="76"/>
      <c r="W156" s="76"/>
      <c r="X156" s="76"/>
      <c r="Y156" s="71"/>
      <c r="Z156" s="76"/>
      <c r="AB156" s="76"/>
      <c r="AC156" s="76"/>
      <c r="AD156" s="76"/>
      <c r="AE156" s="76"/>
      <c r="AF156" s="76"/>
      <c r="AG156" s="76"/>
      <c r="AH156" s="71"/>
      <c r="AI156" s="76"/>
      <c r="AJ156" s="76"/>
    </row>
    <row r="157" spans="1:36" x14ac:dyDescent="0.25">
      <c r="A157" s="14"/>
      <c r="B157" s="8"/>
      <c r="C157" s="15"/>
      <c r="D157" s="16"/>
      <c r="E157" s="8"/>
      <c r="F157" s="19"/>
      <c r="G157" s="18"/>
      <c r="H157" s="18"/>
      <c r="I157" s="1"/>
      <c r="J157" s="76"/>
      <c r="K157" s="76"/>
      <c r="L157" s="76"/>
      <c r="M157" s="76"/>
      <c r="N157" s="76"/>
      <c r="O157" s="76"/>
      <c r="P157" s="71"/>
      <c r="Q157" s="76"/>
      <c r="S157" s="76"/>
      <c r="T157" s="76"/>
      <c r="U157" s="76"/>
      <c r="V157" s="76"/>
      <c r="W157" s="76"/>
      <c r="X157" s="76"/>
      <c r="Y157" s="71"/>
      <c r="Z157" s="76"/>
      <c r="AB157" s="76"/>
      <c r="AC157" s="76"/>
      <c r="AD157" s="76"/>
      <c r="AE157" s="76"/>
      <c r="AF157" s="76"/>
      <c r="AG157" s="76"/>
      <c r="AH157" s="71"/>
      <c r="AI157" s="76"/>
      <c r="AJ157" s="76"/>
    </row>
    <row r="158" spans="1:36" x14ac:dyDescent="0.25">
      <c r="A158" s="14"/>
      <c r="B158" s="8"/>
      <c r="C158" s="15"/>
      <c r="D158" s="16"/>
      <c r="E158" s="8"/>
      <c r="F158" s="19"/>
      <c r="G158" s="18"/>
      <c r="H158" s="18"/>
      <c r="I158" s="1"/>
      <c r="J158" s="76"/>
      <c r="K158" s="76"/>
      <c r="L158" s="76"/>
      <c r="M158" s="76"/>
      <c r="N158" s="76"/>
      <c r="O158" s="76"/>
      <c r="P158" s="71"/>
      <c r="Q158" s="76"/>
      <c r="S158" s="76"/>
      <c r="T158" s="76"/>
      <c r="U158" s="76"/>
      <c r="V158" s="76"/>
      <c r="W158" s="76"/>
      <c r="X158" s="76"/>
      <c r="Y158" s="71"/>
      <c r="Z158" s="76"/>
      <c r="AB158" s="76"/>
      <c r="AC158" s="76"/>
      <c r="AD158" s="76"/>
      <c r="AE158" s="76"/>
      <c r="AF158" s="76"/>
      <c r="AG158" s="76"/>
      <c r="AH158" s="71"/>
      <c r="AI158" s="76"/>
      <c r="AJ158" s="76"/>
    </row>
    <row r="159" spans="1:36" x14ac:dyDescent="0.25">
      <c r="A159" s="14"/>
      <c r="B159" s="8"/>
      <c r="C159" s="15"/>
      <c r="D159" s="16"/>
      <c r="E159" s="8"/>
      <c r="F159" s="19"/>
      <c r="G159" s="18"/>
      <c r="H159" s="18"/>
      <c r="I159" s="1"/>
      <c r="J159" s="76"/>
      <c r="K159" s="76"/>
      <c r="L159" s="76"/>
      <c r="M159" s="76"/>
      <c r="N159" s="76"/>
      <c r="O159" s="76"/>
      <c r="P159" s="71"/>
      <c r="Q159" s="76"/>
      <c r="S159" s="76"/>
      <c r="T159" s="76"/>
      <c r="U159" s="76"/>
      <c r="V159" s="76"/>
      <c r="W159" s="76"/>
      <c r="X159" s="76"/>
      <c r="Y159" s="71"/>
      <c r="Z159" s="76"/>
      <c r="AB159" s="76"/>
      <c r="AC159" s="76"/>
      <c r="AD159" s="76"/>
      <c r="AE159" s="76"/>
      <c r="AF159" s="76"/>
      <c r="AG159" s="76"/>
      <c r="AH159" s="71"/>
      <c r="AI159" s="76"/>
      <c r="AJ159" s="76"/>
    </row>
    <row r="160" spans="1:36" x14ac:dyDescent="0.25">
      <c r="A160" s="14"/>
      <c r="B160" s="8"/>
      <c r="C160" s="15"/>
      <c r="D160" s="16"/>
      <c r="E160" s="8"/>
      <c r="F160" s="19"/>
      <c r="G160" s="18"/>
      <c r="H160" s="18"/>
      <c r="I160" s="1"/>
      <c r="J160" s="76"/>
      <c r="K160" s="76"/>
      <c r="L160" s="76"/>
      <c r="M160" s="76"/>
      <c r="N160" s="76"/>
      <c r="O160" s="76"/>
      <c r="P160" s="71"/>
      <c r="Q160" s="76"/>
      <c r="S160" s="76"/>
      <c r="T160" s="76"/>
      <c r="U160" s="76"/>
      <c r="V160" s="76"/>
      <c r="W160" s="76"/>
      <c r="X160" s="76"/>
      <c r="Y160" s="71"/>
      <c r="Z160" s="76"/>
      <c r="AB160" s="76"/>
      <c r="AC160" s="76"/>
      <c r="AD160" s="76"/>
      <c r="AE160" s="76"/>
      <c r="AF160" s="76"/>
      <c r="AG160" s="76"/>
      <c r="AH160" s="71"/>
      <c r="AI160" s="76"/>
      <c r="AJ160" s="76"/>
    </row>
    <row r="161" spans="1:36" x14ac:dyDescent="0.25">
      <c r="A161" s="14"/>
      <c r="B161" s="8"/>
      <c r="C161" s="15"/>
      <c r="D161" s="16"/>
      <c r="E161" s="8"/>
      <c r="F161" s="19"/>
      <c r="G161" s="18"/>
      <c r="H161" s="18"/>
      <c r="I161" s="1"/>
      <c r="J161" s="76"/>
      <c r="K161" s="76"/>
      <c r="L161" s="76"/>
      <c r="M161" s="76"/>
      <c r="N161" s="76"/>
      <c r="O161" s="76"/>
      <c r="P161" s="71"/>
      <c r="Q161" s="76"/>
      <c r="S161" s="76"/>
      <c r="T161" s="76"/>
      <c r="U161" s="76"/>
      <c r="V161" s="76"/>
      <c r="W161" s="76"/>
      <c r="X161" s="76"/>
      <c r="Y161" s="71"/>
      <c r="Z161" s="76"/>
      <c r="AB161" s="76"/>
      <c r="AC161" s="76"/>
      <c r="AD161" s="76"/>
      <c r="AE161" s="76"/>
      <c r="AF161" s="76"/>
      <c r="AG161" s="76"/>
      <c r="AH161" s="71"/>
      <c r="AI161" s="76"/>
      <c r="AJ161" s="76"/>
    </row>
    <row r="162" spans="1:36" x14ac:dyDescent="0.25">
      <c r="A162" s="14"/>
      <c r="B162" s="8"/>
      <c r="C162" s="15"/>
      <c r="D162" s="16"/>
      <c r="E162" s="8"/>
      <c r="F162" s="19"/>
      <c r="G162" s="18"/>
      <c r="H162" s="18"/>
      <c r="I162" s="1"/>
      <c r="J162" s="76"/>
      <c r="K162" s="76"/>
      <c r="L162" s="76"/>
      <c r="M162" s="76"/>
      <c r="N162" s="76"/>
      <c r="O162" s="76"/>
      <c r="P162" s="71"/>
      <c r="Q162" s="76"/>
      <c r="S162" s="76"/>
      <c r="T162" s="76"/>
      <c r="U162" s="76"/>
      <c r="V162" s="76"/>
      <c r="W162" s="76"/>
      <c r="X162" s="76"/>
      <c r="Y162" s="71"/>
      <c r="Z162" s="76"/>
      <c r="AB162" s="76"/>
      <c r="AC162" s="76"/>
      <c r="AD162" s="76"/>
      <c r="AE162" s="76"/>
      <c r="AF162" s="76"/>
      <c r="AG162" s="76"/>
      <c r="AH162" s="71"/>
      <c r="AI162" s="76"/>
      <c r="AJ162" s="76"/>
    </row>
    <row r="163" spans="1:36" x14ac:dyDescent="0.25">
      <c r="A163" s="14"/>
      <c r="B163" s="8"/>
      <c r="C163" s="15"/>
      <c r="D163" s="16"/>
      <c r="E163" s="8"/>
      <c r="F163" s="19"/>
      <c r="G163" s="18"/>
      <c r="H163" s="18"/>
      <c r="I163" s="1"/>
      <c r="J163" s="76"/>
      <c r="K163" s="76"/>
      <c r="L163" s="76"/>
      <c r="M163" s="76"/>
      <c r="N163" s="76"/>
      <c r="O163" s="76"/>
      <c r="P163" s="71"/>
      <c r="Q163" s="76"/>
      <c r="S163" s="76"/>
      <c r="T163" s="76"/>
      <c r="U163" s="76"/>
      <c r="V163" s="76"/>
      <c r="W163" s="76"/>
      <c r="X163" s="76"/>
      <c r="Y163" s="71"/>
      <c r="Z163" s="76"/>
      <c r="AB163" s="76"/>
      <c r="AC163" s="76"/>
      <c r="AD163" s="76"/>
      <c r="AE163" s="76"/>
      <c r="AF163" s="76"/>
      <c r="AG163" s="76"/>
      <c r="AH163" s="71"/>
      <c r="AI163" s="76"/>
      <c r="AJ163" s="76"/>
    </row>
    <row r="164" spans="1:36" x14ac:dyDescent="0.25">
      <c r="A164" s="14"/>
      <c r="B164" s="8"/>
      <c r="C164" s="15"/>
      <c r="D164" s="16"/>
      <c r="E164" s="8"/>
      <c r="F164" s="19"/>
      <c r="G164" s="18"/>
      <c r="H164" s="18"/>
      <c r="I164" s="1"/>
      <c r="J164" s="76"/>
      <c r="K164" s="76"/>
      <c r="L164" s="76"/>
      <c r="M164" s="76"/>
      <c r="N164" s="76"/>
      <c r="O164" s="76"/>
      <c r="P164" s="71"/>
      <c r="Q164" s="76"/>
      <c r="S164" s="76"/>
      <c r="T164" s="76"/>
      <c r="U164" s="76"/>
      <c r="V164" s="76"/>
      <c r="W164" s="76"/>
      <c r="X164" s="76"/>
      <c r="Y164" s="71"/>
      <c r="Z164" s="76"/>
      <c r="AB164" s="76"/>
      <c r="AC164" s="76"/>
      <c r="AD164" s="76"/>
      <c r="AE164" s="76"/>
      <c r="AF164" s="76"/>
      <c r="AG164" s="76"/>
      <c r="AH164" s="71"/>
      <c r="AI164" s="76"/>
      <c r="AJ164" s="76"/>
    </row>
    <row r="165" spans="1:36" x14ac:dyDescent="0.25">
      <c r="A165" s="14"/>
      <c r="B165" s="8"/>
      <c r="C165" s="15"/>
      <c r="D165" s="16"/>
      <c r="E165" s="8"/>
      <c r="F165" s="19"/>
      <c r="G165" s="18"/>
      <c r="H165" s="18"/>
      <c r="I165" s="1"/>
      <c r="J165" s="76"/>
      <c r="K165" s="76"/>
      <c r="L165" s="76"/>
      <c r="M165" s="76"/>
      <c r="N165" s="76"/>
      <c r="O165" s="76"/>
      <c r="P165" s="71"/>
      <c r="Q165" s="76"/>
      <c r="S165" s="76"/>
      <c r="T165" s="76"/>
      <c r="U165" s="76"/>
      <c r="V165" s="76"/>
      <c r="W165" s="76"/>
      <c r="X165" s="76"/>
      <c r="Y165" s="71"/>
      <c r="Z165" s="76"/>
      <c r="AB165" s="76"/>
      <c r="AC165" s="76"/>
      <c r="AD165" s="76"/>
      <c r="AE165" s="76"/>
      <c r="AF165" s="76"/>
      <c r="AG165" s="76"/>
      <c r="AH165" s="71"/>
      <c r="AI165" s="76"/>
      <c r="AJ165" s="76"/>
    </row>
    <row r="166" spans="1:36" x14ac:dyDescent="0.25">
      <c r="A166" s="14"/>
      <c r="B166" s="8"/>
      <c r="C166" s="15"/>
      <c r="D166" s="16"/>
      <c r="E166" s="8"/>
      <c r="F166" s="19"/>
      <c r="G166" s="18"/>
      <c r="H166" s="18"/>
      <c r="I166" s="1"/>
      <c r="J166" s="76"/>
      <c r="K166" s="76"/>
      <c r="L166" s="76"/>
      <c r="M166" s="76"/>
      <c r="N166" s="76"/>
      <c r="O166" s="76"/>
      <c r="P166" s="71"/>
      <c r="Q166" s="76"/>
      <c r="S166" s="76"/>
      <c r="T166" s="76"/>
      <c r="U166" s="76"/>
      <c r="V166" s="76"/>
      <c r="W166" s="76"/>
      <c r="X166" s="76"/>
      <c r="Y166" s="71"/>
      <c r="Z166" s="76"/>
      <c r="AB166" s="76"/>
      <c r="AC166" s="76"/>
      <c r="AD166" s="76"/>
      <c r="AE166" s="76"/>
      <c r="AF166" s="76"/>
      <c r="AG166" s="76"/>
      <c r="AH166" s="71"/>
      <c r="AI166" s="76"/>
      <c r="AJ166" s="76"/>
    </row>
    <row r="167" spans="1:36" x14ac:dyDescent="0.25">
      <c r="A167" s="14"/>
      <c r="B167" s="8"/>
      <c r="C167" s="15"/>
      <c r="D167" s="16"/>
      <c r="E167" s="8"/>
      <c r="F167" s="19"/>
      <c r="G167" s="18"/>
      <c r="H167" s="18"/>
      <c r="I167" s="1"/>
      <c r="J167" s="76"/>
      <c r="K167" s="76"/>
      <c r="L167" s="76"/>
      <c r="M167" s="76"/>
      <c r="N167" s="76"/>
      <c r="O167" s="76"/>
      <c r="P167" s="71"/>
      <c r="Q167" s="76"/>
      <c r="S167" s="76"/>
      <c r="T167" s="76"/>
      <c r="U167" s="76"/>
      <c r="V167" s="76"/>
      <c r="W167" s="76"/>
      <c r="X167" s="76"/>
      <c r="Y167" s="71"/>
      <c r="Z167" s="76"/>
      <c r="AB167" s="76"/>
      <c r="AC167" s="76"/>
      <c r="AD167" s="76"/>
      <c r="AE167" s="76"/>
      <c r="AF167" s="76"/>
      <c r="AG167" s="76"/>
      <c r="AH167" s="71"/>
      <c r="AI167" s="76"/>
      <c r="AJ167" s="76"/>
    </row>
    <row r="168" spans="1:36" x14ac:dyDescent="0.25">
      <c r="A168" s="14"/>
      <c r="B168" s="8"/>
      <c r="C168" s="15"/>
      <c r="D168" s="16"/>
      <c r="E168" s="8"/>
      <c r="F168" s="19"/>
      <c r="G168" s="18"/>
      <c r="H168" s="18"/>
      <c r="I168" s="1"/>
      <c r="J168" s="76"/>
      <c r="K168" s="76"/>
      <c r="L168" s="76"/>
      <c r="M168" s="76"/>
      <c r="N168" s="76"/>
      <c r="O168" s="76"/>
      <c r="P168" s="71"/>
      <c r="Q168" s="76"/>
      <c r="S168" s="76"/>
      <c r="T168" s="76"/>
      <c r="U168" s="76"/>
      <c r="V168" s="76"/>
      <c r="W168" s="76"/>
      <c r="X168" s="76"/>
      <c r="Y168" s="71"/>
      <c r="Z168" s="76"/>
      <c r="AB168" s="76"/>
      <c r="AC168" s="76"/>
      <c r="AD168" s="76"/>
      <c r="AE168" s="76"/>
      <c r="AF168" s="76"/>
      <c r="AG168" s="76"/>
      <c r="AH168" s="71"/>
      <c r="AI168" s="76"/>
      <c r="AJ168" s="76"/>
    </row>
    <row r="169" spans="1:36" x14ac:dyDescent="0.25">
      <c r="A169" s="14"/>
      <c r="B169" s="8"/>
      <c r="C169" s="15"/>
      <c r="D169" s="16"/>
      <c r="E169" s="8"/>
      <c r="F169" s="19"/>
      <c r="G169" s="18"/>
      <c r="H169" s="18"/>
      <c r="I169" s="1"/>
      <c r="J169" s="76"/>
      <c r="K169" s="76"/>
      <c r="L169" s="76"/>
      <c r="M169" s="76"/>
      <c r="N169" s="76"/>
      <c r="O169" s="76"/>
      <c r="P169" s="71"/>
      <c r="Q169" s="76"/>
      <c r="S169" s="76"/>
      <c r="T169" s="76"/>
      <c r="U169" s="76"/>
      <c r="V169" s="76"/>
      <c r="W169" s="76"/>
      <c r="X169" s="76"/>
      <c r="Y169" s="71"/>
      <c r="Z169" s="76"/>
      <c r="AB169" s="76"/>
      <c r="AC169" s="76"/>
      <c r="AD169" s="76"/>
      <c r="AE169" s="76"/>
      <c r="AF169" s="76"/>
      <c r="AG169" s="76"/>
      <c r="AH169" s="71"/>
      <c r="AI169" s="76"/>
      <c r="AJ169" s="76"/>
    </row>
    <row r="170" spans="1:36" x14ac:dyDescent="0.25">
      <c r="A170" s="14"/>
      <c r="B170" s="8"/>
      <c r="C170" s="15"/>
      <c r="D170" s="16"/>
      <c r="E170" s="8"/>
      <c r="F170" s="19"/>
      <c r="G170" s="18"/>
      <c r="H170" s="18"/>
      <c r="I170" s="1"/>
      <c r="J170" s="76"/>
      <c r="K170" s="76"/>
      <c r="L170" s="76"/>
      <c r="M170" s="76"/>
      <c r="N170" s="76"/>
      <c r="O170" s="76"/>
      <c r="P170" s="71"/>
      <c r="Q170" s="76"/>
      <c r="S170" s="76"/>
      <c r="T170" s="76"/>
      <c r="U170" s="76"/>
      <c r="V170" s="76"/>
      <c r="W170" s="76"/>
      <c r="X170" s="76"/>
      <c r="Y170" s="71"/>
      <c r="Z170" s="76"/>
      <c r="AB170" s="76"/>
      <c r="AC170" s="76"/>
      <c r="AD170" s="76"/>
      <c r="AE170" s="76"/>
      <c r="AF170" s="76"/>
      <c r="AG170" s="76"/>
      <c r="AH170" s="71"/>
      <c r="AI170" s="76"/>
      <c r="AJ170" s="76"/>
    </row>
    <row r="171" spans="1:36" x14ac:dyDescent="0.25">
      <c r="A171" s="14"/>
      <c r="B171" s="8"/>
      <c r="C171" s="15"/>
      <c r="D171" s="16"/>
      <c r="E171" s="8"/>
      <c r="F171" s="19"/>
      <c r="G171" s="18"/>
      <c r="H171" s="18"/>
      <c r="I171" s="1"/>
      <c r="J171" s="76"/>
      <c r="K171" s="76"/>
      <c r="L171" s="76"/>
      <c r="M171" s="76"/>
      <c r="N171" s="76"/>
      <c r="O171" s="76"/>
      <c r="P171" s="71"/>
      <c r="Q171" s="76"/>
      <c r="S171" s="76"/>
      <c r="T171" s="76"/>
      <c r="U171" s="76"/>
      <c r="V171" s="76"/>
      <c r="W171" s="76"/>
      <c r="X171" s="76"/>
      <c r="Y171" s="71"/>
      <c r="Z171" s="76"/>
      <c r="AB171" s="76"/>
      <c r="AC171" s="76"/>
      <c r="AD171" s="76"/>
      <c r="AE171" s="76"/>
      <c r="AF171" s="76"/>
      <c r="AG171" s="76"/>
      <c r="AH171" s="71"/>
      <c r="AI171" s="76"/>
      <c r="AJ171" s="76"/>
    </row>
    <row r="172" spans="1:36" x14ac:dyDescent="0.25">
      <c r="A172" s="14"/>
      <c r="B172" s="8"/>
      <c r="C172" s="15"/>
      <c r="D172" s="16"/>
      <c r="E172" s="8"/>
      <c r="F172" s="19"/>
      <c r="G172" s="18"/>
      <c r="H172" s="18"/>
      <c r="I172" s="1"/>
      <c r="J172" s="76"/>
      <c r="K172" s="76"/>
      <c r="L172" s="76"/>
      <c r="M172" s="76"/>
      <c r="N172" s="76"/>
      <c r="O172" s="76"/>
      <c r="P172" s="71"/>
      <c r="Q172" s="76"/>
      <c r="S172" s="76"/>
      <c r="T172" s="76"/>
      <c r="U172" s="76"/>
      <c r="V172" s="76"/>
      <c r="W172" s="76"/>
      <c r="X172" s="76"/>
      <c r="Y172" s="71"/>
      <c r="Z172" s="76"/>
      <c r="AB172" s="76"/>
      <c r="AC172" s="76"/>
      <c r="AD172" s="76"/>
      <c r="AE172" s="76"/>
      <c r="AF172" s="76"/>
      <c r="AG172" s="76"/>
      <c r="AH172" s="71"/>
      <c r="AI172" s="76"/>
      <c r="AJ172" s="76"/>
    </row>
    <row r="173" spans="1:36" x14ac:dyDescent="0.25">
      <c r="A173" s="14"/>
      <c r="B173" s="8"/>
      <c r="C173" s="15"/>
      <c r="D173" s="16"/>
      <c r="E173" s="8"/>
      <c r="F173" s="19"/>
      <c r="G173" s="18"/>
      <c r="H173" s="18"/>
      <c r="I173" s="1"/>
      <c r="J173" s="76"/>
      <c r="K173" s="76"/>
      <c r="L173" s="76"/>
      <c r="M173" s="76"/>
      <c r="N173" s="76"/>
      <c r="O173" s="76"/>
      <c r="P173" s="71"/>
      <c r="Q173" s="76"/>
      <c r="S173" s="76"/>
      <c r="T173" s="76"/>
      <c r="U173" s="76"/>
      <c r="V173" s="76"/>
      <c r="W173" s="76"/>
      <c r="X173" s="76"/>
      <c r="Y173" s="71"/>
      <c r="Z173" s="76"/>
      <c r="AB173" s="76"/>
      <c r="AC173" s="76"/>
      <c r="AD173" s="76"/>
      <c r="AE173" s="76"/>
      <c r="AF173" s="76"/>
      <c r="AG173" s="76"/>
      <c r="AH173" s="71"/>
      <c r="AI173" s="76"/>
      <c r="AJ173" s="76"/>
    </row>
    <row r="174" spans="1:36" x14ac:dyDescent="0.25">
      <c r="A174" s="14"/>
      <c r="B174" s="8"/>
      <c r="C174" s="15"/>
      <c r="D174" s="16"/>
      <c r="E174" s="8"/>
      <c r="F174" s="19"/>
      <c r="G174" s="18"/>
      <c r="H174" s="18"/>
      <c r="I174" s="1"/>
      <c r="J174" s="76"/>
      <c r="K174" s="76"/>
      <c r="L174" s="76"/>
      <c r="M174" s="76"/>
      <c r="N174" s="76"/>
      <c r="O174" s="76"/>
      <c r="P174" s="71"/>
      <c r="Q174" s="76"/>
      <c r="S174" s="76"/>
      <c r="T174" s="76"/>
      <c r="U174" s="76"/>
      <c r="V174" s="76"/>
      <c r="W174" s="76"/>
      <c r="X174" s="76"/>
      <c r="Y174" s="71"/>
      <c r="Z174" s="76"/>
      <c r="AB174" s="76"/>
      <c r="AC174" s="76"/>
      <c r="AD174" s="76"/>
      <c r="AE174" s="76"/>
      <c r="AF174" s="76"/>
      <c r="AG174" s="76"/>
      <c r="AH174" s="71"/>
      <c r="AI174" s="76"/>
      <c r="AJ174" s="76"/>
    </row>
    <row r="175" spans="1:36" x14ac:dyDescent="0.25">
      <c r="A175" s="14"/>
      <c r="B175" s="8"/>
      <c r="C175" s="15"/>
      <c r="D175" s="16"/>
      <c r="E175" s="8"/>
      <c r="F175" s="19"/>
      <c r="G175" s="18"/>
      <c r="H175" s="18"/>
      <c r="I175" s="1"/>
      <c r="J175" s="76"/>
      <c r="K175" s="76"/>
      <c r="L175" s="76"/>
      <c r="M175" s="76"/>
      <c r="N175" s="76"/>
      <c r="O175" s="76"/>
      <c r="P175" s="71"/>
      <c r="Q175" s="76"/>
      <c r="S175" s="76"/>
      <c r="T175" s="76"/>
      <c r="U175" s="76"/>
      <c r="V175" s="76"/>
      <c r="W175" s="76"/>
      <c r="X175" s="76"/>
      <c r="Y175" s="71"/>
      <c r="Z175" s="76"/>
      <c r="AB175" s="76"/>
      <c r="AC175" s="76"/>
      <c r="AD175" s="76"/>
      <c r="AE175" s="76"/>
      <c r="AF175" s="76"/>
      <c r="AG175" s="76"/>
      <c r="AH175" s="71"/>
      <c r="AI175" s="76"/>
      <c r="AJ175" s="76"/>
    </row>
    <row r="176" spans="1:36" x14ac:dyDescent="0.25">
      <c r="A176" s="14"/>
      <c r="B176" s="8"/>
      <c r="C176" s="15"/>
      <c r="D176" s="16"/>
      <c r="E176" s="8"/>
      <c r="F176" s="19"/>
      <c r="G176" s="18"/>
      <c r="H176" s="18"/>
      <c r="I176" s="1"/>
      <c r="J176" s="76"/>
      <c r="K176" s="76"/>
      <c r="L176" s="76"/>
      <c r="M176" s="76"/>
      <c r="N176" s="76"/>
      <c r="O176" s="76"/>
      <c r="P176" s="71"/>
      <c r="Q176" s="76"/>
      <c r="S176" s="76"/>
      <c r="T176" s="76"/>
      <c r="U176" s="76"/>
      <c r="V176" s="76"/>
      <c r="W176" s="76"/>
      <c r="X176" s="76"/>
      <c r="Y176" s="71"/>
      <c r="Z176" s="76"/>
      <c r="AB176" s="76"/>
      <c r="AC176" s="76"/>
      <c r="AD176" s="76"/>
      <c r="AE176" s="76"/>
      <c r="AF176" s="76"/>
      <c r="AG176" s="76"/>
      <c r="AH176" s="71"/>
      <c r="AI176" s="76"/>
      <c r="AJ176" s="76"/>
    </row>
    <row r="177" spans="1:36" x14ac:dyDescent="0.25">
      <c r="A177" s="14"/>
      <c r="B177" s="8"/>
      <c r="C177" s="15"/>
      <c r="D177" s="16"/>
      <c r="E177" s="8"/>
      <c r="F177" s="19"/>
      <c r="G177" s="18"/>
      <c r="H177" s="18"/>
      <c r="I177" s="1"/>
      <c r="J177" s="76"/>
      <c r="K177" s="76"/>
      <c r="L177" s="76"/>
      <c r="M177" s="76"/>
      <c r="N177" s="76"/>
      <c r="O177" s="76"/>
      <c r="P177" s="71"/>
      <c r="Q177" s="76"/>
      <c r="S177" s="76"/>
      <c r="T177" s="76"/>
      <c r="U177" s="76"/>
      <c r="V177" s="76"/>
      <c r="W177" s="76"/>
      <c r="X177" s="76"/>
      <c r="Y177" s="71"/>
      <c r="Z177" s="76"/>
      <c r="AB177" s="76"/>
      <c r="AC177" s="76"/>
      <c r="AD177" s="76"/>
      <c r="AE177" s="76"/>
      <c r="AF177" s="76"/>
      <c r="AG177" s="76"/>
      <c r="AH177" s="71"/>
      <c r="AI177" s="76"/>
      <c r="AJ177" s="76"/>
    </row>
    <row r="178" spans="1:36" x14ac:dyDescent="0.25">
      <c r="A178" s="14"/>
      <c r="B178" s="8"/>
      <c r="C178" s="15"/>
      <c r="D178" s="16"/>
      <c r="E178" s="8"/>
      <c r="F178" s="19"/>
      <c r="G178" s="18"/>
      <c r="H178" s="18"/>
      <c r="I178" s="1"/>
      <c r="J178" s="76"/>
      <c r="K178" s="76"/>
      <c r="L178" s="76"/>
      <c r="M178" s="76"/>
      <c r="N178" s="76"/>
      <c r="O178" s="76"/>
      <c r="P178" s="71"/>
      <c r="Q178" s="76"/>
      <c r="S178" s="76"/>
      <c r="T178" s="76"/>
      <c r="U178" s="76"/>
      <c r="V178" s="76"/>
      <c r="W178" s="76"/>
      <c r="X178" s="76"/>
      <c r="Y178" s="71"/>
      <c r="Z178" s="76"/>
      <c r="AB178" s="76"/>
      <c r="AC178" s="76"/>
      <c r="AD178" s="76"/>
      <c r="AE178" s="76"/>
      <c r="AF178" s="76"/>
      <c r="AG178" s="76"/>
      <c r="AH178" s="71"/>
      <c r="AI178" s="76"/>
      <c r="AJ178" s="76"/>
    </row>
    <row r="179" spans="1:36" x14ac:dyDescent="0.25">
      <c r="A179" s="14"/>
      <c r="B179" s="8"/>
      <c r="C179" s="15"/>
      <c r="D179" s="16"/>
      <c r="E179" s="8"/>
      <c r="F179" s="19"/>
      <c r="G179" s="18"/>
      <c r="H179" s="18"/>
      <c r="I179" s="1"/>
      <c r="J179" s="76"/>
      <c r="K179" s="76"/>
      <c r="L179" s="76"/>
      <c r="M179" s="76"/>
      <c r="N179" s="76"/>
      <c r="O179" s="76"/>
      <c r="P179" s="71"/>
      <c r="Q179" s="76"/>
      <c r="S179" s="76"/>
      <c r="T179" s="76"/>
      <c r="U179" s="76"/>
      <c r="V179" s="76"/>
      <c r="W179" s="76"/>
      <c r="X179" s="76"/>
      <c r="Y179" s="71"/>
      <c r="Z179" s="76"/>
      <c r="AB179" s="76"/>
      <c r="AC179" s="76"/>
      <c r="AD179" s="76"/>
      <c r="AE179" s="76"/>
      <c r="AF179" s="76"/>
      <c r="AG179" s="76"/>
      <c r="AH179" s="71"/>
      <c r="AI179" s="76"/>
      <c r="AJ179" s="76"/>
    </row>
    <row r="180" spans="1:36" x14ac:dyDescent="0.25">
      <c r="A180" s="14"/>
      <c r="B180" s="8"/>
      <c r="C180" s="15"/>
      <c r="D180" s="16"/>
      <c r="E180" s="8"/>
      <c r="F180" s="19"/>
      <c r="G180" s="18"/>
      <c r="H180" s="18"/>
      <c r="I180" s="1"/>
      <c r="J180" s="76"/>
      <c r="K180" s="76"/>
      <c r="L180" s="76"/>
      <c r="M180" s="76"/>
      <c r="N180" s="76"/>
      <c r="O180" s="76"/>
      <c r="P180" s="71"/>
      <c r="Q180" s="76"/>
      <c r="S180" s="76"/>
      <c r="T180" s="76"/>
      <c r="U180" s="76"/>
      <c r="V180" s="76"/>
      <c r="W180" s="76"/>
      <c r="X180" s="76"/>
      <c r="Y180" s="71"/>
      <c r="Z180" s="76"/>
      <c r="AB180" s="76"/>
      <c r="AC180" s="76"/>
      <c r="AD180" s="76"/>
      <c r="AE180" s="76"/>
      <c r="AF180" s="76"/>
      <c r="AG180" s="76"/>
      <c r="AH180" s="71"/>
      <c r="AI180" s="76"/>
      <c r="AJ180" s="76"/>
    </row>
    <row r="181" spans="1:36" x14ac:dyDescent="0.25">
      <c r="A181" s="14"/>
      <c r="B181" s="8"/>
      <c r="C181" s="15"/>
      <c r="D181" s="16"/>
      <c r="E181" s="8"/>
      <c r="F181" s="19"/>
      <c r="G181" s="18"/>
      <c r="H181" s="18"/>
      <c r="I181" s="1"/>
      <c r="J181" s="76"/>
      <c r="K181" s="76"/>
      <c r="L181" s="76"/>
      <c r="M181" s="76"/>
      <c r="N181" s="76"/>
      <c r="O181" s="76"/>
      <c r="P181" s="71"/>
      <c r="Q181" s="76"/>
      <c r="S181" s="76"/>
      <c r="T181" s="76"/>
      <c r="U181" s="76"/>
      <c r="V181" s="76"/>
      <c r="W181" s="76"/>
      <c r="X181" s="76"/>
      <c r="Y181" s="71"/>
      <c r="Z181" s="76"/>
      <c r="AB181" s="76"/>
      <c r="AC181" s="76"/>
      <c r="AD181" s="76"/>
      <c r="AE181" s="76"/>
      <c r="AF181" s="76"/>
      <c r="AG181" s="76"/>
      <c r="AH181" s="71"/>
      <c r="AI181" s="76"/>
      <c r="AJ181" s="76"/>
    </row>
    <row r="182" spans="1:36" x14ac:dyDescent="0.25">
      <c r="A182" s="14"/>
      <c r="B182" s="8"/>
      <c r="C182" s="15"/>
      <c r="D182" s="16"/>
      <c r="E182" s="8"/>
      <c r="F182" s="19"/>
      <c r="G182" s="18"/>
      <c r="H182" s="18"/>
      <c r="I182" s="1"/>
      <c r="J182" s="76"/>
      <c r="K182" s="76"/>
      <c r="L182" s="76"/>
      <c r="M182" s="76"/>
      <c r="N182" s="76"/>
      <c r="O182" s="76"/>
      <c r="P182" s="71"/>
      <c r="Q182" s="76"/>
      <c r="S182" s="76"/>
      <c r="T182" s="76"/>
      <c r="U182" s="76"/>
      <c r="V182" s="76"/>
      <c r="W182" s="76"/>
      <c r="X182" s="76"/>
      <c r="Y182" s="71"/>
      <c r="Z182" s="76"/>
      <c r="AB182" s="76"/>
      <c r="AC182" s="76"/>
      <c r="AD182" s="76"/>
      <c r="AE182" s="76"/>
      <c r="AF182" s="76"/>
      <c r="AG182" s="76"/>
      <c r="AH182" s="71"/>
      <c r="AI182" s="76"/>
      <c r="AJ182" s="76"/>
    </row>
    <row r="183" spans="1:36" x14ac:dyDescent="0.25">
      <c r="A183" s="14"/>
      <c r="B183" s="8"/>
      <c r="C183" s="15"/>
      <c r="D183" s="16"/>
      <c r="E183" s="8"/>
      <c r="F183" s="19"/>
      <c r="G183" s="18"/>
      <c r="H183" s="18"/>
      <c r="I183" s="1"/>
      <c r="J183" s="76"/>
      <c r="K183" s="76"/>
      <c r="L183" s="76"/>
      <c r="M183" s="76"/>
      <c r="N183" s="76"/>
      <c r="O183" s="76"/>
      <c r="P183" s="71"/>
      <c r="Q183" s="76"/>
      <c r="S183" s="76"/>
      <c r="T183" s="76"/>
      <c r="U183" s="76"/>
      <c r="V183" s="76"/>
      <c r="W183" s="76"/>
      <c r="X183" s="76"/>
      <c r="Y183" s="71"/>
      <c r="Z183" s="76"/>
      <c r="AB183" s="76"/>
      <c r="AC183" s="76"/>
      <c r="AD183" s="76"/>
      <c r="AE183" s="76"/>
      <c r="AF183" s="76"/>
      <c r="AG183" s="76"/>
      <c r="AH183" s="71"/>
      <c r="AI183" s="76"/>
      <c r="AJ183" s="76"/>
    </row>
    <row r="184" spans="1:36" x14ac:dyDescent="0.25">
      <c r="A184" s="14"/>
      <c r="B184" s="8"/>
      <c r="C184" s="15"/>
      <c r="D184" s="16"/>
      <c r="E184" s="8"/>
      <c r="F184" s="19"/>
      <c r="G184" s="18"/>
      <c r="H184" s="18"/>
      <c r="I184" s="1"/>
      <c r="J184" s="76"/>
      <c r="K184" s="76"/>
      <c r="L184" s="76"/>
      <c r="M184" s="76"/>
      <c r="N184" s="76"/>
      <c r="O184" s="76"/>
      <c r="P184" s="71"/>
      <c r="Q184" s="76"/>
      <c r="S184" s="76"/>
      <c r="T184" s="76"/>
      <c r="U184" s="76"/>
      <c r="V184" s="76"/>
      <c r="W184" s="76"/>
      <c r="X184" s="76"/>
      <c r="Y184" s="71"/>
      <c r="Z184" s="76"/>
      <c r="AB184" s="76"/>
      <c r="AC184" s="76"/>
      <c r="AD184" s="76"/>
      <c r="AE184" s="76"/>
      <c r="AF184" s="76"/>
      <c r="AG184" s="76"/>
      <c r="AH184" s="71"/>
      <c r="AI184" s="76"/>
      <c r="AJ184" s="76"/>
    </row>
    <row r="185" spans="1:36" x14ac:dyDescent="0.25">
      <c r="A185" s="14"/>
      <c r="B185" s="8"/>
      <c r="C185" s="15"/>
      <c r="D185" s="16"/>
      <c r="E185" s="8"/>
      <c r="F185" s="19"/>
      <c r="G185" s="18"/>
      <c r="H185" s="18"/>
      <c r="I185" s="1"/>
      <c r="J185" s="76"/>
      <c r="K185" s="76"/>
      <c r="L185" s="76"/>
      <c r="M185" s="76"/>
      <c r="N185" s="76"/>
      <c r="O185" s="76"/>
      <c r="P185" s="71"/>
      <c r="Q185" s="76"/>
      <c r="S185" s="76"/>
      <c r="T185" s="76"/>
      <c r="U185" s="76"/>
      <c r="V185" s="76"/>
      <c r="W185" s="76"/>
      <c r="X185" s="76"/>
      <c r="Y185" s="71"/>
      <c r="Z185" s="76"/>
      <c r="AB185" s="76"/>
      <c r="AC185" s="76"/>
      <c r="AD185" s="76"/>
      <c r="AE185" s="76"/>
      <c r="AF185" s="76"/>
      <c r="AG185" s="76"/>
      <c r="AH185" s="71"/>
      <c r="AI185" s="76"/>
      <c r="AJ185" s="76"/>
    </row>
    <row r="186" spans="1:36" x14ac:dyDescent="0.25">
      <c r="A186" s="14"/>
      <c r="B186" s="8"/>
      <c r="C186" s="15"/>
      <c r="D186" s="16"/>
      <c r="E186" s="8"/>
      <c r="F186" s="19"/>
      <c r="G186" s="18"/>
      <c r="H186" s="18"/>
      <c r="I186" s="1"/>
      <c r="J186" s="76"/>
      <c r="K186" s="76"/>
      <c r="L186" s="76"/>
      <c r="M186" s="76"/>
      <c r="N186" s="76"/>
      <c r="O186" s="76"/>
      <c r="P186" s="71"/>
      <c r="Q186" s="76"/>
      <c r="S186" s="76"/>
      <c r="T186" s="76"/>
      <c r="U186" s="76"/>
      <c r="V186" s="76"/>
      <c r="W186" s="76"/>
      <c r="X186" s="76"/>
      <c r="Y186" s="71"/>
      <c r="Z186" s="76"/>
      <c r="AB186" s="76"/>
      <c r="AC186" s="76"/>
      <c r="AD186" s="76"/>
      <c r="AE186" s="76"/>
      <c r="AF186" s="76"/>
      <c r="AG186" s="76"/>
      <c r="AH186" s="71"/>
      <c r="AI186" s="76"/>
      <c r="AJ186" s="76"/>
    </row>
    <row r="187" spans="1:36" x14ac:dyDescent="0.25">
      <c r="A187" s="14"/>
      <c r="B187" s="8"/>
      <c r="C187" s="15"/>
      <c r="D187" s="16"/>
      <c r="E187" s="8"/>
      <c r="F187" s="19"/>
      <c r="G187" s="18"/>
      <c r="H187" s="18"/>
      <c r="I187" s="1"/>
      <c r="J187" s="76"/>
      <c r="K187" s="76"/>
      <c r="L187" s="76"/>
      <c r="M187" s="76"/>
      <c r="N187" s="76"/>
      <c r="O187" s="76"/>
      <c r="P187" s="71"/>
      <c r="Q187" s="76"/>
      <c r="S187" s="76"/>
      <c r="T187" s="76"/>
      <c r="U187" s="76"/>
      <c r="V187" s="76"/>
      <c r="W187" s="76"/>
      <c r="X187" s="76"/>
      <c r="Y187" s="71"/>
      <c r="Z187" s="76"/>
      <c r="AB187" s="76"/>
      <c r="AC187" s="76"/>
      <c r="AD187" s="76"/>
      <c r="AE187" s="76"/>
      <c r="AF187" s="76"/>
      <c r="AG187" s="76"/>
      <c r="AH187" s="71"/>
      <c r="AI187" s="76"/>
      <c r="AJ187" s="76"/>
    </row>
    <row r="188" spans="1:36" x14ac:dyDescent="0.25">
      <c r="A188" s="14"/>
      <c r="B188" s="8"/>
      <c r="C188" s="15"/>
      <c r="D188" s="16"/>
      <c r="E188" s="8"/>
      <c r="F188" s="19"/>
      <c r="G188" s="18"/>
      <c r="H188" s="18"/>
      <c r="I188" s="1"/>
      <c r="J188" s="76"/>
      <c r="K188" s="76"/>
      <c r="L188" s="76"/>
      <c r="M188" s="76"/>
      <c r="N188" s="76"/>
      <c r="O188" s="76"/>
      <c r="P188" s="71"/>
      <c r="Q188" s="76"/>
      <c r="S188" s="76"/>
      <c r="T188" s="76"/>
      <c r="U188" s="76"/>
      <c r="V188" s="76"/>
      <c r="W188" s="76"/>
      <c r="X188" s="76"/>
      <c r="Y188" s="71"/>
      <c r="Z188" s="76"/>
      <c r="AB188" s="76"/>
      <c r="AC188" s="76"/>
      <c r="AD188" s="76"/>
      <c r="AE188" s="76"/>
      <c r="AF188" s="76"/>
      <c r="AG188" s="76"/>
      <c r="AH188" s="71"/>
      <c r="AI188" s="76"/>
      <c r="AJ188" s="76"/>
    </row>
    <row r="189" spans="1:36" x14ac:dyDescent="0.25">
      <c r="A189" s="14"/>
      <c r="B189" s="8"/>
      <c r="C189" s="15"/>
      <c r="D189" s="16"/>
      <c r="E189" s="8"/>
      <c r="F189" s="19"/>
      <c r="G189" s="18"/>
      <c r="H189" s="18"/>
      <c r="I189" s="1"/>
      <c r="J189" s="76"/>
      <c r="K189" s="76"/>
      <c r="L189" s="76"/>
      <c r="M189" s="76"/>
      <c r="N189" s="76"/>
      <c r="O189" s="76"/>
      <c r="P189" s="71"/>
      <c r="Q189" s="76"/>
      <c r="S189" s="76"/>
      <c r="T189" s="76"/>
      <c r="U189" s="76"/>
      <c r="V189" s="76"/>
      <c r="W189" s="76"/>
      <c r="X189" s="76"/>
      <c r="Y189" s="71"/>
      <c r="Z189" s="76"/>
      <c r="AB189" s="76"/>
      <c r="AC189" s="76"/>
      <c r="AD189" s="76"/>
      <c r="AE189" s="76"/>
      <c r="AF189" s="76"/>
      <c r="AG189" s="76"/>
      <c r="AH189" s="71"/>
      <c r="AI189" s="76"/>
      <c r="AJ189" s="76"/>
    </row>
    <row r="190" spans="1:36" x14ac:dyDescent="0.25">
      <c r="A190" s="14"/>
      <c r="B190" s="8"/>
      <c r="C190" s="15"/>
      <c r="D190" s="16"/>
      <c r="E190" s="8"/>
      <c r="F190" s="19"/>
      <c r="G190" s="18"/>
      <c r="H190" s="18"/>
      <c r="I190" s="1"/>
      <c r="J190" s="76"/>
      <c r="K190" s="76"/>
      <c r="L190" s="76"/>
      <c r="M190" s="76"/>
      <c r="N190" s="76"/>
      <c r="O190" s="76"/>
      <c r="P190" s="71"/>
      <c r="Q190" s="76"/>
      <c r="S190" s="76"/>
      <c r="T190" s="76"/>
      <c r="U190" s="76"/>
      <c r="V190" s="76"/>
      <c r="W190" s="76"/>
      <c r="X190" s="76"/>
      <c r="Y190" s="71"/>
      <c r="Z190" s="76"/>
      <c r="AB190" s="76"/>
      <c r="AC190" s="76"/>
      <c r="AD190" s="76"/>
      <c r="AE190" s="76"/>
      <c r="AF190" s="76"/>
      <c r="AG190" s="76"/>
      <c r="AH190" s="71"/>
      <c r="AI190" s="76"/>
      <c r="AJ190" s="76"/>
    </row>
    <row r="191" spans="1:36" x14ac:dyDescent="0.25">
      <c r="A191" s="14"/>
      <c r="B191" s="8"/>
      <c r="C191" s="15"/>
      <c r="D191" s="16"/>
      <c r="E191" s="8"/>
      <c r="F191" s="19"/>
      <c r="G191" s="18"/>
      <c r="H191" s="18"/>
      <c r="I191" s="1"/>
      <c r="J191" s="76"/>
      <c r="K191" s="76"/>
      <c r="L191" s="76"/>
      <c r="M191" s="76"/>
      <c r="N191" s="76"/>
      <c r="O191" s="76"/>
      <c r="P191" s="71"/>
      <c r="Q191" s="76"/>
      <c r="S191" s="76"/>
      <c r="T191" s="76"/>
      <c r="U191" s="76"/>
      <c r="V191" s="76"/>
      <c r="W191" s="76"/>
      <c r="X191" s="76"/>
      <c r="Y191" s="71"/>
      <c r="Z191" s="76"/>
      <c r="AB191" s="76"/>
      <c r="AC191" s="76"/>
      <c r="AD191" s="76"/>
      <c r="AE191" s="76"/>
      <c r="AF191" s="76"/>
      <c r="AG191" s="76"/>
      <c r="AH191" s="71"/>
      <c r="AI191" s="76"/>
      <c r="AJ191" s="76"/>
    </row>
    <row r="192" spans="1:36" x14ac:dyDescent="0.25">
      <c r="A192" s="14"/>
      <c r="B192" s="8"/>
      <c r="C192" s="15"/>
      <c r="D192" s="16"/>
      <c r="E192" s="8"/>
      <c r="F192" s="19"/>
      <c r="G192" s="18"/>
      <c r="H192" s="18"/>
      <c r="I192" s="1"/>
      <c r="J192" s="76"/>
      <c r="K192" s="76"/>
      <c r="L192" s="76"/>
      <c r="M192" s="76"/>
      <c r="N192" s="76"/>
      <c r="O192" s="76"/>
      <c r="P192" s="71"/>
      <c r="Q192" s="76"/>
      <c r="S192" s="76"/>
      <c r="T192" s="76"/>
      <c r="U192" s="76"/>
      <c r="V192" s="76"/>
      <c r="W192" s="76"/>
      <c r="X192" s="76"/>
      <c r="Y192" s="71"/>
      <c r="Z192" s="76"/>
      <c r="AB192" s="76"/>
      <c r="AC192" s="76"/>
      <c r="AD192" s="76"/>
      <c r="AE192" s="76"/>
      <c r="AF192" s="76"/>
      <c r="AG192" s="76"/>
      <c r="AH192" s="71"/>
      <c r="AI192" s="76"/>
      <c r="AJ192" s="76"/>
    </row>
    <row r="193" spans="1:36" x14ac:dyDescent="0.25">
      <c r="A193" s="14"/>
      <c r="B193" s="8"/>
      <c r="C193" s="15"/>
      <c r="D193" s="16"/>
      <c r="E193" s="8"/>
      <c r="F193" s="19"/>
      <c r="G193" s="18"/>
      <c r="H193" s="18"/>
      <c r="I193" s="1"/>
      <c r="J193" s="76"/>
      <c r="K193" s="76"/>
      <c r="L193" s="76"/>
      <c r="M193" s="76"/>
      <c r="N193" s="76"/>
      <c r="O193" s="76"/>
      <c r="P193" s="71"/>
      <c r="Q193" s="76"/>
      <c r="S193" s="76"/>
      <c r="T193" s="76"/>
      <c r="U193" s="76"/>
      <c r="V193" s="76"/>
      <c r="W193" s="76"/>
      <c r="X193" s="76"/>
      <c r="Y193" s="71"/>
      <c r="Z193" s="76"/>
      <c r="AB193" s="76"/>
      <c r="AC193" s="76"/>
      <c r="AD193" s="76"/>
      <c r="AE193" s="76"/>
      <c r="AF193" s="76"/>
      <c r="AG193" s="76"/>
      <c r="AH193" s="71"/>
      <c r="AI193" s="76"/>
      <c r="AJ193" s="76"/>
    </row>
    <row r="194" spans="1:36" x14ac:dyDescent="0.25">
      <c r="A194" s="14"/>
      <c r="B194" s="8"/>
      <c r="C194" s="15"/>
      <c r="D194" s="16"/>
      <c r="E194" s="8"/>
      <c r="F194" s="19"/>
      <c r="G194" s="18"/>
      <c r="H194" s="18"/>
      <c r="I194" s="1"/>
      <c r="J194" s="76"/>
      <c r="K194" s="76"/>
      <c r="L194" s="76"/>
      <c r="M194" s="76"/>
      <c r="N194" s="76"/>
      <c r="O194" s="76"/>
      <c r="P194" s="71"/>
      <c r="Q194" s="76"/>
      <c r="S194" s="76"/>
      <c r="T194" s="76"/>
      <c r="U194" s="76"/>
      <c r="V194" s="76"/>
      <c r="W194" s="76"/>
      <c r="X194" s="76"/>
      <c r="Y194" s="71"/>
      <c r="Z194" s="76"/>
      <c r="AB194" s="76"/>
      <c r="AC194" s="76"/>
      <c r="AD194" s="76"/>
      <c r="AE194" s="76"/>
      <c r="AF194" s="76"/>
      <c r="AG194" s="76"/>
      <c r="AH194" s="71"/>
      <c r="AI194" s="76"/>
      <c r="AJ194" s="76"/>
    </row>
    <row r="195" spans="1:36" x14ac:dyDescent="0.25">
      <c r="A195" s="14"/>
      <c r="B195" s="8"/>
      <c r="C195" s="15"/>
      <c r="D195" s="16"/>
      <c r="E195" s="8"/>
      <c r="F195" s="19"/>
      <c r="G195" s="18"/>
      <c r="H195" s="18"/>
      <c r="I195" s="1"/>
      <c r="J195" s="76"/>
      <c r="K195" s="76"/>
      <c r="L195" s="76"/>
      <c r="M195" s="76"/>
      <c r="N195" s="76"/>
      <c r="O195" s="76"/>
      <c r="P195" s="71"/>
      <c r="Q195" s="76"/>
      <c r="S195" s="76"/>
      <c r="T195" s="76"/>
      <c r="U195" s="76"/>
      <c r="V195" s="76"/>
      <c r="W195" s="76"/>
      <c r="X195" s="76"/>
      <c r="Y195" s="71"/>
      <c r="Z195" s="76"/>
      <c r="AB195" s="76"/>
      <c r="AC195" s="76"/>
      <c r="AD195" s="76"/>
      <c r="AE195" s="76"/>
      <c r="AF195" s="76"/>
      <c r="AG195" s="76"/>
      <c r="AH195" s="71"/>
      <c r="AI195" s="76"/>
      <c r="AJ195" s="76"/>
    </row>
    <row r="196" spans="1:36" x14ac:dyDescent="0.25">
      <c r="A196" s="14"/>
      <c r="B196" s="8"/>
      <c r="C196" s="15"/>
      <c r="D196" s="16"/>
      <c r="E196" s="8"/>
      <c r="F196" s="19"/>
      <c r="G196" s="18"/>
      <c r="H196" s="18"/>
      <c r="I196" s="1"/>
      <c r="J196" s="76"/>
      <c r="K196" s="76"/>
      <c r="L196" s="76"/>
      <c r="M196" s="76"/>
      <c r="N196" s="76"/>
      <c r="O196" s="76"/>
      <c r="P196" s="71"/>
      <c r="Q196" s="76"/>
      <c r="S196" s="76"/>
      <c r="T196" s="76"/>
      <c r="U196" s="76"/>
      <c r="V196" s="76"/>
      <c r="W196" s="76"/>
      <c r="X196" s="76"/>
      <c r="Y196" s="71"/>
      <c r="Z196" s="76"/>
      <c r="AB196" s="76"/>
      <c r="AC196" s="76"/>
      <c r="AD196" s="76"/>
      <c r="AE196" s="76"/>
      <c r="AF196" s="76"/>
      <c r="AG196" s="76"/>
      <c r="AH196" s="71"/>
      <c r="AI196" s="76"/>
      <c r="AJ196" s="76"/>
    </row>
    <row r="197" spans="1:36" x14ac:dyDescent="0.25">
      <c r="A197" s="14"/>
      <c r="B197" s="8"/>
      <c r="C197" s="15"/>
      <c r="D197" s="16"/>
      <c r="E197" s="8"/>
      <c r="F197" s="19"/>
      <c r="G197" s="18"/>
      <c r="H197" s="18"/>
      <c r="I197" s="1"/>
      <c r="J197" s="76"/>
      <c r="K197" s="76"/>
      <c r="L197" s="76"/>
      <c r="M197" s="76"/>
      <c r="N197" s="76"/>
      <c r="O197" s="76"/>
      <c r="P197" s="71"/>
      <c r="Q197" s="76"/>
      <c r="S197" s="76"/>
      <c r="T197" s="76"/>
      <c r="U197" s="76"/>
      <c r="V197" s="76"/>
      <c r="W197" s="76"/>
      <c r="X197" s="76"/>
      <c r="Y197" s="71"/>
      <c r="Z197" s="76"/>
      <c r="AB197" s="76"/>
      <c r="AC197" s="76"/>
      <c r="AD197" s="76"/>
      <c r="AE197" s="76"/>
      <c r="AF197" s="76"/>
      <c r="AG197" s="76"/>
      <c r="AH197" s="71"/>
      <c r="AI197" s="76"/>
      <c r="AJ197" s="76"/>
    </row>
    <row r="198" spans="1:36" x14ac:dyDescent="0.25">
      <c r="A198" s="14"/>
      <c r="B198" s="8"/>
      <c r="C198" s="15"/>
      <c r="D198" s="16"/>
      <c r="E198" s="8"/>
      <c r="F198" s="19"/>
      <c r="G198" s="18"/>
      <c r="H198" s="18"/>
      <c r="I198" s="1"/>
      <c r="J198" s="76"/>
      <c r="K198" s="76"/>
      <c r="L198" s="76"/>
      <c r="M198" s="76"/>
      <c r="N198" s="76"/>
      <c r="O198" s="76"/>
      <c r="P198" s="71"/>
      <c r="Q198" s="76"/>
      <c r="S198" s="76"/>
      <c r="T198" s="76"/>
      <c r="U198" s="76"/>
      <c r="V198" s="76"/>
      <c r="W198" s="76"/>
      <c r="X198" s="76"/>
      <c r="Y198" s="71"/>
      <c r="Z198" s="76"/>
      <c r="AB198" s="76"/>
      <c r="AC198" s="76"/>
      <c r="AD198" s="76"/>
      <c r="AE198" s="76"/>
      <c r="AF198" s="76"/>
      <c r="AG198" s="76"/>
      <c r="AH198" s="71"/>
      <c r="AI198" s="76"/>
      <c r="AJ198" s="76"/>
    </row>
    <row r="199" spans="1:36" x14ac:dyDescent="0.25">
      <c r="A199" s="14"/>
      <c r="B199" s="8"/>
      <c r="C199" s="15"/>
      <c r="D199" s="16"/>
      <c r="E199" s="8"/>
      <c r="F199" s="19"/>
      <c r="G199" s="18"/>
      <c r="H199" s="18"/>
      <c r="I199" s="1"/>
      <c r="J199" s="76"/>
      <c r="K199" s="76"/>
      <c r="L199" s="76"/>
      <c r="M199" s="76"/>
      <c r="N199" s="76"/>
      <c r="O199" s="76"/>
      <c r="P199" s="71"/>
      <c r="Q199" s="76"/>
      <c r="S199" s="76"/>
      <c r="T199" s="76"/>
      <c r="U199" s="76"/>
      <c r="V199" s="76"/>
      <c r="W199" s="76"/>
      <c r="X199" s="76"/>
      <c r="Y199" s="71"/>
      <c r="Z199" s="76"/>
      <c r="AB199" s="76"/>
      <c r="AC199" s="76"/>
      <c r="AD199" s="76"/>
      <c r="AE199" s="76"/>
      <c r="AF199" s="76"/>
      <c r="AG199" s="76"/>
      <c r="AH199" s="71"/>
      <c r="AI199" s="76"/>
      <c r="AJ199" s="76"/>
    </row>
    <row r="200" spans="1:36" x14ac:dyDescent="0.25">
      <c r="A200" s="14"/>
      <c r="B200" s="8"/>
      <c r="C200" s="15"/>
      <c r="D200" s="16"/>
      <c r="E200" s="8"/>
      <c r="F200" s="19"/>
      <c r="G200" s="18"/>
      <c r="H200" s="18"/>
      <c r="I200" s="1"/>
      <c r="J200" s="76"/>
      <c r="K200" s="76"/>
      <c r="L200" s="76"/>
      <c r="M200" s="76"/>
      <c r="N200" s="76"/>
      <c r="O200" s="76"/>
      <c r="P200" s="71"/>
      <c r="Q200" s="76"/>
      <c r="S200" s="76"/>
      <c r="T200" s="76"/>
      <c r="U200" s="76"/>
      <c r="V200" s="76"/>
      <c r="W200" s="76"/>
      <c r="X200" s="76"/>
      <c r="Y200" s="71"/>
      <c r="Z200" s="76"/>
      <c r="AB200" s="76"/>
      <c r="AC200" s="76"/>
      <c r="AD200" s="76"/>
      <c r="AE200" s="76"/>
      <c r="AF200" s="76"/>
      <c r="AG200" s="76"/>
      <c r="AH200" s="71"/>
      <c r="AI200" s="76"/>
      <c r="AJ200" s="76"/>
    </row>
    <row r="201" spans="1:36" x14ac:dyDescent="0.25">
      <c r="A201" s="14"/>
      <c r="B201" s="8"/>
      <c r="C201" s="15"/>
      <c r="D201" s="16"/>
      <c r="E201" s="8"/>
      <c r="F201" s="19"/>
      <c r="G201" s="18"/>
      <c r="H201" s="18"/>
      <c r="I201" s="1"/>
      <c r="J201" s="76"/>
      <c r="K201" s="76"/>
      <c r="L201" s="76"/>
      <c r="M201" s="76"/>
      <c r="N201" s="76"/>
      <c r="O201" s="76"/>
      <c r="P201" s="71"/>
      <c r="Q201" s="76"/>
      <c r="S201" s="76"/>
      <c r="T201" s="76"/>
      <c r="U201" s="76"/>
      <c r="V201" s="76"/>
      <c r="W201" s="76"/>
      <c r="X201" s="76"/>
      <c r="Y201" s="71"/>
      <c r="Z201" s="76"/>
      <c r="AB201" s="76"/>
      <c r="AC201" s="76"/>
      <c r="AD201" s="76"/>
      <c r="AE201" s="76"/>
      <c r="AF201" s="76"/>
      <c r="AG201" s="76"/>
      <c r="AH201" s="71"/>
      <c r="AI201" s="76"/>
      <c r="AJ201" s="76"/>
    </row>
    <row r="202" spans="1:36" x14ac:dyDescent="0.25">
      <c r="A202" s="14"/>
      <c r="B202" s="8"/>
      <c r="C202" s="15"/>
      <c r="D202" s="16"/>
      <c r="E202" s="8"/>
      <c r="F202" s="19"/>
      <c r="G202" s="18"/>
      <c r="H202" s="18"/>
      <c r="I202" s="1"/>
      <c r="J202" s="76"/>
      <c r="K202" s="76"/>
      <c r="L202" s="76"/>
      <c r="M202" s="76"/>
      <c r="N202" s="76"/>
      <c r="O202" s="76"/>
      <c r="P202" s="71"/>
      <c r="Q202" s="76"/>
      <c r="S202" s="76"/>
      <c r="T202" s="76"/>
      <c r="U202" s="76"/>
      <c r="V202" s="76"/>
      <c r="W202" s="76"/>
      <c r="X202" s="76"/>
      <c r="Y202" s="71"/>
      <c r="Z202" s="76"/>
      <c r="AB202" s="76"/>
      <c r="AC202" s="76"/>
      <c r="AD202" s="76"/>
      <c r="AE202" s="76"/>
      <c r="AF202" s="76"/>
      <c r="AG202" s="76"/>
      <c r="AH202" s="71"/>
      <c r="AI202" s="76"/>
      <c r="AJ202" s="76"/>
    </row>
    <row r="203" spans="1:36" x14ac:dyDescent="0.25">
      <c r="A203" s="14"/>
      <c r="B203" s="8"/>
      <c r="C203" s="15"/>
      <c r="D203" s="16"/>
      <c r="E203" s="8"/>
      <c r="F203" s="19"/>
      <c r="G203" s="18"/>
      <c r="H203" s="18"/>
      <c r="I203" s="1"/>
      <c r="J203" s="76"/>
      <c r="K203" s="76"/>
      <c r="L203" s="76"/>
      <c r="M203" s="76"/>
      <c r="N203" s="76"/>
      <c r="O203" s="76"/>
      <c r="P203" s="71"/>
      <c r="Q203" s="76"/>
      <c r="S203" s="76"/>
      <c r="T203" s="76"/>
      <c r="U203" s="76"/>
      <c r="V203" s="76"/>
      <c r="W203" s="76"/>
      <c r="X203" s="76"/>
      <c r="Y203" s="71"/>
      <c r="Z203" s="76"/>
      <c r="AB203" s="76"/>
      <c r="AC203" s="76"/>
      <c r="AD203" s="76"/>
      <c r="AE203" s="76"/>
      <c r="AF203" s="76"/>
      <c r="AG203" s="76"/>
      <c r="AH203" s="71"/>
      <c r="AI203" s="76"/>
      <c r="AJ203" s="76"/>
    </row>
    <row r="204" spans="1:36" x14ac:dyDescent="0.25">
      <c r="A204" s="14"/>
      <c r="B204" s="8"/>
      <c r="C204" s="15"/>
      <c r="D204" s="16"/>
      <c r="E204" s="8"/>
      <c r="F204" s="19"/>
      <c r="G204" s="18"/>
      <c r="H204" s="18"/>
      <c r="I204" s="1"/>
      <c r="J204" s="76"/>
      <c r="K204" s="76"/>
      <c r="L204" s="76"/>
      <c r="M204" s="76"/>
      <c r="N204" s="76"/>
      <c r="O204" s="76"/>
      <c r="P204" s="71"/>
      <c r="Q204" s="76"/>
      <c r="S204" s="76"/>
      <c r="T204" s="76"/>
      <c r="U204" s="76"/>
      <c r="V204" s="76"/>
      <c r="W204" s="76"/>
      <c r="X204" s="76"/>
      <c r="Y204" s="71"/>
      <c r="Z204" s="76"/>
      <c r="AB204" s="76"/>
      <c r="AC204" s="76"/>
      <c r="AD204" s="76"/>
      <c r="AE204" s="76"/>
      <c r="AF204" s="76"/>
      <c r="AG204" s="76"/>
      <c r="AH204" s="71"/>
      <c r="AI204" s="76"/>
      <c r="AJ204" s="76"/>
    </row>
    <row r="205" spans="1:36" x14ac:dyDescent="0.25">
      <c r="A205" s="14"/>
      <c r="B205" s="8"/>
      <c r="C205" s="15"/>
      <c r="D205" s="16"/>
      <c r="E205" s="8"/>
      <c r="F205" s="19"/>
      <c r="G205" s="18"/>
      <c r="H205" s="18"/>
      <c r="I205" s="1"/>
      <c r="J205" s="76"/>
      <c r="K205" s="76"/>
      <c r="L205" s="76"/>
      <c r="M205" s="76"/>
      <c r="N205" s="76"/>
      <c r="O205" s="76"/>
      <c r="P205" s="71"/>
      <c r="Q205" s="76"/>
      <c r="S205" s="76"/>
      <c r="T205" s="76"/>
      <c r="U205" s="76"/>
      <c r="V205" s="76"/>
      <c r="W205" s="76"/>
      <c r="X205" s="76"/>
      <c r="Y205" s="71"/>
      <c r="Z205" s="76"/>
      <c r="AB205" s="76"/>
      <c r="AC205" s="76"/>
      <c r="AD205" s="76"/>
      <c r="AE205" s="76"/>
      <c r="AF205" s="76"/>
      <c r="AG205" s="76"/>
      <c r="AH205" s="71"/>
      <c r="AI205" s="76"/>
      <c r="AJ205" s="76"/>
    </row>
    <row r="206" spans="1:36" x14ac:dyDescent="0.25">
      <c r="A206" s="14"/>
      <c r="B206" s="8"/>
      <c r="C206" s="15"/>
      <c r="D206" s="16"/>
      <c r="E206" s="8"/>
      <c r="F206" s="19"/>
      <c r="G206" s="18"/>
      <c r="H206" s="18"/>
      <c r="I206" s="1"/>
      <c r="J206" s="76"/>
      <c r="K206" s="76"/>
      <c r="L206" s="76"/>
      <c r="M206" s="76"/>
      <c r="N206" s="76"/>
      <c r="O206" s="76"/>
      <c r="P206" s="71"/>
      <c r="Q206" s="76"/>
      <c r="S206" s="76"/>
      <c r="T206" s="76"/>
      <c r="U206" s="76"/>
      <c r="V206" s="76"/>
      <c r="W206" s="76"/>
      <c r="X206" s="76"/>
      <c r="Y206" s="71"/>
      <c r="Z206" s="76"/>
      <c r="AB206" s="76"/>
      <c r="AC206" s="76"/>
      <c r="AD206" s="76"/>
      <c r="AE206" s="76"/>
      <c r="AF206" s="76"/>
      <c r="AG206" s="76"/>
      <c r="AH206" s="71"/>
      <c r="AI206" s="76"/>
      <c r="AJ206" s="76"/>
    </row>
    <row r="207" spans="1:36" x14ac:dyDescent="0.25">
      <c r="A207" s="14"/>
      <c r="B207" s="8"/>
      <c r="C207" s="15"/>
      <c r="D207" s="16"/>
      <c r="E207" s="8"/>
      <c r="F207" s="19"/>
      <c r="G207" s="18"/>
      <c r="H207" s="18"/>
      <c r="I207" s="1"/>
      <c r="J207" s="76"/>
      <c r="K207" s="76"/>
      <c r="L207" s="76"/>
      <c r="M207" s="76"/>
      <c r="N207" s="76"/>
      <c r="O207" s="76"/>
      <c r="P207" s="71"/>
      <c r="Q207" s="76"/>
      <c r="S207" s="76"/>
      <c r="T207" s="76"/>
      <c r="U207" s="76"/>
      <c r="V207" s="76"/>
      <c r="W207" s="76"/>
      <c r="X207" s="76"/>
      <c r="Y207" s="71"/>
      <c r="Z207" s="76"/>
      <c r="AB207" s="76"/>
      <c r="AC207" s="76"/>
      <c r="AD207" s="76"/>
      <c r="AE207" s="76"/>
      <c r="AF207" s="76"/>
      <c r="AG207" s="76"/>
      <c r="AH207" s="71"/>
      <c r="AI207" s="76"/>
      <c r="AJ207" s="76"/>
    </row>
    <row r="208" spans="1:36" x14ac:dyDescent="0.25">
      <c r="A208" s="14"/>
      <c r="B208" s="8"/>
      <c r="C208" s="15"/>
      <c r="D208" s="16"/>
      <c r="E208" s="8"/>
      <c r="F208" s="19"/>
      <c r="G208" s="18"/>
      <c r="H208" s="18"/>
      <c r="I208" s="1"/>
      <c r="J208" s="76"/>
      <c r="K208" s="76"/>
      <c r="L208" s="76"/>
      <c r="M208" s="76"/>
      <c r="N208" s="76"/>
      <c r="O208" s="76"/>
      <c r="P208" s="71"/>
      <c r="Q208" s="76"/>
      <c r="S208" s="76"/>
      <c r="T208" s="76"/>
      <c r="U208" s="76"/>
      <c r="V208" s="76"/>
      <c r="W208" s="76"/>
      <c r="X208" s="76"/>
      <c r="Y208" s="71"/>
      <c r="Z208" s="76"/>
      <c r="AB208" s="76"/>
      <c r="AC208" s="76"/>
      <c r="AD208" s="76"/>
      <c r="AE208" s="76"/>
      <c r="AF208" s="76"/>
      <c r="AG208" s="76"/>
      <c r="AH208" s="71"/>
      <c r="AI208" s="76"/>
      <c r="AJ208" s="76"/>
    </row>
    <row r="209" spans="1:36" x14ac:dyDescent="0.25">
      <c r="A209" s="14"/>
      <c r="B209" s="8"/>
      <c r="C209" s="15"/>
      <c r="D209" s="16"/>
      <c r="E209" s="8"/>
      <c r="F209" s="19"/>
      <c r="G209" s="18"/>
      <c r="H209" s="18"/>
      <c r="I209" s="1"/>
      <c r="J209" s="76"/>
      <c r="K209" s="76"/>
      <c r="L209" s="76"/>
      <c r="M209" s="76"/>
      <c r="N209" s="76"/>
      <c r="O209" s="76"/>
      <c r="P209" s="71"/>
      <c r="Q209" s="76"/>
      <c r="S209" s="76"/>
      <c r="T209" s="76"/>
      <c r="U209" s="76"/>
      <c r="V209" s="76"/>
      <c r="W209" s="76"/>
      <c r="X209" s="76"/>
      <c r="Y209" s="71"/>
      <c r="Z209" s="76"/>
      <c r="AB209" s="76"/>
      <c r="AC209" s="76"/>
      <c r="AD209" s="76"/>
      <c r="AE209" s="76"/>
      <c r="AF209" s="76"/>
      <c r="AG209" s="76"/>
      <c r="AH209" s="71"/>
      <c r="AI209" s="76"/>
      <c r="AJ209" s="76"/>
    </row>
    <row r="210" spans="1:36" x14ac:dyDescent="0.25">
      <c r="A210" s="14"/>
      <c r="B210" s="8"/>
      <c r="C210" s="15"/>
      <c r="D210" s="16"/>
      <c r="E210" s="8"/>
      <c r="F210" s="19"/>
      <c r="G210" s="18"/>
      <c r="H210" s="18"/>
      <c r="I210" s="1"/>
      <c r="J210" s="76"/>
      <c r="K210" s="76"/>
      <c r="L210" s="76"/>
      <c r="M210" s="76"/>
      <c r="N210" s="76"/>
      <c r="O210" s="76"/>
      <c r="P210" s="71"/>
      <c r="Q210" s="76"/>
      <c r="S210" s="76"/>
      <c r="T210" s="76"/>
      <c r="U210" s="76"/>
      <c r="V210" s="76"/>
      <c r="W210" s="76"/>
      <c r="X210" s="76"/>
      <c r="Y210" s="71"/>
      <c r="Z210" s="76"/>
      <c r="AB210" s="76"/>
      <c r="AC210" s="76"/>
      <c r="AD210" s="76"/>
      <c r="AE210" s="76"/>
      <c r="AF210" s="76"/>
      <c r="AG210" s="76"/>
      <c r="AH210" s="71"/>
      <c r="AI210" s="76"/>
      <c r="AJ210" s="76"/>
    </row>
    <row r="211" spans="1:36" x14ac:dyDescent="0.25">
      <c r="A211" s="14"/>
      <c r="B211" s="8"/>
      <c r="C211" s="15"/>
      <c r="D211" s="16"/>
      <c r="E211" s="8"/>
      <c r="F211" s="19"/>
      <c r="G211" s="18"/>
      <c r="H211" s="18"/>
      <c r="I211" s="1"/>
      <c r="J211" s="76"/>
      <c r="K211" s="76"/>
      <c r="L211" s="76"/>
      <c r="M211" s="76"/>
      <c r="N211" s="76"/>
      <c r="O211" s="76"/>
      <c r="P211" s="71"/>
      <c r="Q211" s="76"/>
      <c r="S211" s="76"/>
      <c r="T211" s="76"/>
      <c r="U211" s="76"/>
      <c r="V211" s="76"/>
      <c r="W211" s="76"/>
      <c r="X211" s="76"/>
      <c r="Y211" s="71"/>
      <c r="Z211" s="76"/>
      <c r="AB211" s="76"/>
      <c r="AC211" s="76"/>
      <c r="AD211" s="76"/>
      <c r="AE211" s="76"/>
      <c r="AF211" s="76"/>
      <c r="AG211" s="76"/>
      <c r="AH211" s="71"/>
      <c r="AI211" s="76"/>
      <c r="AJ211" s="76"/>
    </row>
    <row r="212" spans="1:36" x14ac:dyDescent="0.25">
      <c r="A212" s="14"/>
      <c r="B212" s="8"/>
      <c r="C212" s="15"/>
      <c r="D212" s="16"/>
      <c r="E212" s="8"/>
      <c r="F212" s="19"/>
      <c r="G212" s="18"/>
      <c r="H212" s="18"/>
      <c r="I212" s="1"/>
      <c r="J212" s="76"/>
      <c r="K212" s="76"/>
      <c r="L212" s="76"/>
      <c r="M212" s="76"/>
      <c r="N212" s="76"/>
      <c r="O212" s="76"/>
      <c r="P212" s="71"/>
      <c r="Q212" s="76"/>
      <c r="S212" s="76"/>
      <c r="T212" s="76"/>
      <c r="U212" s="76"/>
      <c r="V212" s="76"/>
      <c r="W212" s="76"/>
      <c r="X212" s="76"/>
      <c r="Y212" s="71"/>
      <c r="Z212" s="76"/>
      <c r="AB212" s="76"/>
      <c r="AC212" s="76"/>
      <c r="AD212" s="76"/>
      <c r="AE212" s="76"/>
      <c r="AF212" s="76"/>
      <c r="AG212" s="76"/>
      <c r="AH212" s="71"/>
      <c r="AI212" s="76"/>
      <c r="AJ212" s="76"/>
    </row>
    <row r="213" spans="1:36" x14ac:dyDescent="0.25">
      <c r="A213" s="14"/>
      <c r="B213" s="8"/>
      <c r="C213" s="15"/>
      <c r="D213" s="16"/>
      <c r="E213" s="8"/>
      <c r="F213" s="19"/>
      <c r="G213" s="18"/>
      <c r="H213" s="18"/>
      <c r="I213" s="1"/>
      <c r="J213" s="76"/>
      <c r="K213" s="76"/>
      <c r="L213" s="76"/>
      <c r="M213" s="76"/>
      <c r="N213" s="76"/>
      <c r="O213" s="76"/>
      <c r="P213" s="71"/>
      <c r="Q213" s="76"/>
      <c r="S213" s="76"/>
      <c r="T213" s="76"/>
      <c r="U213" s="76"/>
      <c r="V213" s="76"/>
      <c r="W213" s="76"/>
      <c r="X213" s="76"/>
      <c r="Y213" s="71"/>
      <c r="Z213" s="76"/>
      <c r="AB213" s="76"/>
      <c r="AC213" s="76"/>
      <c r="AD213" s="76"/>
      <c r="AE213" s="76"/>
      <c r="AF213" s="76"/>
      <c r="AG213" s="76"/>
      <c r="AH213" s="71"/>
      <c r="AI213" s="76"/>
      <c r="AJ213" s="76"/>
    </row>
    <row r="214" spans="1:36" x14ac:dyDescent="0.25">
      <c r="A214" s="14"/>
      <c r="B214" s="8"/>
      <c r="C214" s="15"/>
      <c r="D214" s="16"/>
      <c r="E214" s="8"/>
      <c r="F214" s="19"/>
      <c r="G214" s="18"/>
      <c r="H214" s="18"/>
      <c r="I214" s="1"/>
      <c r="J214" s="76"/>
      <c r="K214" s="76"/>
      <c r="L214" s="76"/>
      <c r="M214" s="76"/>
      <c r="N214" s="76"/>
      <c r="O214" s="76"/>
      <c r="P214" s="71"/>
      <c r="Q214" s="76"/>
      <c r="S214" s="76"/>
      <c r="T214" s="76"/>
      <c r="U214" s="76"/>
      <c r="V214" s="76"/>
      <c r="W214" s="76"/>
      <c r="X214" s="76"/>
      <c r="Y214" s="71"/>
      <c r="Z214" s="76"/>
      <c r="AB214" s="76"/>
      <c r="AC214" s="76"/>
      <c r="AD214" s="76"/>
      <c r="AE214" s="76"/>
      <c r="AF214" s="76"/>
      <c r="AG214" s="76"/>
      <c r="AH214" s="71"/>
      <c r="AI214" s="76"/>
      <c r="AJ214" s="76"/>
    </row>
    <row r="215" spans="1:36" x14ac:dyDescent="0.25">
      <c r="A215" s="14"/>
      <c r="B215" s="8"/>
      <c r="C215" s="15"/>
      <c r="D215" s="16"/>
      <c r="E215" s="8"/>
      <c r="F215" s="19"/>
      <c r="G215" s="18"/>
      <c r="H215" s="18"/>
      <c r="I215" s="1"/>
      <c r="J215" s="76"/>
      <c r="K215" s="76"/>
      <c r="L215" s="76"/>
      <c r="M215" s="76"/>
      <c r="N215" s="76"/>
      <c r="O215" s="76"/>
      <c r="P215" s="71"/>
      <c r="Q215" s="76"/>
      <c r="S215" s="76"/>
      <c r="T215" s="76"/>
      <c r="U215" s="76"/>
      <c r="V215" s="76"/>
      <c r="W215" s="76"/>
      <c r="X215" s="76"/>
      <c r="Y215" s="71"/>
      <c r="Z215" s="76"/>
      <c r="AB215" s="76"/>
      <c r="AC215" s="76"/>
      <c r="AD215" s="76"/>
      <c r="AE215" s="76"/>
      <c r="AF215" s="76"/>
      <c r="AG215" s="76"/>
      <c r="AH215" s="71"/>
      <c r="AI215" s="76"/>
      <c r="AJ215" s="76"/>
    </row>
    <row r="216" spans="1:36" x14ac:dyDescent="0.25">
      <c r="A216" s="14"/>
      <c r="B216" s="8"/>
      <c r="C216" s="15"/>
      <c r="D216" s="16"/>
      <c r="E216" s="8"/>
      <c r="F216" s="19"/>
      <c r="G216" s="18"/>
      <c r="H216" s="18"/>
      <c r="I216" s="1"/>
      <c r="J216" s="76"/>
      <c r="K216" s="76"/>
      <c r="L216" s="76"/>
      <c r="M216" s="76"/>
      <c r="N216" s="76"/>
      <c r="O216" s="76"/>
      <c r="P216" s="71"/>
      <c r="Q216" s="76"/>
      <c r="S216" s="76"/>
      <c r="T216" s="76"/>
      <c r="U216" s="76"/>
      <c r="V216" s="76"/>
      <c r="W216" s="76"/>
      <c r="X216" s="76"/>
      <c r="Y216" s="71"/>
      <c r="Z216" s="76"/>
      <c r="AB216" s="76"/>
      <c r="AC216" s="76"/>
      <c r="AD216" s="76"/>
      <c r="AE216" s="76"/>
      <c r="AF216" s="76"/>
      <c r="AG216" s="76"/>
      <c r="AH216" s="71"/>
      <c r="AI216" s="76"/>
      <c r="AJ216" s="76"/>
    </row>
    <row r="217" spans="1:36" x14ac:dyDescent="0.25">
      <c r="A217" s="14"/>
      <c r="B217" s="8"/>
      <c r="C217" s="15"/>
      <c r="D217" s="16"/>
      <c r="E217" s="8"/>
      <c r="F217" s="19"/>
      <c r="G217" s="18"/>
      <c r="H217" s="18"/>
      <c r="I217" s="1"/>
      <c r="J217" s="76"/>
      <c r="K217" s="76"/>
      <c r="L217" s="76"/>
      <c r="M217" s="76"/>
      <c r="N217" s="76"/>
      <c r="O217" s="76"/>
      <c r="P217" s="71"/>
      <c r="Q217" s="76"/>
      <c r="S217" s="76"/>
      <c r="T217" s="76"/>
      <c r="U217" s="76"/>
      <c r="V217" s="76"/>
      <c r="W217" s="76"/>
      <c r="X217" s="76"/>
      <c r="Y217" s="71"/>
      <c r="Z217" s="76"/>
      <c r="AB217" s="76"/>
      <c r="AC217" s="76"/>
      <c r="AD217" s="76"/>
      <c r="AE217" s="76"/>
      <c r="AF217" s="76"/>
      <c r="AG217" s="76"/>
      <c r="AH217" s="71"/>
      <c r="AI217" s="76"/>
      <c r="AJ217" s="76"/>
    </row>
    <row r="218" spans="1:36" x14ac:dyDescent="0.25">
      <c r="A218" s="14"/>
      <c r="B218" s="8"/>
      <c r="C218" s="15"/>
      <c r="D218" s="16"/>
      <c r="E218" s="8"/>
      <c r="F218" s="19"/>
      <c r="G218" s="18"/>
      <c r="H218" s="18"/>
      <c r="I218" s="1"/>
      <c r="J218" s="76"/>
      <c r="K218" s="76"/>
      <c r="L218" s="76"/>
      <c r="M218" s="76"/>
      <c r="N218" s="76"/>
      <c r="O218" s="76"/>
      <c r="P218" s="71"/>
      <c r="Q218" s="76"/>
      <c r="S218" s="76"/>
      <c r="T218" s="76"/>
      <c r="U218" s="76"/>
      <c r="V218" s="76"/>
      <c r="W218" s="76"/>
      <c r="X218" s="76"/>
      <c r="Y218" s="71"/>
      <c r="Z218" s="76"/>
      <c r="AB218" s="76"/>
      <c r="AC218" s="76"/>
      <c r="AD218" s="76"/>
      <c r="AE218" s="76"/>
      <c r="AF218" s="76"/>
      <c r="AG218" s="76"/>
      <c r="AH218" s="71"/>
      <c r="AI218" s="76"/>
      <c r="AJ218" s="76"/>
    </row>
    <row r="219" spans="1:36" x14ac:dyDescent="0.25">
      <c r="A219" s="14"/>
      <c r="B219" s="8"/>
      <c r="C219" s="15"/>
      <c r="D219" s="16"/>
      <c r="E219" s="8"/>
      <c r="F219" s="19"/>
      <c r="G219" s="18"/>
      <c r="H219" s="18"/>
      <c r="I219" s="1"/>
      <c r="J219" s="76"/>
      <c r="K219" s="76"/>
      <c r="L219" s="76"/>
      <c r="M219" s="76"/>
      <c r="N219" s="76"/>
      <c r="O219" s="76"/>
      <c r="P219" s="71"/>
      <c r="Q219" s="76"/>
      <c r="S219" s="76"/>
      <c r="T219" s="76"/>
      <c r="U219" s="76"/>
      <c r="V219" s="76"/>
      <c r="W219" s="76"/>
      <c r="X219" s="76"/>
      <c r="Y219" s="71"/>
      <c r="Z219" s="76"/>
      <c r="AB219" s="76"/>
      <c r="AC219" s="76"/>
      <c r="AD219" s="76"/>
      <c r="AE219" s="76"/>
      <c r="AF219" s="76"/>
      <c r="AG219" s="76"/>
      <c r="AH219" s="71"/>
      <c r="AI219" s="76"/>
      <c r="AJ219" s="76"/>
    </row>
    <row r="220" spans="1:36" x14ac:dyDescent="0.25">
      <c r="A220" s="14"/>
      <c r="B220" s="8"/>
      <c r="C220" s="15"/>
      <c r="D220" s="16"/>
      <c r="E220" s="8"/>
      <c r="F220" s="19"/>
      <c r="G220" s="18"/>
      <c r="H220" s="18"/>
      <c r="I220" s="1"/>
      <c r="J220" s="76"/>
      <c r="K220" s="76"/>
      <c r="L220" s="76"/>
      <c r="M220" s="76"/>
      <c r="N220" s="76"/>
      <c r="O220" s="76"/>
      <c r="P220" s="71"/>
      <c r="Q220" s="76"/>
      <c r="S220" s="76"/>
      <c r="T220" s="76"/>
      <c r="U220" s="76"/>
      <c r="V220" s="76"/>
      <c r="W220" s="76"/>
      <c r="X220" s="76"/>
      <c r="Y220" s="71"/>
      <c r="Z220" s="76"/>
      <c r="AB220" s="76"/>
      <c r="AC220" s="76"/>
      <c r="AD220" s="76"/>
      <c r="AE220" s="76"/>
      <c r="AF220" s="76"/>
      <c r="AG220" s="76"/>
      <c r="AH220" s="71"/>
      <c r="AI220" s="76"/>
      <c r="AJ220" s="76"/>
    </row>
    <row r="221" spans="1:36" x14ac:dyDescent="0.25">
      <c r="A221" s="14"/>
      <c r="B221" s="8"/>
      <c r="C221" s="15"/>
      <c r="D221" s="16"/>
      <c r="E221" s="8"/>
      <c r="F221" s="19"/>
      <c r="G221" s="18"/>
      <c r="H221" s="18"/>
      <c r="I221" s="1"/>
      <c r="J221" s="76"/>
      <c r="K221" s="76"/>
      <c r="L221" s="76"/>
      <c r="M221" s="76"/>
      <c r="N221" s="76"/>
      <c r="O221" s="76"/>
      <c r="P221" s="71"/>
      <c r="Q221" s="76"/>
      <c r="S221" s="76"/>
      <c r="T221" s="76"/>
      <c r="U221" s="76"/>
      <c r="V221" s="76"/>
      <c r="W221" s="76"/>
      <c r="X221" s="76"/>
      <c r="Y221" s="71"/>
      <c r="Z221" s="76"/>
      <c r="AB221" s="76"/>
      <c r="AC221" s="76"/>
      <c r="AD221" s="76"/>
      <c r="AE221" s="76"/>
      <c r="AF221" s="76"/>
      <c r="AG221" s="76"/>
      <c r="AH221" s="71"/>
      <c r="AI221" s="76"/>
      <c r="AJ221" s="76"/>
    </row>
    <row r="222" spans="1:36" x14ac:dyDescent="0.25">
      <c r="A222" s="14"/>
      <c r="B222" s="8"/>
      <c r="C222" s="15"/>
      <c r="D222" s="16"/>
      <c r="E222" s="8"/>
      <c r="F222" s="19"/>
      <c r="G222" s="18"/>
      <c r="H222" s="18"/>
      <c r="I222" s="1"/>
      <c r="J222" s="76"/>
      <c r="K222" s="76"/>
      <c r="L222" s="76"/>
      <c r="M222" s="76"/>
      <c r="N222" s="76"/>
      <c r="O222" s="76"/>
      <c r="P222" s="71"/>
      <c r="Q222" s="76"/>
      <c r="S222" s="76"/>
      <c r="T222" s="76"/>
      <c r="U222" s="76"/>
      <c r="V222" s="76"/>
      <c r="W222" s="76"/>
      <c r="X222" s="76"/>
      <c r="Y222" s="71"/>
      <c r="Z222" s="76"/>
      <c r="AB222" s="76"/>
      <c r="AC222" s="76"/>
      <c r="AD222" s="76"/>
      <c r="AE222" s="76"/>
      <c r="AF222" s="76"/>
      <c r="AG222" s="76"/>
      <c r="AH222" s="71"/>
      <c r="AI222" s="76"/>
      <c r="AJ222" s="76"/>
    </row>
    <row r="223" spans="1:36" x14ac:dyDescent="0.25">
      <c r="A223" s="14"/>
      <c r="B223" s="8"/>
      <c r="C223" s="15"/>
      <c r="D223" s="16"/>
      <c r="E223" s="8"/>
      <c r="F223" s="19"/>
      <c r="G223" s="18"/>
      <c r="H223" s="18"/>
      <c r="I223" s="1"/>
      <c r="J223" s="76"/>
      <c r="K223" s="76"/>
      <c r="L223" s="76"/>
      <c r="M223" s="76"/>
      <c r="N223" s="76"/>
      <c r="O223" s="76"/>
      <c r="P223" s="71"/>
      <c r="Q223" s="76"/>
      <c r="S223" s="76"/>
      <c r="T223" s="76"/>
      <c r="U223" s="76"/>
      <c r="V223" s="76"/>
      <c r="W223" s="76"/>
      <c r="X223" s="76"/>
      <c r="Y223" s="71"/>
      <c r="Z223" s="76"/>
      <c r="AB223" s="76"/>
      <c r="AC223" s="76"/>
      <c r="AD223" s="76"/>
      <c r="AE223" s="76"/>
      <c r="AF223" s="76"/>
      <c r="AG223" s="76"/>
      <c r="AH223" s="71"/>
      <c r="AI223" s="76"/>
      <c r="AJ223" s="76"/>
    </row>
    <row r="224" spans="1:36" x14ac:dyDescent="0.25">
      <c r="A224" s="14"/>
      <c r="B224" s="8"/>
      <c r="C224" s="15"/>
      <c r="D224" s="16"/>
      <c r="E224" s="8"/>
      <c r="F224" s="19"/>
      <c r="G224" s="18"/>
      <c r="H224" s="18"/>
      <c r="I224" s="1"/>
      <c r="J224" s="76"/>
      <c r="K224" s="76"/>
      <c r="L224" s="76"/>
      <c r="M224" s="76"/>
      <c r="N224" s="76"/>
      <c r="O224" s="76"/>
      <c r="P224" s="71"/>
      <c r="Q224" s="76"/>
      <c r="S224" s="76"/>
      <c r="T224" s="76"/>
      <c r="U224" s="76"/>
      <c r="V224" s="76"/>
      <c r="W224" s="76"/>
      <c r="X224" s="76"/>
      <c r="Y224" s="71"/>
      <c r="Z224" s="76"/>
      <c r="AB224" s="76"/>
      <c r="AC224" s="76"/>
      <c r="AD224" s="76"/>
      <c r="AE224" s="76"/>
      <c r="AF224" s="76"/>
      <c r="AG224" s="76"/>
      <c r="AH224" s="71"/>
      <c r="AI224" s="76"/>
      <c r="AJ224" s="76"/>
    </row>
    <row r="225" spans="1:36" x14ac:dyDescent="0.25">
      <c r="A225" s="14"/>
      <c r="B225" s="8"/>
      <c r="C225" s="15"/>
      <c r="D225" s="16"/>
      <c r="E225" s="8"/>
      <c r="F225" s="19"/>
      <c r="G225" s="18"/>
      <c r="H225" s="18"/>
      <c r="I225" s="1"/>
      <c r="J225" s="76"/>
      <c r="K225" s="76"/>
      <c r="L225" s="76"/>
      <c r="M225" s="76"/>
      <c r="N225" s="76"/>
      <c r="O225" s="76"/>
      <c r="P225" s="71"/>
      <c r="Q225" s="76"/>
      <c r="S225" s="76"/>
      <c r="T225" s="76"/>
      <c r="U225" s="76"/>
      <c r="V225" s="76"/>
      <c r="W225" s="76"/>
      <c r="X225" s="76"/>
      <c r="Y225" s="71"/>
      <c r="Z225" s="76"/>
      <c r="AB225" s="76"/>
      <c r="AC225" s="76"/>
      <c r="AD225" s="76"/>
      <c r="AE225" s="76"/>
      <c r="AF225" s="76"/>
      <c r="AG225" s="76"/>
      <c r="AH225" s="71"/>
      <c r="AI225" s="76"/>
      <c r="AJ225" s="76"/>
    </row>
    <row r="226" spans="1:36" x14ac:dyDescent="0.25">
      <c r="A226" s="14"/>
      <c r="B226" s="8"/>
      <c r="C226" s="15"/>
      <c r="D226" s="16"/>
      <c r="E226" s="8"/>
      <c r="F226" s="19"/>
      <c r="G226" s="18"/>
      <c r="H226" s="18"/>
      <c r="I226" s="1"/>
      <c r="J226" s="76"/>
      <c r="K226" s="76"/>
      <c r="L226" s="76"/>
      <c r="M226" s="76"/>
      <c r="N226" s="76"/>
      <c r="O226" s="76"/>
      <c r="P226" s="71"/>
      <c r="Q226" s="76"/>
      <c r="S226" s="76"/>
      <c r="T226" s="76"/>
      <c r="U226" s="76"/>
      <c r="V226" s="76"/>
      <c r="W226" s="76"/>
      <c r="X226" s="76"/>
      <c r="Y226" s="71"/>
      <c r="Z226" s="76"/>
      <c r="AB226" s="76"/>
      <c r="AC226" s="76"/>
      <c r="AD226" s="76"/>
      <c r="AE226" s="76"/>
      <c r="AF226" s="76"/>
      <c r="AG226" s="76"/>
      <c r="AH226" s="71"/>
      <c r="AI226" s="76"/>
      <c r="AJ226" s="76"/>
    </row>
    <row r="227" spans="1:36" x14ac:dyDescent="0.25">
      <c r="A227" s="14"/>
      <c r="B227" s="8"/>
      <c r="C227" s="15"/>
      <c r="D227" s="16"/>
      <c r="E227" s="8"/>
      <c r="F227" s="19"/>
      <c r="G227" s="18"/>
      <c r="H227" s="18"/>
      <c r="I227" s="1"/>
      <c r="J227" s="76"/>
      <c r="K227" s="76"/>
      <c r="L227" s="76"/>
      <c r="M227" s="76"/>
      <c r="N227" s="76"/>
      <c r="O227" s="76"/>
      <c r="P227" s="71"/>
      <c r="Q227" s="76"/>
      <c r="S227" s="76"/>
      <c r="T227" s="76"/>
      <c r="U227" s="76"/>
      <c r="V227" s="76"/>
      <c r="W227" s="76"/>
      <c r="X227" s="76"/>
      <c r="Y227" s="71"/>
      <c r="Z227" s="76"/>
      <c r="AB227" s="76"/>
      <c r="AC227" s="76"/>
      <c r="AD227" s="76"/>
      <c r="AE227" s="76"/>
      <c r="AF227" s="76"/>
      <c r="AG227" s="76"/>
      <c r="AH227" s="71"/>
      <c r="AI227" s="76"/>
      <c r="AJ227" s="76"/>
    </row>
    <row r="228" spans="1:36" x14ac:dyDescent="0.25">
      <c r="A228" s="14"/>
      <c r="B228" s="8"/>
      <c r="C228" s="15"/>
      <c r="D228" s="16"/>
      <c r="E228" s="8"/>
      <c r="F228" s="19"/>
      <c r="G228" s="18"/>
      <c r="H228" s="18"/>
      <c r="I228" s="1"/>
      <c r="J228" s="76"/>
      <c r="K228" s="76"/>
      <c r="L228" s="76"/>
      <c r="M228" s="76"/>
      <c r="N228" s="76"/>
      <c r="O228" s="76"/>
      <c r="P228" s="71"/>
      <c r="Q228" s="76"/>
      <c r="S228" s="76"/>
      <c r="T228" s="76"/>
      <c r="U228" s="76"/>
      <c r="V228" s="76"/>
      <c r="W228" s="76"/>
      <c r="X228" s="76"/>
      <c r="Y228" s="71"/>
      <c r="Z228" s="76"/>
      <c r="AB228" s="76"/>
      <c r="AC228" s="76"/>
      <c r="AD228" s="76"/>
      <c r="AE228" s="76"/>
      <c r="AF228" s="76"/>
      <c r="AG228" s="76"/>
      <c r="AH228" s="71"/>
      <c r="AI228" s="76"/>
      <c r="AJ228" s="76"/>
    </row>
    <row r="229" spans="1:36" x14ac:dyDescent="0.25">
      <c r="A229" s="14"/>
      <c r="B229" s="8"/>
      <c r="C229" s="15"/>
      <c r="D229" s="16"/>
      <c r="E229" s="8"/>
      <c r="F229" s="19"/>
      <c r="G229" s="18"/>
      <c r="H229" s="18"/>
      <c r="I229" s="1"/>
      <c r="J229" s="76"/>
      <c r="K229" s="76"/>
      <c r="L229" s="76"/>
      <c r="M229" s="76"/>
      <c r="N229" s="76"/>
      <c r="O229" s="76"/>
      <c r="P229" s="71"/>
      <c r="Q229" s="76"/>
      <c r="S229" s="76"/>
      <c r="T229" s="76"/>
      <c r="U229" s="76"/>
      <c r="V229" s="76"/>
      <c r="W229" s="76"/>
      <c r="X229" s="76"/>
      <c r="Y229" s="71"/>
      <c r="Z229" s="76"/>
      <c r="AB229" s="76"/>
      <c r="AC229" s="76"/>
      <c r="AD229" s="76"/>
      <c r="AE229" s="76"/>
      <c r="AF229" s="76"/>
      <c r="AG229" s="76"/>
      <c r="AH229" s="71"/>
      <c r="AI229" s="76"/>
      <c r="AJ229" s="76"/>
    </row>
    <row r="230" spans="1:36" x14ac:dyDescent="0.25">
      <c r="A230" s="14"/>
      <c r="B230" s="8"/>
      <c r="C230" s="15"/>
      <c r="D230" s="16"/>
      <c r="E230" s="8"/>
      <c r="F230" s="19"/>
      <c r="G230" s="18"/>
      <c r="H230" s="18"/>
      <c r="I230" s="1"/>
      <c r="J230" s="76"/>
      <c r="K230" s="76"/>
      <c r="L230" s="76"/>
      <c r="M230" s="76"/>
      <c r="N230" s="76"/>
      <c r="O230" s="76"/>
      <c r="P230" s="71"/>
      <c r="Q230" s="76"/>
      <c r="S230" s="76"/>
      <c r="T230" s="76"/>
      <c r="U230" s="76"/>
      <c r="V230" s="76"/>
      <c r="W230" s="76"/>
      <c r="X230" s="76"/>
      <c r="Y230" s="71"/>
      <c r="Z230" s="76"/>
      <c r="AB230" s="76"/>
      <c r="AC230" s="76"/>
      <c r="AD230" s="76"/>
      <c r="AE230" s="76"/>
      <c r="AF230" s="76"/>
      <c r="AG230" s="76"/>
      <c r="AH230" s="71"/>
      <c r="AI230" s="76"/>
      <c r="AJ230" s="76"/>
    </row>
    <row r="231" spans="1:36" ht="18" customHeight="1" x14ac:dyDescent="0.25">
      <c r="A231" s="14"/>
      <c r="B231" s="8"/>
      <c r="C231" s="15"/>
      <c r="D231" s="16"/>
      <c r="E231" s="8"/>
      <c r="F231" s="19"/>
      <c r="G231" s="18"/>
      <c r="H231" s="18"/>
      <c r="I231" s="1"/>
      <c r="J231" s="76"/>
      <c r="K231" s="76"/>
      <c r="L231" s="76"/>
      <c r="M231" s="76"/>
      <c r="N231" s="76"/>
      <c r="O231" s="76"/>
      <c r="P231" s="71"/>
      <c r="Q231" s="76"/>
      <c r="S231" s="76"/>
      <c r="T231" s="76"/>
      <c r="U231" s="76"/>
      <c r="V231" s="76"/>
      <c r="W231" s="76"/>
      <c r="X231" s="76"/>
      <c r="Y231" s="71"/>
      <c r="Z231" s="76"/>
      <c r="AB231" s="76"/>
      <c r="AC231" s="76"/>
      <c r="AD231" s="76"/>
      <c r="AE231" s="76"/>
      <c r="AF231" s="76"/>
      <c r="AG231" s="76"/>
      <c r="AH231" s="71"/>
      <c r="AI231" s="76"/>
      <c r="AJ231" s="76"/>
    </row>
    <row r="232" spans="1:36" x14ac:dyDescent="0.25">
      <c r="A232" s="14"/>
      <c r="B232" s="8"/>
      <c r="C232" s="15"/>
      <c r="D232" s="16"/>
      <c r="E232" s="8"/>
      <c r="F232" s="19"/>
      <c r="G232" s="18"/>
      <c r="H232" s="18"/>
      <c r="I232" s="1"/>
      <c r="J232" s="76"/>
      <c r="K232" s="76"/>
      <c r="L232" s="76"/>
      <c r="M232" s="76"/>
      <c r="N232" s="76"/>
      <c r="O232" s="76"/>
      <c r="P232" s="71"/>
      <c r="Q232" s="76"/>
      <c r="S232" s="76"/>
      <c r="T232" s="76"/>
      <c r="U232" s="76"/>
      <c r="V232" s="76"/>
      <c r="W232" s="76"/>
      <c r="X232" s="76"/>
      <c r="Y232" s="71"/>
      <c r="Z232" s="76"/>
      <c r="AB232" s="76"/>
      <c r="AC232" s="76"/>
      <c r="AD232" s="76"/>
      <c r="AE232" s="76"/>
      <c r="AF232" s="76"/>
      <c r="AG232" s="76"/>
      <c r="AH232" s="71"/>
      <c r="AI232" s="76"/>
      <c r="AJ232" s="76"/>
    </row>
    <row r="233" spans="1:36" x14ac:dyDescent="0.25">
      <c r="A233" s="14"/>
      <c r="B233" s="8"/>
      <c r="C233" s="15"/>
      <c r="D233" s="16"/>
      <c r="E233" s="8"/>
      <c r="F233" s="19"/>
      <c r="G233" s="18"/>
      <c r="H233" s="18"/>
      <c r="I233" s="1"/>
      <c r="J233" s="76"/>
      <c r="K233" s="76"/>
      <c r="L233" s="76"/>
      <c r="M233" s="76"/>
      <c r="N233" s="76"/>
      <c r="O233" s="76"/>
      <c r="P233" s="71"/>
      <c r="Q233" s="76"/>
      <c r="S233" s="76"/>
      <c r="T233" s="76"/>
      <c r="U233" s="76"/>
      <c r="V233" s="76"/>
      <c r="W233" s="76"/>
      <c r="X233" s="76"/>
      <c r="Y233" s="71"/>
      <c r="Z233" s="76"/>
      <c r="AB233" s="76"/>
      <c r="AC233" s="76"/>
      <c r="AD233" s="76"/>
      <c r="AE233" s="76"/>
      <c r="AF233" s="76"/>
      <c r="AG233" s="76"/>
      <c r="AH233" s="71"/>
      <c r="AI233" s="76"/>
      <c r="AJ233" s="76"/>
    </row>
    <row r="234" spans="1:36" x14ac:dyDescent="0.25">
      <c r="A234" s="14"/>
      <c r="B234" s="8"/>
      <c r="C234" s="15"/>
      <c r="D234" s="16"/>
      <c r="E234" s="8"/>
      <c r="F234" s="19"/>
      <c r="G234" s="18"/>
      <c r="H234" s="18"/>
      <c r="I234" s="1"/>
      <c r="J234" s="76"/>
      <c r="K234" s="76"/>
      <c r="L234" s="76"/>
      <c r="M234" s="76"/>
      <c r="N234" s="76"/>
      <c r="O234" s="76"/>
      <c r="P234" s="71"/>
      <c r="Q234" s="76"/>
      <c r="S234" s="76"/>
      <c r="T234" s="76"/>
      <c r="U234" s="76"/>
      <c r="V234" s="76"/>
      <c r="W234" s="76"/>
      <c r="X234" s="76"/>
      <c r="Y234" s="71"/>
      <c r="Z234" s="76"/>
      <c r="AB234" s="76"/>
      <c r="AC234" s="76"/>
      <c r="AD234" s="76"/>
      <c r="AE234" s="76"/>
      <c r="AF234" s="76"/>
      <c r="AG234" s="76"/>
      <c r="AH234" s="71"/>
      <c r="AI234" s="76"/>
      <c r="AJ234" s="76"/>
    </row>
    <row r="235" spans="1:36" x14ac:dyDescent="0.25">
      <c r="A235" s="14"/>
      <c r="B235" s="8"/>
      <c r="C235" s="15"/>
      <c r="D235" s="16"/>
      <c r="E235" s="8"/>
      <c r="F235" s="19"/>
      <c r="G235" s="18"/>
      <c r="H235" s="18"/>
      <c r="I235" s="1"/>
      <c r="J235" s="76"/>
      <c r="K235" s="76"/>
      <c r="L235" s="76"/>
      <c r="M235" s="76"/>
      <c r="N235" s="76"/>
      <c r="O235" s="76"/>
      <c r="P235" s="71"/>
      <c r="Q235" s="76"/>
      <c r="S235" s="76"/>
      <c r="T235" s="76"/>
      <c r="U235" s="76"/>
      <c r="V235" s="76"/>
      <c r="W235" s="76"/>
      <c r="X235" s="76"/>
      <c r="Y235" s="71"/>
      <c r="Z235" s="76"/>
      <c r="AB235" s="76"/>
      <c r="AC235" s="76"/>
      <c r="AD235" s="76"/>
      <c r="AE235" s="76"/>
      <c r="AF235" s="76"/>
      <c r="AG235" s="76"/>
      <c r="AH235" s="71"/>
      <c r="AI235" s="76"/>
      <c r="AJ235" s="76"/>
    </row>
    <row r="236" spans="1:36" ht="18" customHeight="1" x14ac:dyDescent="0.25">
      <c r="A236" s="14"/>
      <c r="B236" s="8"/>
      <c r="C236" s="15"/>
      <c r="D236" s="16"/>
      <c r="E236" s="8"/>
      <c r="F236" s="19"/>
      <c r="G236" s="18"/>
      <c r="H236" s="18"/>
      <c r="I236" s="1"/>
      <c r="J236" s="76"/>
      <c r="K236" s="76"/>
      <c r="L236" s="76"/>
      <c r="M236" s="76"/>
      <c r="N236" s="76"/>
      <c r="O236" s="76"/>
      <c r="P236" s="71"/>
      <c r="Q236" s="76"/>
      <c r="S236" s="76"/>
      <c r="T236" s="76"/>
      <c r="U236" s="76"/>
      <c r="V236" s="76"/>
      <c r="W236" s="76"/>
      <c r="X236" s="76"/>
      <c r="Y236" s="71"/>
      <c r="Z236" s="76"/>
      <c r="AB236" s="76"/>
      <c r="AC236" s="76"/>
      <c r="AD236" s="76"/>
      <c r="AE236" s="76"/>
      <c r="AF236" s="76"/>
      <c r="AG236" s="76"/>
      <c r="AH236" s="71"/>
      <c r="AI236" s="76"/>
      <c r="AJ236" s="76"/>
    </row>
    <row r="237" spans="1:36" x14ac:dyDescent="0.25">
      <c r="A237" s="14"/>
      <c r="B237" s="8"/>
      <c r="C237" s="15"/>
      <c r="D237" s="16"/>
      <c r="E237" s="8"/>
      <c r="F237" s="19"/>
      <c r="G237" s="18"/>
      <c r="H237" s="18"/>
      <c r="I237" s="1"/>
      <c r="J237" s="76"/>
      <c r="K237" s="76"/>
      <c r="L237" s="76"/>
      <c r="M237" s="76"/>
      <c r="N237" s="76"/>
      <c r="O237" s="76"/>
      <c r="P237" s="71"/>
      <c r="Q237" s="76"/>
      <c r="S237" s="76"/>
      <c r="T237" s="76"/>
      <c r="U237" s="76"/>
      <c r="V237" s="76"/>
      <c r="W237" s="76"/>
      <c r="X237" s="76"/>
      <c r="Y237" s="71"/>
      <c r="Z237" s="76"/>
      <c r="AB237" s="76"/>
      <c r="AC237" s="76"/>
      <c r="AD237" s="76"/>
      <c r="AE237" s="76"/>
      <c r="AF237" s="76"/>
      <c r="AG237" s="76"/>
      <c r="AH237" s="71"/>
      <c r="AI237" s="76"/>
      <c r="AJ237" s="76"/>
    </row>
    <row r="238" spans="1:36" x14ac:dyDescent="0.25">
      <c r="A238" s="14"/>
      <c r="B238" s="8"/>
      <c r="C238" s="15"/>
      <c r="D238" s="16"/>
      <c r="E238" s="8"/>
      <c r="F238" s="19"/>
      <c r="G238" s="18"/>
      <c r="H238" s="18"/>
      <c r="I238" s="1"/>
      <c r="J238" s="76"/>
      <c r="K238" s="76"/>
      <c r="L238" s="76"/>
      <c r="M238" s="76"/>
      <c r="N238" s="76"/>
      <c r="O238" s="76"/>
      <c r="P238" s="71"/>
      <c r="Q238" s="76"/>
      <c r="S238" s="76"/>
      <c r="T238" s="76"/>
      <c r="U238" s="76"/>
      <c r="V238" s="76"/>
      <c r="W238" s="76"/>
      <c r="X238" s="76"/>
      <c r="Y238" s="71"/>
      <c r="Z238" s="76"/>
      <c r="AB238" s="76"/>
      <c r="AC238" s="76"/>
      <c r="AD238" s="76"/>
      <c r="AE238" s="76"/>
      <c r="AF238" s="76"/>
      <c r="AG238" s="76"/>
      <c r="AH238" s="71"/>
      <c r="AI238" s="76"/>
      <c r="AJ238" s="76"/>
    </row>
    <row r="239" spans="1:36" x14ac:dyDescent="0.25">
      <c r="A239" s="14"/>
      <c r="B239" s="8"/>
      <c r="C239" s="15"/>
      <c r="D239" s="16"/>
      <c r="E239" s="8"/>
      <c r="F239" s="19"/>
      <c r="G239" s="18"/>
      <c r="H239" s="18"/>
      <c r="I239" s="1"/>
      <c r="J239" s="76"/>
      <c r="K239" s="76"/>
      <c r="L239" s="76"/>
      <c r="M239" s="76"/>
      <c r="N239" s="76"/>
      <c r="O239" s="76"/>
      <c r="P239" s="71"/>
      <c r="Q239" s="76"/>
      <c r="S239" s="76"/>
      <c r="T239" s="76"/>
      <c r="U239" s="76"/>
      <c r="V239" s="76"/>
      <c r="W239" s="76"/>
      <c r="X239" s="76"/>
      <c r="Y239" s="71"/>
      <c r="Z239" s="76"/>
      <c r="AB239" s="76"/>
      <c r="AC239" s="76"/>
      <c r="AD239" s="76"/>
      <c r="AE239" s="76"/>
      <c r="AF239" s="76"/>
      <c r="AG239" s="76"/>
      <c r="AH239" s="71"/>
      <c r="AI239" s="76"/>
      <c r="AJ239" s="76"/>
    </row>
    <row r="240" spans="1:36" x14ac:dyDescent="0.25">
      <c r="A240" s="14"/>
      <c r="B240" s="8"/>
      <c r="C240" s="15"/>
      <c r="D240" s="16"/>
      <c r="E240" s="8"/>
      <c r="F240" s="19"/>
      <c r="G240" s="18"/>
      <c r="H240" s="18"/>
      <c r="I240" s="1"/>
      <c r="J240" s="76"/>
      <c r="K240" s="76"/>
      <c r="L240" s="76"/>
      <c r="M240" s="76"/>
      <c r="N240" s="76"/>
      <c r="O240" s="76"/>
      <c r="P240" s="71"/>
      <c r="Q240" s="76"/>
      <c r="S240" s="76"/>
      <c r="T240" s="76"/>
      <c r="U240" s="76"/>
      <c r="V240" s="76"/>
      <c r="W240" s="76"/>
      <c r="X240" s="76"/>
      <c r="Y240" s="71"/>
      <c r="Z240" s="76"/>
      <c r="AB240" s="76"/>
      <c r="AC240" s="76"/>
      <c r="AD240" s="76"/>
      <c r="AE240" s="76"/>
      <c r="AF240" s="76"/>
      <c r="AG240" s="76"/>
      <c r="AH240" s="71"/>
      <c r="AI240" s="76"/>
      <c r="AJ240" s="76"/>
    </row>
    <row r="241" spans="1:36" x14ac:dyDescent="0.25">
      <c r="A241" s="14"/>
      <c r="B241" s="8"/>
      <c r="C241" s="15"/>
      <c r="D241" s="16"/>
      <c r="E241" s="8"/>
      <c r="F241" s="19"/>
      <c r="G241" s="18"/>
      <c r="H241" s="18"/>
      <c r="I241" s="1"/>
      <c r="J241" s="76"/>
      <c r="K241" s="76"/>
      <c r="L241" s="76"/>
      <c r="M241" s="76"/>
      <c r="N241" s="76"/>
      <c r="O241" s="76"/>
      <c r="P241" s="71"/>
      <c r="Q241" s="76"/>
      <c r="S241" s="76"/>
      <c r="T241" s="76"/>
      <c r="U241" s="76"/>
      <c r="V241" s="76"/>
      <c r="W241" s="76"/>
      <c r="X241" s="76"/>
      <c r="Y241" s="71"/>
      <c r="Z241" s="76"/>
      <c r="AB241" s="76"/>
      <c r="AC241" s="76"/>
      <c r="AD241" s="76"/>
      <c r="AE241" s="76"/>
      <c r="AF241" s="76"/>
      <c r="AG241" s="76"/>
      <c r="AH241" s="71"/>
      <c r="AI241" s="76"/>
      <c r="AJ241" s="76"/>
    </row>
    <row r="242" spans="1:36" x14ac:dyDescent="0.25">
      <c r="A242" s="14"/>
      <c r="B242" s="8"/>
      <c r="C242" s="15"/>
      <c r="D242" s="16"/>
      <c r="E242" s="8"/>
      <c r="F242" s="19"/>
      <c r="G242" s="18"/>
      <c r="H242" s="18"/>
      <c r="I242" s="1"/>
      <c r="J242" s="76"/>
      <c r="K242" s="76"/>
      <c r="L242" s="76"/>
      <c r="M242" s="76"/>
      <c r="N242" s="76"/>
      <c r="O242" s="76"/>
      <c r="P242" s="71"/>
      <c r="Q242" s="76"/>
      <c r="S242" s="76"/>
      <c r="T242" s="76"/>
      <c r="U242" s="76"/>
      <c r="V242" s="76"/>
      <c r="W242" s="76"/>
      <c r="X242" s="76"/>
      <c r="Y242" s="71"/>
      <c r="Z242" s="76"/>
      <c r="AB242" s="76"/>
      <c r="AC242" s="76"/>
      <c r="AD242" s="76"/>
      <c r="AE242" s="76"/>
      <c r="AF242" s="76"/>
      <c r="AG242" s="76"/>
      <c r="AH242" s="71"/>
      <c r="AI242" s="76"/>
      <c r="AJ242" s="76"/>
    </row>
    <row r="243" spans="1:36" x14ac:dyDescent="0.25">
      <c r="A243" s="14"/>
      <c r="B243" s="8"/>
      <c r="C243" s="15"/>
      <c r="D243" s="16"/>
      <c r="E243" s="8"/>
      <c r="F243" s="19"/>
      <c r="G243" s="18"/>
      <c r="H243" s="18"/>
      <c r="I243" s="1"/>
      <c r="J243" s="76"/>
      <c r="K243" s="76"/>
      <c r="L243" s="76"/>
      <c r="M243" s="76"/>
      <c r="N243" s="76"/>
      <c r="O243" s="76"/>
      <c r="P243" s="71"/>
      <c r="Q243" s="76"/>
      <c r="S243" s="76"/>
      <c r="T243" s="76"/>
      <c r="U243" s="76"/>
      <c r="V243" s="76"/>
      <c r="W243" s="76"/>
      <c r="X243" s="76"/>
      <c r="Y243" s="71"/>
      <c r="Z243" s="76"/>
      <c r="AB243" s="76"/>
      <c r="AC243" s="76"/>
      <c r="AD243" s="76"/>
      <c r="AE243" s="76"/>
      <c r="AF243" s="76"/>
      <c r="AG243" s="76"/>
      <c r="AH243" s="71"/>
      <c r="AI243" s="76"/>
      <c r="AJ243" s="76"/>
    </row>
    <row r="244" spans="1:36" x14ac:dyDescent="0.25">
      <c r="A244" s="14"/>
      <c r="B244" s="8"/>
      <c r="C244" s="15"/>
      <c r="D244" s="16"/>
      <c r="E244" s="8"/>
      <c r="F244" s="19"/>
      <c r="G244" s="18"/>
      <c r="H244" s="18"/>
      <c r="I244" s="1"/>
      <c r="J244" s="76"/>
      <c r="K244" s="76"/>
      <c r="L244" s="76"/>
      <c r="M244" s="76"/>
      <c r="N244" s="76"/>
      <c r="O244" s="76"/>
      <c r="P244" s="71"/>
      <c r="Q244" s="76"/>
      <c r="S244" s="76"/>
      <c r="T244" s="76"/>
      <c r="U244" s="76"/>
      <c r="V244" s="76"/>
      <c r="W244" s="76"/>
      <c r="X244" s="76"/>
      <c r="Y244" s="71"/>
      <c r="Z244" s="76"/>
      <c r="AB244" s="76"/>
      <c r="AC244" s="76"/>
      <c r="AD244" s="76"/>
      <c r="AE244" s="76"/>
      <c r="AF244" s="76"/>
      <c r="AG244" s="76"/>
      <c r="AH244" s="71"/>
      <c r="AI244" s="76"/>
      <c r="AJ244" s="76"/>
    </row>
    <row r="245" spans="1:36" x14ac:dyDescent="0.25">
      <c r="A245" s="14"/>
      <c r="B245" s="8"/>
      <c r="C245" s="15"/>
      <c r="D245" s="16"/>
      <c r="E245" s="8"/>
      <c r="F245" s="19"/>
      <c r="G245" s="18"/>
      <c r="H245" s="18"/>
      <c r="I245" s="1"/>
      <c r="J245" s="76"/>
      <c r="K245" s="76"/>
      <c r="L245" s="76"/>
      <c r="M245" s="76"/>
      <c r="N245" s="76"/>
      <c r="O245" s="76"/>
      <c r="P245" s="71"/>
      <c r="Q245" s="76"/>
      <c r="S245" s="76"/>
      <c r="T245" s="76"/>
      <c r="U245" s="76"/>
      <c r="V245" s="76"/>
      <c r="W245" s="76"/>
      <c r="X245" s="76"/>
      <c r="Y245" s="71"/>
      <c r="Z245" s="76"/>
      <c r="AB245" s="76"/>
      <c r="AC245" s="76"/>
      <c r="AD245" s="76"/>
      <c r="AE245" s="76"/>
      <c r="AF245" s="76"/>
      <c r="AG245" s="76"/>
      <c r="AH245" s="71"/>
      <c r="AI245" s="76"/>
      <c r="AJ245" s="76"/>
    </row>
    <row r="246" spans="1:36" x14ac:dyDescent="0.25">
      <c r="A246" s="14"/>
      <c r="B246" s="8"/>
      <c r="C246" s="15"/>
      <c r="D246" s="16"/>
      <c r="E246" s="8"/>
      <c r="F246" s="19"/>
      <c r="G246" s="18"/>
      <c r="H246" s="18"/>
      <c r="I246" s="1"/>
      <c r="J246" s="76"/>
      <c r="K246" s="76"/>
      <c r="L246" s="76"/>
      <c r="M246" s="76"/>
      <c r="N246" s="76"/>
      <c r="O246" s="76"/>
      <c r="P246" s="71"/>
      <c r="Q246" s="76"/>
      <c r="S246" s="76"/>
      <c r="T246" s="76"/>
      <c r="U246" s="76"/>
      <c r="V246" s="76"/>
      <c r="W246" s="76"/>
      <c r="X246" s="76"/>
      <c r="Y246" s="71"/>
      <c r="Z246" s="76"/>
      <c r="AB246" s="76"/>
      <c r="AC246" s="76"/>
      <c r="AD246" s="76"/>
      <c r="AE246" s="76"/>
      <c r="AF246" s="76"/>
      <c r="AG246" s="76"/>
      <c r="AH246" s="71"/>
      <c r="AI246" s="76"/>
      <c r="AJ246" s="76"/>
    </row>
    <row r="247" spans="1:36" x14ac:dyDescent="0.25">
      <c r="A247" s="14"/>
      <c r="B247" s="8"/>
      <c r="C247" s="15"/>
      <c r="D247" s="16"/>
      <c r="E247" s="8"/>
      <c r="F247" s="19"/>
      <c r="G247" s="18"/>
      <c r="H247" s="18"/>
      <c r="I247" s="1"/>
      <c r="J247" s="76"/>
      <c r="K247" s="76"/>
      <c r="L247" s="76"/>
      <c r="M247" s="76"/>
      <c r="N247" s="76"/>
      <c r="O247" s="76"/>
      <c r="P247" s="71"/>
      <c r="Q247" s="76"/>
      <c r="S247" s="76"/>
      <c r="T247" s="76"/>
      <c r="U247" s="76"/>
      <c r="V247" s="76"/>
      <c r="W247" s="76"/>
      <c r="X247" s="76"/>
      <c r="Y247" s="71"/>
      <c r="Z247" s="76"/>
      <c r="AB247" s="76"/>
      <c r="AC247" s="76"/>
      <c r="AD247" s="76"/>
      <c r="AE247" s="76"/>
      <c r="AF247" s="76"/>
      <c r="AG247" s="76"/>
      <c r="AH247" s="71"/>
      <c r="AI247" s="76"/>
      <c r="AJ247" s="76"/>
    </row>
    <row r="248" spans="1:36" x14ac:dyDescent="0.25">
      <c r="A248" s="14"/>
      <c r="B248" s="8"/>
      <c r="C248" s="15"/>
      <c r="D248" s="16"/>
      <c r="E248" s="8"/>
      <c r="F248" s="19"/>
      <c r="G248" s="18"/>
      <c r="H248" s="18"/>
      <c r="I248" s="1"/>
      <c r="J248" s="76"/>
      <c r="K248" s="76"/>
      <c r="L248" s="76"/>
      <c r="M248" s="76"/>
      <c r="N248" s="76"/>
      <c r="O248" s="76"/>
      <c r="P248" s="71"/>
      <c r="Q248" s="76"/>
      <c r="S248" s="76"/>
      <c r="T248" s="76"/>
      <c r="U248" s="76"/>
      <c r="V248" s="76"/>
      <c r="W248" s="76"/>
      <c r="X248" s="76"/>
      <c r="Y248" s="71"/>
      <c r="Z248" s="76"/>
      <c r="AB248" s="76"/>
      <c r="AC248" s="76"/>
      <c r="AD248" s="76"/>
      <c r="AE248" s="76"/>
      <c r="AF248" s="76"/>
      <c r="AG248" s="76"/>
      <c r="AH248" s="71"/>
      <c r="AI248" s="76"/>
      <c r="AJ248" s="76"/>
    </row>
    <row r="249" spans="1:36" ht="18" customHeight="1" x14ac:dyDescent="0.25">
      <c r="A249" s="14"/>
      <c r="B249" s="8"/>
      <c r="C249" s="15"/>
      <c r="D249" s="16"/>
      <c r="E249" s="8"/>
      <c r="F249" s="19"/>
      <c r="G249" s="18"/>
      <c r="H249" s="18"/>
      <c r="I249" s="1"/>
      <c r="J249" s="76"/>
      <c r="K249" s="76"/>
      <c r="L249" s="76"/>
      <c r="M249" s="76"/>
      <c r="N249" s="76"/>
      <c r="O249" s="76"/>
      <c r="P249" s="71"/>
      <c r="Q249" s="76"/>
      <c r="S249" s="76"/>
      <c r="T249" s="76"/>
      <c r="U249" s="76"/>
      <c r="V249" s="76"/>
      <c r="W249" s="76"/>
      <c r="X249" s="76"/>
      <c r="Y249" s="71"/>
      <c r="Z249" s="76"/>
      <c r="AB249" s="76"/>
      <c r="AC249" s="76"/>
      <c r="AD249" s="76"/>
      <c r="AE249" s="76"/>
      <c r="AF249" s="76"/>
      <c r="AG249" s="76"/>
      <c r="AH249" s="71"/>
      <c r="AI249" s="76"/>
      <c r="AJ249" s="76"/>
    </row>
    <row r="250" spans="1:36" ht="18" customHeight="1" x14ac:dyDescent="0.25">
      <c r="A250" s="14"/>
      <c r="B250" s="8"/>
      <c r="C250" s="15"/>
      <c r="D250" s="16"/>
      <c r="E250" s="8"/>
      <c r="F250" s="19"/>
      <c r="G250" s="18"/>
      <c r="H250" s="18"/>
      <c r="I250" s="1"/>
      <c r="J250" s="76"/>
      <c r="K250" s="76"/>
      <c r="L250" s="76"/>
      <c r="M250" s="76"/>
      <c r="N250" s="76"/>
      <c r="O250" s="76"/>
      <c r="P250" s="71"/>
      <c r="Q250" s="76"/>
      <c r="S250" s="76"/>
      <c r="T250" s="76"/>
      <c r="U250" s="76"/>
      <c r="V250" s="76"/>
      <c r="W250" s="76"/>
      <c r="X250" s="76"/>
      <c r="Y250" s="71"/>
      <c r="Z250" s="76"/>
      <c r="AB250" s="76"/>
      <c r="AC250" s="76"/>
      <c r="AD250" s="76"/>
      <c r="AE250" s="76"/>
      <c r="AF250" s="76"/>
      <c r="AG250" s="76"/>
      <c r="AH250" s="71"/>
      <c r="AI250" s="76"/>
      <c r="AJ250" s="76"/>
    </row>
    <row r="251" spans="1:36" x14ac:dyDescent="0.25">
      <c r="A251" s="14"/>
      <c r="B251" s="8"/>
      <c r="C251" s="15"/>
      <c r="D251" s="16"/>
      <c r="E251" s="8"/>
      <c r="F251" s="19"/>
      <c r="G251" s="18"/>
      <c r="H251" s="18"/>
      <c r="I251" s="1"/>
      <c r="J251" s="76"/>
      <c r="K251" s="76"/>
      <c r="L251" s="76"/>
      <c r="M251" s="76"/>
      <c r="N251" s="76"/>
      <c r="O251" s="76"/>
      <c r="P251" s="71"/>
      <c r="Q251" s="76"/>
      <c r="S251" s="76"/>
      <c r="T251" s="76"/>
      <c r="U251" s="76"/>
      <c r="V251" s="76"/>
      <c r="W251" s="76"/>
      <c r="X251" s="76"/>
      <c r="Y251" s="71"/>
      <c r="Z251" s="76"/>
      <c r="AB251" s="76"/>
      <c r="AC251" s="76"/>
      <c r="AD251" s="76"/>
      <c r="AE251" s="76"/>
      <c r="AF251" s="76"/>
      <c r="AG251" s="76"/>
      <c r="AH251" s="71"/>
      <c r="AI251" s="76"/>
      <c r="AJ251" s="76"/>
    </row>
    <row r="252" spans="1:36" x14ac:dyDescent="0.25">
      <c r="A252" s="14"/>
      <c r="B252" s="8"/>
      <c r="C252" s="15"/>
      <c r="D252" s="16"/>
      <c r="E252" s="8"/>
      <c r="F252" s="19"/>
      <c r="G252" s="18"/>
      <c r="H252" s="18"/>
      <c r="I252" s="1"/>
      <c r="J252" s="76"/>
      <c r="K252" s="76"/>
      <c r="L252" s="76"/>
      <c r="M252" s="76"/>
      <c r="N252" s="76"/>
      <c r="O252" s="76"/>
      <c r="P252" s="71"/>
      <c r="Q252" s="76"/>
      <c r="S252" s="76"/>
      <c r="T252" s="76"/>
      <c r="U252" s="76"/>
      <c r="V252" s="76"/>
      <c r="W252" s="76"/>
      <c r="X252" s="76"/>
      <c r="Y252" s="71"/>
      <c r="Z252" s="76"/>
      <c r="AB252" s="76"/>
      <c r="AC252" s="76"/>
      <c r="AD252" s="76"/>
      <c r="AE252" s="76"/>
      <c r="AF252" s="76"/>
      <c r="AG252" s="76"/>
      <c r="AH252" s="71"/>
      <c r="AI252" s="76"/>
      <c r="AJ252" s="76"/>
    </row>
    <row r="253" spans="1:36" x14ac:dyDescent="0.25">
      <c r="A253" s="14"/>
      <c r="B253" s="8"/>
      <c r="C253" s="15"/>
      <c r="D253" s="16"/>
      <c r="E253" s="8"/>
      <c r="F253" s="19"/>
      <c r="G253" s="18"/>
      <c r="H253" s="18"/>
      <c r="I253" s="1"/>
      <c r="J253" s="76"/>
      <c r="K253" s="76"/>
      <c r="L253" s="76"/>
      <c r="M253" s="76"/>
      <c r="N253" s="76"/>
      <c r="O253" s="76"/>
      <c r="P253" s="71"/>
      <c r="Q253" s="76"/>
      <c r="S253" s="76"/>
      <c r="T253" s="76"/>
      <c r="U253" s="76"/>
      <c r="V253" s="76"/>
      <c r="W253" s="76"/>
      <c r="X253" s="76"/>
      <c r="Y253" s="71"/>
      <c r="Z253" s="76"/>
      <c r="AB253" s="76"/>
      <c r="AC253" s="76"/>
      <c r="AD253" s="76"/>
      <c r="AE253" s="76"/>
      <c r="AF253" s="76"/>
      <c r="AG253" s="76"/>
      <c r="AH253" s="71"/>
      <c r="AI253" s="76"/>
      <c r="AJ253" s="76"/>
    </row>
    <row r="254" spans="1:36" x14ac:dyDescent="0.25">
      <c r="A254" s="14"/>
      <c r="B254" s="8"/>
      <c r="C254" s="15"/>
      <c r="D254" s="16"/>
      <c r="E254" s="8"/>
      <c r="F254" s="19"/>
      <c r="G254" s="18"/>
      <c r="H254" s="18"/>
      <c r="I254" s="1"/>
      <c r="J254" s="76"/>
      <c r="K254" s="76"/>
      <c r="L254" s="76"/>
      <c r="M254" s="76"/>
      <c r="N254" s="76"/>
      <c r="O254" s="76"/>
      <c r="P254" s="71"/>
      <c r="Q254" s="76"/>
      <c r="S254" s="76"/>
      <c r="T254" s="76"/>
      <c r="U254" s="76"/>
      <c r="V254" s="76"/>
      <c r="W254" s="76"/>
      <c r="X254" s="76"/>
      <c r="Y254" s="71"/>
      <c r="Z254" s="76"/>
      <c r="AB254" s="76"/>
      <c r="AC254" s="76"/>
      <c r="AD254" s="76"/>
      <c r="AE254" s="76"/>
      <c r="AF254" s="76"/>
      <c r="AG254" s="76"/>
      <c r="AH254" s="71"/>
      <c r="AI254" s="76"/>
      <c r="AJ254" s="76"/>
    </row>
    <row r="255" spans="1:36" x14ac:dyDescent="0.25">
      <c r="A255" s="14"/>
      <c r="B255" s="8"/>
      <c r="C255" s="15"/>
      <c r="D255" s="16"/>
      <c r="E255" s="8"/>
      <c r="F255" s="19"/>
      <c r="G255" s="18"/>
      <c r="H255" s="18"/>
      <c r="I255" s="1"/>
      <c r="J255" s="76"/>
      <c r="K255" s="76"/>
      <c r="L255" s="76"/>
      <c r="M255" s="76"/>
      <c r="N255" s="76"/>
      <c r="O255" s="76"/>
      <c r="P255" s="71"/>
      <c r="Q255" s="76"/>
      <c r="S255" s="76"/>
      <c r="T255" s="76"/>
      <c r="U255" s="76"/>
      <c r="V255" s="76"/>
      <c r="W255" s="76"/>
      <c r="X255" s="76"/>
      <c r="Y255" s="71"/>
      <c r="Z255" s="76"/>
      <c r="AB255" s="76"/>
      <c r="AC255" s="76"/>
      <c r="AD255" s="76"/>
      <c r="AE255" s="76"/>
      <c r="AF255" s="76"/>
      <c r="AG255" s="76"/>
      <c r="AH255" s="71"/>
      <c r="AI255" s="76"/>
      <c r="AJ255" s="76"/>
    </row>
    <row r="256" spans="1:36" x14ac:dyDescent="0.25">
      <c r="A256" s="14"/>
      <c r="B256" s="8"/>
      <c r="C256" s="15"/>
      <c r="D256" s="16"/>
      <c r="E256" s="8"/>
      <c r="F256" s="19"/>
      <c r="G256" s="18"/>
      <c r="H256" s="18"/>
      <c r="I256" s="1"/>
      <c r="J256" s="76"/>
      <c r="K256" s="76"/>
      <c r="L256" s="76"/>
      <c r="M256" s="76"/>
      <c r="N256" s="76"/>
      <c r="O256" s="76"/>
      <c r="P256" s="71"/>
      <c r="Q256" s="76"/>
      <c r="S256" s="76"/>
      <c r="T256" s="76"/>
      <c r="U256" s="76"/>
      <c r="V256" s="76"/>
      <c r="W256" s="76"/>
      <c r="X256" s="76"/>
      <c r="Y256" s="71"/>
      <c r="Z256" s="76"/>
      <c r="AB256" s="76"/>
      <c r="AC256" s="76"/>
      <c r="AD256" s="76"/>
      <c r="AE256" s="76"/>
      <c r="AF256" s="76"/>
      <c r="AG256" s="76"/>
      <c r="AH256" s="71"/>
      <c r="AI256" s="76"/>
      <c r="AJ256" s="76"/>
    </row>
    <row r="257" spans="1:36" x14ac:dyDescent="0.25">
      <c r="A257" s="14"/>
      <c r="B257" s="8"/>
      <c r="C257" s="15"/>
      <c r="D257" s="16"/>
      <c r="E257" s="8"/>
      <c r="F257" s="19"/>
      <c r="G257" s="18"/>
      <c r="H257" s="18"/>
      <c r="I257" s="1"/>
      <c r="J257" s="76"/>
      <c r="K257" s="76"/>
      <c r="L257" s="76"/>
      <c r="M257" s="76"/>
      <c r="N257" s="76"/>
      <c r="O257" s="76"/>
      <c r="P257" s="71"/>
      <c r="Q257" s="76"/>
      <c r="S257" s="76"/>
      <c r="T257" s="76"/>
      <c r="U257" s="76"/>
      <c r="V257" s="76"/>
      <c r="W257" s="76"/>
      <c r="X257" s="76"/>
      <c r="Y257" s="71"/>
      <c r="Z257" s="76"/>
      <c r="AB257" s="76"/>
      <c r="AC257" s="76"/>
      <c r="AD257" s="76"/>
      <c r="AE257" s="76"/>
      <c r="AF257" s="76"/>
      <c r="AG257" s="76"/>
      <c r="AH257" s="71"/>
      <c r="AI257" s="76"/>
      <c r="AJ257" s="76"/>
    </row>
    <row r="258" spans="1:36" x14ac:dyDescent="0.25">
      <c r="A258" s="14"/>
      <c r="B258" s="8"/>
      <c r="C258" s="15"/>
      <c r="D258" s="16"/>
      <c r="E258" s="8"/>
      <c r="F258" s="19"/>
      <c r="G258" s="18"/>
      <c r="H258" s="18"/>
      <c r="I258" s="1"/>
      <c r="J258" s="76"/>
      <c r="K258" s="76"/>
      <c r="L258" s="76"/>
      <c r="M258" s="76"/>
      <c r="N258" s="76"/>
      <c r="O258" s="76"/>
      <c r="P258" s="71"/>
      <c r="Q258" s="76"/>
      <c r="S258" s="76"/>
      <c r="T258" s="76"/>
      <c r="U258" s="76"/>
      <c r="V258" s="76"/>
      <c r="W258" s="76"/>
      <c r="X258" s="76"/>
      <c r="Y258" s="71"/>
      <c r="Z258" s="76"/>
      <c r="AB258" s="76"/>
      <c r="AC258" s="76"/>
      <c r="AD258" s="76"/>
      <c r="AE258" s="76"/>
      <c r="AF258" s="76"/>
      <c r="AG258" s="76"/>
      <c r="AH258" s="71"/>
      <c r="AI258" s="76"/>
      <c r="AJ258" s="76"/>
    </row>
    <row r="259" spans="1:36" x14ac:dyDescent="0.25">
      <c r="A259" s="14"/>
      <c r="B259" s="8"/>
      <c r="C259" s="15"/>
      <c r="D259" s="16"/>
      <c r="E259" s="8"/>
      <c r="F259" s="19"/>
      <c r="G259" s="18"/>
      <c r="H259" s="18"/>
      <c r="I259" s="1"/>
      <c r="J259" s="76"/>
      <c r="K259" s="76"/>
      <c r="L259" s="76"/>
      <c r="M259" s="76"/>
      <c r="N259" s="76"/>
      <c r="O259" s="76"/>
      <c r="P259" s="71"/>
      <c r="Q259" s="76"/>
      <c r="S259" s="76"/>
      <c r="T259" s="76"/>
      <c r="U259" s="76"/>
      <c r="V259" s="76"/>
      <c r="W259" s="76"/>
      <c r="X259" s="76"/>
      <c r="Y259" s="71"/>
      <c r="Z259" s="76"/>
      <c r="AB259" s="76"/>
      <c r="AC259" s="76"/>
      <c r="AD259" s="76"/>
      <c r="AE259" s="76"/>
      <c r="AF259" s="76"/>
      <c r="AG259" s="76"/>
      <c r="AH259" s="71"/>
      <c r="AI259" s="76"/>
      <c r="AJ259" s="76"/>
    </row>
    <row r="260" spans="1:36" x14ac:dyDescent="0.25">
      <c r="A260" s="14"/>
      <c r="B260" s="8"/>
      <c r="C260" s="15"/>
      <c r="D260" s="16"/>
      <c r="E260" s="8"/>
      <c r="F260" s="19"/>
      <c r="G260" s="18"/>
      <c r="H260" s="18"/>
      <c r="I260" s="1"/>
      <c r="J260" s="76"/>
      <c r="K260" s="76"/>
      <c r="L260" s="76"/>
      <c r="M260" s="76"/>
      <c r="N260" s="76"/>
      <c r="O260" s="76"/>
      <c r="P260" s="71"/>
      <c r="Q260" s="76"/>
      <c r="S260" s="76"/>
      <c r="T260" s="76"/>
      <c r="U260" s="76"/>
      <c r="V260" s="76"/>
      <c r="W260" s="76"/>
      <c r="X260" s="76"/>
      <c r="Y260" s="71"/>
      <c r="Z260" s="76"/>
      <c r="AB260" s="76"/>
      <c r="AC260" s="76"/>
      <c r="AD260" s="76"/>
      <c r="AE260" s="76"/>
      <c r="AF260" s="76"/>
      <c r="AG260" s="76"/>
      <c r="AH260" s="71"/>
      <c r="AI260" s="76"/>
      <c r="AJ260" s="76"/>
    </row>
    <row r="261" spans="1:36" x14ac:dyDescent="0.25">
      <c r="A261" s="14"/>
      <c r="B261" s="8"/>
      <c r="C261" s="15"/>
      <c r="D261" s="16"/>
      <c r="E261" s="8"/>
      <c r="F261" s="19"/>
      <c r="G261" s="18"/>
      <c r="H261" s="18"/>
      <c r="I261" s="1"/>
      <c r="J261" s="76"/>
      <c r="K261" s="76"/>
      <c r="L261" s="76"/>
      <c r="M261" s="76"/>
      <c r="N261" s="76"/>
      <c r="O261" s="76"/>
      <c r="P261" s="71"/>
      <c r="Q261" s="76"/>
      <c r="S261" s="76"/>
      <c r="T261" s="76"/>
      <c r="U261" s="76"/>
      <c r="V261" s="76"/>
      <c r="W261" s="76"/>
      <c r="X261" s="76"/>
      <c r="Y261" s="71"/>
      <c r="Z261" s="76"/>
      <c r="AB261" s="76"/>
      <c r="AC261" s="76"/>
      <c r="AD261" s="76"/>
      <c r="AE261" s="76"/>
      <c r="AF261" s="76"/>
      <c r="AG261" s="76"/>
      <c r="AH261" s="71"/>
      <c r="AI261" s="76"/>
      <c r="AJ261" s="76"/>
    </row>
    <row r="262" spans="1:36" x14ac:dyDescent="0.25">
      <c r="A262" s="14"/>
      <c r="B262" s="8"/>
      <c r="C262" s="15"/>
      <c r="D262" s="16"/>
      <c r="E262" s="8"/>
      <c r="F262" s="19"/>
      <c r="G262" s="18"/>
      <c r="H262" s="18"/>
      <c r="I262" s="1"/>
      <c r="J262" s="76"/>
      <c r="K262" s="76"/>
      <c r="L262" s="76"/>
      <c r="M262" s="76"/>
      <c r="N262" s="76"/>
      <c r="O262" s="76"/>
      <c r="P262" s="71"/>
      <c r="Q262" s="76"/>
      <c r="S262" s="76"/>
      <c r="T262" s="76"/>
      <c r="U262" s="76"/>
      <c r="V262" s="76"/>
      <c r="W262" s="76"/>
      <c r="X262" s="76"/>
      <c r="Y262" s="71"/>
      <c r="Z262" s="76"/>
      <c r="AB262" s="76"/>
      <c r="AC262" s="76"/>
      <c r="AD262" s="76"/>
      <c r="AE262" s="76"/>
      <c r="AF262" s="76"/>
      <c r="AG262" s="76"/>
      <c r="AH262" s="71"/>
      <c r="AI262" s="76"/>
      <c r="AJ262" s="76"/>
    </row>
    <row r="263" spans="1:36" x14ac:dyDescent="0.25">
      <c r="A263" s="14"/>
      <c r="B263" s="8"/>
      <c r="C263" s="15"/>
      <c r="D263" s="16"/>
      <c r="E263" s="8"/>
      <c r="F263" s="19"/>
      <c r="G263" s="18"/>
      <c r="H263" s="18"/>
      <c r="I263" s="1"/>
      <c r="J263" s="76"/>
      <c r="K263" s="76"/>
      <c r="L263" s="76"/>
      <c r="M263" s="76"/>
      <c r="N263" s="76"/>
      <c r="O263" s="76"/>
      <c r="P263" s="71"/>
      <c r="Q263" s="76"/>
      <c r="S263" s="76"/>
      <c r="T263" s="76"/>
      <c r="U263" s="76"/>
      <c r="V263" s="76"/>
      <c r="W263" s="76"/>
      <c r="X263" s="76"/>
      <c r="Y263" s="71"/>
      <c r="Z263" s="76"/>
      <c r="AB263" s="76"/>
      <c r="AC263" s="76"/>
      <c r="AD263" s="76"/>
      <c r="AE263" s="76"/>
      <c r="AF263" s="76"/>
      <c r="AG263" s="76"/>
      <c r="AH263" s="71"/>
      <c r="AI263" s="76"/>
      <c r="AJ263" s="76"/>
    </row>
    <row r="264" spans="1:36" x14ac:dyDescent="0.25">
      <c r="A264" s="14"/>
      <c r="B264" s="8"/>
      <c r="C264" s="15"/>
      <c r="D264" s="16"/>
      <c r="E264" s="8"/>
      <c r="F264" s="19"/>
      <c r="G264" s="18"/>
      <c r="H264" s="18"/>
      <c r="I264" s="1"/>
      <c r="J264" s="76"/>
      <c r="K264" s="76"/>
      <c r="L264" s="76"/>
      <c r="M264" s="76"/>
      <c r="N264" s="76"/>
      <c r="O264" s="76"/>
      <c r="P264" s="71"/>
      <c r="Q264" s="76"/>
      <c r="S264" s="76"/>
      <c r="T264" s="76"/>
      <c r="U264" s="76"/>
      <c r="V264" s="76"/>
      <c r="W264" s="76"/>
      <c r="X264" s="76"/>
      <c r="Y264" s="71"/>
      <c r="Z264" s="76"/>
      <c r="AB264" s="76"/>
      <c r="AC264" s="76"/>
      <c r="AD264" s="76"/>
      <c r="AE264" s="76"/>
      <c r="AF264" s="76"/>
      <c r="AG264" s="76"/>
      <c r="AH264" s="71"/>
      <c r="AI264" s="76"/>
      <c r="AJ264" s="76"/>
    </row>
    <row r="265" spans="1:36" x14ac:dyDescent="0.25">
      <c r="A265" s="14"/>
      <c r="B265" s="8"/>
      <c r="C265" s="15"/>
      <c r="D265" s="16"/>
      <c r="E265" s="8"/>
      <c r="F265" s="19"/>
      <c r="G265" s="18"/>
      <c r="H265" s="18"/>
      <c r="I265" s="1"/>
      <c r="J265" s="76"/>
      <c r="K265" s="76"/>
      <c r="L265" s="76"/>
      <c r="M265" s="76"/>
      <c r="N265" s="76"/>
      <c r="O265" s="76"/>
      <c r="P265" s="71"/>
      <c r="Q265" s="76"/>
      <c r="S265" s="76"/>
      <c r="T265" s="76"/>
      <c r="U265" s="76"/>
      <c r="V265" s="76"/>
      <c r="W265" s="76"/>
      <c r="X265" s="76"/>
      <c r="Y265" s="71"/>
      <c r="Z265" s="76"/>
      <c r="AB265" s="76"/>
      <c r="AC265" s="76"/>
      <c r="AD265" s="76"/>
      <c r="AE265" s="76"/>
      <c r="AF265" s="76"/>
      <c r="AG265" s="76"/>
      <c r="AH265" s="71"/>
      <c r="AI265" s="76"/>
      <c r="AJ265" s="76"/>
    </row>
    <row r="266" spans="1:36" x14ac:dyDescent="0.25">
      <c r="A266" s="14"/>
      <c r="B266" s="8"/>
      <c r="C266" s="15"/>
      <c r="D266" s="16"/>
      <c r="E266" s="8"/>
      <c r="F266" s="19"/>
      <c r="G266" s="18"/>
      <c r="H266" s="18"/>
      <c r="I266" s="1"/>
      <c r="J266" s="76"/>
      <c r="K266" s="76"/>
      <c r="L266" s="76"/>
      <c r="M266" s="76"/>
      <c r="N266" s="76"/>
      <c r="O266" s="76"/>
      <c r="P266" s="71"/>
      <c r="Q266" s="76"/>
      <c r="S266" s="76"/>
      <c r="T266" s="76"/>
      <c r="U266" s="76"/>
      <c r="V266" s="76"/>
      <c r="W266" s="76"/>
      <c r="X266" s="76"/>
      <c r="Y266" s="71"/>
      <c r="Z266" s="76"/>
      <c r="AB266" s="76"/>
      <c r="AC266" s="76"/>
      <c r="AD266" s="76"/>
      <c r="AE266" s="76"/>
      <c r="AF266" s="76"/>
      <c r="AG266" s="76"/>
      <c r="AH266" s="71"/>
      <c r="AI266" s="76"/>
      <c r="AJ266" s="76"/>
    </row>
    <row r="267" spans="1:36" x14ac:dyDescent="0.25">
      <c r="A267" s="14"/>
      <c r="B267" s="8"/>
      <c r="C267" s="15"/>
      <c r="D267" s="16"/>
      <c r="E267" s="8"/>
      <c r="F267" s="19"/>
      <c r="G267" s="18"/>
      <c r="H267" s="18"/>
      <c r="I267" s="1"/>
      <c r="J267" s="76"/>
      <c r="K267" s="76"/>
      <c r="L267" s="76"/>
      <c r="M267" s="76"/>
      <c r="N267" s="76"/>
      <c r="O267" s="76"/>
      <c r="P267" s="71"/>
      <c r="Q267" s="76"/>
      <c r="S267" s="76"/>
      <c r="T267" s="76"/>
      <c r="U267" s="76"/>
      <c r="V267" s="76"/>
      <c r="W267" s="76"/>
      <c r="X267" s="76"/>
      <c r="Y267" s="71"/>
      <c r="Z267" s="76"/>
      <c r="AB267" s="76"/>
      <c r="AC267" s="76"/>
      <c r="AD267" s="76"/>
      <c r="AE267" s="76"/>
      <c r="AF267" s="76"/>
      <c r="AG267" s="76"/>
      <c r="AH267" s="71"/>
      <c r="AI267" s="76"/>
      <c r="AJ267" s="76"/>
    </row>
    <row r="268" spans="1:36" x14ac:dyDescent="0.25">
      <c r="A268" s="14"/>
      <c r="B268" s="8"/>
      <c r="C268" s="15"/>
      <c r="D268" s="16"/>
      <c r="E268" s="8"/>
      <c r="F268" s="19"/>
      <c r="G268" s="18"/>
      <c r="H268" s="18"/>
      <c r="I268" s="1"/>
      <c r="J268" s="76"/>
      <c r="K268" s="76"/>
      <c r="L268" s="76"/>
      <c r="M268" s="76"/>
      <c r="N268" s="76"/>
      <c r="O268" s="76"/>
      <c r="P268" s="71"/>
      <c r="Q268" s="76"/>
      <c r="S268" s="76"/>
      <c r="T268" s="76"/>
      <c r="U268" s="76"/>
      <c r="V268" s="76"/>
      <c r="W268" s="76"/>
      <c r="X268" s="76"/>
      <c r="Y268" s="71"/>
      <c r="Z268" s="76"/>
      <c r="AB268" s="76"/>
      <c r="AC268" s="76"/>
      <c r="AD268" s="76"/>
      <c r="AE268" s="76"/>
      <c r="AF268" s="76"/>
      <c r="AG268" s="76"/>
      <c r="AH268" s="71"/>
      <c r="AI268" s="76"/>
      <c r="AJ268" s="76"/>
    </row>
    <row r="269" spans="1:36" x14ac:dyDescent="0.25">
      <c r="A269" s="14"/>
      <c r="B269" s="8"/>
      <c r="C269" s="15"/>
      <c r="D269" s="16"/>
      <c r="E269" s="8"/>
      <c r="F269" s="19"/>
      <c r="G269" s="18"/>
      <c r="H269" s="18"/>
      <c r="I269" s="1"/>
      <c r="J269" s="76"/>
      <c r="K269" s="76"/>
      <c r="L269" s="76"/>
      <c r="M269" s="76"/>
      <c r="N269" s="76"/>
      <c r="O269" s="76"/>
      <c r="P269" s="71"/>
      <c r="Q269" s="76"/>
      <c r="S269" s="76"/>
      <c r="T269" s="76"/>
      <c r="U269" s="76"/>
      <c r="V269" s="76"/>
      <c r="W269" s="76"/>
      <c r="X269" s="76"/>
      <c r="Y269" s="71"/>
      <c r="Z269" s="76"/>
      <c r="AB269" s="76"/>
      <c r="AC269" s="76"/>
      <c r="AD269" s="76"/>
      <c r="AE269" s="76"/>
      <c r="AF269" s="76"/>
      <c r="AG269" s="76"/>
      <c r="AH269" s="71"/>
      <c r="AI269" s="76"/>
      <c r="AJ269" s="76"/>
    </row>
    <row r="270" spans="1:36" x14ac:dyDescent="0.25">
      <c r="A270" s="14"/>
      <c r="B270" s="8"/>
      <c r="C270" s="15"/>
      <c r="D270" s="16"/>
      <c r="E270" s="8"/>
      <c r="F270" s="19"/>
      <c r="G270" s="18"/>
      <c r="H270" s="18"/>
      <c r="I270" s="1"/>
      <c r="J270" s="76"/>
      <c r="K270" s="76"/>
      <c r="L270" s="76"/>
      <c r="M270" s="76"/>
      <c r="N270" s="76"/>
      <c r="O270" s="76"/>
      <c r="P270" s="71"/>
      <c r="Q270" s="76"/>
      <c r="S270" s="76"/>
      <c r="T270" s="76"/>
      <c r="U270" s="76"/>
      <c r="V270" s="76"/>
      <c r="W270" s="76"/>
      <c r="X270" s="76"/>
      <c r="Y270" s="71"/>
      <c r="Z270" s="76"/>
      <c r="AB270" s="76"/>
      <c r="AC270" s="76"/>
      <c r="AD270" s="76"/>
      <c r="AE270" s="76"/>
      <c r="AF270" s="76"/>
      <c r="AG270" s="76"/>
      <c r="AH270" s="71"/>
      <c r="AI270" s="76"/>
      <c r="AJ270" s="76"/>
    </row>
    <row r="271" spans="1:36" x14ac:dyDescent="0.25">
      <c r="A271" s="14"/>
      <c r="B271" s="8"/>
      <c r="C271" s="15"/>
      <c r="D271" s="16"/>
      <c r="E271" s="8"/>
      <c r="F271" s="19"/>
      <c r="G271" s="18"/>
      <c r="H271" s="18"/>
      <c r="I271" s="1"/>
      <c r="J271" s="76"/>
      <c r="K271" s="76"/>
      <c r="L271" s="76"/>
      <c r="M271" s="76"/>
      <c r="N271" s="76"/>
      <c r="O271" s="76"/>
      <c r="P271" s="71"/>
      <c r="Q271" s="76"/>
      <c r="S271" s="76"/>
      <c r="T271" s="76"/>
      <c r="U271" s="76"/>
      <c r="V271" s="76"/>
      <c r="W271" s="76"/>
      <c r="X271" s="76"/>
      <c r="Y271" s="71"/>
      <c r="Z271" s="76"/>
      <c r="AB271" s="76"/>
      <c r="AC271" s="76"/>
      <c r="AD271" s="76"/>
      <c r="AE271" s="76"/>
      <c r="AF271" s="76"/>
      <c r="AG271" s="76"/>
      <c r="AH271" s="71"/>
      <c r="AI271" s="76"/>
      <c r="AJ271" s="76"/>
    </row>
    <row r="272" spans="1:36" x14ac:dyDescent="0.25">
      <c r="A272" s="14"/>
      <c r="B272" s="8"/>
      <c r="C272" s="15"/>
      <c r="D272" s="16"/>
      <c r="E272" s="8"/>
      <c r="F272" s="19"/>
      <c r="G272" s="18"/>
      <c r="H272" s="18"/>
      <c r="I272" s="1"/>
      <c r="J272" s="76"/>
      <c r="K272" s="76"/>
      <c r="L272" s="76"/>
      <c r="M272" s="76"/>
      <c r="N272" s="76"/>
      <c r="O272" s="76"/>
      <c r="P272" s="71"/>
      <c r="Q272" s="76"/>
      <c r="S272" s="76"/>
      <c r="T272" s="76"/>
      <c r="U272" s="76"/>
      <c r="V272" s="76"/>
      <c r="W272" s="76"/>
      <c r="X272" s="76"/>
      <c r="Y272" s="71"/>
      <c r="Z272" s="76"/>
      <c r="AB272" s="76"/>
      <c r="AC272" s="76"/>
      <c r="AD272" s="76"/>
      <c r="AE272" s="76"/>
      <c r="AF272" s="76"/>
      <c r="AG272" s="76"/>
      <c r="AH272" s="71"/>
      <c r="AI272" s="76"/>
      <c r="AJ272" s="76"/>
    </row>
    <row r="273" spans="1:36" x14ac:dyDescent="0.25">
      <c r="A273" s="14"/>
      <c r="B273" s="8"/>
      <c r="C273" s="15"/>
      <c r="D273" s="16"/>
      <c r="E273" s="8"/>
      <c r="F273" s="19"/>
      <c r="G273" s="18"/>
      <c r="H273" s="18"/>
      <c r="I273" s="1"/>
      <c r="J273" s="76"/>
      <c r="K273" s="76"/>
      <c r="L273" s="76"/>
      <c r="M273" s="76"/>
      <c r="N273" s="76"/>
      <c r="O273" s="76"/>
      <c r="P273" s="71"/>
      <c r="Q273" s="76"/>
      <c r="S273" s="76"/>
      <c r="T273" s="76"/>
      <c r="U273" s="76"/>
      <c r="V273" s="76"/>
      <c r="W273" s="76"/>
      <c r="X273" s="76"/>
      <c r="Y273" s="71"/>
      <c r="Z273" s="76"/>
      <c r="AB273" s="76"/>
      <c r="AC273" s="76"/>
      <c r="AD273" s="76"/>
      <c r="AE273" s="76"/>
      <c r="AF273" s="76"/>
      <c r="AG273" s="76"/>
      <c r="AH273" s="71"/>
      <c r="AI273" s="76"/>
      <c r="AJ273" s="76"/>
    </row>
    <row r="274" spans="1:36" x14ac:dyDescent="0.25">
      <c r="A274" s="14"/>
      <c r="B274" s="8"/>
      <c r="C274" s="15"/>
      <c r="D274" s="16"/>
      <c r="E274" s="8"/>
      <c r="F274" s="19"/>
      <c r="G274" s="18"/>
      <c r="H274" s="18"/>
      <c r="I274" s="1"/>
      <c r="J274" s="76"/>
      <c r="K274" s="76"/>
      <c r="L274" s="76"/>
      <c r="M274" s="76"/>
      <c r="N274" s="76"/>
      <c r="O274" s="76"/>
      <c r="P274" s="71"/>
      <c r="Q274" s="76"/>
      <c r="S274" s="76"/>
      <c r="T274" s="76"/>
      <c r="U274" s="76"/>
      <c r="V274" s="76"/>
      <c r="W274" s="76"/>
      <c r="X274" s="76"/>
      <c r="Y274" s="71"/>
      <c r="Z274" s="76"/>
      <c r="AB274" s="76"/>
      <c r="AC274" s="76"/>
      <c r="AD274" s="76"/>
      <c r="AE274" s="76"/>
      <c r="AF274" s="76"/>
      <c r="AG274" s="76"/>
      <c r="AH274" s="71"/>
      <c r="AI274" s="76"/>
      <c r="AJ274" s="76"/>
    </row>
    <row r="275" spans="1:36" x14ac:dyDescent="0.25">
      <c r="A275" s="14"/>
      <c r="B275" s="8"/>
      <c r="C275" s="15"/>
      <c r="D275" s="16"/>
      <c r="E275" s="8"/>
      <c r="F275" s="19"/>
      <c r="G275" s="18"/>
      <c r="H275" s="18"/>
      <c r="I275" s="1"/>
      <c r="J275" s="76"/>
      <c r="K275" s="76"/>
      <c r="L275" s="76"/>
      <c r="M275" s="76"/>
      <c r="N275" s="76"/>
      <c r="O275" s="76"/>
      <c r="P275" s="71"/>
      <c r="Q275" s="76"/>
      <c r="S275" s="76"/>
      <c r="T275" s="76"/>
      <c r="U275" s="76"/>
      <c r="V275" s="76"/>
      <c r="W275" s="76"/>
      <c r="X275" s="76"/>
      <c r="Y275" s="71"/>
      <c r="Z275" s="76"/>
      <c r="AB275" s="76"/>
      <c r="AC275" s="76"/>
      <c r="AD275" s="76"/>
      <c r="AE275" s="76"/>
      <c r="AF275" s="76"/>
      <c r="AG275" s="76"/>
      <c r="AH275" s="71"/>
      <c r="AI275" s="76"/>
      <c r="AJ275" s="76"/>
    </row>
    <row r="276" spans="1:36" x14ac:dyDescent="0.25">
      <c r="A276" s="14"/>
      <c r="B276" s="8"/>
      <c r="C276" s="15"/>
      <c r="D276" s="16"/>
      <c r="E276" s="8"/>
      <c r="F276" s="19"/>
      <c r="G276" s="18"/>
      <c r="H276" s="18"/>
      <c r="I276" s="1"/>
      <c r="J276" s="76"/>
      <c r="K276" s="76"/>
      <c r="L276" s="76"/>
      <c r="M276" s="76"/>
      <c r="N276" s="76"/>
      <c r="O276" s="76"/>
      <c r="P276" s="71"/>
      <c r="Q276" s="76"/>
      <c r="S276" s="76"/>
      <c r="T276" s="76"/>
      <c r="U276" s="76"/>
      <c r="V276" s="76"/>
      <c r="W276" s="76"/>
      <c r="X276" s="76"/>
      <c r="Y276" s="71"/>
      <c r="Z276" s="76"/>
      <c r="AB276" s="76"/>
      <c r="AC276" s="76"/>
      <c r="AD276" s="76"/>
      <c r="AE276" s="76"/>
      <c r="AF276" s="76"/>
      <c r="AG276" s="76"/>
      <c r="AH276" s="71"/>
      <c r="AI276" s="76"/>
      <c r="AJ276" s="76"/>
    </row>
    <row r="277" spans="1:36" x14ac:dyDescent="0.25">
      <c r="A277" s="14"/>
      <c r="B277" s="8"/>
      <c r="C277" s="15"/>
      <c r="D277" s="16"/>
      <c r="E277" s="8"/>
      <c r="F277" s="19"/>
      <c r="G277" s="18"/>
      <c r="H277" s="18"/>
      <c r="I277" s="1"/>
      <c r="J277" s="76"/>
      <c r="K277" s="76"/>
      <c r="L277" s="76"/>
      <c r="M277" s="76"/>
      <c r="N277" s="76"/>
      <c r="O277" s="76"/>
      <c r="P277" s="71"/>
      <c r="Q277" s="76"/>
      <c r="S277" s="76"/>
      <c r="T277" s="76"/>
      <c r="U277" s="76"/>
      <c r="V277" s="76"/>
      <c r="W277" s="76"/>
      <c r="X277" s="76"/>
      <c r="Y277" s="71"/>
      <c r="Z277" s="76"/>
      <c r="AB277" s="76"/>
      <c r="AC277" s="76"/>
      <c r="AD277" s="76"/>
      <c r="AE277" s="76"/>
      <c r="AF277" s="76"/>
      <c r="AG277" s="76"/>
      <c r="AH277" s="71"/>
      <c r="AI277" s="76"/>
      <c r="AJ277" s="76"/>
    </row>
    <row r="278" spans="1:36" x14ac:dyDescent="0.25">
      <c r="A278" s="14"/>
      <c r="B278" s="8"/>
      <c r="C278" s="15"/>
      <c r="D278" s="16"/>
      <c r="E278" s="8"/>
      <c r="F278" s="19"/>
      <c r="G278" s="18"/>
      <c r="H278" s="18"/>
      <c r="I278" s="1"/>
      <c r="J278" s="76"/>
      <c r="K278" s="76"/>
      <c r="L278" s="76"/>
      <c r="M278" s="76"/>
      <c r="N278" s="76"/>
      <c r="O278" s="76"/>
      <c r="P278" s="71"/>
      <c r="Q278" s="76"/>
      <c r="S278" s="76"/>
      <c r="T278" s="76"/>
      <c r="U278" s="76"/>
      <c r="V278" s="76"/>
      <c r="W278" s="76"/>
      <c r="X278" s="76"/>
      <c r="Y278" s="71"/>
      <c r="Z278" s="76"/>
      <c r="AB278" s="76"/>
      <c r="AC278" s="76"/>
      <c r="AD278" s="76"/>
      <c r="AE278" s="76"/>
      <c r="AF278" s="76"/>
      <c r="AG278" s="76"/>
      <c r="AH278" s="71"/>
      <c r="AI278" s="76"/>
      <c r="AJ278" s="76"/>
    </row>
    <row r="279" spans="1:36" x14ac:dyDescent="0.25">
      <c r="A279" s="14"/>
      <c r="B279" s="8"/>
      <c r="C279" s="15"/>
      <c r="D279" s="16"/>
      <c r="E279" s="8"/>
      <c r="F279" s="19"/>
      <c r="G279" s="18"/>
      <c r="H279" s="18"/>
      <c r="I279" s="1"/>
      <c r="J279" s="76"/>
      <c r="K279" s="76"/>
      <c r="L279" s="76"/>
      <c r="M279" s="76"/>
      <c r="N279" s="76"/>
      <c r="O279" s="76"/>
      <c r="P279" s="71"/>
      <c r="Q279" s="76"/>
      <c r="S279" s="76"/>
      <c r="T279" s="76"/>
      <c r="U279" s="76"/>
      <c r="V279" s="76"/>
      <c r="W279" s="76"/>
      <c r="X279" s="76"/>
      <c r="Y279" s="71"/>
      <c r="Z279" s="76"/>
      <c r="AB279" s="76"/>
      <c r="AC279" s="76"/>
      <c r="AD279" s="76"/>
      <c r="AE279" s="76"/>
      <c r="AF279" s="76"/>
      <c r="AG279" s="76"/>
      <c r="AH279" s="71"/>
      <c r="AI279" s="76"/>
      <c r="AJ279" s="76"/>
    </row>
    <row r="280" spans="1:36" x14ac:dyDescent="0.25">
      <c r="A280" s="14"/>
      <c r="B280" s="8"/>
      <c r="C280" s="15"/>
      <c r="D280" s="16"/>
      <c r="E280" s="8"/>
      <c r="F280" s="19"/>
      <c r="G280" s="18"/>
      <c r="H280" s="18"/>
      <c r="I280" s="1"/>
      <c r="J280" s="76"/>
      <c r="K280" s="76"/>
      <c r="L280" s="76"/>
      <c r="M280" s="76"/>
      <c r="N280" s="76"/>
      <c r="O280" s="76"/>
      <c r="P280" s="71"/>
      <c r="Q280" s="76"/>
      <c r="S280" s="76"/>
      <c r="T280" s="76"/>
      <c r="U280" s="76"/>
      <c r="V280" s="76"/>
      <c r="W280" s="76"/>
      <c r="X280" s="76"/>
      <c r="Y280" s="71"/>
      <c r="Z280" s="76"/>
      <c r="AB280" s="76"/>
      <c r="AC280" s="76"/>
      <c r="AD280" s="76"/>
      <c r="AE280" s="76"/>
      <c r="AF280" s="76"/>
      <c r="AG280" s="76"/>
      <c r="AH280" s="71"/>
      <c r="AI280" s="76"/>
      <c r="AJ280" s="76"/>
    </row>
    <row r="281" spans="1:36" x14ac:dyDescent="0.25">
      <c r="A281" s="14"/>
      <c r="B281" s="8"/>
      <c r="C281" s="15"/>
      <c r="D281" s="16"/>
      <c r="E281" s="8"/>
      <c r="F281" s="19"/>
      <c r="G281" s="18"/>
      <c r="H281" s="18"/>
      <c r="I281" s="1"/>
      <c r="J281" s="76"/>
      <c r="K281" s="76"/>
      <c r="L281" s="76"/>
      <c r="M281" s="76"/>
      <c r="N281" s="76"/>
      <c r="O281" s="76"/>
      <c r="P281" s="71"/>
      <c r="Q281" s="76"/>
      <c r="S281" s="76"/>
      <c r="T281" s="76"/>
      <c r="U281" s="76"/>
      <c r="V281" s="76"/>
      <c r="W281" s="76"/>
      <c r="X281" s="76"/>
      <c r="Y281" s="71"/>
      <c r="Z281" s="76"/>
      <c r="AB281" s="76"/>
      <c r="AC281" s="76"/>
      <c r="AD281" s="76"/>
      <c r="AE281" s="76"/>
      <c r="AF281" s="76"/>
      <c r="AG281" s="76"/>
      <c r="AH281" s="71"/>
      <c r="AI281" s="76"/>
      <c r="AJ281" s="76"/>
    </row>
    <row r="282" spans="1:36" x14ac:dyDescent="0.25">
      <c r="A282" s="14"/>
      <c r="B282" s="8"/>
      <c r="C282" s="15"/>
      <c r="D282" s="16"/>
      <c r="E282" s="8"/>
      <c r="F282" s="19"/>
      <c r="G282" s="18"/>
      <c r="H282" s="18"/>
      <c r="I282" s="1"/>
      <c r="J282" s="76"/>
      <c r="K282" s="76"/>
      <c r="L282" s="76"/>
      <c r="M282" s="76"/>
      <c r="N282" s="76"/>
      <c r="O282" s="76"/>
      <c r="P282" s="71"/>
      <c r="Q282" s="76"/>
      <c r="S282" s="76"/>
      <c r="T282" s="76"/>
      <c r="U282" s="76"/>
      <c r="V282" s="76"/>
      <c r="W282" s="76"/>
      <c r="X282" s="76"/>
      <c r="Y282" s="71"/>
      <c r="Z282" s="76"/>
      <c r="AB282" s="76"/>
      <c r="AC282" s="76"/>
      <c r="AD282" s="76"/>
      <c r="AE282" s="76"/>
      <c r="AF282" s="76"/>
      <c r="AG282" s="76"/>
      <c r="AH282" s="71"/>
      <c r="AI282" s="76"/>
      <c r="AJ282" s="76"/>
    </row>
    <row r="283" spans="1:36" x14ac:dyDescent="0.25">
      <c r="A283" s="14"/>
      <c r="B283" s="8"/>
      <c r="C283" s="15"/>
      <c r="D283" s="16"/>
      <c r="E283" s="8"/>
      <c r="F283" s="19"/>
      <c r="G283" s="18"/>
      <c r="H283" s="18"/>
      <c r="I283" s="1"/>
      <c r="J283" s="76"/>
      <c r="K283" s="76"/>
      <c r="L283" s="76"/>
      <c r="M283" s="76"/>
      <c r="N283" s="76"/>
      <c r="O283" s="76"/>
      <c r="P283" s="71"/>
      <c r="Q283" s="76"/>
      <c r="S283" s="76"/>
      <c r="T283" s="76"/>
      <c r="U283" s="76"/>
      <c r="V283" s="76"/>
      <c r="W283" s="76"/>
      <c r="X283" s="76"/>
      <c r="Y283" s="71"/>
      <c r="Z283" s="76"/>
      <c r="AB283" s="76"/>
      <c r="AC283" s="76"/>
      <c r="AD283" s="76"/>
      <c r="AE283" s="76"/>
      <c r="AF283" s="76"/>
      <c r="AG283" s="76"/>
      <c r="AH283" s="71"/>
      <c r="AI283" s="76"/>
      <c r="AJ283" s="76"/>
    </row>
    <row r="284" spans="1:36" x14ac:dyDescent="0.25">
      <c r="A284" s="14"/>
      <c r="B284" s="8"/>
      <c r="C284" s="15"/>
      <c r="D284" s="16"/>
      <c r="E284" s="8"/>
      <c r="F284" s="19"/>
      <c r="G284" s="18"/>
      <c r="H284" s="18"/>
      <c r="I284" s="1"/>
      <c r="J284" s="76"/>
      <c r="K284" s="76"/>
      <c r="L284" s="76"/>
      <c r="M284" s="76"/>
      <c r="N284" s="76"/>
      <c r="O284" s="76"/>
      <c r="P284" s="71"/>
      <c r="Q284" s="76"/>
      <c r="S284" s="76"/>
      <c r="T284" s="76"/>
      <c r="U284" s="76"/>
      <c r="V284" s="76"/>
      <c r="W284" s="76"/>
      <c r="X284" s="76"/>
      <c r="Y284" s="71"/>
      <c r="Z284" s="76"/>
      <c r="AB284" s="76"/>
      <c r="AC284" s="76"/>
      <c r="AD284" s="76"/>
      <c r="AE284" s="76"/>
      <c r="AF284" s="76"/>
      <c r="AG284" s="76"/>
      <c r="AH284" s="71"/>
      <c r="AI284" s="76"/>
      <c r="AJ284" s="76"/>
    </row>
    <row r="285" spans="1:36" x14ac:dyDescent="0.25">
      <c r="A285" s="14"/>
      <c r="B285" s="8"/>
      <c r="C285" s="15"/>
      <c r="D285" s="16"/>
      <c r="E285" s="8"/>
      <c r="F285" s="19"/>
      <c r="G285" s="18"/>
      <c r="H285" s="18"/>
      <c r="I285" s="1"/>
      <c r="J285" s="76"/>
      <c r="K285" s="76"/>
      <c r="L285" s="76"/>
      <c r="M285" s="76"/>
      <c r="N285" s="76"/>
      <c r="O285" s="76"/>
      <c r="P285" s="71"/>
      <c r="Q285" s="76"/>
      <c r="S285" s="76"/>
      <c r="T285" s="76"/>
      <c r="U285" s="76"/>
      <c r="V285" s="76"/>
      <c r="W285" s="76"/>
      <c r="X285" s="76"/>
      <c r="Y285" s="71"/>
      <c r="Z285" s="76"/>
      <c r="AB285" s="76"/>
      <c r="AC285" s="76"/>
      <c r="AD285" s="76"/>
      <c r="AE285" s="76"/>
      <c r="AF285" s="76"/>
      <c r="AG285" s="76"/>
      <c r="AH285" s="71"/>
      <c r="AI285" s="76"/>
      <c r="AJ285" s="76"/>
    </row>
    <row r="286" spans="1:36" x14ac:dyDescent="0.25">
      <c r="A286" s="14"/>
      <c r="B286" s="8"/>
      <c r="C286" s="15"/>
      <c r="D286" s="16"/>
      <c r="E286" s="8"/>
      <c r="F286" s="19"/>
      <c r="G286" s="18"/>
      <c r="H286" s="18"/>
      <c r="I286" s="1"/>
      <c r="J286" s="76"/>
      <c r="K286" s="76"/>
      <c r="L286" s="76"/>
      <c r="M286" s="76"/>
      <c r="N286" s="76"/>
      <c r="O286" s="76"/>
      <c r="P286" s="71"/>
      <c r="Q286" s="76"/>
      <c r="S286" s="76"/>
      <c r="T286" s="76"/>
      <c r="U286" s="76"/>
      <c r="V286" s="76"/>
      <c r="W286" s="76"/>
      <c r="X286" s="76"/>
      <c r="Y286" s="71"/>
      <c r="Z286" s="76"/>
      <c r="AB286" s="76"/>
      <c r="AC286" s="76"/>
      <c r="AD286" s="76"/>
      <c r="AE286" s="76"/>
      <c r="AF286" s="76"/>
      <c r="AG286" s="76"/>
      <c r="AH286" s="71"/>
      <c r="AI286" s="76"/>
      <c r="AJ286" s="76"/>
    </row>
    <row r="287" spans="1:36" x14ac:dyDescent="0.25">
      <c r="A287" s="14"/>
      <c r="B287" s="8"/>
      <c r="C287" s="15"/>
      <c r="D287" s="16"/>
      <c r="E287" s="8"/>
      <c r="F287" s="19"/>
      <c r="G287" s="18"/>
      <c r="H287" s="18"/>
      <c r="I287" s="1"/>
      <c r="J287" s="76"/>
      <c r="K287" s="76"/>
      <c r="L287" s="76"/>
      <c r="M287" s="76"/>
      <c r="N287" s="76"/>
      <c r="O287" s="76"/>
      <c r="P287" s="71"/>
      <c r="Q287" s="76"/>
      <c r="S287" s="76"/>
      <c r="T287" s="76"/>
      <c r="U287" s="76"/>
      <c r="V287" s="76"/>
      <c r="W287" s="76"/>
      <c r="X287" s="76"/>
      <c r="Y287" s="71"/>
      <c r="Z287" s="76"/>
      <c r="AB287" s="76"/>
      <c r="AC287" s="76"/>
      <c r="AD287" s="76"/>
      <c r="AE287" s="76"/>
      <c r="AF287" s="76"/>
      <c r="AG287" s="76"/>
      <c r="AH287" s="71"/>
      <c r="AI287" s="76"/>
      <c r="AJ287" s="76"/>
    </row>
    <row r="288" spans="1:36" x14ac:dyDescent="0.25">
      <c r="A288" s="14"/>
      <c r="B288" s="8"/>
      <c r="C288" s="15"/>
      <c r="D288" s="16"/>
      <c r="E288" s="8"/>
      <c r="F288" s="19"/>
      <c r="G288" s="18"/>
      <c r="H288" s="18"/>
      <c r="I288" s="1"/>
      <c r="J288" s="76"/>
      <c r="K288" s="76"/>
      <c r="L288" s="76"/>
      <c r="M288" s="76"/>
      <c r="N288" s="76"/>
      <c r="O288" s="76"/>
      <c r="P288" s="71"/>
      <c r="Q288" s="76"/>
      <c r="S288" s="76"/>
      <c r="T288" s="76"/>
      <c r="U288" s="76"/>
      <c r="V288" s="76"/>
      <c r="W288" s="76"/>
      <c r="X288" s="76"/>
      <c r="Y288" s="71"/>
      <c r="Z288" s="76"/>
      <c r="AB288" s="76"/>
      <c r="AC288" s="76"/>
      <c r="AD288" s="76"/>
      <c r="AE288" s="76"/>
      <c r="AF288" s="76"/>
      <c r="AG288" s="76"/>
      <c r="AH288" s="71"/>
      <c r="AI288" s="76"/>
      <c r="AJ288" s="76"/>
    </row>
    <row r="289" spans="1:36" x14ac:dyDescent="0.25">
      <c r="A289" s="14"/>
      <c r="B289" s="8"/>
      <c r="C289" s="15"/>
      <c r="D289" s="16"/>
      <c r="E289" s="8"/>
      <c r="F289" s="19"/>
      <c r="G289" s="18"/>
      <c r="H289" s="18"/>
      <c r="I289" s="1"/>
      <c r="J289" s="76"/>
      <c r="K289" s="76"/>
      <c r="L289" s="76"/>
      <c r="M289" s="76"/>
      <c r="N289" s="76"/>
      <c r="O289" s="76"/>
      <c r="P289" s="71"/>
      <c r="Q289" s="76"/>
      <c r="S289" s="76"/>
      <c r="T289" s="76"/>
      <c r="U289" s="76"/>
      <c r="V289" s="76"/>
      <c r="W289" s="76"/>
      <c r="X289" s="76"/>
      <c r="Y289" s="71"/>
      <c r="Z289" s="76"/>
      <c r="AB289" s="76"/>
      <c r="AC289" s="76"/>
      <c r="AD289" s="76"/>
      <c r="AE289" s="76"/>
      <c r="AF289" s="76"/>
      <c r="AG289" s="76"/>
      <c r="AH289" s="71"/>
      <c r="AI289" s="76"/>
      <c r="AJ289" s="76"/>
    </row>
    <row r="290" spans="1:36" x14ac:dyDescent="0.25">
      <c r="A290" s="14"/>
      <c r="B290" s="8"/>
      <c r="C290" s="15"/>
      <c r="D290" s="16"/>
      <c r="E290" s="8"/>
      <c r="F290" s="19"/>
      <c r="G290" s="18"/>
      <c r="H290" s="18"/>
      <c r="I290" s="1"/>
      <c r="J290" s="76"/>
      <c r="K290" s="76"/>
      <c r="L290" s="76"/>
      <c r="M290" s="76"/>
      <c r="N290" s="76"/>
      <c r="O290" s="76"/>
      <c r="P290" s="71"/>
      <c r="Q290" s="76"/>
      <c r="S290" s="76"/>
      <c r="T290" s="76"/>
      <c r="U290" s="76"/>
      <c r="V290" s="76"/>
      <c r="W290" s="76"/>
      <c r="X290" s="76"/>
      <c r="Y290" s="71"/>
      <c r="Z290" s="76"/>
      <c r="AB290" s="76"/>
      <c r="AC290" s="76"/>
      <c r="AD290" s="76"/>
      <c r="AE290" s="76"/>
      <c r="AF290" s="76"/>
      <c r="AG290" s="76"/>
      <c r="AH290" s="71"/>
      <c r="AI290" s="76"/>
      <c r="AJ290" s="76"/>
    </row>
    <row r="291" spans="1:36" x14ac:dyDescent="0.25">
      <c r="A291" s="14"/>
      <c r="B291" s="8"/>
      <c r="C291" s="15"/>
      <c r="D291" s="16"/>
      <c r="E291" s="8"/>
      <c r="F291" s="19"/>
      <c r="G291" s="18"/>
      <c r="H291" s="18"/>
      <c r="I291" s="1"/>
      <c r="J291" s="76"/>
      <c r="K291" s="76"/>
      <c r="L291" s="76"/>
      <c r="M291" s="76"/>
      <c r="N291" s="76"/>
      <c r="O291" s="76"/>
      <c r="P291" s="71"/>
      <c r="Q291" s="76"/>
      <c r="S291" s="76"/>
      <c r="T291" s="76"/>
      <c r="U291" s="76"/>
      <c r="V291" s="76"/>
      <c r="W291" s="76"/>
      <c r="X291" s="76"/>
      <c r="Y291" s="71"/>
      <c r="Z291" s="76"/>
      <c r="AB291" s="76"/>
      <c r="AC291" s="76"/>
      <c r="AD291" s="76"/>
      <c r="AE291" s="76"/>
      <c r="AF291" s="76"/>
      <c r="AG291" s="76"/>
      <c r="AH291" s="71"/>
      <c r="AI291" s="76"/>
      <c r="AJ291" s="76"/>
    </row>
    <row r="292" spans="1:36" x14ac:dyDescent="0.25">
      <c r="A292" s="14"/>
      <c r="B292" s="8"/>
      <c r="C292" s="15"/>
      <c r="D292" s="16"/>
      <c r="E292" s="8"/>
      <c r="F292" s="19"/>
      <c r="G292" s="18"/>
      <c r="H292" s="18"/>
      <c r="I292" s="1"/>
      <c r="J292" s="76"/>
      <c r="K292" s="76"/>
      <c r="L292" s="76"/>
      <c r="M292" s="76"/>
      <c r="N292" s="76"/>
      <c r="O292" s="76"/>
      <c r="P292" s="71"/>
      <c r="Q292" s="76"/>
      <c r="S292" s="76"/>
      <c r="T292" s="76"/>
      <c r="U292" s="76"/>
      <c r="V292" s="76"/>
      <c r="W292" s="76"/>
      <c r="X292" s="76"/>
      <c r="Y292" s="71"/>
      <c r="Z292" s="76"/>
      <c r="AB292" s="76"/>
      <c r="AC292" s="76"/>
      <c r="AD292" s="76"/>
      <c r="AE292" s="76"/>
      <c r="AF292" s="76"/>
      <c r="AG292" s="76"/>
      <c r="AH292" s="71"/>
      <c r="AI292" s="76"/>
      <c r="AJ292" s="76"/>
    </row>
    <row r="293" spans="1:36" x14ac:dyDescent="0.25">
      <c r="A293" s="14"/>
      <c r="B293" s="8"/>
      <c r="C293" s="15"/>
      <c r="D293" s="16"/>
      <c r="E293" s="8"/>
      <c r="F293" s="19"/>
      <c r="G293" s="18"/>
      <c r="H293" s="18"/>
      <c r="I293" s="1"/>
      <c r="J293" s="76"/>
      <c r="K293" s="76"/>
      <c r="L293" s="76"/>
      <c r="M293" s="76"/>
      <c r="N293" s="76"/>
      <c r="O293" s="76"/>
      <c r="P293" s="71"/>
      <c r="Q293" s="76"/>
      <c r="S293" s="76"/>
      <c r="T293" s="76"/>
      <c r="U293" s="76"/>
      <c r="V293" s="76"/>
      <c r="W293" s="76"/>
      <c r="X293" s="76"/>
      <c r="Y293" s="71"/>
      <c r="Z293" s="76"/>
      <c r="AB293" s="76"/>
      <c r="AC293" s="76"/>
      <c r="AD293" s="76"/>
      <c r="AE293" s="76"/>
      <c r="AF293" s="76"/>
      <c r="AG293" s="76"/>
      <c r="AH293" s="71"/>
      <c r="AI293" s="76"/>
      <c r="AJ293" s="76"/>
    </row>
    <row r="294" spans="1:36" x14ac:dyDescent="0.25">
      <c r="A294" s="14"/>
      <c r="B294" s="8"/>
      <c r="C294" s="15"/>
      <c r="D294" s="16"/>
      <c r="E294" s="8"/>
      <c r="F294" s="19"/>
      <c r="G294" s="18"/>
      <c r="H294" s="18"/>
      <c r="I294" s="1"/>
      <c r="J294" s="76"/>
      <c r="K294" s="76"/>
      <c r="L294" s="76"/>
      <c r="M294" s="76"/>
      <c r="N294" s="76"/>
      <c r="O294" s="76"/>
      <c r="P294" s="71"/>
      <c r="Q294" s="76"/>
      <c r="S294" s="76"/>
      <c r="T294" s="76"/>
      <c r="U294" s="76"/>
      <c r="V294" s="76"/>
      <c r="W294" s="76"/>
      <c r="X294" s="76"/>
      <c r="Y294" s="71"/>
      <c r="Z294" s="76"/>
      <c r="AB294" s="76"/>
      <c r="AC294" s="76"/>
      <c r="AD294" s="76"/>
      <c r="AE294" s="76"/>
      <c r="AF294" s="76"/>
      <c r="AG294" s="76"/>
      <c r="AH294" s="71"/>
      <c r="AI294" s="76"/>
      <c r="AJ294" s="76"/>
    </row>
    <row r="295" spans="1:36" x14ac:dyDescent="0.25">
      <c r="A295" s="14"/>
      <c r="B295" s="8"/>
      <c r="C295" s="15"/>
      <c r="D295" s="16"/>
      <c r="E295" s="8"/>
      <c r="F295" s="19"/>
      <c r="G295" s="18"/>
      <c r="H295" s="18"/>
      <c r="I295" s="1"/>
      <c r="J295" s="76"/>
      <c r="K295" s="76"/>
      <c r="L295" s="76"/>
      <c r="M295" s="76"/>
      <c r="N295" s="76"/>
      <c r="O295" s="76"/>
      <c r="P295" s="71"/>
      <c r="Q295" s="76"/>
      <c r="S295" s="76"/>
      <c r="T295" s="76"/>
      <c r="U295" s="76"/>
      <c r="V295" s="76"/>
      <c r="W295" s="76"/>
      <c r="X295" s="76"/>
      <c r="Y295" s="71"/>
      <c r="Z295" s="76"/>
      <c r="AB295" s="76"/>
      <c r="AC295" s="76"/>
      <c r="AD295" s="76"/>
      <c r="AE295" s="76"/>
      <c r="AF295" s="76"/>
      <c r="AG295" s="76"/>
      <c r="AH295" s="71"/>
      <c r="AI295" s="76"/>
      <c r="AJ295" s="76"/>
    </row>
    <row r="296" spans="1:36" x14ac:dyDescent="0.25">
      <c r="A296" s="14"/>
      <c r="B296" s="8"/>
      <c r="C296" s="15"/>
      <c r="D296" s="16"/>
      <c r="E296" s="8"/>
      <c r="F296" s="19"/>
      <c r="G296" s="18"/>
      <c r="H296" s="18"/>
      <c r="I296" s="1"/>
      <c r="J296" s="76"/>
      <c r="K296" s="76"/>
      <c r="L296" s="76"/>
      <c r="M296" s="76"/>
      <c r="N296" s="76"/>
      <c r="O296" s="76"/>
      <c r="P296" s="71"/>
      <c r="Q296" s="76"/>
      <c r="S296" s="76"/>
      <c r="T296" s="76"/>
      <c r="U296" s="76"/>
      <c r="V296" s="76"/>
      <c r="W296" s="76"/>
      <c r="X296" s="76"/>
      <c r="Y296" s="71"/>
      <c r="Z296" s="76"/>
      <c r="AB296" s="76"/>
      <c r="AC296" s="76"/>
      <c r="AD296" s="76"/>
      <c r="AE296" s="76"/>
      <c r="AF296" s="76"/>
      <c r="AG296" s="76"/>
      <c r="AH296" s="71"/>
      <c r="AI296" s="76"/>
      <c r="AJ296" s="76"/>
    </row>
    <row r="297" spans="1:36" x14ac:dyDescent="0.25">
      <c r="A297" s="14"/>
      <c r="B297" s="8"/>
      <c r="C297" s="15"/>
      <c r="D297" s="16"/>
      <c r="E297" s="8"/>
      <c r="F297" s="19"/>
      <c r="G297" s="18"/>
      <c r="H297" s="18"/>
      <c r="I297" s="1"/>
      <c r="J297" s="76"/>
      <c r="K297" s="76"/>
      <c r="L297" s="76"/>
      <c r="M297" s="76"/>
      <c r="N297" s="76"/>
      <c r="O297" s="76"/>
      <c r="P297" s="71"/>
      <c r="Q297" s="76"/>
      <c r="S297" s="76"/>
      <c r="T297" s="76"/>
      <c r="U297" s="76"/>
      <c r="V297" s="76"/>
      <c r="W297" s="76"/>
      <c r="X297" s="76"/>
      <c r="Y297" s="71"/>
      <c r="Z297" s="76"/>
      <c r="AB297" s="76"/>
      <c r="AC297" s="76"/>
      <c r="AD297" s="76"/>
      <c r="AE297" s="76"/>
      <c r="AF297" s="76"/>
      <c r="AG297" s="76"/>
      <c r="AH297" s="71"/>
      <c r="AI297" s="76"/>
      <c r="AJ297" s="76"/>
    </row>
    <row r="298" spans="1:36" x14ac:dyDescent="0.25">
      <c r="A298" s="14"/>
      <c r="B298" s="8"/>
      <c r="C298" s="15"/>
      <c r="D298" s="16"/>
      <c r="E298" s="8"/>
      <c r="F298" s="19"/>
      <c r="G298" s="18"/>
      <c r="H298" s="18"/>
      <c r="I298" s="1"/>
      <c r="J298" s="76"/>
      <c r="K298" s="76"/>
      <c r="L298" s="76"/>
      <c r="M298" s="76"/>
      <c r="N298" s="76"/>
      <c r="O298" s="76"/>
      <c r="P298" s="71"/>
      <c r="Q298" s="76"/>
      <c r="S298" s="76"/>
      <c r="T298" s="76"/>
      <c r="U298" s="76"/>
      <c r="V298" s="76"/>
      <c r="W298" s="76"/>
      <c r="X298" s="76"/>
      <c r="Y298" s="71"/>
      <c r="Z298" s="76"/>
      <c r="AB298" s="76"/>
      <c r="AC298" s="76"/>
      <c r="AD298" s="76"/>
      <c r="AE298" s="76"/>
      <c r="AF298" s="76"/>
      <c r="AG298" s="76"/>
      <c r="AH298" s="71"/>
      <c r="AI298" s="76"/>
      <c r="AJ298" s="76"/>
    </row>
    <row r="299" spans="1:36" x14ac:dyDescent="0.25">
      <c r="A299" s="14"/>
      <c r="B299" s="8"/>
      <c r="C299" s="15"/>
      <c r="D299" s="16"/>
      <c r="E299" s="8"/>
      <c r="F299" s="19"/>
      <c r="G299" s="18"/>
      <c r="H299" s="18"/>
      <c r="I299" s="1"/>
      <c r="J299" s="76"/>
      <c r="K299" s="76"/>
      <c r="L299" s="76"/>
      <c r="M299" s="76"/>
      <c r="N299" s="76"/>
      <c r="O299" s="76"/>
      <c r="P299" s="71"/>
      <c r="Q299" s="76"/>
      <c r="S299" s="76"/>
      <c r="T299" s="76"/>
      <c r="U299" s="76"/>
      <c r="V299" s="76"/>
      <c r="W299" s="76"/>
      <c r="X299" s="76"/>
      <c r="Y299" s="71"/>
      <c r="Z299" s="76"/>
      <c r="AB299" s="76"/>
      <c r="AC299" s="76"/>
      <c r="AD299" s="76"/>
      <c r="AE299" s="76"/>
      <c r="AF299" s="76"/>
      <c r="AG299" s="76"/>
      <c r="AH299" s="71"/>
      <c r="AI299" s="76"/>
      <c r="AJ299" s="76"/>
    </row>
    <row r="300" spans="1:36" x14ac:dyDescent="0.25">
      <c r="A300" s="14"/>
      <c r="B300" s="8"/>
      <c r="C300" s="15"/>
      <c r="D300" s="16"/>
      <c r="E300" s="8"/>
      <c r="F300" s="19"/>
      <c r="G300" s="18"/>
      <c r="H300" s="18"/>
      <c r="I300" s="1"/>
      <c r="J300" s="76"/>
      <c r="K300" s="76"/>
      <c r="L300" s="76"/>
      <c r="M300" s="76"/>
      <c r="N300" s="76"/>
      <c r="O300" s="76"/>
      <c r="P300" s="71"/>
      <c r="Q300" s="76"/>
      <c r="S300" s="76"/>
      <c r="T300" s="76"/>
      <c r="U300" s="76"/>
      <c r="V300" s="76"/>
      <c r="W300" s="76"/>
      <c r="X300" s="76"/>
      <c r="Y300" s="71"/>
      <c r="Z300" s="76"/>
      <c r="AB300" s="76"/>
      <c r="AC300" s="76"/>
      <c r="AD300" s="76"/>
      <c r="AE300" s="76"/>
      <c r="AF300" s="76"/>
      <c r="AG300" s="76"/>
      <c r="AH300" s="71"/>
      <c r="AI300" s="76"/>
      <c r="AJ300" s="76"/>
    </row>
    <row r="301" spans="1:36" x14ac:dyDescent="0.25">
      <c r="A301" s="14"/>
      <c r="B301" s="8"/>
      <c r="C301" s="15"/>
      <c r="D301" s="16"/>
      <c r="E301" s="8"/>
      <c r="F301" s="19"/>
      <c r="G301" s="18"/>
      <c r="H301" s="18"/>
      <c r="I301" s="1"/>
      <c r="J301" s="76"/>
      <c r="K301" s="76"/>
      <c r="L301" s="76"/>
      <c r="M301" s="76"/>
      <c r="N301" s="76"/>
      <c r="O301" s="76"/>
      <c r="P301" s="71"/>
      <c r="Q301" s="76"/>
      <c r="S301" s="76"/>
      <c r="T301" s="76"/>
      <c r="U301" s="76"/>
      <c r="V301" s="76"/>
      <c r="W301" s="76"/>
      <c r="X301" s="76"/>
      <c r="Y301" s="71"/>
      <c r="Z301" s="76"/>
      <c r="AB301" s="76"/>
      <c r="AC301" s="76"/>
      <c r="AD301" s="76"/>
      <c r="AE301" s="76"/>
      <c r="AF301" s="76"/>
      <c r="AG301" s="76"/>
      <c r="AH301" s="71"/>
      <c r="AI301" s="76"/>
      <c r="AJ301" s="76"/>
    </row>
    <row r="302" spans="1:36" x14ac:dyDescent="0.25">
      <c r="A302" s="14"/>
      <c r="B302" s="8"/>
      <c r="C302" s="15"/>
      <c r="D302" s="16"/>
      <c r="E302" s="8"/>
      <c r="F302" s="19"/>
      <c r="G302" s="18"/>
      <c r="H302" s="18"/>
      <c r="I302" s="1"/>
      <c r="J302" s="76"/>
      <c r="K302" s="76"/>
      <c r="L302" s="76"/>
      <c r="M302" s="76"/>
      <c r="N302" s="76"/>
      <c r="O302" s="76"/>
      <c r="P302" s="71"/>
      <c r="Q302" s="76"/>
      <c r="S302" s="76"/>
      <c r="T302" s="76"/>
      <c r="U302" s="76"/>
      <c r="V302" s="76"/>
      <c r="W302" s="76"/>
      <c r="X302" s="76"/>
      <c r="Y302" s="71"/>
      <c r="Z302" s="76"/>
      <c r="AB302" s="76"/>
      <c r="AC302" s="76"/>
      <c r="AD302" s="76"/>
      <c r="AE302" s="76"/>
      <c r="AF302" s="76"/>
      <c r="AG302" s="76"/>
      <c r="AH302" s="71"/>
      <c r="AI302" s="76"/>
      <c r="AJ302" s="76"/>
    </row>
    <row r="303" spans="1:36" x14ac:dyDescent="0.25">
      <c r="A303" s="14"/>
      <c r="B303" s="8"/>
      <c r="C303" s="15"/>
      <c r="D303" s="16"/>
      <c r="E303" s="8"/>
      <c r="F303" s="19"/>
      <c r="G303" s="18"/>
      <c r="H303" s="18"/>
      <c r="I303" s="1"/>
      <c r="J303" s="76"/>
      <c r="K303" s="76"/>
      <c r="L303" s="76"/>
      <c r="M303" s="76"/>
      <c r="N303" s="76"/>
      <c r="O303" s="76"/>
      <c r="P303" s="71"/>
      <c r="Q303" s="76"/>
      <c r="S303" s="76"/>
      <c r="T303" s="76"/>
      <c r="U303" s="76"/>
      <c r="V303" s="76"/>
      <c r="W303" s="76"/>
      <c r="X303" s="76"/>
      <c r="Y303" s="71"/>
      <c r="Z303" s="76"/>
      <c r="AB303" s="76"/>
      <c r="AC303" s="76"/>
      <c r="AD303" s="76"/>
      <c r="AE303" s="76"/>
      <c r="AF303" s="76"/>
      <c r="AG303" s="76"/>
      <c r="AH303" s="71"/>
      <c r="AI303" s="76"/>
      <c r="AJ303" s="76"/>
    </row>
    <row r="304" spans="1:36" x14ac:dyDescent="0.25">
      <c r="A304" s="14"/>
      <c r="B304" s="8"/>
      <c r="C304" s="15"/>
      <c r="D304" s="16"/>
      <c r="E304" s="8"/>
      <c r="F304" s="19"/>
      <c r="G304" s="18"/>
      <c r="H304" s="18"/>
      <c r="I304" s="1"/>
      <c r="J304" s="76"/>
      <c r="K304" s="76"/>
      <c r="L304" s="76"/>
      <c r="M304" s="76"/>
      <c r="N304" s="76"/>
      <c r="O304" s="76"/>
      <c r="P304" s="71"/>
      <c r="Q304" s="76"/>
      <c r="S304" s="76"/>
      <c r="T304" s="76"/>
      <c r="U304" s="76"/>
      <c r="V304" s="76"/>
      <c r="W304" s="76"/>
      <c r="X304" s="76"/>
      <c r="Y304" s="71"/>
      <c r="Z304" s="76"/>
      <c r="AB304" s="76"/>
      <c r="AC304" s="76"/>
      <c r="AD304" s="76"/>
      <c r="AE304" s="76"/>
      <c r="AF304" s="76"/>
      <c r="AG304" s="76"/>
      <c r="AH304" s="71"/>
      <c r="AI304" s="76"/>
      <c r="AJ304" s="76"/>
    </row>
    <row r="305" spans="1:36" x14ac:dyDescent="0.25">
      <c r="A305" s="14"/>
      <c r="B305" s="8"/>
      <c r="C305" s="15"/>
      <c r="D305" s="16"/>
      <c r="E305" s="8"/>
      <c r="F305" s="19"/>
      <c r="G305" s="18"/>
      <c r="H305" s="18"/>
      <c r="I305" s="1"/>
      <c r="J305" s="76"/>
      <c r="K305" s="76"/>
      <c r="L305" s="76"/>
      <c r="M305" s="76"/>
      <c r="N305" s="76"/>
      <c r="O305" s="76"/>
      <c r="P305" s="71"/>
      <c r="Q305" s="76"/>
      <c r="S305" s="76"/>
      <c r="T305" s="76"/>
      <c r="U305" s="76"/>
      <c r="V305" s="76"/>
      <c r="W305" s="76"/>
      <c r="X305" s="76"/>
      <c r="Y305" s="71"/>
      <c r="Z305" s="76"/>
      <c r="AB305" s="76"/>
      <c r="AC305" s="76"/>
      <c r="AD305" s="76"/>
      <c r="AE305" s="76"/>
      <c r="AF305" s="76"/>
      <c r="AG305" s="76"/>
      <c r="AH305" s="71"/>
      <c r="AI305" s="76"/>
      <c r="AJ305" s="76"/>
    </row>
    <row r="306" spans="1:36" x14ac:dyDescent="0.25">
      <c r="A306" s="14"/>
      <c r="B306" s="8"/>
      <c r="C306" s="15"/>
      <c r="D306" s="16"/>
      <c r="E306" s="8"/>
      <c r="F306" s="19"/>
      <c r="G306" s="18"/>
      <c r="H306" s="18"/>
      <c r="I306" s="1"/>
      <c r="J306" s="76"/>
      <c r="K306" s="76"/>
      <c r="L306" s="76"/>
      <c r="M306" s="76"/>
      <c r="N306" s="76"/>
      <c r="O306" s="76"/>
      <c r="P306" s="71"/>
      <c r="Q306" s="76"/>
      <c r="S306" s="76"/>
      <c r="T306" s="76"/>
      <c r="U306" s="76"/>
      <c r="V306" s="76"/>
      <c r="W306" s="76"/>
      <c r="X306" s="76"/>
      <c r="Y306" s="71"/>
      <c r="Z306" s="76"/>
      <c r="AB306" s="76"/>
      <c r="AC306" s="76"/>
      <c r="AD306" s="76"/>
      <c r="AE306" s="76"/>
      <c r="AF306" s="76"/>
      <c r="AG306" s="76"/>
      <c r="AH306" s="71"/>
      <c r="AI306" s="76"/>
      <c r="AJ306" s="76"/>
    </row>
    <row r="307" spans="1:36" x14ac:dyDescent="0.25">
      <c r="A307" s="14"/>
      <c r="B307" s="8"/>
      <c r="C307" s="15"/>
      <c r="D307" s="16"/>
      <c r="E307" s="8"/>
      <c r="F307" s="19"/>
      <c r="G307" s="18"/>
      <c r="H307" s="18"/>
      <c r="I307" s="1"/>
      <c r="J307" s="76"/>
      <c r="K307" s="76"/>
      <c r="L307" s="76"/>
      <c r="M307" s="76"/>
      <c r="N307" s="76"/>
      <c r="O307" s="76"/>
      <c r="P307" s="71"/>
      <c r="Q307" s="76"/>
      <c r="S307" s="76"/>
      <c r="T307" s="76"/>
      <c r="U307" s="76"/>
      <c r="V307" s="76"/>
      <c r="W307" s="76"/>
      <c r="X307" s="76"/>
      <c r="Y307" s="71"/>
      <c r="Z307" s="76"/>
      <c r="AB307" s="76"/>
      <c r="AC307" s="76"/>
      <c r="AD307" s="76"/>
      <c r="AE307" s="76"/>
      <c r="AF307" s="76"/>
      <c r="AG307" s="76"/>
      <c r="AH307" s="71"/>
      <c r="AI307" s="76"/>
      <c r="AJ307" s="76"/>
    </row>
    <row r="308" spans="1:36" x14ac:dyDescent="0.25">
      <c r="A308" s="14"/>
      <c r="B308" s="8"/>
      <c r="C308" s="15"/>
      <c r="D308" s="16"/>
      <c r="E308" s="8"/>
      <c r="F308" s="19"/>
      <c r="G308" s="18"/>
      <c r="H308" s="18"/>
      <c r="I308" s="1"/>
      <c r="J308" s="76"/>
      <c r="K308" s="76"/>
      <c r="L308" s="76"/>
      <c r="M308" s="76"/>
      <c r="N308" s="76"/>
      <c r="O308" s="76"/>
      <c r="P308" s="71"/>
      <c r="Q308" s="76"/>
      <c r="S308" s="76"/>
      <c r="T308" s="76"/>
      <c r="U308" s="76"/>
      <c r="V308" s="76"/>
      <c r="W308" s="76"/>
      <c r="X308" s="76"/>
      <c r="Y308" s="71"/>
      <c r="Z308" s="76"/>
      <c r="AB308" s="76"/>
      <c r="AC308" s="76"/>
      <c r="AD308" s="76"/>
      <c r="AE308" s="76"/>
      <c r="AF308" s="76"/>
      <c r="AG308" s="76"/>
      <c r="AH308" s="71"/>
      <c r="AI308" s="76"/>
      <c r="AJ308" s="76"/>
    </row>
    <row r="309" spans="1:36" x14ac:dyDescent="0.25">
      <c r="A309" s="14"/>
      <c r="B309" s="8"/>
      <c r="C309" s="15"/>
      <c r="D309" s="16"/>
      <c r="E309" s="8"/>
      <c r="F309" s="19"/>
      <c r="G309" s="18"/>
      <c r="H309" s="18"/>
      <c r="I309" s="1"/>
      <c r="J309" s="76"/>
      <c r="K309" s="76"/>
      <c r="L309" s="76"/>
      <c r="M309" s="76"/>
      <c r="N309" s="76"/>
      <c r="O309" s="76"/>
      <c r="P309" s="71"/>
      <c r="Q309" s="76"/>
      <c r="S309" s="76"/>
      <c r="T309" s="76"/>
      <c r="U309" s="76"/>
      <c r="V309" s="76"/>
      <c r="W309" s="76"/>
      <c r="X309" s="76"/>
      <c r="Y309" s="71"/>
      <c r="Z309" s="76"/>
      <c r="AB309" s="76"/>
      <c r="AC309" s="76"/>
      <c r="AD309" s="76"/>
      <c r="AE309" s="76"/>
      <c r="AF309" s="76"/>
      <c r="AG309" s="76"/>
      <c r="AH309" s="71"/>
      <c r="AI309" s="76"/>
      <c r="AJ309" s="76"/>
    </row>
    <row r="310" spans="1:36" x14ac:dyDescent="0.25">
      <c r="A310" s="14"/>
      <c r="B310" s="8"/>
      <c r="C310" s="15"/>
      <c r="D310" s="16"/>
      <c r="E310" s="8"/>
      <c r="F310" s="19"/>
      <c r="G310" s="18"/>
      <c r="H310" s="18"/>
      <c r="I310" s="1"/>
      <c r="J310" s="76"/>
      <c r="K310" s="76"/>
      <c r="L310" s="76"/>
      <c r="M310" s="76"/>
      <c r="N310" s="76"/>
      <c r="O310" s="76"/>
      <c r="P310" s="71"/>
      <c r="Q310" s="76"/>
      <c r="S310" s="76"/>
      <c r="T310" s="76"/>
      <c r="U310" s="76"/>
      <c r="V310" s="76"/>
      <c r="W310" s="76"/>
      <c r="X310" s="76"/>
      <c r="Y310" s="71"/>
      <c r="Z310" s="76"/>
      <c r="AB310" s="76"/>
      <c r="AC310" s="76"/>
      <c r="AD310" s="76"/>
      <c r="AE310" s="76"/>
      <c r="AF310" s="76"/>
      <c r="AG310" s="76"/>
      <c r="AH310" s="71"/>
      <c r="AI310" s="76"/>
      <c r="AJ310" s="76"/>
    </row>
    <row r="311" spans="1:36" x14ac:dyDescent="0.25">
      <c r="A311" s="14"/>
      <c r="B311" s="8"/>
      <c r="C311" s="15"/>
      <c r="D311" s="16"/>
      <c r="E311" s="8"/>
      <c r="F311" s="19"/>
      <c r="G311" s="18"/>
      <c r="H311" s="18"/>
      <c r="I311" s="1"/>
      <c r="J311" s="76"/>
      <c r="K311" s="76"/>
      <c r="L311" s="76"/>
      <c r="M311" s="76"/>
      <c r="N311" s="76"/>
      <c r="O311" s="76"/>
      <c r="P311" s="71"/>
      <c r="Q311" s="76"/>
      <c r="S311" s="76"/>
      <c r="T311" s="76"/>
      <c r="U311" s="76"/>
      <c r="V311" s="76"/>
      <c r="W311" s="76"/>
      <c r="X311" s="76"/>
      <c r="Y311" s="71"/>
      <c r="Z311" s="76"/>
      <c r="AB311" s="76"/>
      <c r="AC311" s="76"/>
      <c r="AD311" s="76"/>
      <c r="AE311" s="76"/>
      <c r="AF311" s="76"/>
      <c r="AG311" s="76"/>
      <c r="AH311" s="71"/>
      <c r="AI311" s="76"/>
      <c r="AJ311" s="76"/>
    </row>
    <row r="312" spans="1:36" x14ac:dyDescent="0.25">
      <c r="A312" s="14"/>
      <c r="B312" s="8"/>
      <c r="C312" s="15"/>
      <c r="D312" s="16"/>
      <c r="E312" s="8"/>
      <c r="F312" s="19"/>
      <c r="G312" s="18"/>
      <c r="H312" s="18"/>
      <c r="I312" s="1"/>
      <c r="J312" s="76"/>
      <c r="K312" s="76"/>
      <c r="L312" s="76"/>
      <c r="M312" s="76"/>
      <c r="N312" s="76"/>
      <c r="O312" s="76"/>
      <c r="P312" s="71"/>
      <c r="Q312" s="76"/>
      <c r="S312" s="76"/>
      <c r="T312" s="76"/>
      <c r="U312" s="76"/>
      <c r="V312" s="76"/>
      <c r="W312" s="76"/>
      <c r="X312" s="76"/>
      <c r="Y312" s="71"/>
      <c r="Z312" s="76"/>
      <c r="AB312" s="76"/>
      <c r="AC312" s="76"/>
      <c r="AD312" s="76"/>
      <c r="AE312" s="76"/>
      <c r="AF312" s="76"/>
      <c r="AG312" s="76"/>
      <c r="AH312" s="71"/>
      <c r="AI312" s="76"/>
      <c r="AJ312" s="76"/>
    </row>
    <row r="313" spans="1:36" x14ac:dyDescent="0.25">
      <c r="A313" s="14"/>
      <c r="B313" s="8"/>
      <c r="C313" s="15"/>
      <c r="D313" s="16"/>
      <c r="E313" s="8"/>
      <c r="F313" s="19"/>
      <c r="G313" s="18"/>
      <c r="H313" s="18"/>
      <c r="I313" s="1"/>
      <c r="J313" s="76"/>
      <c r="K313" s="76"/>
      <c r="L313" s="76"/>
      <c r="M313" s="76"/>
      <c r="N313" s="76"/>
      <c r="O313" s="76"/>
      <c r="P313" s="71"/>
      <c r="Q313" s="76"/>
      <c r="S313" s="76"/>
      <c r="T313" s="76"/>
      <c r="U313" s="76"/>
      <c r="V313" s="76"/>
      <c r="W313" s="76"/>
      <c r="X313" s="76"/>
      <c r="Y313" s="71"/>
      <c r="Z313" s="76"/>
      <c r="AB313" s="76"/>
      <c r="AC313" s="76"/>
      <c r="AD313" s="76"/>
      <c r="AE313" s="76"/>
      <c r="AF313" s="76"/>
      <c r="AG313" s="76"/>
      <c r="AH313" s="71"/>
      <c r="AI313" s="76"/>
      <c r="AJ313" s="76"/>
    </row>
    <row r="314" spans="1:36" x14ac:dyDescent="0.25">
      <c r="A314" s="14"/>
      <c r="B314" s="8"/>
      <c r="C314" s="15"/>
      <c r="D314" s="16"/>
      <c r="E314" s="8"/>
      <c r="F314" s="19"/>
      <c r="G314" s="18"/>
      <c r="H314" s="18"/>
      <c r="I314" s="1"/>
      <c r="J314" s="76"/>
      <c r="K314" s="76"/>
      <c r="L314" s="76"/>
      <c r="M314" s="76"/>
      <c r="N314" s="76"/>
      <c r="O314" s="76"/>
      <c r="P314" s="71"/>
      <c r="Q314" s="76"/>
      <c r="S314" s="76"/>
      <c r="T314" s="76"/>
      <c r="U314" s="76"/>
      <c r="V314" s="76"/>
      <c r="W314" s="76"/>
      <c r="X314" s="76"/>
      <c r="Y314" s="71"/>
      <c r="Z314" s="76"/>
      <c r="AB314" s="76"/>
      <c r="AC314" s="76"/>
      <c r="AD314" s="76"/>
      <c r="AE314" s="76"/>
      <c r="AF314" s="76"/>
      <c r="AG314" s="76"/>
      <c r="AH314" s="71"/>
      <c r="AI314" s="76"/>
      <c r="AJ314" s="76"/>
    </row>
    <row r="315" spans="1:36" x14ac:dyDescent="0.25">
      <c r="A315" s="14"/>
      <c r="B315" s="8"/>
      <c r="C315" s="15"/>
      <c r="D315" s="16"/>
      <c r="E315" s="8"/>
      <c r="F315" s="19"/>
      <c r="G315" s="18"/>
      <c r="H315" s="18"/>
      <c r="I315" s="1"/>
      <c r="J315" s="76"/>
      <c r="K315" s="76"/>
      <c r="L315" s="76"/>
      <c r="M315" s="76"/>
      <c r="N315" s="76"/>
      <c r="O315" s="76"/>
      <c r="P315" s="71"/>
      <c r="Q315" s="76"/>
      <c r="S315" s="76"/>
      <c r="T315" s="76"/>
      <c r="U315" s="76"/>
      <c r="V315" s="76"/>
      <c r="W315" s="76"/>
      <c r="X315" s="76"/>
      <c r="Y315" s="71"/>
      <c r="Z315" s="76"/>
      <c r="AB315" s="76"/>
      <c r="AC315" s="76"/>
      <c r="AD315" s="76"/>
      <c r="AE315" s="76"/>
      <c r="AF315" s="76"/>
      <c r="AG315" s="76"/>
      <c r="AH315" s="71"/>
      <c r="AI315" s="76"/>
      <c r="AJ315" s="76"/>
    </row>
    <row r="316" spans="1:36" x14ac:dyDescent="0.25">
      <c r="A316" s="14"/>
      <c r="B316" s="8"/>
      <c r="C316" s="15"/>
      <c r="D316" s="16"/>
      <c r="E316" s="8"/>
      <c r="F316" s="19"/>
      <c r="G316" s="18"/>
      <c r="H316" s="18"/>
      <c r="I316" s="1"/>
      <c r="J316" s="76"/>
      <c r="K316" s="76"/>
      <c r="L316" s="76"/>
      <c r="M316" s="76"/>
      <c r="N316" s="76"/>
      <c r="O316" s="76"/>
      <c r="P316" s="71"/>
      <c r="Q316" s="76"/>
      <c r="S316" s="76"/>
      <c r="T316" s="76"/>
      <c r="U316" s="76"/>
      <c r="V316" s="76"/>
      <c r="W316" s="76"/>
      <c r="X316" s="76"/>
      <c r="Y316" s="71"/>
      <c r="Z316" s="76"/>
      <c r="AB316" s="76"/>
      <c r="AC316" s="76"/>
      <c r="AD316" s="76"/>
      <c r="AE316" s="76"/>
      <c r="AF316" s="76"/>
      <c r="AG316" s="76"/>
      <c r="AH316" s="71"/>
      <c r="AI316" s="76"/>
      <c r="AJ316" s="76"/>
    </row>
    <row r="317" spans="1:36" x14ac:dyDescent="0.25">
      <c r="A317" s="14"/>
      <c r="B317" s="8"/>
      <c r="C317" s="15"/>
      <c r="D317" s="16"/>
      <c r="E317" s="8"/>
      <c r="F317" s="19"/>
      <c r="G317" s="18"/>
      <c r="H317" s="18"/>
      <c r="I317" s="1"/>
      <c r="J317" s="76"/>
      <c r="K317" s="76"/>
      <c r="L317" s="76"/>
      <c r="M317" s="76"/>
      <c r="N317" s="76"/>
      <c r="O317" s="76"/>
      <c r="P317" s="71"/>
      <c r="Q317" s="76"/>
      <c r="S317" s="76"/>
      <c r="T317" s="76"/>
      <c r="U317" s="76"/>
      <c r="V317" s="76"/>
      <c r="W317" s="76"/>
      <c r="X317" s="76"/>
      <c r="Y317" s="71"/>
      <c r="Z317" s="76"/>
      <c r="AB317" s="76"/>
      <c r="AC317" s="76"/>
      <c r="AD317" s="76"/>
      <c r="AE317" s="76"/>
      <c r="AF317" s="76"/>
      <c r="AG317" s="76"/>
      <c r="AH317" s="71"/>
      <c r="AI317" s="76"/>
      <c r="AJ317" s="76"/>
    </row>
    <row r="318" spans="1:36" x14ac:dyDescent="0.25">
      <c r="A318" s="14"/>
      <c r="B318" s="8"/>
      <c r="C318" s="15"/>
      <c r="D318" s="16"/>
      <c r="E318" s="8"/>
      <c r="F318" s="19"/>
      <c r="G318" s="18"/>
      <c r="H318" s="18"/>
      <c r="I318" s="1"/>
      <c r="J318" s="76"/>
      <c r="K318" s="76"/>
      <c r="L318" s="76"/>
      <c r="M318" s="76"/>
      <c r="N318" s="76"/>
      <c r="O318" s="76"/>
      <c r="P318" s="71"/>
      <c r="Q318" s="76"/>
      <c r="S318" s="76"/>
      <c r="T318" s="76"/>
      <c r="U318" s="76"/>
      <c r="V318" s="76"/>
      <c r="W318" s="76"/>
      <c r="X318" s="76"/>
      <c r="Y318" s="71"/>
      <c r="Z318" s="76"/>
      <c r="AB318" s="76"/>
      <c r="AC318" s="76"/>
      <c r="AD318" s="76"/>
      <c r="AE318" s="76"/>
      <c r="AF318" s="76"/>
      <c r="AG318" s="76"/>
      <c r="AH318" s="71"/>
      <c r="AI318" s="76"/>
      <c r="AJ318" s="76"/>
    </row>
    <row r="319" spans="1:36" x14ac:dyDescent="0.25">
      <c r="A319" s="14"/>
      <c r="B319" s="8"/>
      <c r="C319" s="15"/>
      <c r="D319" s="16"/>
      <c r="E319" s="8"/>
      <c r="F319" s="19"/>
      <c r="G319" s="18"/>
      <c r="H319" s="18"/>
      <c r="I319" s="1"/>
      <c r="J319" s="76"/>
      <c r="K319" s="76"/>
      <c r="L319" s="76"/>
      <c r="M319" s="76"/>
      <c r="N319" s="76"/>
      <c r="O319" s="76"/>
      <c r="P319" s="71"/>
      <c r="Q319" s="76"/>
      <c r="S319" s="76"/>
      <c r="T319" s="76"/>
      <c r="U319" s="76"/>
      <c r="V319" s="76"/>
      <c r="W319" s="76"/>
      <c r="X319" s="76"/>
      <c r="Y319" s="71"/>
      <c r="Z319" s="76"/>
      <c r="AB319" s="76"/>
      <c r="AC319" s="76"/>
      <c r="AD319" s="76"/>
      <c r="AE319" s="76"/>
      <c r="AF319" s="76"/>
      <c r="AG319" s="76"/>
      <c r="AH319" s="71"/>
      <c r="AI319" s="76"/>
      <c r="AJ319" s="76"/>
    </row>
    <row r="320" spans="1:36" x14ac:dyDescent="0.25">
      <c r="A320" s="14"/>
      <c r="B320" s="8"/>
      <c r="C320" s="15"/>
      <c r="D320" s="16"/>
      <c r="E320" s="8"/>
      <c r="F320" s="19"/>
      <c r="G320" s="18"/>
      <c r="H320" s="18"/>
      <c r="I320" s="1"/>
      <c r="J320" s="76"/>
      <c r="K320" s="76"/>
      <c r="L320" s="76"/>
      <c r="M320" s="76"/>
      <c r="N320" s="76"/>
      <c r="O320" s="76"/>
      <c r="P320" s="71"/>
      <c r="Q320" s="76"/>
      <c r="S320" s="76"/>
      <c r="T320" s="76"/>
      <c r="U320" s="76"/>
      <c r="V320" s="76"/>
      <c r="W320" s="76"/>
      <c r="X320" s="76"/>
      <c r="Y320" s="71"/>
      <c r="Z320" s="76"/>
      <c r="AB320" s="76"/>
      <c r="AC320" s="76"/>
      <c r="AD320" s="76"/>
      <c r="AE320" s="76"/>
      <c r="AF320" s="76"/>
      <c r="AG320" s="76"/>
      <c r="AH320" s="71"/>
      <c r="AI320" s="76"/>
      <c r="AJ320" s="76"/>
    </row>
    <row r="321" spans="1:36" x14ac:dyDescent="0.25">
      <c r="A321" s="14"/>
      <c r="B321" s="8"/>
      <c r="C321" s="15"/>
      <c r="D321" s="16"/>
      <c r="E321" s="8"/>
      <c r="F321" s="19"/>
      <c r="G321" s="18"/>
      <c r="H321" s="18"/>
      <c r="I321" s="1"/>
      <c r="J321" s="76"/>
      <c r="K321" s="76"/>
      <c r="L321" s="76"/>
      <c r="M321" s="76"/>
      <c r="N321" s="76"/>
      <c r="O321" s="76"/>
      <c r="P321" s="71"/>
      <c r="Q321" s="76"/>
      <c r="S321" s="76"/>
      <c r="T321" s="76"/>
      <c r="U321" s="76"/>
      <c r="V321" s="76"/>
      <c r="W321" s="76"/>
      <c r="X321" s="76"/>
      <c r="Y321" s="71"/>
      <c r="Z321" s="76"/>
      <c r="AB321" s="76"/>
      <c r="AC321" s="76"/>
      <c r="AD321" s="76"/>
      <c r="AE321" s="76"/>
      <c r="AF321" s="76"/>
      <c r="AG321" s="76"/>
      <c r="AH321" s="71"/>
      <c r="AI321" s="76"/>
      <c r="AJ321" s="76"/>
    </row>
    <row r="322" spans="1:36" x14ac:dyDescent="0.25">
      <c r="A322" s="14"/>
      <c r="B322" s="8"/>
      <c r="C322" s="15"/>
      <c r="D322" s="16"/>
      <c r="E322" s="8"/>
      <c r="F322" s="19"/>
      <c r="G322" s="18"/>
      <c r="H322" s="18"/>
      <c r="I322" s="1"/>
      <c r="J322" s="76"/>
      <c r="K322" s="76"/>
      <c r="L322" s="76"/>
      <c r="M322" s="76"/>
      <c r="N322" s="76"/>
      <c r="O322" s="76"/>
      <c r="P322" s="71"/>
      <c r="Q322" s="76"/>
      <c r="S322" s="76"/>
      <c r="T322" s="76"/>
      <c r="U322" s="76"/>
      <c r="V322" s="76"/>
      <c r="W322" s="76"/>
      <c r="X322" s="76"/>
      <c r="Y322" s="71"/>
      <c r="Z322" s="76"/>
      <c r="AB322" s="76"/>
      <c r="AC322" s="76"/>
      <c r="AD322" s="76"/>
      <c r="AE322" s="76"/>
      <c r="AF322" s="76"/>
      <c r="AG322" s="76"/>
      <c r="AH322" s="71"/>
      <c r="AI322" s="76"/>
      <c r="AJ322" s="76"/>
    </row>
    <row r="323" spans="1:36" x14ac:dyDescent="0.25">
      <c r="A323" s="14"/>
      <c r="B323" s="8"/>
      <c r="C323" s="15"/>
      <c r="D323" s="16"/>
      <c r="E323" s="8"/>
      <c r="F323" s="19"/>
      <c r="G323" s="18"/>
      <c r="H323" s="18"/>
      <c r="I323" s="1"/>
      <c r="J323" s="76"/>
      <c r="K323" s="76"/>
      <c r="L323" s="76"/>
      <c r="M323" s="76"/>
      <c r="N323" s="76"/>
      <c r="O323" s="76"/>
      <c r="P323" s="71"/>
      <c r="Q323" s="76"/>
      <c r="S323" s="76"/>
      <c r="T323" s="76"/>
      <c r="U323" s="76"/>
      <c r="V323" s="76"/>
      <c r="W323" s="76"/>
      <c r="X323" s="76"/>
      <c r="Y323" s="71"/>
      <c r="Z323" s="76"/>
      <c r="AB323" s="76"/>
      <c r="AC323" s="76"/>
      <c r="AD323" s="76"/>
      <c r="AE323" s="76"/>
      <c r="AF323" s="76"/>
      <c r="AG323" s="76"/>
      <c r="AH323" s="71"/>
      <c r="AI323" s="76"/>
      <c r="AJ323" s="76"/>
    </row>
    <row r="324" spans="1:36" x14ac:dyDescent="0.25">
      <c r="A324" s="14"/>
      <c r="B324" s="8"/>
      <c r="C324" s="15"/>
      <c r="D324" s="16"/>
      <c r="E324" s="8"/>
      <c r="F324" s="19"/>
      <c r="G324" s="18"/>
      <c r="H324" s="18"/>
      <c r="I324" s="1"/>
      <c r="J324" s="76"/>
      <c r="K324" s="76"/>
      <c r="L324" s="76"/>
      <c r="M324" s="76"/>
      <c r="N324" s="76"/>
      <c r="O324" s="76"/>
      <c r="P324" s="71"/>
      <c r="Q324" s="76"/>
      <c r="S324" s="76"/>
      <c r="T324" s="76"/>
      <c r="U324" s="76"/>
      <c r="V324" s="76"/>
      <c r="W324" s="76"/>
      <c r="X324" s="76"/>
      <c r="Y324" s="71"/>
      <c r="Z324" s="76"/>
      <c r="AB324" s="76"/>
      <c r="AC324" s="76"/>
      <c r="AD324" s="76"/>
      <c r="AE324" s="76"/>
      <c r="AF324" s="76"/>
      <c r="AG324" s="76"/>
      <c r="AH324" s="71"/>
      <c r="AI324" s="76"/>
      <c r="AJ324" s="76"/>
    </row>
    <row r="325" spans="1:36" x14ac:dyDescent="0.25">
      <c r="A325" s="14"/>
      <c r="B325" s="8"/>
      <c r="C325" s="15"/>
      <c r="D325" s="16"/>
      <c r="E325" s="8"/>
      <c r="F325" s="19"/>
      <c r="G325" s="18"/>
      <c r="H325" s="18"/>
      <c r="I325" s="1"/>
      <c r="J325" s="76"/>
      <c r="K325" s="76"/>
      <c r="L325" s="76"/>
      <c r="M325" s="76"/>
      <c r="N325" s="76"/>
      <c r="O325" s="76"/>
      <c r="P325" s="71"/>
      <c r="Q325" s="76"/>
      <c r="S325" s="76"/>
      <c r="T325" s="76"/>
      <c r="U325" s="76"/>
      <c r="V325" s="76"/>
      <c r="W325" s="76"/>
      <c r="X325" s="76"/>
      <c r="Y325" s="71"/>
      <c r="Z325" s="76"/>
      <c r="AB325" s="76"/>
      <c r="AC325" s="76"/>
      <c r="AD325" s="76"/>
      <c r="AE325" s="76"/>
      <c r="AF325" s="76"/>
      <c r="AG325" s="76"/>
      <c r="AH325" s="71"/>
      <c r="AI325" s="76"/>
      <c r="AJ325" s="76"/>
    </row>
    <row r="326" spans="1:36" x14ac:dyDescent="0.25">
      <c r="A326" s="14"/>
      <c r="B326" s="8"/>
      <c r="C326" s="15"/>
      <c r="D326" s="16"/>
      <c r="E326" s="8"/>
      <c r="F326" s="19"/>
      <c r="G326" s="18"/>
      <c r="H326" s="18"/>
      <c r="I326" s="1"/>
      <c r="J326" s="76"/>
      <c r="K326" s="76"/>
      <c r="L326" s="76"/>
      <c r="M326" s="76"/>
      <c r="N326" s="76"/>
      <c r="O326" s="76"/>
      <c r="P326" s="71"/>
      <c r="Q326" s="76"/>
      <c r="S326" s="76"/>
      <c r="T326" s="76"/>
      <c r="U326" s="76"/>
      <c r="V326" s="76"/>
      <c r="W326" s="76"/>
      <c r="X326" s="76"/>
      <c r="Y326" s="71"/>
      <c r="Z326" s="76"/>
      <c r="AB326" s="76"/>
      <c r="AC326" s="76"/>
      <c r="AD326" s="76"/>
      <c r="AE326" s="76"/>
      <c r="AF326" s="76"/>
      <c r="AG326" s="76"/>
      <c r="AH326" s="71"/>
      <c r="AI326" s="76"/>
      <c r="AJ326" s="76"/>
    </row>
    <row r="327" spans="1:36" x14ac:dyDescent="0.25">
      <c r="A327" s="14"/>
      <c r="B327" s="8"/>
      <c r="C327" s="15"/>
      <c r="D327" s="16"/>
      <c r="E327" s="8"/>
      <c r="F327" s="19"/>
      <c r="G327" s="18"/>
      <c r="H327" s="18"/>
      <c r="I327" s="1"/>
      <c r="J327" s="76"/>
      <c r="K327" s="76"/>
      <c r="L327" s="76"/>
      <c r="M327" s="76"/>
      <c r="N327" s="76"/>
      <c r="O327" s="76"/>
      <c r="P327" s="71"/>
      <c r="Q327" s="76"/>
      <c r="S327" s="76"/>
      <c r="T327" s="76"/>
      <c r="U327" s="76"/>
      <c r="V327" s="76"/>
      <c r="W327" s="76"/>
      <c r="X327" s="76"/>
      <c r="Y327" s="71"/>
      <c r="Z327" s="76"/>
      <c r="AB327" s="76"/>
      <c r="AC327" s="76"/>
      <c r="AD327" s="76"/>
      <c r="AE327" s="76"/>
      <c r="AF327" s="76"/>
      <c r="AG327" s="76"/>
      <c r="AH327" s="71"/>
      <c r="AI327" s="76"/>
      <c r="AJ327" s="76"/>
    </row>
    <row r="328" spans="1:36" x14ac:dyDescent="0.25">
      <c r="A328" s="14"/>
      <c r="B328" s="8"/>
      <c r="C328" s="15"/>
      <c r="D328" s="16"/>
      <c r="E328" s="8"/>
      <c r="F328" s="19"/>
      <c r="G328" s="18"/>
      <c r="H328" s="18"/>
      <c r="I328" s="1"/>
    </row>
    <row r="329" spans="1:36" x14ac:dyDescent="0.25">
      <c r="A329" s="14"/>
      <c r="B329" s="8"/>
      <c r="C329" s="15"/>
      <c r="D329" s="16"/>
      <c r="E329" s="8"/>
      <c r="F329" s="19"/>
      <c r="G329" s="18"/>
      <c r="H329" s="18"/>
      <c r="I329" s="1"/>
    </row>
    <row r="330" spans="1:36" x14ac:dyDescent="0.25">
      <c r="A330" s="14"/>
      <c r="B330" s="8"/>
      <c r="C330" s="15"/>
      <c r="D330" s="16"/>
      <c r="E330" s="8"/>
      <c r="F330" s="19"/>
      <c r="G330" s="18"/>
      <c r="H330" s="18"/>
      <c r="I330" s="1"/>
    </row>
    <row r="331" spans="1:36" x14ac:dyDescent="0.25">
      <c r="A331" s="14"/>
      <c r="B331" s="8"/>
      <c r="C331" s="15"/>
      <c r="D331" s="16"/>
      <c r="E331" s="8"/>
      <c r="F331" s="19"/>
      <c r="G331" s="18"/>
      <c r="H331" s="18"/>
      <c r="I331" s="1"/>
    </row>
    <row r="332" spans="1:36" x14ac:dyDescent="0.25">
      <c r="A332" s="14"/>
      <c r="B332" s="8"/>
      <c r="C332" s="15"/>
      <c r="D332" s="16"/>
      <c r="E332" s="8"/>
      <c r="F332" s="19"/>
      <c r="G332" s="18"/>
      <c r="H332" s="18"/>
      <c r="I332" s="1"/>
    </row>
    <row r="333" spans="1:36" x14ac:dyDescent="0.25">
      <c r="A333" s="14"/>
      <c r="B333" s="8"/>
      <c r="C333" s="15"/>
      <c r="D333" s="16"/>
      <c r="E333" s="8"/>
      <c r="F333" s="19"/>
      <c r="G333" s="18"/>
      <c r="H333" s="18"/>
      <c r="I333" s="1"/>
    </row>
    <row r="334" spans="1:36" x14ac:dyDescent="0.25">
      <c r="A334" s="14"/>
      <c r="B334" s="8"/>
      <c r="C334" s="15"/>
      <c r="D334" s="16"/>
      <c r="E334" s="8"/>
      <c r="F334" s="19"/>
      <c r="G334" s="18"/>
      <c r="H334" s="18"/>
      <c r="I334" s="1"/>
    </row>
    <row r="335" spans="1:36" x14ac:dyDescent="0.25">
      <c r="A335" s="14"/>
      <c r="B335" s="8"/>
      <c r="C335" s="15"/>
      <c r="D335" s="16"/>
      <c r="E335" s="8"/>
      <c r="F335" s="19"/>
      <c r="G335" s="18"/>
      <c r="H335" s="18"/>
      <c r="I335" s="1"/>
    </row>
    <row r="336" spans="1:36" x14ac:dyDescent="0.25">
      <c r="A336" s="14"/>
      <c r="B336" s="8"/>
      <c r="C336" s="15"/>
      <c r="D336" s="16"/>
      <c r="E336" s="8"/>
      <c r="F336" s="19"/>
      <c r="G336" s="18"/>
      <c r="H336" s="18"/>
      <c r="I336" s="1"/>
    </row>
    <row r="337" spans="1:36" x14ac:dyDescent="0.25">
      <c r="A337" s="14"/>
      <c r="B337" s="8"/>
      <c r="C337" s="15"/>
      <c r="D337" s="16"/>
      <c r="E337" s="8"/>
      <c r="F337" s="19"/>
      <c r="G337" s="18"/>
      <c r="H337" s="18"/>
      <c r="I337" s="1"/>
      <c r="J337"/>
      <c r="K337"/>
      <c r="L337"/>
      <c r="M337"/>
      <c r="N337"/>
      <c r="O337"/>
      <c r="P337"/>
      <c r="Q337"/>
      <c r="S337"/>
      <c r="T337"/>
      <c r="U337"/>
      <c r="V337"/>
      <c r="W337"/>
      <c r="X337"/>
      <c r="Y337"/>
      <c r="Z337"/>
      <c r="AB337"/>
      <c r="AC337"/>
      <c r="AD337"/>
      <c r="AE337"/>
      <c r="AF337"/>
      <c r="AG337"/>
      <c r="AH337"/>
      <c r="AI337"/>
      <c r="AJ337" s="72"/>
    </row>
    <row r="338" spans="1:36" x14ac:dyDescent="0.25">
      <c r="A338" s="14"/>
      <c r="B338" s="8"/>
      <c r="C338" s="15"/>
      <c r="D338" s="16"/>
      <c r="E338" s="8"/>
      <c r="F338" s="19"/>
      <c r="G338" s="18"/>
      <c r="H338" s="18"/>
      <c r="I338" s="1"/>
      <c r="J338"/>
      <c r="K338"/>
      <c r="L338"/>
      <c r="M338"/>
      <c r="N338"/>
      <c r="O338"/>
      <c r="P338"/>
      <c r="Q338"/>
      <c r="S338"/>
      <c r="T338"/>
      <c r="U338"/>
      <c r="V338"/>
      <c r="W338"/>
      <c r="X338"/>
      <c r="Y338"/>
      <c r="Z338"/>
      <c r="AB338"/>
      <c r="AC338"/>
      <c r="AD338"/>
      <c r="AE338"/>
      <c r="AF338"/>
      <c r="AG338"/>
      <c r="AH338"/>
      <c r="AI338"/>
      <c r="AJ338" s="72"/>
    </row>
    <row r="339" spans="1:36" x14ac:dyDescent="0.25">
      <c r="A339" s="14"/>
      <c r="B339" s="8"/>
      <c r="C339" s="15"/>
      <c r="D339" s="16"/>
      <c r="E339" s="8"/>
      <c r="F339" s="19"/>
      <c r="G339" s="18"/>
      <c r="H339" s="18"/>
      <c r="I339" s="1"/>
      <c r="J339"/>
      <c r="K339"/>
      <c r="L339"/>
      <c r="M339"/>
      <c r="N339"/>
      <c r="O339"/>
      <c r="P339"/>
      <c r="Q339"/>
      <c r="S339"/>
      <c r="T339"/>
      <c r="U339"/>
      <c r="V339"/>
      <c r="W339"/>
      <c r="X339"/>
      <c r="Y339"/>
      <c r="Z339"/>
      <c r="AB339"/>
      <c r="AC339"/>
      <c r="AD339"/>
      <c r="AE339"/>
      <c r="AF339"/>
      <c r="AG339"/>
      <c r="AH339"/>
      <c r="AI339"/>
      <c r="AJ339" s="72"/>
    </row>
    <row r="340" spans="1:36" x14ac:dyDescent="0.25">
      <c r="A340" s="14"/>
      <c r="B340" s="8"/>
      <c r="C340" s="15"/>
      <c r="D340" s="16"/>
      <c r="E340" s="8"/>
      <c r="F340" s="19"/>
      <c r="G340" s="18"/>
      <c r="H340" s="18"/>
      <c r="I340" s="1"/>
      <c r="J340"/>
      <c r="K340"/>
      <c r="L340"/>
      <c r="M340"/>
      <c r="N340"/>
      <c r="O340"/>
      <c r="P340"/>
      <c r="Q340"/>
      <c r="S340"/>
      <c r="T340"/>
      <c r="U340"/>
      <c r="V340"/>
      <c r="W340"/>
      <c r="X340"/>
      <c r="Y340"/>
      <c r="Z340"/>
      <c r="AB340"/>
      <c r="AC340"/>
      <c r="AD340"/>
      <c r="AE340"/>
      <c r="AF340"/>
      <c r="AG340"/>
      <c r="AH340"/>
      <c r="AI340"/>
      <c r="AJ340" s="72"/>
    </row>
    <row r="341" spans="1:36" x14ac:dyDescent="0.25">
      <c r="A341" s="14"/>
      <c r="B341" s="8"/>
      <c r="C341" s="15"/>
      <c r="D341" s="16"/>
      <c r="E341" s="8"/>
      <c r="F341" s="19"/>
      <c r="G341" s="18"/>
      <c r="H341" s="18"/>
      <c r="I341" s="1"/>
      <c r="J341"/>
      <c r="K341"/>
      <c r="L341"/>
      <c r="M341"/>
      <c r="N341"/>
      <c r="O341"/>
      <c r="P341"/>
      <c r="Q341"/>
      <c r="S341"/>
      <c r="T341"/>
      <c r="U341"/>
      <c r="V341"/>
      <c r="W341"/>
      <c r="X341"/>
      <c r="Y341"/>
      <c r="Z341"/>
      <c r="AB341"/>
      <c r="AC341"/>
      <c r="AD341"/>
      <c r="AE341"/>
      <c r="AF341"/>
      <c r="AG341"/>
      <c r="AH341"/>
      <c r="AI341"/>
      <c r="AJ341" s="72"/>
    </row>
    <row r="342" spans="1:36" x14ac:dyDescent="0.25">
      <c r="A342" s="14"/>
      <c r="B342" s="8"/>
      <c r="C342" s="15"/>
      <c r="D342" s="16"/>
      <c r="E342" s="8"/>
      <c r="F342" s="19"/>
      <c r="G342" s="18"/>
      <c r="H342" s="18"/>
      <c r="I342" s="1"/>
      <c r="J342"/>
      <c r="K342"/>
      <c r="L342"/>
      <c r="M342"/>
      <c r="N342"/>
      <c r="O342"/>
      <c r="P342"/>
      <c r="Q342"/>
      <c r="S342"/>
      <c r="T342"/>
      <c r="U342"/>
      <c r="V342"/>
      <c r="W342"/>
      <c r="X342"/>
      <c r="Y342"/>
      <c r="Z342"/>
      <c r="AB342"/>
      <c r="AC342"/>
      <c r="AD342"/>
      <c r="AE342"/>
      <c r="AF342"/>
      <c r="AG342"/>
      <c r="AH342"/>
      <c r="AI342"/>
      <c r="AJ342" s="72"/>
    </row>
    <row r="343" spans="1:36" x14ac:dyDescent="0.25">
      <c r="A343" s="14"/>
      <c r="B343" s="8"/>
      <c r="C343" s="15"/>
      <c r="D343" s="16"/>
      <c r="E343" s="8"/>
      <c r="F343" s="19"/>
      <c r="G343" s="18"/>
      <c r="H343" s="18"/>
      <c r="I343" s="1"/>
      <c r="J343"/>
      <c r="K343"/>
      <c r="L343"/>
      <c r="M343"/>
      <c r="N343"/>
      <c r="O343"/>
      <c r="P343"/>
      <c r="Q343"/>
      <c r="S343"/>
      <c r="T343"/>
      <c r="U343"/>
      <c r="V343"/>
      <c r="W343"/>
      <c r="X343"/>
      <c r="Y343"/>
      <c r="Z343"/>
      <c r="AB343"/>
      <c r="AC343"/>
      <c r="AD343"/>
      <c r="AE343"/>
      <c r="AF343"/>
      <c r="AG343"/>
      <c r="AH343"/>
      <c r="AI343"/>
      <c r="AJ343" s="72"/>
    </row>
    <row r="344" spans="1:36" x14ac:dyDescent="0.25">
      <c r="A344" s="14"/>
      <c r="B344" s="8"/>
      <c r="C344" s="15"/>
      <c r="D344" s="16"/>
      <c r="E344" s="8"/>
      <c r="F344" s="19"/>
      <c r="G344" s="18"/>
      <c r="H344" s="18"/>
      <c r="I344" s="1"/>
      <c r="J344"/>
      <c r="K344"/>
      <c r="L344"/>
      <c r="M344"/>
      <c r="N344"/>
      <c r="O344"/>
      <c r="P344"/>
      <c r="Q344"/>
      <c r="S344"/>
      <c r="T344"/>
      <c r="U344"/>
      <c r="V344"/>
      <c r="W344"/>
      <c r="X344"/>
      <c r="Y344"/>
      <c r="Z344"/>
      <c r="AB344"/>
      <c r="AC344"/>
      <c r="AD344"/>
      <c r="AE344"/>
      <c r="AF344"/>
      <c r="AG344"/>
      <c r="AH344"/>
      <c r="AI344"/>
      <c r="AJ344" s="72"/>
    </row>
    <row r="345" spans="1:36" x14ac:dyDescent="0.25">
      <c r="A345" s="14"/>
      <c r="B345" s="8"/>
      <c r="C345" s="15"/>
      <c r="D345" s="16"/>
      <c r="E345" s="8"/>
      <c r="F345" s="19"/>
      <c r="G345" s="18"/>
      <c r="H345" s="18"/>
      <c r="I345" s="1"/>
      <c r="J345"/>
      <c r="K345"/>
      <c r="L345"/>
      <c r="M345"/>
      <c r="N345"/>
      <c r="O345"/>
      <c r="P345"/>
      <c r="Q345"/>
      <c r="S345"/>
      <c r="T345"/>
      <c r="U345"/>
      <c r="V345"/>
      <c r="W345"/>
      <c r="X345"/>
      <c r="Y345"/>
      <c r="Z345"/>
      <c r="AB345"/>
      <c r="AC345"/>
      <c r="AD345"/>
      <c r="AE345"/>
      <c r="AF345"/>
      <c r="AG345"/>
      <c r="AH345"/>
      <c r="AI345"/>
      <c r="AJ345" s="72"/>
    </row>
    <row r="346" spans="1:36" x14ac:dyDescent="0.25">
      <c r="A346" s="14"/>
      <c r="B346" s="8"/>
      <c r="C346" s="15"/>
      <c r="D346" s="16"/>
      <c r="E346" s="8"/>
      <c r="F346" s="19"/>
      <c r="G346" s="18"/>
      <c r="H346" s="18"/>
      <c r="I346" s="1"/>
      <c r="J346"/>
      <c r="K346"/>
      <c r="L346"/>
      <c r="M346"/>
      <c r="N346"/>
      <c r="O346"/>
      <c r="P346"/>
      <c r="Q346"/>
      <c r="S346"/>
      <c r="T346"/>
      <c r="U346"/>
      <c r="V346"/>
      <c r="W346"/>
      <c r="X346"/>
      <c r="Y346"/>
      <c r="Z346"/>
      <c r="AB346"/>
      <c r="AC346"/>
      <c r="AD346"/>
      <c r="AE346"/>
      <c r="AF346"/>
      <c r="AG346"/>
      <c r="AH346"/>
      <c r="AI346"/>
      <c r="AJ346" s="72"/>
    </row>
    <row r="347" spans="1:36" x14ac:dyDescent="0.25">
      <c r="A347" s="14"/>
      <c r="B347" s="8"/>
      <c r="C347" s="15"/>
      <c r="D347" s="16"/>
      <c r="E347" s="8"/>
      <c r="F347" s="19"/>
      <c r="G347" s="18"/>
      <c r="H347" s="18"/>
      <c r="I347" s="1"/>
      <c r="J347"/>
      <c r="K347"/>
      <c r="L347"/>
      <c r="M347"/>
      <c r="N347"/>
      <c r="O347"/>
      <c r="P347"/>
      <c r="Q347"/>
      <c r="S347"/>
      <c r="T347"/>
      <c r="U347"/>
      <c r="V347"/>
      <c r="W347"/>
      <c r="X347"/>
      <c r="Y347"/>
      <c r="Z347"/>
      <c r="AB347"/>
      <c r="AC347"/>
      <c r="AD347"/>
      <c r="AE347"/>
      <c r="AF347"/>
      <c r="AG347"/>
      <c r="AH347"/>
      <c r="AI347"/>
      <c r="AJ347" s="72"/>
    </row>
    <row r="348" spans="1:36" x14ac:dyDescent="0.25">
      <c r="A348" s="14"/>
      <c r="B348" s="8"/>
      <c r="C348" s="15"/>
      <c r="D348" s="16"/>
      <c r="E348" s="8"/>
      <c r="F348" s="19"/>
      <c r="G348" s="18"/>
      <c r="H348" s="18"/>
      <c r="I348" s="1"/>
      <c r="J348"/>
      <c r="K348"/>
      <c r="L348"/>
      <c r="M348"/>
      <c r="N348"/>
      <c r="O348"/>
      <c r="P348"/>
      <c r="Q348"/>
      <c r="S348"/>
      <c r="T348"/>
      <c r="U348"/>
      <c r="V348"/>
      <c r="W348"/>
      <c r="X348"/>
      <c r="Y348"/>
      <c r="Z348"/>
      <c r="AB348"/>
      <c r="AC348"/>
      <c r="AD348"/>
      <c r="AE348"/>
      <c r="AF348"/>
      <c r="AG348"/>
      <c r="AH348"/>
      <c r="AI348"/>
      <c r="AJ348" s="72"/>
    </row>
    <row r="349" spans="1:36" x14ac:dyDescent="0.25">
      <c r="A349" s="14"/>
      <c r="B349" s="8"/>
      <c r="C349" s="15"/>
      <c r="D349" s="16"/>
      <c r="E349" s="8"/>
      <c r="F349" s="19"/>
      <c r="G349" s="18"/>
      <c r="H349" s="18"/>
      <c r="I349" s="1"/>
      <c r="J349"/>
      <c r="K349"/>
      <c r="L349"/>
      <c r="M349"/>
      <c r="N349"/>
      <c r="O349"/>
      <c r="P349"/>
      <c r="Q349"/>
      <c r="S349"/>
      <c r="T349"/>
      <c r="U349"/>
      <c r="V349"/>
      <c r="W349"/>
      <c r="X349"/>
      <c r="Y349"/>
      <c r="Z349"/>
      <c r="AB349"/>
      <c r="AC349"/>
      <c r="AD349"/>
      <c r="AE349"/>
      <c r="AF349"/>
      <c r="AG349"/>
      <c r="AH349"/>
      <c r="AI349"/>
      <c r="AJ349" s="72"/>
    </row>
    <row r="350" spans="1:36" x14ac:dyDescent="0.25">
      <c r="A350" s="14"/>
      <c r="B350" s="8"/>
      <c r="C350" s="15"/>
      <c r="D350" s="16"/>
      <c r="E350" s="8"/>
      <c r="F350" s="19"/>
      <c r="G350" s="18"/>
      <c r="H350" s="18"/>
      <c r="I350" s="1"/>
      <c r="J350"/>
      <c r="K350"/>
      <c r="L350"/>
      <c r="M350"/>
      <c r="N350"/>
      <c r="O350"/>
      <c r="P350"/>
      <c r="Q350"/>
      <c r="S350"/>
      <c r="T350"/>
      <c r="U350"/>
      <c r="V350"/>
      <c r="W350"/>
      <c r="X350"/>
      <c r="Y350"/>
      <c r="Z350"/>
      <c r="AB350"/>
      <c r="AC350"/>
      <c r="AD350"/>
      <c r="AE350"/>
      <c r="AF350"/>
      <c r="AG350"/>
      <c r="AH350"/>
      <c r="AI350"/>
      <c r="AJ350" s="72"/>
    </row>
    <row r="351" spans="1:36" x14ac:dyDescent="0.25">
      <c r="A351" s="14"/>
      <c r="B351" s="8"/>
      <c r="C351" s="15"/>
      <c r="D351" s="16"/>
      <c r="E351" s="8"/>
      <c r="F351" s="19"/>
      <c r="G351" s="18"/>
      <c r="H351" s="18"/>
      <c r="I351" s="1"/>
      <c r="J351"/>
      <c r="K351"/>
      <c r="L351"/>
      <c r="M351"/>
      <c r="N351"/>
      <c r="O351"/>
      <c r="P351"/>
      <c r="Q351"/>
      <c r="S351"/>
      <c r="T351"/>
      <c r="U351"/>
      <c r="V351"/>
      <c r="W351"/>
      <c r="X351"/>
      <c r="Y351"/>
      <c r="Z351"/>
      <c r="AB351"/>
      <c r="AC351"/>
      <c r="AD351"/>
      <c r="AE351"/>
      <c r="AF351"/>
      <c r="AG351"/>
      <c r="AH351"/>
      <c r="AI351"/>
      <c r="AJ351" s="72"/>
    </row>
    <row r="352" spans="1:36" x14ac:dyDescent="0.25">
      <c r="A352" s="14"/>
      <c r="B352" s="8"/>
      <c r="C352" s="15"/>
      <c r="D352" s="16"/>
      <c r="E352" s="8"/>
      <c r="F352" s="19"/>
      <c r="G352" s="18"/>
      <c r="H352" s="18"/>
      <c r="I352" s="1"/>
      <c r="J352"/>
      <c r="K352"/>
      <c r="L352"/>
      <c r="M352"/>
      <c r="N352"/>
      <c r="O352"/>
      <c r="P352"/>
      <c r="Q352"/>
      <c r="S352"/>
      <c r="T352"/>
      <c r="U352"/>
      <c r="V352"/>
      <c r="W352"/>
      <c r="X352"/>
      <c r="Y352"/>
      <c r="Z352"/>
      <c r="AB352"/>
      <c r="AC352"/>
      <c r="AD352"/>
      <c r="AE352"/>
      <c r="AF352"/>
      <c r="AG352"/>
      <c r="AH352"/>
      <c r="AI352"/>
      <c r="AJ352" s="72"/>
    </row>
    <row r="353" spans="1:36" x14ac:dyDescent="0.25">
      <c r="A353" s="14"/>
      <c r="B353" s="8"/>
      <c r="C353" s="15"/>
      <c r="D353" s="16"/>
      <c r="E353" s="8"/>
      <c r="F353" s="19"/>
      <c r="G353" s="18"/>
      <c r="H353" s="18"/>
      <c r="I353" s="1"/>
      <c r="J353"/>
      <c r="K353"/>
      <c r="L353"/>
      <c r="M353"/>
      <c r="N353"/>
      <c r="O353"/>
      <c r="P353"/>
      <c r="Q353"/>
      <c r="S353"/>
      <c r="T353"/>
      <c r="U353"/>
      <c r="V353"/>
      <c r="W353"/>
      <c r="X353"/>
      <c r="Y353"/>
      <c r="Z353"/>
      <c r="AB353"/>
      <c r="AC353"/>
      <c r="AD353"/>
      <c r="AE353"/>
      <c r="AF353"/>
      <c r="AG353"/>
      <c r="AH353"/>
      <c r="AI353"/>
      <c r="AJ353" s="72"/>
    </row>
    <row r="354" spans="1:36" x14ac:dyDescent="0.25">
      <c r="A354" s="14"/>
      <c r="B354" s="8"/>
      <c r="C354" s="15"/>
      <c r="D354" s="16"/>
      <c r="E354" s="8"/>
      <c r="F354" s="19"/>
      <c r="G354" s="18"/>
      <c r="H354" s="18"/>
      <c r="I354" s="1"/>
      <c r="J354"/>
      <c r="K354"/>
      <c r="L354"/>
      <c r="M354"/>
      <c r="N354"/>
      <c r="O354"/>
      <c r="P354"/>
      <c r="Q354"/>
      <c r="S354"/>
      <c r="T354"/>
      <c r="U354"/>
      <c r="V354"/>
      <c r="W354"/>
      <c r="X354"/>
      <c r="Y354"/>
      <c r="Z354"/>
      <c r="AB354"/>
      <c r="AC354"/>
      <c r="AD354"/>
      <c r="AE354"/>
      <c r="AF354"/>
      <c r="AG354"/>
      <c r="AH354"/>
      <c r="AI354"/>
      <c r="AJ354" s="72"/>
    </row>
    <row r="355" spans="1:36" x14ac:dyDescent="0.25">
      <c r="A355" s="14"/>
      <c r="B355" s="8"/>
      <c r="C355" s="15"/>
      <c r="D355" s="16"/>
      <c r="E355" s="8"/>
      <c r="F355" s="19"/>
      <c r="G355" s="18"/>
      <c r="H355" s="18"/>
      <c r="I355" s="1"/>
      <c r="J355"/>
      <c r="K355"/>
      <c r="L355"/>
      <c r="M355"/>
      <c r="N355"/>
      <c r="O355"/>
      <c r="P355"/>
      <c r="Q355"/>
      <c r="S355"/>
      <c r="T355"/>
      <c r="U355"/>
      <c r="V355"/>
      <c r="W355"/>
      <c r="X355"/>
      <c r="Y355"/>
      <c r="Z355"/>
      <c r="AB355"/>
      <c r="AC355"/>
      <c r="AD355"/>
      <c r="AE355"/>
      <c r="AF355"/>
      <c r="AG355"/>
      <c r="AH355"/>
      <c r="AI355"/>
      <c r="AJ355" s="72"/>
    </row>
    <row r="356" spans="1:36" x14ac:dyDescent="0.25">
      <c r="A356" s="14"/>
      <c r="B356" s="8"/>
      <c r="C356" s="15"/>
      <c r="D356" s="16"/>
      <c r="E356" s="8"/>
      <c r="F356" s="19"/>
      <c r="G356" s="18"/>
      <c r="H356" s="18"/>
      <c r="I356" s="1"/>
      <c r="J356"/>
      <c r="K356"/>
      <c r="L356"/>
      <c r="M356"/>
      <c r="N356"/>
      <c r="O356"/>
      <c r="P356"/>
      <c r="Q356"/>
      <c r="S356"/>
      <c r="T356"/>
      <c r="U356"/>
      <c r="V356"/>
      <c r="W356"/>
      <c r="X356"/>
      <c r="Y356"/>
      <c r="Z356"/>
      <c r="AB356"/>
      <c r="AC356"/>
      <c r="AD356"/>
      <c r="AE356"/>
      <c r="AF356"/>
      <c r="AG356"/>
      <c r="AH356"/>
      <c r="AI356"/>
      <c r="AJ356" s="72"/>
    </row>
    <row r="357" spans="1:36" x14ac:dyDescent="0.25">
      <c r="A357" s="14"/>
      <c r="B357" s="8"/>
      <c r="C357" s="15"/>
      <c r="D357" s="16"/>
      <c r="E357" s="8"/>
      <c r="F357" s="19"/>
      <c r="G357" s="18"/>
      <c r="H357" s="18"/>
      <c r="I357" s="1"/>
      <c r="J357"/>
      <c r="K357"/>
      <c r="L357"/>
      <c r="M357"/>
      <c r="N357"/>
      <c r="O357"/>
      <c r="P357"/>
      <c r="Q357"/>
      <c r="S357"/>
      <c r="T357"/>
      <c r="U357"/>
      <c r="V357"/>
      <c r="W357"/>
      <c r="X357"/>
      <c r="Y357"/>
      <c r="Z357"/>
      <c r="AB357"/>
      <c r="AC357"/>
      <c r="AD357"/>
      <c r="AE357"/>
      <c r="AF357"/>
      <c r="AG357"/>
      <c r="AH357"/>
      <c r="AI357"/>
      <c r="AJ357" s="72"/>
    </row>
    <row r="358" spans="1:36" x14ac:dyDescent="0.25">
      <c r="A358" s="14"/>
      <c r="B358" s="8"/>
      <c r="C358" s="15"/>
      <c r="D358" s="16"/>
      <c r="E358" s="8"/>
      <c r="F358" s="19"/>
      <c r="G358" s="18"/>
      <c r="H358" s="18"/>
      <c r="I358" s="1"/>
      <c r="J358"/>
      <c r="K358"/>
      <c r="L358"/>
      <c r="M358"/>
      <c r="N358"/>
      <c r="O358"/>
      <c r="P358"/>
      <c r="Q358"/>
      <c r="S358"/>
      <c r="T358"/>
      <c r="U358"/>
      <c r="V358"/>
      <c r="W358"/>
      <c r="X358"/>
      <c r="Y358"/>
      <c r="Z358"/>
      <c r="AB358"/>
      <c r="AC358"/>
      <c r="AD358"/>
      <c r="AE358"/>
      <c r="AF358"/>
      <c r="AG358"/>
      <c r="AH358"/>
      <c r="AI358"/>
      <c r="AJ358" s="72"/>
    </row>
    <row r="359" spans="1:36" x14ac:dyDescent="0.25">
      <c r="A359" s="14"/>
      <c r="B359" s="8"/>
      <c r="C359" s="15"/>
      <c r="D359" s="16"/>
      <c r="E359" s="8"/>
      <c r="F359" s="19"/>
      <c r="G359" s="18"/>
      <c r="H359" s="18"/>
      <c r="I359" s="1"/>
      <c r="J359"/>
      <c r="K359"/>
      <c r="L359"/>
      <c r="M359"/>
      <c r="N359"/>
      <c r="O359"/>
      <c r="P359"/>
      <c r="Q359"/>
      <c r="S359"/>
      <c r="T359"/>
      <c r="U359"/>
      <c r="V359"/>
      <c r="W359"/>
      <c r="X359"/>
      <c r="Y359"/>
      <c r="Z359"/>
      <c r="AB359"/>
      <c r="AC359"/>
      <c r="AD359"/>
      <c r="AE359"/>
      <c r="AF359"/>
      <c r="AG359"/>
      <c r="AH359"/>
      <c r="AI359"/>
      <c r="AJ359" s="72"/>
    </row>
    <row r="360" spans="1:36" x14ac:dyDescent="0.25">
      <c r="A360" s="14"/>
      <c r="B360" s="8"/>
      <c r="C360" s="15"/>
      <c r="D360" s="16"/>
      <c r="E360" s="8"/>
      <c r="F360" s="19"/>
      <c r="G360" s="18"/>
      <c r="H360" s="18"/>
      <c r="I360" s="1"/>
      <c r="J360"/>
      <c r="K360"/>
      <c r="L360"/>
      <c r="M360"/>
      <c r="N360"/>
      <c r="O360"/>
      <c r="P360"/>
      <c r="Q360"/>
      <c r="S360"/>
      <c r="T360"/>
      <c r="U360"/>
      <c r="V360"/>
      <c r="W360"/>
      <c r="X360"/>
      <c r="Y360"/>
      <c r="Z360"/>
      <c r="AB360"/>
      <c r="AC360"/>
      <c r="AD360"/>
      <c r="AE360"/>
      <c r="AF360"/>
      <c r="AG360"/>
      <c r="AH360"/>
      <c r="AI360"/>
      <c r="AJ360" s="72"/>
    </row>
    <row r="361" spans="1:36" x14ac:dyDescent="0.25">
      <c r="A361" s="14"/>
      <c r="B361" s="8"/>
      <c r="C361" s="15"/>
      <c r="D361" s="16"/>
      <c r="E361" s="8"/>
      <c r="F361" s="19"/>
      <c r="G361" s="18"/>
      <c r="H361" s="18"/>
      <c r="I361" s="1"/>
      <c r="J361"/>
      <c r="K361"/>
      <c r="L361"/>
      <c r="M361"/>
      <c r="N361"/>
      <c r="O361"/>
      <c r="P361"/>
      <c r="Q361"/>
      <c r="S361"/>
      <c r="T361"/>
      <c r="U361"/>
      <c r="V361"/>
      <c r="W361"/>
      <c r="X361"/>
      <c r="Y361"/>
      <c r="Z361"/>
      <c r="AB361"/>
      <c r="AC361"/>
      <c r="AD361"/>
      <c r="AE361"/>
      <c r="AF361"/>
      <c r="AG361"/>
      <c r="AH361"/>
      <c r="AI361"/>
      <c r="AJ361" s="72"/>
    </row>
    <row r="362" spans="1:36" x14ac:dyDescent="0.25">
      <c r="A362" s="14"/>
      <c r="B362" s="8"/>
      <c r="C362" s="15"/>
      <c r="D362" s="16"/>
      <c r="E362" s="8"/>
      <c r="F362" s="19"/>
      <c r="G362" s="18"/>
      <c r="H362" s="18"/>
      <c r="I362" s="1"/>
      <c r="J362"/>
      <c r="K362"/>
      <c r="L362"/>
      <c r="M362"/>
      <c r="N362"/>
      <c r="O362"/>
      <c r="P362"/>
      <c r="Q362"/>
      <c r="S362"/>
      <c r="T362"/>
      <c r="U362"/>
      <c r="V362"/>
      <c r="W362"/>
      <c r="X362"/>
      <c r="Y362"/>
      <c r="Z362"/>
      <c r="AB362"/>
      <c r="AC362"/>
      <c r="AD362"/>
      <c r="AE362"/>
      <c r="AF362"/>
      <c r="AG362"/>
      <c r="AH362"/>
      <c r="AI362"/>
      <c r="AJ362" s="72"/>
    </row>
    <row r="363" spans="1:36" x14ac:dyDescent="0.25">
      <c r="A363" s="14"/>
      <c r="B363" s="8"/>
      <c r="C363" s="15"/>
      <c r="D363" s="16"/>
      <c r="E363" s="8"/>
      <c r="F363" s="19"/>
      <c r="G363" s="18"/>
      <c r="H363" s="18"/>
      <c r="I363" s="1"/>
      <c r="J363"/>
      <c r="K363"/>
      <c r="L363"/>
      <c r="M363"/>
      <c r="N363"/>
      <c r="O363"/>
      <c r="P363"/>
      <c r="Q363"/>
      <c r="S363"/>
      <c r="T363"/>
      <c r="U363"/>
      <c r="V363"/>
      <c r="W363"/>
      <c r="X363"/>
      <c r="Y363"/>
      <c r="Z363"/>
      <c r="AB363"/>
      <c r="AC363"/>
      <c r="AD363"/>
      <c r="AE363"/>
      <c r="AF363"/>
      <c r="AG363"/>
      <c r="AH363"/>
      <c r="AI363"/>
      <c r="AJ363" s="72"/>
    </row>
    <row r="364" spans="1:36" x14ac:dyDescent="0.25">
      <c r="A364" s="14"/>
      <c r="B364" s="8"/>
      <c r="C364" s="15"/>
      <c r="D364" s="16"/>
      <c r="E364" s="8"/>
      <c r="F364" s="19"/>
      <c r="G364" s="18"/>
      <c r="H364" s="18"/>
      <c r="I364" s="1"/>
      <c r="J364"/>
      <c r="K364"/>
      <c r="L364"/>
      <c r="M364"/>
      <c r="N364"/>
      <c r="O364"/>
      <c r="P364"/>
      <c r="Q364"/>
      <c r="S364"/>
      <c r="T364"/>
      <c r="U364"/>
      <c r="V364"/>
      <c r="W364"/>
      <c r="X364"/>
      <c r="Y364"/>
      <c r="Z364"/>
      <c r="AB364"/>
      <c r="AC364"/>
      <c r="AD364"/>
      <c r="AE364"/>
      <c r="AF364"/>
      <c r="AG364"/>
      <c r="AH364"/>
      <c r="AI364"/>
      <c r="AJ364" s="72"/>
    </row>
    <row r="365" spans="1:36" x14ac:dyDescent="0.25">
      <c r="A365" s="14"/>
      <c r="B365" s="8"/>
      <c r="C365" s="15"/>
      <c r="D365" s="16"/>
      <c r="E365" s="8"/>
      <c r="F365" s="19"/>
      <c r="G365" s="18"/>
      <c r="H365" s="18"/>
      <c r="I365" s="1"/>
      <c r="J365"/>
      <c r="K365"/>
      <c r="L365"/>
      <c r="M365"/>
      <c r="N365"/>
      <c r="O365"/>
      <c r="P365"/>
      <c r="Q365"/>
      <c r="S365"/>
      <c r="T365"/>
      <c r="U365"/>
      <c r="V365"/>
      <c r="W365"/>
      <c r="X365"/>
      <c r="Y365"/>
      <c r="Z365"/>
      <c r="AB365"/>
      <c r="AC365"/>
      <c r="AD365"/>
      <c r="AE365"/>
      <c r="AF365"/>
      <c r="AG365"/>
      <c r="AH365"/>
      <c r="AI365"/>
      <c r="AJ365" s="72"/>
    </row>
    <row r="366" spans="1:36" x14ac:dyDescent="0.25">
      <c r="A366" s="14"/>
      <c r="B366" s="8"/>
      <c r="C366" s="15"/>
      <c r="D366" s="16"/>
      <c r="E366" s="8"/>
      <c r="F366" s="19"/>
      <c r="G366" s="18"/>
      <c r="H366" s="18"/>
      <c r="I366" s="1"/>
      <c r="J366"/>
      <c r="K366"/>
      <c r="L366"/>
      <c r="M366"/>
      <c r="N366"/>
      <c r="O366"/>
      <c r="P366"/>
      <c r="Q366"/>
      <c r="S366"/>
      <c r="T366"/>
      <c r="U366"/>
      <c r="V366"/>
      <c r="W366"/>
      <c r="X366"/>
      <c r="Y366"/>
      <c r="Z366"/>
      <c r="AB366"/>
      <c r="AC366"/>
      <c r="AD366"/>
      <c r="AE366"/>
      <c r="AF366"/>
      <c r="AG366"/>
      <c r="AH366"/>
      <c r="AI366"/>
      <c r="AJ366" s="72"/>
    </row>
    <row r="367" spans="1:36" x14ac:dyDescent="0.25">
      <c r="A367" s="14"/>
      <c r="B367" s="8"/>
      <c r="C367" s="15"/>
      <c r="D367" s="16"/>
      <c r="E367" s="8"/>
      <c r="F367" s="19"/>
      <c r="G367" s="18"/>
      <c r="H367" s="18"/>
      <c r="I367" s="1"/>
      <c r="J367"/>
      <c r="K367"/>
      <c r="L367"/>
      <c r="M367"/>
      <c r="N367"/>
      <c r="O367"/>
      <c r="P367"/>
      <c r="Q367"/>
      <c r="S367"/>
      <c r="T367"/>
      <c r="U367"/>
      <c r="V367"/>
      <c r="W367"/>
      <c r="X367"/>
      <c r="Y367"/>
      <c r="Z367"/>
      <c r="AB367"/>
      <c r="AC367"/>
      <c r="AD367"/>
      <c r="AE367"/>
      <c r="AF367"/>
      <c r="AG367"/>
      <c r="AH367"/>
      <c r="AI367"/>
      <c r="AJ367" s="72"/>
    </row>
    <row r="368" spans="1:36" x14ac:dyDescent="0.25">
      <c r="A368" s="14"/>
      <c r="B368" s="8"/>
      <c r="C368" s="15"/>
      <c r="D368" s="16"/>
      <c r="E368" s="8"/>
      <c r="F368" s="19"/>
      <c r="G368" s="18"/>
      <c r="H368" s="18"/>
      <c r="I368" s="1"/>
      <c r="J368"/>
      <c r="K368"/>
      <c r="L368"/>
      <c r="M368"/>
      <c r="N368"/>
      <c r="O368"/>
      <c r="P368"/>
      <c r="Q368"/>
      <c r="S368"/>
      <c r="T368"/>
      <c r="U368"/>
      <c r="V368"/>
      <c r="W368"/>
      <c r="X368"/>
      <c r="Y368"/>
      <c r="Z368"/>
      <c r="AB368"/>
      <c r="AC368"/>
      <c r="AD368"/>
      <c r="AE368"/>
      <c r="AF368"/>
      <c r="AG368"/>
      <c r="AH368"/>
      <c r="AI368"/>
      <c r="AJ368" s="72"/>
    </row>
    <row r="369" spans="1:36" x14ac:dyDescent="0.25">
      <c r="A369" s="14"/>
      <c r="B369" s="8"/>
      <c r="C369" s="15"/>
      <c r="D369" s="16"/>
      <c r="E369" s="8"/>
      <c r="F369" s="19"/>
      <c r="G369" s="18"/>
      <c r="H369" s="18"/>
      <c r="I369" s="1"/>
      <c r="J369"/>
      <c r="K369"/>
      <c r="L369"/>
      <c r="M369"/>
      <c r="N369"/>
      <c r="O369"/>
      <c r="P369"/>
      <c r="Q369"/>
      <c r="S369"/>
      <c r="T369"/>
      <c r="U369"/>
      <c r="V369"/>
      <c r="W369"/>
      <c r="X369"/>
      <c r="Y369"/>
      <c r="Z369"/>
      <c r="AB369"/>
      <c r="AC369"/>
      <c r="AD369"/>
      <c r="AE369"/>
      <c r="AF369"/>
      <c r="AG369"/>
      <c r="AH369"/>
      <c r="AI369"/>
      <c r="AJ369" s="72"/>
    </row>
    <row r="370" spans="1:36" x14ac:dyDescent="0.25">
      <c r="A370" s="14"/>
      <c r="B370" s="8"/>
      <c r="C370" s="15"/>
      <c r="D370" s="16"/>
      <c r="E370" s="8"/>
      <c r="F370" s="19"/>
      <c r="G370" s="18"/>
      <c r="H370" s="18"/>
      <c r="I370" s="1"/>
      <c r="J370"/>
      <c r="K370"/>
      <c r="L370"/>
      <c r="M370"/>
      <c r="N370"/>
      <c r="O370"/>
      <c r="P370"/>
      <c r="Q370"/>
      <c r="S370"/>
      <c r="T370"/>
      <c r="U370"/>
      <c r="V370"/>
      <c r="W370"/>
      <c r="X370"/>
      <c r="Y370"/>
      <c r="Z370"/>
      <c r="AB370"/>
      <c r="AC370"/>
      <c r="AD370"/>
      <c r="AE370"/>
      <c r="AF370"/>
      <c r="AG370"/>
      <c r="AH370"/>
      <c r="AI370"/>
      <c r="AJ370" s="72"/>
    </row>
    <row r="371" spans="1:36" x14ac:dyDescent="0.25">
      <c r="A371" s="14"/>
      <c r="B371" s="8"/>
      <c r="C371" s="15"/>
      <c r="D371" s="16"/>
      <c r="E371" s="8"/>
      <c r="F371" s="19"/>
      <c r="G371" s="18"/>
      <c r="H371" s="18"/>
      <c r="I371" s="1"/>
      <c r="J371"/>
      <c r="K371"/>
      <c r="L371"/>
      <c r="M371"/>
      <c r="N371"/>
      <c r="O371"/>
      <c r="P371"/>
      <c r="Q371"/>
      <c r="S371"/>
      <c r="T371"/>
      <c r="U371"/>
      <c r="V371"/>
      <c r="W371"/>
      <c r="X371"/>
      <c r="Y371"/>
      <c r="Z371"/>
      <c r="AB371"/>
      <c r="AC371"/>
      <c r="AD371"/>
      <c r="AE371"/>
      <c r="AF371"/>
      <c r="AG371"/>
      <c r="AH371"/>
      <c r="AI371"/>
      <c r="AJ371" s="72"/>
    </row>
    <row r="372" spans="1:36" x14ac:dyDescent="0.25">
      <c r="A372" s="14"/>
      <c r="B372" s="8"/>
      <c r="C372" s="15"/>
      <c r="D372" s="16"/>
      <c r="E372" s="8"/>
      <c r="F372" s="19"/>
      <c r="G372" s="18"/>
      <c r="H372" s="18"/>
      <c r="I372" s="1"/>
      <c r="J372"/>
      <c r="K372"/>
      <c r="L372"/>
      <c r="M372"/>
      <c r="N372"/>
      <c r="O372"/>
      <c r="P372"/>
      <c r="Q372"/>
      <c r="S372"/>
      <c r="T372"/>
      <c r="U372"/>
      <c r="V372"/>
      <c r="W372"/>
      <c r="X372"/>
      <c r="Y372"/>
      <c r="Z372"/>
      <c r="AB372"/>
      <c r="AC372"/>
      <c r="AD372"/>
      <c r="AE372"/>
      <c r="AF372"/>
      <c r="AG372"/>
      <c r="AH372"/>
      <c r="AI372"/>
      <c r="AJ372" s="72"/>
    </row>
    <row r="373" spans="1:36" x14ac:dyDescent="0.25">
      <c r="A373" s="14"/>
      <c r="B373" s="8"/>
      <c r="C373" s="15"/>
      <c r="D373" s="16"/>
      <c r="E373" s="8"/>
      <c r="F373" s="19"/>
      <c r="G373" s="18"/>
      <c r="H373" s="18"/>
      <c r="I373" s="1"/>
      <c r="J373"/>
      <c r="K373"/>
      <c r="L373"/>
      <c r="M373"/>
      <c r="N373"/>
      <c r="O373"/>
      <c r="P373"/>
      <c r="Q373"/>
      <c r="S373"/>
      <c r="T373"/>
      <c r="U373"/>
      <c r="V373"/>
      <c r="W373"/>
      <c r="X373"/>
      <c r="Y373"/>
      <c r="Z373"/>
      <c r="AB373"/>
      <c r="AC373"/>
      <c r="AD373"/>
      <c r="AE373"/>
      <c r="AF373"/>
      <c r="AG373"/>
      <c r="AH373"/>
      <c r="AI373"/>
      <c r="AJ373" s="72"/>
    </row>
    <row r="374" spans="1:36" x14ac:dyDescent="0.25">
      <c r="A374" s="14"/>
      <c r="B374" s="8"/>
      <c r="C374" s="15"/>
      <c r="D374" s="16"/>
      <c r="E374" s="8"/>
      <c r="F374" s="19"/>
      <c r="G374" s="18"/>
      <c r="H374" s="18"/>
      <c r="I374" s="1"/>
      <c r="J374"/>
      <c r="K374"/>
      <c r="L374"/>
      <c r="M374"/>
      <c r="N374"/>
      <c r="O374"/>
      <c r="P374"/>
      <c r="Q374"/>
      <c r="S374"/>
      <c r="T374"/>
      <c r="U374"/>
      <c r="V374"/>
      <c r="W374"/>
      <c r="X374"/>
      <c r="Y374"/>
      <c r="Z374"/>
      <c r="AB374"/>
      <c r="AC374"/>
      <c r="AD374"/>
      <c r="AE374"/>
      <c r="AF374"/>
      <c r="AG374"/>
      <c r="AH374"/>
      <c r="AI374"/>
      <c r="AJ374" s="72"/>
    </row>
    <row r="375" spans="1:36" x14ac:dyDescent="0.25">
      <c r="A375" s="14"/>
      <c r="B375" s="8"/>
      <c r="C375" s="15"/>
      <c r="D375" s="16"/>
      <c r="E375" s="8"/>
      <c r="F375" s="19"/>
      <c r="G375" s="18"/>
      <c r="H375" s="18"/>
      <c r="I375" s="1"/>
      <c r="J375"/>
      <c r="K375"/>
      <c r="L375"/>
      <c r="M375"/>
      <c r="N375"/>
      <c r="O375"/>
      <c r="P375"/>
      <c r="Q375"/>
      <c r="S375"/>
      <c r="T375"/>
      <c r="U375"/>
      <c r="V375"/>
      <c r="W375"/>
      <c r="X375"/>
      <c r="Y375"/>
      <c r="Z375"/>
      <c r="AB375"/>
      <c r="AC375"/>
      <c r="AD375"/>
      <c r="AE375"/>
      <c r="AF375"/>
      <c r="AG375"/>
      <c r="AH375"/>
      <c r="AI375"/>
      <c r="AJ375" s="72"/>
    </row>
    <row r="376" spans="1:36" x14ac:dyDescent="0.25">
      <c r="A376" s="14"/>
      <c r="B376" s="8"/>
      <c r="C376" s="15"/>
      <c r="D376" s="16"/>
      <c r="E376" s="8"/>
      <c r="F376" s="19"/>
      <c r="G376" s="18"/>
      <c r="H376" s="18"/>
      <c r="I376" s="1"/>
      <c r="J376"/>
      <c r="K376"/>
      <c r="L376"/>
      <c r="M376"/>
      <c r="N376"/>
      <c r="O376"/>
      <c r="P376"/>
      <c r="Q376"/>
      <c r="S376"/>
      <c r="T376"/>
      <c r="U376"/>
      <c r="V376"/>
      <c r="W376"/>
      <c r="X376"/>
      <c r="Y376"/>
      <c r="Z376"/>
      <c r="AB376"/>
      <c r="AC376"/>
      <c r="AD376"/>
      <c r="AE376"/>
      <c r="AF376"/>
      <c r="AG376"/>
      <c r="AH376"/>
      <c r="AI376"/>
      <c r="AJ376" s="72"/>
    </row>
    <row r="377" spans="1:36" x14ac:dyDescent="0.25">
      <c r="A377" s="14"/>
      <c r="B377" s="8"/>
      <c r="C377" s="15"/>
      <c r="D377" s="16"/>
      <c r="E377" s="8"/>
      <c r="F377" s="19"/>
      <c r="G377" s="18"/>
      <c r="H377" s="18"/>
      <c r="I377" s="1"/>
      <c r="J377"/>
      <c r="K377"/>
      <c r="L377"/>
      <c r="M377"/>
      <c r="N377"/>
      <c r="O377"/>
      <c r="P377"/>
      <c r="Q377"/>
      <c r="S377"/>
      <c r="T377"/>
      <c r="U377"/>
      <c r="V377"/>
      <c r="W377"/>
      <c r="X377"/>
      <c r="Y377"/>
      <c r="Z377"/>
      <c r="AB377"/>
      <c r="AC377"/>
      <c r="AD377"/>
      <c r="AE377"/>
      <c r="AF377"/>
      <c r="AG377"/>
      <c r="AH377"/>
      <c r="AI377"/>
      <c r="AJ377" s="72"/>
    </row>
    <row r="378" spans="1:36" x14ac:dyDescent="0.25">
      <c r="A378" s="14"/>
      <c r="B378" s="8"/>
      <c r="C378" s="15"/>
      <c r="D378" s="16"/>
      <c r="E378" s="8"/>
      <c r="F378" s="19"/>
      <c r="G378" s="18"/>
      <c r="H378" s="18"/>
      <c r="I378" s="1"/>
      <c r="J378"/>
      <c r="K378"/>
      <c r="L378"/>
      <c r="M378"/>
      <c r="N378"/>
      <c r="O378"/>
      <c r="P378"/>
      <c r="Q378"/>
      <c r="S378"/>
      <c r="T378"/>
      <c r="U378"/>
      <c r="V378"/>
      <c r="W378"/>
      <c r="X378"/>
      <c r="Y378"/>
      <c r="Z378"/>
      <c r="AB378"/>
      <c r="AC378"/>
      <c r="AD378"/>
      <c r="AE378"/>
      <c r="AF378"/>
      <c r="AG378"/>
      <c r="AH378"/>
      <c r="AI378"/>
      <c r="AJ378" s="72"/>
    </row>
    <row r="379" spans="1:36" x14ac:dyDescent="0.25">
      <c r="A379" s="14"/>
      <c r="B379" s="8"/>
      <c r="C379" s="15"/>
      <c r="D379" s="16"/>
      <c r="E379" s="8"/>
      <c r="F379" s="19"/>
      <c r="G379" s="18"/>
      <c r="H379" s="18"/>
      <c r="I379" s="1"/>
      <c r="J379"/>
      <c r="K379"/>
      <c r="L379"/>
      <c r="M379"/>
      <c r="N379"/>
      <c r="O379"/>
      <c r="P379"/>
      <c r="Q379"/>
      <c r="S379"/>
      <c r="T379"/>
      <c r="U379"/>
      <c r="V379"/>
      <c r="W379"/>
      <c r="X379"/>
      <c r="Y379"/>
      <c r="Z379"/>
      <c r="AB379"/>
      <c r="AC379"/>
      <c r="AD379"/>
      <c r="AE379"/>
      <c r="AF379"/>
      <c r="AG379"/>
      <c r="AH379"/>
      <c r="AI379"/>
      <c r="AJ379" s="72"/>
    </row>
    <row r="380" spans="1:36" x14ac:dyDescent="0.25">
      <c r="A380" s="14"/>
      <c r="B380" s="8"/>
      <c r="C380" s="15"/>
      <c r="D380" s="16"/>
      <c r="E380" s="8"/>
      <c r="F380" s="19"/>
      <c r="G380" s="18"/>
      <c r="H380" s="18"/>
      <c r="I380" s="1"/>
      <c r="J380"/>
      <c r="K380"/>
      <c r="L380"/>
      <c r="M380"/>
      <c r="N380"/>
      <c r="O380"/>
      <c r="P380"/>
      <c r="Q380"/>
      <c r="S380"/>
      <c r="T380"/>
      <c r="U380"/>
      <c r="V380"/>
      <c r="W380"/>
      <c r="X380"/>
      <c r="Y380"/>
      <c r="Z380"/>
      <c r="AB380"/>
      <c r="AC380"/>
      <c r="AD380"/>
      <c r="AE380"/>
      <c r="AF380"/>
      <c r="AG380"/>
      <c r="AH380"/>
      <c r="AI380"/>
      <c r="AJ380" s="72"/>
    </row>
    <row r="381" spans="1:36" x14ac:dyDescent="0.25">
      <c r="A381" s="14"/>
      <c r="B381" s="8"/>
      <c r="C381" s="15"/>
      <c r="D381" s="16"/>
      <c r="E381" s="8"/>
      <c r="F381" s="19"/>
      <c r="G381" s="18"/>
      <c r="H381" s="18"/>
      <c r="I381" s="1"/>
      <c r="J381"/>
      <c r="K381"/>
      <c r="L381"/>
      <c r="M381"/>
      <c r="N381"/>
      <c r="O381"/>
      <c r="P381"/>
      <c r="Q381"/>
      <c r="S381"/>
      <c r="T381"/>
      <c r="U381"/>
      <c r="V381"/>
      <c r="W381"/>
      <c r="X381"/>
      <c r="Y381"/>
      <c r="Z381"/>
      <c r="AB381"/>
      <c r="AC381"/>
      <c r="AD381"/>
      <c r="AE381"/>
      <c r="AF381"/>
      <c r="AG381"/>
      <c r="AH381"/>
      <c r="AI381"/>
      <c r="AJ381" s="72"/>
    </row>
    <row r="382" spans="1:36" x14ac:dyDescent="0.25">
      <c r="A382" s="14"/>
      <c r="B382" s="8"/>
      <c r="C382" s="15"/>
      <c r="D382" s="16"/>
      <c r="E382" s="8"/>
      <c r="F382" s="19"/>
      <c r="G382" s="18"/>
      <c r="H382" s="18"/>
      <c r="I382" s="1"/>
      <c r="J382"/>
      <c r="K382"/>
      <c r="L382"/>
      <c r="M382"/>
      <c r="N382"/>
      <c r="O382"/>
      <c r="P382"/>
      <c r="Q382"/>
      <c r="S382"/>
      <c r="T382"/>
      <c r="U382"/>
      <c r="V382"/>
      <c r="W382"/>
      <c r="X382"/>
      <c r="Y382"/>
      <c r="Z382"/>
      <c r="AB382"/>
      <c r="AC382"/>
      <c r="AD382"/>
      <c r="AE382"/>
      <c r="AF382"/>
      <c r="AG382"/>
      <c r="AH382"/>
      <c r="AI382"/>
      <c r="AJ382" s="72"/>
    </row>
    <row r="383" spans="1:36" x14ac:dyDescent="0.25">
      <c r="A383" s="14"/>
      <c r="B383" s="8"/>
      <c r="C383" s="15"/>
      <c r="D383" s="16"/>
      <c r="E383" s="8"/>
      <c r="F383" s="19"/>
      <c r="G383" s="18"/>
      <c r="H383" s="18"/>
      <c r="I383" s="1"/>
      <c r="J383"/>
      <c r="K383"/>
      <c r="L383"/>
      <c r="M383"/>
      <c r="N383"/>
      <c r="O383"/>
      <c r="P383"/>
      <c r="Q383"/>
      <c r="S383"/>
      <c r="T383"/>
      <c r="U383"/>
      <c r="V383"/>
      <c r="W383"/>
      <c r="X383"/>
      <c r="Y383"/>
      <c r="Z383"/>
      <c r="AB383"/>
      <c r="AC383"/>
      <c r="AD383"/>
      <c r="AE383"/>
      <c r="AF383"/>
      <c r="AG383"/>
      <c r="AH383"/>
      <c r="AI383"/>
      <c r="AJ383" s="72"/>
    </row>
    <row r="384" spans="1:36" x14ac:dyDescent="0.25">
      <c r="A384" s="14"/>
      <c r="B384" s="8"/>
      <c r="C384" s="15"/>
      <c r="D384" s="16"/>
      <c r="E384" s="8"/>
      <c r="F384" s="19"/>
      <c r="G384" s="18"/>
      <c r="H384" s="18"/>
      <c r="I384" s="1"/>
      <c r="J384"/>
      <c r="K384"/>
      <c r="L384"/>
      <c r="M384"/>
      <c r="N384"/>
      <c r="O384"/>
      <c r="P384"/>
      <c r="Q384"/>
      <c r="S384"/>
      <c r="T384"/>
      <c r="U384"/>
      <c r="V384"/>
      <c r="W384"/>
      <c r="X384"/>
      <c r="Y384"/>
      <c r="Z384"/>
      <c r="AB384"/>
      <c r="AC384"/>
      <c r="AD384"/>
      <c r="AE384"/>
      <c r="AF384"/>
      <c r="AG384"/>
      <c r="AH384"/>
      <c r="AI384"/>
      <c r="AJ384" s="72"/>
    </row>
    <row r="385" spans="1:36" x14ac:dyDescent="0.25">
      <c r="A385" s="14"/>
      <c r="B385" s="8"/>
      <c r="C385" s="15"/>
      <c r="D385" s="16"/>
      <c r="E385" s="8"/>
      <c r="F385" s="19"/>
      <c r="G385" s="18"/>
      <c r="H385" s="18"/>
      <c r="I385" s="1"/>
      <c r="J385"/>
      <c r="K385"/>
      <c r="L385"/>
      <c r="M385"/>
      <c r="N385"/>
      <c r="O385"/>
      <c r="P385"/>
      <c r="Q385"/>
      <c r="S385"/>
      <c r="T385"/>
      <c r="U385"/>
      <c r="V385"/>
      <c r="W385"/>
      <c r="X385"/>
      <c r="Y385"/>
      <c r="Z385"/>
      <c r="AB385"/>
      <c r="AC385"/>
      <c r="AD385"/>
      <c r="AE385"/>
      <c r="AF385"/>
      <c r="AG385"/>
      <c r="AH385"/>
      <c r="AI385"/>
      <c r="AJ385" s="72"/>
    </row>
    <row r="386" spans="1:36" x14ac:dyDescent="0.25">
      <c r="A386" s="14"/>
      <c r="B386" s="8"/>
      <c r="C386" s="15"/>
      <c r="D386" s="16"/>
      <c r="E386" s="8"/>
      <c r="F386" s="19"/>
      <c r="G386" s="18"/>
      <c r="H386" s="18"/>
      <c r="I386" s="1"/>
      <c r="J386"/>
      <c r="K386"/>
      <c r="L386"/>
      <c r="M386"/>
      <c r="N386"/>
      <c r="O386"/>
      <c r="P386"/>
      <c r="Q386"/>
      <c r="S386"/>
      <c r="T386"/>
      <c r="U386"/>
      <c r="V386"/>
      <c r="W386"/>
      <c r="X386"/>
      <c r="Y386"/>
      <c r="Z386"/>
      <c r="AB386"/>
      <c r="AC386"/>
      <c r="AD386"/>
      <c r="AE386"/>
      <c r="AF386"/>
      <c r="AG386"/>
      <c r="AH386"/>
      <c r="AI386"/>
      <c r="AJ386" s="72"/>
    </row>
    <row r="387" spans="1:36" x14ac:dyDescent="0.25">
      <c r="A387" s="14"/>
      <c r="B387" s="8"/>
      <c r="C387" s="15"/>
      <c r="D387" s="16"/>
      <c r="E387" s="8"/>
      <c r="F387" s="19"/>
      <c r="G387" s="18"/>
      <c r="H387" s="18"/>
      <c r="I387" s="1"/>
      <c r="J387"/>
      <c r="K387"/>
      <c r="L387"/>
      <c r="M387"/>
      <c r="N387"/>
      <c r="O387"/>
      <c r="P387"/>
      <c r="Q387"/>
      <c r="S387"/>
      <c r="T387"/>
      <c r="U387"/>
      <c r="V387"/>
      <c r="W387"/>
      <c r="X387"/>
      <c r="Y387"/>
      <c r="Z387"/>
      <c r="AB387"/>
      <c r="AC387"/>
      <c r="AD387"/>
      <c r="AE387"/>
      <c r="AF387"/>
      <c r="AG387"/>
      <c r="AH387"/>
      <c r="AI387"/>
      <c r="AJ387" s="72"/>
    </row>
    <row r="388" spans="1:36" x14ac:dyDescent="0.25">
      <c r="A388" s="14"/>
      <c r="B388" s="8"/>
      <c r="C388" s="15"/>
      <c r="D388" s="16"/>
      <c r="E388" s="8"/>
      <c r="F388" s="19"/>
      <c r="G388" s="18"/>
      <c r="H388" s="18"/>
      <c r="I388" s="1"/>
      <c r="J388"/>
      <c r="K388"/>
      <c r="L388"/>
      <c r="M388"/>
      <c r="N388"/>
      <c r="O388"/>
      <c r="P388"/>
      <c r="Q388"/>
      <c r="S388"/>
      <c r="T388"/>
      <c r="U388"/>
      <c r="V388"/>
      <c r="W388"/>
      <c r="X388"/>
      <c r="Y388"/>
      <c r="Z388"/>
      <c r="AB388"/>
      <c r="AC388"/>
      <c r="AD388"/>
      <c r="AE388"/>
      <c r="AF388"/>
      <c r="AG388"/>
      <c r="AH388"/>
      <c r="AI388"/>
      <c r="AJ388" s="72"/>
    </row>
    <row r="389" spans="1:36" x14ac:dyDescent="0.25">
      <c r="A389" s="14"/>
      <c r="B389" s="8"/>
      <c r="C389" s="15"/>
      <c r="D389" s="16"/>
      <c r="E389" s="8"/>
      <c r="F389" s="19"/>
      <c r="G389" s="18"/>
      <c r="H389" s="18"/>
      <c r="I389" s="1"/>
      <c r="J389"/>
      <c r="K389"/>
      <c r="L389"/>
      <c r="M389"/>
      <c r="N389"/>
      <c r="O389"/>
      <c r="P389"/>
      <c r="Q389"/>
      <c r="S389"/>
      <c r="T389"/>
      <c r="U389"/>
      <c r="V389"/>
      <c r="W389"/>
      <c r="X389"/>
      <c r="Y389"/>
      <c r="Z389"/>
      <c r="AB389"/>
      <c r="AC389"/>
      <c r="AD389"/>
      <c r="AE389"/>
      <c r="AF389"/>
      <c r="AG389"/>
      <c r="AH389"/>
      <c r="AI389"/>
      <c r="AJ389" s="72"/>
    </row>
    <row r="390" spans="1:36" x14ac:dyDescent="0.25">
      <c r="A390" s="14"/>
      <c r="B390" s="8"/>
      <c r="C390" s="15"/>
      <c r="D390" s="16"/>
      <c r="E390" s="8"/>
      <c r="F390" s="19"/>
      <c r="G390" s="18"/>
      <c r="H390" s="18"/>
      <c r="I390" s="1"/>
      <c r="J390"/>
      <c r="K390"/>
      <c r="L390"/>
      <c r="M390"/>
      <c r="N390"/>
      <c r="O390"/>
      <c r="P390"/>
      <c r="Q390"/>
      <c r="S390"/>
      <c r="T390"/>
      <c r="U390"/>
      <c r="V390"/>
      <c r="W390"/>
      <c r="X390"/>
      <c r="Y390"/>
      <c r="Z390"/>
      <c r="AB390"/>
      <c r="AC390"/>
      <c r="AD390"/>
      <c r="AE390"/>
      <c r="AF390"/>
      <c r="AG390"/>
      <c r="AH390"/>
      <c r="AI390"/>
      <c r="AJ390" s="72"/>
    </row>
    <row r="391" spans="1:36" x14ac:dyDescent="0.25">
      <c r="A391" s="14"/>
      <c r="B391" s="8"/>
      <c r="C391" s="15"/>
      <c r="D391" s="16"/>
      <c r="E391" s="8"/>
      <c r="F391" s="19"/>
      <c r="G391" s="18"/>
      <c r="H391" s="18"/>
      <c r="I391" s="1"/>
      <c r="J391"/>
      <c r="K391"/>
      <c r="L391"/>
      <c r="M391"/>
      <c r="N391"/>
      <c r="O391"/>
      <c r="P391"/>
      <c r="Q391"/>
      <c r="S391"/>
      <c r="T391"/>
      <c r="U391"/>
      <c r="V391"/>
      <c r="W391"/>
      <c r="X391"/>
      <c r="Y391"/>
      <c r="Z391"/>
      <c r="AB391"/>
      <c r="AC391"/>
      <c r="AD391"/>
      <c r="AE391"/>
      <c r="AF391"/>
      <c r="AG391"/>
      <c r="AH391"/>
      <c r="AI391"/>
      <c r="AJ391" s="72"/>
    </row>
    <row r="392" spans="1:36" x14ac:dyDescent="0.25">
      <c r="A392" s="14"/>
      <c r="B392" s="8"/>
      <c r="C392" s="15"/>
      <c r="D392" s="16"/>
      <c r="E392" s="8"/>
      <c r="F392" s="19"/>
      <c r="G392" s="18"/>
      <c r="H392" s="18"/>
      <c r="I392" s="1"/>
      <c r="J392"/>
      <c r="K392"/>
      <c r="L392"/>
      <c r="M392"/>
      <c r="N392"/>
      <c r="O392"/>
      <c r="P392"/>
      <c r="Q392"/>
      <c r="S392"/>
      <c r="T392"/>
      <c r="U392"/>
      <c r="V392"/>
      <c r="W392"/>
      <c r="X392"/>
      <c r="Y392"/>
      <c r="Z392"/>
      <c r="AB392"/>
      <c r="AC392"/>
      <c r="AD392"/>
      <c r="AE392"/>
      <c r="AF392"/>
      <c r="AG392"/>
      <c r="AH392"/>
      <c r="AI392"/>
      <c r="AJ392" s="72"/>
    </row>
    <row r="393" spans="1:36" x14ac:dyDescent="0.25">
      <c r="A393" s="14"/>
      <c r="B393" s="8"/>
      <c r="C393" s="15"/>
      <c r="D393" s="16"/>
      <c r="E393" s="8"/>
      <c r="F393" s="19"/>
      <c r="G393" s="18"/>
      <c r="H393" s="18"/>
      <c r="I393" s="1"/>
      <c r="J393"/>
      <c r="K393"/>
      <c r="L393"/>
      <c r="M393"/>
      <c r="N393"/>
      <c r="O393"/>
      <c r="P393"/>
      <c r="Q393"/>
      <c r="S393"/>
      <c r="T393"/>
      <c r="U393"/>
      <c r="V393"/>
      <c r="W393"/>
      <c r="X393"/>
      <c r="Y393"/>
      <c r="Z393"/>
      <c r="AB393"/>
      <c r="AC393"/>
      <c r="AD393"/>
      <c r="AE393"/>
      <c r="AF393"/>
      <c r="AG393"/>
      <c r="AH393"/>
      <c r="AI393"/>
      <c r="AJ393" s="72"/>
    </row>
    <row r="394" spans="1:36" x14ac:dyDescent="0.25">
      <c r="A394" s="14"/>
      <c r="B394" s="8"/>
      <c r="C394" s="15"/>
      <c r="D394" s="16"/>
      <c r="E394" s="8"/>
      <c r="F394" s="19"/>
      <c r="G394" s="18"/>
      <c r="H394" s="18"/>
      <c r="I394" s="1"/>
      <c r="J394"/>
      <c r="K394"/>
      <c r="L394"/>
      <c r="M394"/>
      <c r="N394"/>
      <c r="O394"/>
      <c r="P394"/>
      <c r="Q394"/>
      <c r="S394"/>
      <c r="T394"/>
      <c r="U394"/>
      <c r="V394"/>
      <c r="W394"/>
      <c r="X394"/>
      <c r="Y394"/>
      <c r="Z394"/>
      <c r="AB394"/>
      <c r="AC394"/>
      <c r="AD394"/>
      <c r="AE394"/>
      <c r="AF394"/>
      <c r="AG394"/>
      <c r="AH394"/>
      <c r="AI394"/>
      <c r="AJ394" s="72"/>
    </row>
    <row r="395" spans="1:36" x14ac:dyDescent="0.25">
      <c r="A395" s="14"/>
      <c r="B395" s="8"/>
      <c r="C395" s="15"/>
      <c r="D395" s="16"/>
      <c r="E395" s="8"/>
      <c r="F395" s="19"/>
      <c r="G395" s="18"/>
      <c r="H395" s="18"/>
      <c r="I395" s="1"/>
      <c r="J395"/>
      <c r="K395"/>
      <c r="L395"/>
      <c r="M395"/>
      <c r="N395"/>
      <c r="O395"/>
      <c r="P395"/>
      <c r="Q395"/>
      <c r="S395"/>
      <c r="T395"/>
      <c r="U395"/>
      <c r="V395"/>
      <c r="W395"/>
      <c r="X395"/>
      <c r="Y395"/>
      <c r="Z395"/>
      <c r="AB395"/>
      <c r="AC395"/>
      <c r="AD395"/>
      <c r="AE395"/>
      <c r="AF395"/>
      <c r="AG395"/>
      <c r="AH395"/>
      <c r="AI395"/>
      <c r="AJ395" s="72"/>
    </row>
    <row r="396" spans="1:36" x14ac:dyDescent="0.25">
      <c r="A396" s="14"/>
      <c r="B396" s="8"/>
      <c r="C396" s="15"/>
      <c r="D396" s="16"/>
      <c r="E396" s="8"/>
      <c r="F396" s="19"/>
      <c r="G396" s="18"/>
      <c r="H396" s="18"/>
      <c r="I396" s="1"/>
      <c r="J396"/>
      <c r="K396"/>
      <c r="L396"/>
      <c r="M396"/>
      <c r="N396"/>
      <c r="O396"/>
      <c r="P396"/>
      <c r="Q396"/>
      <c r="S396"/>
      <c r="T396"/>
      <c r="U396"/>
      <c r="V396"/>
      <c r="W396"/>
      <c r="X396"/>
      <c r="Y396"/>
      <c r="Z396"/>
      <c r="AB396"/>
      <c r="AC396"/>
      <c r="AD396"/>
      <c r="AE396"/>
      <c r="AF396"/>
      <c r="AG396"/>
      <c r="AH396"/>
      <c r="AI396"/>
      <c r="AJ396" s="72"/>
    </row>
    <row r="397" spans="1:36" x14ac:dyDescent="0.25">
      <c r="A397" s="14"/>
      <c r="B397" s="8"/>
      <c r="C397" s="15"/>
      <c r="D397" s="16"/>
      <c r="E397" s="8"/>
      <c r="F397" s="19"/>
      <c r="G397" s="18"/>
      <c r="H397" s="18"/>
      <c r="I397" s="1"/>
      <c r="J397"/>
      <c r="K397"/>
      <c r="L397"/>
      <c r="M397"/>
      <c r="N397"/>
      <c r="O397"/>
      <c r="P397"/>
      <c r="Q397"/>
      <c r="S397"/>
      <c r="T397"/>
      <c r="U397"/>
      <c r="V397"/>
      <c r="W397"/>
      <c r="X397"/>
      <c r="Y397"/>
      <c r="Z397"/>
      <c r="AB397"/>
      <c r="AC397"/>
      <c r="AD397"/>
      <c r="AE397"/>
      <c r="AF397"/>
      <c r="AG397"/>
      <c r="AH397"/>
      <c r="AI397"/>
      <c r="AJ397" s="72"/>
    </row>
    <row r="398" spans="1:36" x14ac:dyDescent="0.25">
      <c r="A398" s="14"/>
      <c r="B398" s="8"/>
      <c r="C398" s="15"/>
      <c r="D398" s="16"/>
      <c r="E398" s="8"/>
      <c r="F398" s="19"/>
      <c r="G398" s="18"/>
      <c r="H398" s="18"/>
      <c r="I398" s="1"/>
      <c r="J398"/>
      <c r="K398"/>
      <c r="L398"/>
      <c r="M398"/>
      <c r="N398"/>
      <c r="O398"/>
      <c r="P398"/>
      <c r="Q398"/>
      <c r="S398"/>
      <c r="T398"/>
      <c r="U398"/>
      <c r="V398"/>
      <c r="W398"/>
      <c r="X398"/>
      <c r="Y398"/>
      <c r="Z398"/>
      <c r="AB398"/>
      <c r="AC398"/>
      <c r="AD398"/>
      <c r="AE398"/>
      <c r="AF398"/>
      <c r="AG398"/>
      <c r="AH398"/>
      <c r="AI398"/>
      <c r="AJ398" s="72"/>
    </row>
    <row r="399" spans="1:36" x14ac:dyDescent="0.25">
      <c r="A399" s="14"/>
      <c r="B399" s="8"/>
      <c r="C399" s="15"/>
      <c r="D399" s="16"/>
      <c r="E399" s="8"/>
      <c r="F399" s="19"/>
      <c r="G399" s="18"/>
      <c r="H399" s="18"/>
      <c r="I399" s="1"/>
      <c r="J399"/>
      <c r="K399"/>
      <c r="L399"/>
      <c r="M399"/>
      <c r="N399"/>
      <c r="O399"/>
      <c r="P399"/>
      <c r="Q399"/>
      <c r="S399"/>
      <c r="T399"/>
      <c r="U399"/>
      <c r="V399"/>
      <c r="W399"/>
      <c r="X399"/>
      <c r="Y399"/>
      <c r="Z399"/>
      <c r="AB399"/>
      <c r="AC399"/>
      <c r="AD399"/>
      <c r="AE399"/>
      <c r="AF399"/>
      <c r="AG399"/>
      <c r="AH399"/>
      <c r="AI399"/>
      <c r="AJ399" s="72"/>
    </row>
    <row r="400" spans="1:36" x14ac:dyDescent="0.25">
      <c r="A400" s="14"/>
      <c r="B400" s="8"/>
      <c r="C400" s="15"/>
      <c r="D400" s="16"/>
      <c r="E400" s="8"/>
      <c r="F400" s="19"/>
      <c r="G400" s="18"/>
      <c r="H400" s="18"/>
      <c r="I400" s="1"/>
      <c r="J400"/>
      <c r="K400"/>
      <c r="L400"/>
      <c r="M400"/>
      <c r="N400"/>
      <c r="O400"/>
      <c r="P400"/>
      <c r="Q400"/>
      <c r="S400"/>
      <c r="T400"/>
      <c r="U400"/>
      <c r="V400"/>
      <c r="W400"/>
      <c r="X400"/>
      <c r="Y400"/>
      <c r="Z400"/>
      <c r="AB400"/>
      <c r="AC400"/>
      <c r="AD400"/>
      <c r="AE400"/>
      <c r="AF400"/>
      <c r="AG400"/>
      <c r="AH400"/>
      <c r="AI400"/>
      <c r="AJ400" s="72"/>
    </row>
    <row r="401" spans="1:36" x14ac:dyDescent="0.25">
      <c r="A401" s="14"/>
      <c r="B401" s="8"/>
      <c r="C401" s="15"/>
      <c r="D401" s="16"/>
      <c r="E401" s="8"/>
      <c r="F401" s="19"/>
      <c r="G401" s="18"/>
      <c r="H401" s="18"/>
      <c r="I401" s="1"/>
      <c r="J401"/>
      <c r="K401"/>
      <c r="L401"/>
      <c r="M401"/>
      <c r="N401"/>
      <c r="O401"/>
      <c r="P401"/>
      <c r="Q401"/>
      <c r="S401"/>
      <c r="T401"/>
      <c r="U401"/>
      <c r="V401"/>
      <c r="W401"/>
      <c r="X401"/>
      <c r="Y401"/>
      <c r="Z401"/>
      <c r="AB401"/>
      <c r="AC401"/>
      <c r="AD401"/>
      <c r="AE401"/>
      <c r="AF401"/>
      <c r="AG401"/>
      <c r="AH401"/>
      <c r="AI401"/>
      <c r="AJ401" s="72"/>
    </row>
    <row r="402" spans="1:36" x14ac:dyDescent="0.25">
      <c r="A402" s="14"/>
      <c r="B402" s="8"/>
      <c r="C402" s="15"/>
      <c r="D402" s="16"/>
      <c r="E402" s="8"/>
      <c r="F402" s="19"/>
      <c r="G402" s="18"/>
      <c r="H402" s="18"/>
      <c r="I402" s="1"/>
      <c r="J402"/>
      <c r="K402"/>
      <c r="L402"/>
      <c r="M402"/>
      <c r="N402"/>
      <c r="O402"/>
      <c r="P402"/>
      <c r="Q402"/>
      <c r="S402"/>
      <c r="T402"/>
      <c r="U402"/>
      <c r="V402"/>
      <c r="W402"/>
      <c r="X402"/>
      <c r="Y402"/>
      <c r="Z402"/>
      <c r="AB402"/>
      <c r="AC402"/>
      <c r="AD402"/>
      <c r="AE402"/>
      <c r="AF402"/>
      <c r="AG402"/>
      <c r="AH402"/>
      <c r="AI402"/>
      <c r="AJ402" s="72"/>
    </row>
    <row r="403" spans="1:36" x14ac:dyDescent="0.25">
      <c r="A403" s="14"/>
      <c r="B403" s="8"/>
      <c r="C403" s="15"/>
      <c r="D403" s="16"/>
      <c r="E403" s="8"/>
      <c r="F403" s="19"/>
      <c r="G403" s="18"/>
      <c r="H403" s="18"/>
      <c r="I403" s="1"/>
      <c r="J403"/>
      <c r="K403"/>
      <c r="L403"/>
      <c r="M403"/>
      <c r="N403"/>
      <c r="O403"/>
      <c r="P403"/>
      <c r="Q403"/>
      <c r="S403"/>
      <c r="T403"/>
      <c r="U403"/>
      <c r="V403"/>
      <c r="W403"/>
      <c r="X403"/>
      <c r="Y403"/>
      <c r="Z403"/>
      <c r="AB403"/>
      <c r="AC403"/>
      <c r="AD403"/>
      <c r="AE403"/>
      <c r="AF403"/>
      <c r="AG403"/>
      <c r="AH403"/>
      <c r="AI403"/>
      <c r="AJ403" s="72"/>
    </row>
    <row r="404" spans="1:36" x14ac:dyDescent="0.25">
      <c r="A404" s="14"/>
      <c r="B404" s="8"/>
      <c r="C404" s="15"/>
      <c r="D404" s="16"/>
      <c r="E404" s="8"/>
      <c r="F404" s="19"/>
      <c r="G404" s="18"/>
      <c r="H404" s="18"/>
      <c r="I404" s="1"/>
      <c r="J404"/>
      <c r="K404"/>
      <c r="L404"/>
      <c r="M404"/>
      <c r="N404"/>
      <c r="O404"/>
      <c r="P404"/>
      <c r="Q404"/>
      <c r="S404"/>
      <c r="T404"/>
      <c r="U404"/>
      <c r="V404"/>
      <c r="W404"/>
      <c r="X404"/>
      <c r="Y404"/>
      <c r="Z404"/>
      <c r="AB404"/>
      <c r="AC404"/>
      <c r="AD404"/>
      <c r="AE404"/>
      <c r="AF404"/>
      <c r="AG404"/>
      <c r="AH404"/>
      <c r="AI404"/>
      <c r="AJ404" s="72"/>
    </row>
    <row r="405" spans="1:36" x14ac:dyDescent="0.25">
      <c r="A405" s="14"/>
      <c r="B405" s="8"/>
      <c r="C405" s="15"/>
      <c r="D405" s="16"/>
      <c r="E405" s="8"/>
      <c r="F405" s="19"/>
      <c r="G405" s="18"/>
      <c r="H405" s="18"/>
      <c r="I405" s="1"/>
      <c r="J405"/>
      <c r="K405"/>
      <c r="L405"/>
      <c r="M405"/>
      <c r="N405"/>
      <c r="O405"/>
      <c r="P405"/>
      <c r="Q405"/>
      <c r="S405"/>
      <c r="T405"/>
      <c r="U405"/>
      <c r="V405"/>
      <c r="W405"/>
      <c r="X405"/>
      <c r="Y405"/>
      <c r="Z405"/>
      <c r="AB405"/>
      <c r="AC405"/>
      <c r="AD405"/>
      <c r="AE405"/>
      <c r="AF405"/>
      <c r="AG405"/>
      <c r="AH405"/>
      <c r="AI405"/>
      <c r="AJ405" s="72"/>
    </row>
    <row r="406" spans="1:36" x14ac:dyDescent="0.25">
      <c r="A406" s="14"/>
      <c r="B406" s="8"/>
      <c r="C406" s="15"/>
      <c r="D406" s="16"/>
      <c r="E406" s="8"/>
      <c r="F406" s="19"/>
      <c r="G406" s="18"/>
      <c r="H406" s="18"/>
      <c r="I406" s="1"/>
      <c r="J406"/>
      <c r="K406"/>
      <c r="L406"/>
      <c r="M406"/>
      <c r="N406"/>
      <c r="O406"/>
      <c r="P406"/>
      <c r="Q406"/>
      <c r="S406"/>
      <c r="T406"/>
      <c r="U406"/>
      <c r="V406"/>
      <c r="W406"/>
      <c r="X406"/>
      <c r="Y406"/>
      <c r="Z406"/>
      <c r="AB406"/>
      <c r="AC406"/>
      <c r="AD406"/>
      <c r="AE406"/>
      <c r="AF406"/>
      <c r="AG406"/>
      <c r="AH406"/>
      <c r="AI406"/>
      <c r="AJ406" s="72"/>
    </row>
    <row r="407" spans="1:36" x14ac:dyDescent="0.25">
      <c r="A407" s="14"/>
      <c r="B407" s="8"/>
      <c r="C407" s="15"/>
      <c r="D407" s="16"/>
      <c r="E407" s="8"/>
      <c r="F407" s="19"/>
      <c r="G407" s="18"/>
      <c r="H407" s="18"/>
      <c r="I407" s="1"/>
      <c r="J407"/>
      <c r="K407"/>
      <c r="L407"/>
      <c r="M407"/>
      <c r="N407"/>
      <c r="O407"/>
      <c r="P407"/>
      <c r="Q407"/>
      <c r="S407"/>
      <c r="T407"/>
      <c r="U407"/>
      <c r="V407"/>
      <c r="W407"/>
      <c r="X407"/>
      <c r="Y407"/>
      <c r="Z407"/>
      <c r="AB407"/>
      <c r="AC407"/>
      <c r="AD407"/>
      <c r="AE407"/>
      <c r="AF407"/>
      <c r="AG407"/>
      <c r="AH407"/>
      <c r="AI407"/>
      <c r="AJ407" s="72"/>
    </row>
    <row r="408" spans="1:36" x14ac:dyDescent="0.25">
      <c r="A408" s="14"/>
      <c r="B408" s="8"/>
      <c r="C408" s="15"/>
      <c r="D408" s="16"/>
      <c r="E408" s="8"/>
      <c r="F408" s="19"/>
      <c r="G408" s="18"/>
      <c r="H408" s="18"/>
      <c r="I408" s="1"/>
      <c r="J408"/>
      <c r="K408"/>
      <c r="L408"/>
      <c r="M408"/>
      <c r="N408"/>
      <c r="O408"/>
      <c r="P408"/>
      <c r="Q408"/>
      <c r="S408"/>
      <c r="T408"/>
      <c r="U408"/>
      <c r="V408"/>
      <c r="W408"/>
      <c r="X408"/>
      <c r="Y408"/>
      <c r="Z408"/>
      <c r="AB408"/>
      <c r="AC408"/>
      <c r="AD408"/>
      <c r="AE408"/>
      <c r="AF408"/>
      <c r="AG408"/>
      <c r="AH408"/>
      <c r="AI408"/>
      <c r="AJ408" s="72"/>
    </row>
    <row r="409" spans="1:36" x14ac:dyDescent="0.25">
      <c r="A409" s="14"/>
      <c r="B409" s="8"/>
      <c r="C409" s="15"/>
      <c r="D409" s="16"/>
      <c r="E409" s="8"/>
      <c r="F409" s="19"/>
      <c r="G409" s="18"/>
      <c r="H409" s="18"/>
      <c r="I409" s="1"/>
      <c r="J409"/>
      <c r="K409"/>
      <c r="L409"/>
      <c r="M409"/>
      <c r="N409"/>
      <c r="O409"/>
      <c r="P409"/>
      <c r="Q409"/>
      <c r="S409"/>
      <c r="T409"/>
      <c r="U409"/>
      <c r="V409"/>
      <c r="W409"/>
      <c r="X409"/>
      <c r="Y409"/>
      <c r="Z409"/>
      <c r="AB409"/>
      <c r="AC409"/>
      <c r="AD409"/>
      <c r="AE409"/>
      <c r="AF409"/>
      <c r="AG409"/>
      <c r="AH409"/>
      <c r="AI409"/>
      <c r="AJ409" s="72"/>
    </row>
    <row r="410" spans="1:36" x14ac:dyDescent="0.25">
      <c r="A410" s="14"/>
      <c r="B410" s="8"/>
      <c r="C410" s="15"/>
      <c r="D410" s="16"/>
      <c r="E410" s="8"/>
      <c r="F410" s="19"/>
      <c r="G410" s="18"/>
      <c r="H410" s="18"/>
      <c r="I410" s="1"/>
      <c r="J410"/>
      <c r="K410"/>
      <c r="L410"/>
      <c r="M410"/>
      <c r="N410"/>
      <c r="O410"/>
      <c r="P410"/>
      <c r="Q410"/>
      <c r="S410"/>
      <c r="T410"/>
      <c r="U410"/>
      <c r="V410"/>
      <c r="W410"/>
      <c r="X410"/>
      <c r="Y410"/>
      <c r="Z410"/>
      <c r="AB410"/>
      <c r="AC410"/>
      <c r="AD410"/>
      <c r="AE410"/>
      <c r="AF410"/>
      <c r="AG410"/>
      <c r="AH410"/>
      <c r="AI410"/>
      <c r="AJ410" s="72"/>
    </row>
    <row r="411" spans="1:36" x14ac:dyDescent="0.25">
      <c r="A411" s="14"/>
      <c r="B411" s="8"/>
      <c r="C411" s="15"/>
      <c r="D411" s="16"/>
      <c r="E411" s="8"/>
      <c r="F411" s="19"/>
      <c r="G411" s="18"/>
      <c r="H411" s="18"/>
      <c r="I411" s="1"/>
      <c r="J411"/>
      <c r="K411"/>
      <c r="L411"/>
      <c r="M411"/>
      <c r="N411"/>
      <c r="O411"/>
      <c r="P411"/>
      <c r="Q411"/>
      <c r="S411"/>
      <c r="T411"/>
      <c r="U411"/>
      <c r="V411"/>
      <c r="W411"/>
      <c r="X411"/>
      <c r="Y411"/>
      <c r="Z411"/>
      <c r="AB411"/>
      <c r="AC411"/>
      <c r="AD411"/>
      <c r="AE411"/>
      <c r="AF411"/>
      <c r="AG411"/>
      <c r="AH411"/>
      <c r="AI411"/>
      <c r="AJ411" s="72"/>
    </row>
    <row r="412" spans="1:36" x14ac:dyDescent="0.25">
      <c r="A412" s="14"/>
      <c r="B412" s="8"/>
      <c r="C412" s="15"/>
      <c r="D412" s="16"/>
      <c r="E412" s="8"/>
      <c r="F412" s="19"/>
      <c r="G412" s="18"/>
      <c r="H412" s="18"/>
      <c r="I412" s="1"/>
      <c r="J412"/>
      <c r="K412"/>
      <c r="L412"/>
      <c r="M412"/>
      <c r="N412"/>
      <c r="O412"/>
      <c r="P412"/>
      <c r="Q412"/>
      <c r="S412"/>
      <c r="T412"/>
      <c r="U412"/>
      <c r="V412"/>
      <c r="W412"/>
      <c r="X412"/>
      <c r="Y412"/>
      <c r="Z412"/>
      <c r="AB412"/>
      <c r="AC412"/>
      <c r="AD412"/>
      <c r="AE412"/>
      <c r="AF412"/>
      <c r="AG412"/>
      <c r="AH412"/>
      <c r="AI412"/>
      <c r="AJ412" s="72"/>
    </row>
    <row r="413" spans="1:36" x14ac:dyDescent="0.25">
      <c r="A413" s="14"/>
      <c r="B413" s="8"/>
      <c r="C413" s="15"/>
      <c r="D413" s="16"/>
      <c r="E413" s="8"/>
      <c r="F413" s="19"/>
      <c r="G413" s="18"/>
      <c r="H413" s="18"/>
      <c r="I413" s="1"/>
      <c r="J413"/>
      <c r="K413"/>
      <c r="L413"/>
      <c r="M413"/>
      <c r="N413"/>
      <c r="O413"/>
      <c r="P413"/>
      <c r="Q413"/>
      <c r="S413"/>
      <c r="T413"/>
      <c r="U413"/>
      <c r="V413"/>
      <c r="W413"/>
      <c r="X413"/>
      <c r="Y413"/>
      <c r="Z413"/>
      <c r="AB413"/>
      <c r="AC413"/>
      <c r="AD413"/>
      <c r="AE413"/>
      <c r="AF413"/>
      <c r="AG413"/>
      <c r="AH413"/>
      <c r="AI413"/>
      <c r="AJ413" s="72"/>
    </row>
    <row r="414" spans="1:36" x14ac:dyDescent="0.25">
      <c r="A414" s="14"/>
      <c r="B414" s="8"/>
      <c r="C414" s="15"/>
      <c r="D414" s="16"/>
      <c r="E414" s="8"/>
      <c r="F414" s="19"/>
      <c r="G414" s="18"/>
      <c r="H414" s="18"/>
      <c r="I414" s="1"/>
      <c r="J414"/>
      <c r="K414"/>
      <c r="L414"/>
      <c r="M414"/>
      <c r="N414"/>
      <c r="O414"/>
      <c r="P414"/>
      <c r="Q414"/>
      <c r="S414"/>
      <c r="T414"/>
      <c r="U414"/>
      <c r="V414"/>
      <c r="W414"/>
      <c r="X414"/>
      <c r="Y414"/>
      <c r="Z414"/>
      <c r="AB414"/>
      <c r="AC414"/>
      <c r="AD414"/>
      <c r="AE414"/>
      <c r="AF414"/>
      <c r="AG414"/>
      <c r="AH414"/>
      <c r="AI414"/>
      <c r="AJ414" s="72"/>
    </row>
    <row r="415" spans="1:36" x14ac:dyDescent="0.25">
      <c r="A415" s="14"/>
      <c r="B415" s="8"/>
      <c r="C415" s="15"/>
      <c r="D415" s="16"/>
      <c r="E415" s="8"/>
      <c r="F415" s="19"/>
      <c r="G415" s="18"/>
      <c r="H415" s="18"/>
      <c r="I415" s="1"/>
      <c r="J415"/>
      <c r="K415"/>
      <c r="L415"/>
      <c r="M415"/>
      <c r="N415"/>
      <c r="O415"/>
      <c r="P415"/>
      <c r="Q415"/>
      <c r="S415"/>
      <c r="T415"/>
      <c r="U415"/>
      <c r="V415"/>
      <c r="W415"/>
      <c r="X415"/>
      <c r="Y415"/>
      <c r="Z415"/>
      <c r="AB415"/>
      <c r="AC415"/>
      <c r="AD415"/>
      <c r="AE415"/>
      <c r="AF415"/>
      <c r="AG415"/>
      <c r="AH415"/>
      <c r="AI415"/>
      <c r="AJ415" s="72"/>
    </row>
    <row r="416" spans="1:36" x14ac:dyDescent="0.25">
      <c r="A416" s="14"/>
      <c r="B416" s="8"/>
      <c r="C416" s="15"/>
      <c r="D416" s="16"/>
      <c r="E416" s="8"/>
      <c r="F416" s="19"/>
      <c r="G416" s="18"/>
      <c r="H416" s="18"/>
      <c r="I416" s="1"/>
      <c r="J416"/>
      <c r="K416"/>
      <c r="L416"/>
      <c r="M416"/>
      <c r="N416"/>
      <c r="O416"/>
      <c r="P416"/>
      <c r="Q416"/>
      <c r="S416"/>
      <c r="T416"/>
      <c r="U416"/>
      <c r="V416"/>
      <c r="W416"/>
      <c r="X416"/>
      <c r="Y416"/>
      <c r="Z416"/>
      <c r="AB416"/>
      <c r="AC416"/>
      <c r="AD416"/>
      <c r="AE416"/>
      <c r="AF416"/>
      <c r="AG416"/>
      <c r="AH416"/>
      <c r="AI416"/>
      <c r="AJ416" s="72"/>
    </row>
    <row r="417" spans="1:36" x14ac:dyDescent="0.25">
      <c r="A417" s="14"/>
      <c r="B417" s="8"/>
      <c r="C417" s="15"/>
      <c r="D417" s="16"/>
      <c r="E417" s="8"/>
      <c r="F417" s="19"/>
      <c r="G417" s="18"/>
      <c r="H417" s="18"/>
      <c r="I417" s="1"/>
      <c r="J417"/>
      <c r="K417"/>
      <c r="L417"/>
      <c r="M417"/>
      <c r="N417"/>
      <c r="O417"/>
      <c r="P417"/>
      <c r="Q417"/>
      <c r="S417"/>
      <c r="T417"/>
      <c r="U417"/>
      <c r="V417"/>
      <c r="W417"/>
      <c r="X417"/>
      <c r="Y417"/>
      <c r="Z417"/>
      <c r="AB417"/>
      <c r="AC417"/>
      <c r="AD417"/>
      <c r="AE417"/>
      <c r="AF417"/>
      <c r="AG417"/>
      <c r="AH417"/>
      <c r="AI417"/>
      <c r="AJ417" s="72"/>
    </row>
    <row r="418" spans="1:36" x14ac:dyDescent="0.25">
      <c r="A418" s="14"/>
      <c r="B418" s="8"/>
      <c r="C418" s="15"/>
      <c r="D418" s="16"/>
      <c r="E418" s="8"/>
      <c r="F418" s="19"/>
      <c r="G418" s="18"/>
      <c r="H418" s="18"/>
      <c r="I418" s="1"/>
      <c r="J418"/>
      <c r="K418"/>
      <c r="L418"/>
      <c r="M418"/>
      <c r="N418"/>
      <c r="O418"/>
      <c r="P418"/>
      <c r="Q418"/>
      <c r="S418"/>
      <c r="T418"/>
      <c r="U418"/>
      <c r="V418"/>
      <c r="W418"/>
      <c r="X418"/>
      <c r="Y418"/>
      <c r="Z418"/>
      <c r="AB418"/>
      <c r="AC418"/>
      <c r="AD418"/>
      <c r="AE418"/>
      <c r="AF418"/>
      <c r="AG418"/>
      <c r="AH418"/>
      <c r="AI418"/>
      <c r="AJ418" s="72"/>
    </row>
    <row r="419" spans="1:36" x14ac:dyDescent="0.25">
      <c r="A419" s="14"/>
      <c r="B419" s="8"/>
      <c r="C419" s="15"/>
      <c r="D419" s="16"/>
      <c r="E419" s="8"/>
      <c r="F419" s="19"/>
      <c r="G419" s="18"/>
      <c r="H419" s="18"/>
      <c r="I419" s="1"/>
      <c r="J419"/>
      <c r="K419"/>
      <c r="L419"/>
      <c r="M419"/>
      <c r="N419"/>
      <c r="O419"/>
      <c r="P419"/>
      <c r="Q419"/>
      <c r="S419"/>
      <c r="T419"/>
      <c r="U419"/>
      <c r="V419"/>
      <c r="W419"/>
      <c r="X419"/>
      <c r="Y419"/>
      <c r="Z419"/>
      <c r="AB419"/>
      <c r="AC419"/>
      <c r="AD419"/>
      <c r="AE419"/>
      <c r="AF419"/>
      <c r="AG419"/>
      <c r="AH419"/>
      <c r="AI419"/>
      <c r="AJ419" s="72"/>
    </row>
    <row r="420" spans="1:36" x14ac:dyDescent="0.25">
      <c r="A420" s="14"/>
      <c r="B420" s="8"/>
      <c r="C420" s="15"/>
      <c r="D420" s="16"/>
      <c r="E420" s="8"/>
      <c r="F420" s="19"/>
      <c r="G420" s="18"/>
      <c r="H420" s="18"/>
      <c r="I420" s="1"/>
      <c r="J420"/>
      <c r="K420"/>
      <c r="L420"/>
      <c r="M420"/>
      <c r="N420"/>
      <c r="O420"/>
      <c r="P420"/>
      <c r="Q420"/>
      <c r="S420"/>
      <c r="T420"/>
      <c r="U420"/>
      <c r="V420"/>
      <c r="W420"/>
      <c r="X420"/>
      <c r="Y420"/>
      <c r="Z420"/>
      <c r="AB420"/>
      <c r="AC420"/>
      <c r="AD420"/>
      <c r="AE420"/>
      <c r="AF420"/>
      <c r="AG420"/>
      <c r="AH420"/>
      <c r="AI420"/>
      <c r="AJ420" s="72"/>
    </row>
    <row r="421" spans="1:36" x14ac:dyDescent="0.25">
      <c r="A421" s="14"/>
      <c r="B421" s="8"/>
      <c r="C421" s="15"/>
      <c r="D421" s="16"/>
      <c r="E421" s="8"/>
      <c r="F421" s="19"/>
      <c r="G421" s="18"/>
      <c r="H421" s="18"/>
      <c r="I421" s="1"/>
      <c r="J421"/>
      <c r="K421"/>
      <c r="L421"/>
      <c r="M421"/>
      <c r="N421"/>
      <c r="O421"/>
      <c r="P421"/>
      <c r="Q421"/>
      <c r="S421"/>
      <c r="T421"/>
      <c r="U421"/>
      <c r="V421"/>
      <c r="W421"/>
      <c r="X421"/>
      <c r="Y421"/>
      <c r="Z421"/>
      <c r="AB421"/>
      <c r="AC421"/>
      <c r="AD421"/>
      <c r="AE421"/>
      <c r="AF421"/>
      <c r="AG421"/>
      <c r="AH421"/>
      <c r="AI421"/>
      <c r="AJ421" s="72"/>
    </row>
    <row r="422" spans="1:36" x14ac:dyDescent="0.25">
      <c r="A422" s="14"/>
      <c r="B422" s="8"/>
      <c r="C422" s="15"/>
      <c r="D422" s="16"/>
      <c r="E422" s="8"/>
      <c r="F422" s="19"/>
      <c r="G422" s="18"/>
      <c r="H422" s="18"/>
      <c r="I422" s="1"/>
      <c r="J422"/>
      <c r="K422"/>
      <c r="L422"/>
      <c r="M422"/>
      <c r="N422"/>
      <c r="O422"/>
      <c r="P422"/>
      <c r="Q422"/>
      <c r="S422"/>
      <c r="T422"/>
      <c r="U422"/>
      <c r="V422"/>
      <c r="W422"/>
      <c r="X422"/>
      <c r="Y422"/>
      <c r="Z422"/>
      <c r="AB422"/>
      <c r="AC422"/>
      <c r="AD422"/>
      <c r="AE422"/>
      <c r="AF422"/>
      <c r="AG422"/>
      <c r="AH422"/>
      <c r="AI422"/>
      <c r="AJ422" s="72"/>
    </row>
    <row r="423" spans="1:36" x14ac:dyDescent="0.25">
      <c r="A423" s="14"/>
      <c r="B423" s="8"/>
      <c r="C423" s="15"/>
      <c r="D423" s="16"/>
      <c r="E423" s="8"/>
      <c r="F423" s="19"/>
      <c r="G423" s="18"/>
      <c r="H423" s="18"/>
      <c r="I423" s="1"/>
      <c r="J423"/>
      <c r="K423"/>
      <c r="L423"/>
      <c r="M423"/>
      <c r="N423"/>
      <c r="O423"/>
      <c r="P423"/>
      <c r="Q423"/>
      <c r="S423"/>
      <c r="T423"/>
      <c r="U423"/>
      <c r="V423"/>
      <c r="W423"/>
      <c r="X423"/>
      <c r="Y423"/>
      <c r="Z423"/>
      <c r="AB423"/>
      <c r="AC423"/>
      <c r="AD423"/>
      <c r="AE423"/>
      <c r="AF423"/>
      <c r="AG423"/>
      <c r="AH423"/>
      <c r="AI423"/>
      <c r="AJ423" s="72"/>
    </row>
    <row r="424" spans="1:36" x14ac:dyDescent="0.25">
      <c r="A424" s="14"/>
      <c r="B424" s="8"/>
      <c r="C424" s="15"/>
      <c r="D424" s="16"/>
      <c r="E424" s="8"/>
      <c r="F424" s="19"/>
      <c r="G424" s="18"/>
      <c r="H424" s="18"/>
      <c r="I424" s="1"/>
      <c r="J424"/>
      <c r="K424"/>
      <c r="L424"/>
      <c r="M424"/>
      <c r="N424"/>
      <c r="O424"/>
      <c r="P424"/>
      <c r="Q424"/>
      <c r="S424"/>
      <c r="T424"/>
      <c r="U424"/>
      <c r="V424"/>
      <c r="W424"/>
      <c r="X424"/>
      <c r="Y424"/>
      <c r="Z424"/>
      <c r="AB424"/>
      <c r="AC424"/>
      <c r="AD424"/>
      <c r="AE424"/>
      <c r="AF424"/>
      <c r="AG424"/>
      <c r="AH424"/>
      <c r="AI424"/>
      <c r="AJ424" s="72"/>
    </row>
    <row r="425" spans="1:36" x14ac:dyDescent="0.25">
      <c r="A425" s="14"/>
      <c r="B425" s="8"/>
      <c r="C425" s="15"/>
      <c r="D425" s="16"/>
      <c r="E425" s="8"/>
      <c r="F425" s="19"/>
      <c r="G425" s="18"/>
      <c r="H425" s="18"/>
      <c r="I425" s="1"/>
      <c r="J425"/>
      <c r="K425"/>
      <c r="L425"/>
      <c r="M425"/>
      <c r="N425"/>
      <c r="O425"/>
      <c r="P425"/>
      <c r="Q425"/>
      <c r="S425"/>
      <c r="T425"/>
      <c r="U425"/>
      <c r="V425"/>
      <c r="W425"/>
      <c r="X425"/>
      <c r="Y425"/>
      <c r="Z425"/>
      <c r="AB425"/>
      <c r="AC425"/>
      <c r="AD425"/>
      <c r="AE425"/>
      <c r="AF425"/>
      <c r="AG425"/>
      <c r="AH425"/>
      <c r="AI425"/>
      <c r="AJ425" s="72"/>
    </row>
    <row r="426" spans="1:36" x14ac:dyDescent="0.25">
      <c r="A426" s="14"/>
      <c r="B426" s="8"/>
      <c r="C426" s="15"/>
      <c r="D426" s="16"/>
      <c r="E426" s="8"/>
      <c r="F426" s="19"/>
      <c r="G426" s="18"/>
      <c r="H426" s="18"/>
      <c r="I426" s="1"/>
      <c r="J426"/>
      <c r="K426"/>
      <c r="L426"/>
      <c r="M426"/>
      <c r="N426"/>
      <c r="O426"/>
      <c r="P426"/>
      <c r="Q426"/>
      <c r="S426"/>
      <c r="T426"/>
      <c r="U426"/>
      <c r="V426"/>
      <c r="W426"/>
      <c r="X426"/>
      <c r="Y426"/>
      <c r="Z426"/>
      <c r="AB426"/>
      <c r="AC426"/>
      <c r="AD426"/>
      <c r="AE426"/>
      <c r="AF426"/>
      <c r="AG426"/>
      <c r="AH426"/>
      <c r="AI426"/>
      <c r="AJ426" s="72"/>
    </row>
    <row r="427" spans="1:36" x14ac:dyDescent="0.25">
      <c r="A427" s="14"/>
      <c r="B427" s="8"/>
      <c r="C427" s="15"/>
      <c r="D427" s="16"/>
      <c r="E427" s="8"/>
      <c r="F427" s="19"/>
      <c r="G427" s="18"/>
      <c r="H427" s="18"/>
      <c r="I427" s="1"/>
      <c r="J427"/>
      <c r="K427"/>
      <c r="L427"/>
      <c r="M427"/>
      <c r="N427"/>
      <c r="O427"/>
      <c r="P427"/>
      <c r="Q427"/>
      <c r="S427"/>
      <c r="T427"/>
      <c r="U427"/>
      <c r="V427"/>
      <c r="W427"/>
      <c r="X427"/>
      <c r="Y427"/>
      <c r="Z427"/>
      <c r="AB427"/>
      <c r="AC427"/>
      <c r="AD427"/>
      <c r="AE427"/>
      <c r="AF427"/>
      <c r="AG427"/>
      <c r="AH427"/>
      <c r="AI427"/>
      <c r="AJ427" s="72"/>
    </row>
    <row r="428" spans="1:36" x14ac:dyDescent="0.25">
      <c r="A428" s="14"/>
      <c r="B428" s="8"/>
      <c r="C428" s="15"/>
      <c r="D428" s="16"/>
      <c r="E428" s="8"/>
      <c r="F428" s="19"/>
      <c r="G428" s="18"/>
      <c r="H428" s="18"/>
      <c r="I428" s="1"/>
      <c r="J428"/>
      <c r="K428"/>
      <c r="L428"/>
      <c r="M428"/>
      <c r="N428"/>
      <c r="O428"/>
      <c r="P428"/>
      <c r="Q428"/>
      <c r="S428"/>
      <c r="T428"/>
      <c r="U428"/>
      <c r="V428"/>
      <c r="W428"/>
      <c r="X428"/>
      <c r="Y428"/>
      <c r="Z428"/>
      <c r="AB428"/>
      <c r="AC428"/>
      <c r="AD428"/>
      <c r="AE428"/>
      <c r="AF428"/>
      <c r="AG428"/>
      <c r="AH428"/>
      <c r="AI428"/>
      <c r="AJ428" s="72"/>
    </row>
    <row r="429" spans="1:36" x14ac:dyDescent="0.25">
      <c r="A429" s="14"/>
      <c r="B429" s="8"/>
      <c r="C429" s="15"/>
      <c r="D429" s="16"/>
      <c r="E429" s="8"/>
      <c r="F429" s="19"/>
      <c r="G429" s="18"/>
      <c r="H429" s="18"/>
      <c r="I429" s="1"/>
      <c r="J429"/>
      <c r="K429"/>
      <c r="L429"/>
      <c r="M429"/>
      <c r="N429"/>
      <c r="O429"/>
      <c r="P429"/>
      <c r="Q429"/>
      <c r="S429"/>
      <c r="T429"/>
      <c r="U429"/>
      <c r="V429"/>
      <c r="W429"/>
      <c r="X429"/>
      <c r="Y429"/>
      <c r="Z429"/>
      <c r="AB429"/>
      <c r="AC429"/>
      <c r="AD429"/>
      <c r="AE429"/>
      <c r="AF429"/>
      <c r="AG429"/>
      <c r="AH429"/>
      <c r="AI429"/>
      <c r="AJ429" s="72"/>
    </row>
    <row r="430" spans="1:36" x14ac:dyDescent="0.25">
      <c r="A430" s="14"/>
      <c r="B430" s="8"/>
      <c r="C430" s="15"/>
      <c r="D430" s="16"/>
      <c r="E430" s="8"/>
      <c r="F430" s="19"/>
      <c r="G430" s="18"/>
      <c r="H430" s="18"/>
      <c r="I430" s="1"/>
      <c r="J430"/>
      <c r="K430"/>
      <c r="L430"/>
      <c r="M430"/>
      <c r="N430"/>
      <c r="O430"/>
      <c r="P430"/>
      <c r="Q430"/>
      <c r="S430"/>
      <c r="T430"/>
      <c r="U430"/>
      <c r="V430"/>
      <c r="W430"/>
      <c r="X430"/>
      <c r="Y430"/>
      <c r="Z430"/>
      <c r="AB430"/>
      <c r="AC430"/>
      <c r="AD430"/>
      <c r="AE430"/>
      <c r="AF430"/>
      <c r="AG430"/>
      <c r="AH430"/>
      <c r="AI430"/>
      <c r="AJ430" s="72"/>
    </row>
    <row r="431" spans="1:36" x14ac:dyDescent="0.25">
      <c r="A431" s="14"/>
      <c r="B431" s="8"/>
      <c r="C431" s="15"/>
      <c r="D431" s="16"/>
      <c r="E431" s="8"/>
      <c r="F431" s="19"/>
      <c r="G431" s="18"/>
      <c r="H431" s="18"/>
      <c r="I431" s="1"/>
      <c r="J431"/>
      <c r="K431"/>
      <c r="L431"/>
      <c r="M431"/>
      <c r="N431"/>
      <c r="O431"/>
      <c r="P431"/>
      <c r="Q431"/>
      <c r="S431"/>
      <c r="T431"/>
      <c r="U431"/>
      <c r="V431"/>
      <c r="W431"/>
      <c r="X431"/>
      <c r="Y431"/>
      <c r="Z431"/>
      <c r="AB431"/>
      <c r="AC431"/>
      <c r="AD431"/>
      <c r="AE431"/>
      <c r="AF431"/>
      <c r="AG431"/>
      <c r="AH431"/>
      <c r="AI431"/>
      <c r="AJ431" s="72"/>
    </row>
    <row r="432" spans="1:36" x14ac:dyDescent="0.25">
      <c r="A432" s="14"/>
      <c r="B432" s="8"/>
      <c r="C432" s="15"/>
      <c r="D432" s="16"/>
      <c r="E432" s="8"/>
      <c r="F432" s="19"/>
      <c r="G432" s="18"/>
      <c r="H432" s="18"/>
      <c r="I432" s="1"/>
      <c r="J432"/>
      <c r="K432"/>
      <c r="L432"/>
      <c r="M432"/>
      <c r="N432"/>
      <c r="O432"/>
      <c r="P432"/>
      <c r="Q432"/>
      <c r="S432"/>
      <c r="T432"/>
      <c r="U432"/>
      <c r="V432"/>
      <c r="W432"/>
      <c r="X432"/>
      <c r="Y432"/>
      <c r="Z432"/>
      <c r="AB432"/>
      <c r="AC432"/>
      <c r="AD432"/>
      <c r="AE432"/>
      <c r="AF432"/>
      <c r="AG432"/>
      <c r="AH432"/>
      <c r="AI432"/>
      <c r="AJ432" s="72"/>
    </row>
    <row r="433" spans="1:36" x14ac:dyDescent="0.25">
      <c r="A433" s="14"/>
      <c r="B433" s="8"/>
      <c r="C433" s="15"/>
      <c r="D433" s="16"/>
      <c r="E433" s="8"/>
      <c r="F433" s="19"/>
      <c r="G433" s="18"/>
      <c r="H433" s="18"/>
      <c r="I433" s="1"/>
      <c r="J433"/>
      <c r="K433"/>
      <c r="L433"/>
      <c r="M433"/>
      <c r="N433"/>
      <c r="O433"/>
      <c r="P433"/>
      <c r="Q433"/>
      <c r="S433"/>
      <c r="T433"/>
      <c r="U433"/>
      <c r="V433"/>
      <c r="W433"/>
      <c r="X433"/>
      <c r="Y433"/>
      <c r="Z433"/>
      <c r="AB433"/>
      <c r="AC433"/>
      <c r="AD433"/>
      <c r="AE433"/>
      <c r="AF433"/>
      <c r="AG433"/>
      <c r="AH433"/>
      <c r="AI433"/>
      <c r="AJ433" s="72"/>
    </row>
    <row r="434" spans="1:36" x14ac:dyDescent="0.25">
      <c r="A434" s="14"/>
      <c r="B434" s="8"/>
      <c r="C434" s="15"/>
      <c r="D434" s="16"/>
      <c r="E434" s="8"/>
      <c r="F434" s="19"/>
      <c r="G434" s="18"/>
      <c r="H434" s="18"/>
      <c r="I434" s="1"/>
      <c r="J434"/>
      <c r="K434"/>
      <c r="L434"/>
      <c r="M434"/>
      <c r="N434"/>
      <c r="O434"/>
      <c r="P434"/>
      <c r="Q434"/>
      <c r="S434"/>
      <c r="T434"/>
      <c r="U434"/>
      <c r="V434"/>
      <c r="W434"/>
      <c r="X434"/>
      <c r="Y434"/>
      <c r="Z434"/>
      <c r="AB434"/>
      <c r="AC434"/>
      <c r="AD434"/>
      <c r="AE434"/>
      <c r="AF434"/>
      <c r="AG434"/>
      <c r="AH434"/>
      <c r="AI434"/>
      <c r="AJ434" s="72"/>
    </row>
    <row r="435" spans="1:36" x14ac:dyDescent="0.25">
      <c r="A435" s="14"/>
      <c r="B435" s="8"/>
      <c r="C435" s="15"/>
      <c r="D435" s="16"/>
      <c r="E435" s="8"/>
      <c r="F435" s="19"/>
      <c r="G435" s="18"/>
      <c r="H435" s="18"/>
      <c r="I435" s="1"/>
      <c r="J435"/>
      <c r="K435"/>
      <c r="L435"/>
      <c r="M435"/>
      <c r="N435"/>
      <c r="O435"/>
      <c r="P435"/>
      <c r="Q435"/>
      <c r="S435"/>
      <c r="T435"/>
      <c r="U435"/>
      <c r="V435"/>
      <c r="W435"/>
      <c r="X435"/>
      <c r="Y435"/>
      <c r="Z435"/>
      <c r="AB435"/>
      <c r="AC435"/>
      <c r="AD435"/>
      <c r="AE435"/>
      <c r="AF435"/>
      <c r="AG435"/>
      <c r="AH435"/>
      <c r="AI435"/>
      <c r="AJ435" s="72"/>
    </row>
    <row r="436" spans="1:36" x14ac:dyDescent="0.25">
      <c r="A436" s="14"/>
      <c r="B436" s="8"/>
      <c r="C436" s="15"/>
      <c r="D436" s="16"/>
      <c r="E436" s="8"/>
      <c r="F436" s="19"/>
      <c r="G436" s="18"/>
      <c r="H436" s="18"/>
      <c r="I436" s="1"/>
      <c r="J436"/>
      <c r="K436"/>
      <c r="L436"/>
      <c r="M436"/>
      <c r="N436"/>
      <c r="O436"/>
      <c r="P436"/>
      <c r="Q436"/>
      <c r="S436"/>
      <c r="T436"/>
      <c r="U436"/>
      <c r="V436"/>
      <c r="W436"/>
      <c r="X436"/>
      <c r="Y436"/>
      <c r="Z436"/>
      <c r="AB436"/>
      <c r="AC436"/>
      <c r="AD436"/>
      <c r="AE436"/>
      <c r="AF436"/>
      <c r="AG436"/>
      <c r="AH436"/>
      <c r="AI436"/>
      <c r="AJ436" s="72"/>
    </row>
    <row r="437" spans="1:36" x14ac:dyDescent="0.25">
      <c r="A437" s="14"/>
      <c r="B437" s="8"/>
      <c r="C437" s="15"/>
      <c r="D437" s="16"/>
      <c r="E437" s="8"/>
      <c r="F437" s="19"/>
      <c r="G437" s="18"/>
      <c r="H437" s="18"/>
      <c r="I437" s="1"/>
      <c r="J437"/>
      <c r="K437"/>
      <c r="L437"/>
      <c r="M437"/>
      <c r="N437"/>
      <c r="O437"/>
      <c r="P437"/>
      <c r="Q437"/>
      <c r="S437"/>
      <c r="T437"/>
      <c r="U437"/>
      <c r="V437"/>
      <c r="W437"/>
      <c r="X437"/>
      <c r="Y437"/>
      <c r="Z437"/>
      <c r="AB437"/>
      <c r="AC437"/>
      <c r="AD437"/>
      <c r="AE437"/>
      <c r="AF437"/>
      <c r="AG437"/>
      <c r="AH437"/>
      <c r="AI437"/>
      <c r="AJ437" s="72"/>
    </row>
    <row r="438" spans="1:36" x14ac:dyDescent="0.25">
      <c r="A438" s="14"/>
      <c r="B438" s="8"/>
      <c r="C438" s="15"/>
      <c r="D438" s="16"/>
      <c r="E438" s="8"/>
      <c r="F438" s="19"/>
      <c r="G438" s="18"/>
      <c r="H438" s="18"/>
      <c r="I438" s="1"/>
      <c r="J438"/>
      <c r="K438"/>
      <c r="L438"/>
      <c r="M438"/>
      <c r="N438"/>
      <c r="O438"/>
      <c r="P438"/>
      <c r="Q438"/>
      <c r="S438"/>
      <c r="T438"/>
      <c r="U438"/>
      <c r="V438"/>
      <c r="W438"/>
      <c r="X438"/>
      <c r="Y438"/>
      <c r="Z438"/>
      <c r="AB438"/>
      <c r="AC438"/>
      <c r="AD438"/>
      <c r="AE438"/>
      <c r="AF438"/>
      <c r="AG438"/>
      <c r="AH438"/>
      <c r="AI438"/>
      <c r="AJ438" s="72"/>
    </row>
    <row r="439" spans="1:36" x14ac:dyDescent="0.25">
      <c r="A439" s="14"/>
      <c r="B439" s="8"/>
      <c r="C439" s="15"/>
      <c r="D439" s="16"/>
      <c r="E439" s="8"/>
      <c r="F439" s="19"/>
      <c r="G439" s="18"/>
      <c r="H439" s="18"/>
      <c r="I439" s="1"/>
      <c r="J439"/>
      <c r="K439"/>
      <c r="L439"/>
      <c r="M439"/>
      <c r="N439"/>
      <c r="O439"/>
      <c r="P439"/>
      <c r="Q439"/>
      <c r="S439"/>
      <c r="T439"/>
      <c r="U439"/>
      <c r="V439"/>
      <c r="W439"/>
      <c r="X439"/>
      <c r="Y439"/>
      <c r="Z439"/>
      <c r="AB439"/>
      <c r="AC439"/>
      <c r="AD439"/>
      <c r="AE439"/>
      <c r="AF439"/>
      <c r="AG439"/>
      <c r="AH439"/>
      <c r="AI439"/>
      <c r="AJ439" s="72"/>
    </row>
    <row r="440" spans="1:36" x14ac:dyDescent="0.25">
      <c r="A440" s="14"/>
      <c r="B440" s="8"/>
      <c r="C440" s="15"/>
      <c r="D440" s="16"/>
      <c r="E440" s="8"/>
      <c r="F440" s="19"/>
      <c r="G440" s="18"/>
      <c r="H440" s="18"/>
      <c r="I440" s="1"/>
      <c r="J440"/>
      <c r="K440"/>
      <c r="L440"/>
      <c r="M440"/>
      <c r="N440"/>
      <c r="O440"/>
      <c r="P440"/>
      <c r="Q440"/>
      <c r="S440"/>
      <c r="T440"/>
      <c r="U440"/>
      <c r="V440"/>
      <c r="W440"/>
      <c r="X440"/>
      <c r="Y440"/>
      <c r="Z440"/>
      <c r="AB440"/>
      <c r="AC440"/>
      <c r="AD440"/>
      <c r="AE440"/>
      <c r="AF440"/>
      <c r="AG440"/>
      <c r="AH440"/>
      <c r="AI440"/>
      <c r="AJ440" s="72"/>
    </row>
    <row r="441" spans="1:36" x14ac:dyDescent="0.25">
      <c r="A441" s="14"/>
      <c r="B441" s="8"/>
      <c r="C441" s="15"/>
      <c r="D441" s="16"/>
      <c r="E441" s="8"/>
      <c r="F441" s="19"/>
      <c r="G441" s="18"/>
      <c r="H441" s="18"/>
      <c r="I441" s="1"/>
      <c r="J441"/>
      <c r="K441"/>
      <c r="L441"/>
      <c r="M441"/>
      <c r="N441"/>
      <c r="O441"/>
      <c r="P441"/>
      <c r="Q441"/>
      <c r="S441"/>
      <c r="T441"/>
      <c r="U441"/>
      <c r="V441"/>
      <c r="W441"/>
      <c r="X441"/>
      <c r="Y441"/>
      <c r="Z441"/>
      <c r="AB441"/>
      <c r="AC441"/>
      <c r="AD441"/>
      <c r="AE441"/>
      <c r="AF441"/>
      <c r="AG441"/>
      <c r="AH441"/>
      <c r="AI441"/>
      <c r="AJ441" s="72"/>
    </row>
    <row r="442" spans="1:36" x14ac:dyDescent="0.25">
      <c r="A442" s="14"/>
      <c r="B442" s="8"/>
      <c r="C442" s="15"/>
      <c r="D442" s="16"/>
      <c r="E442" s="8"/>
      <c r="F442" s="19"/>
      <c r="G442" s="18"/>
      <c r="H442" s="18"/>
      <c r="I442" s="1"/>
      <c r="J442"/>
      <c r="K442"/>
      <c r="L442"/>
      <c r="M442"/>
      <c r="N442"/>
      <c r="O442"/>
      <c r="P442"/>
      <c r="Q442"/>
      <c r="S442"/>
      <c r="T442"/>
      <c r="U442"/>
      <c r="V442"/>
      <c r="W442"/>
      <c r="X442"/>
      <c r="Y442"/>
      <c r="Z442"/>
      <c r="AB442"/>
      <c r="AC442"/>
      <c r="AD442"/>
      <c r="AE442"/>
      <c r="AF442"/>
      <c r="AG442"/>
      <c r="AH442"/>
      <c r="AI442"/>
      <c r="AJ442" s="72"/>
    </row>
    <row r="443" spans="1:36" x14ac:dyDescent="0.25">
      <c r="A443" s="14"/>
      <c r="B443" s="8"/>
      <c r="C443" s="15"/>
      <c r="D443" s="16"/>
      <c r="E443" s="8"/>
      <c r="F443" s="19"/>
      <c r="G443" s="18"/>
      <c r="H443" s="18"/>
      <c r="I443" s="1"/>
      <c r="J443"/>
      <c r="K443"/>
      <c r="L443"/>
      <c r="M443"/>
      <c r="N443"/>
      <c r="O443"/>
      <c r="P443"/>
      <c r="Q443"/>
      <c r="S443"/>
      <c r="T443"/>
      <c r="U443"/>
      <c r="V443"/>
      <c r="W443"/>
      <c r="X443"/>
      <c r="Y443"/>
      <c r="Z443"/>
      <c r="AB443"/>
      <c r="AC443"/>
      <c r="AD443"/>
      <c r="AE443"/>
      <c r="AF443"/>
      <c r="AG443"/>
      <c r="AH443"/>
      <c r="AI443"/>
      <c r="AJ443" s="72"/>
    </row>
    <row r="444" spans="1:36" x14ac:dyDescent="0.25">
      <c r="A444" s="14"/>
      <c r="B444" s="8"/>
      <c r="C444" s="15"/>
      <c r="D444" s="16"/>
      <c r="E444" s="8"/>
      <c r="F444" s="19"/>
      <c r="G444" s="18"/>
      <c r="H444" s="18"/>
      <c r="I444" s="1"/>
      <c r="J444"/>
      <c r="K444"/>
      <c r="L444"/>
      <c r="M444"/>
      <c r="N444"/>
      <c r="O444"/>
      <c r="P444"/>
      <c r="Q444"/>
      <c r="S444"/>
      <c r="T444"/>
      <c r="U444"/>
      <c r="V444"/>
      <c r="W444"/>
      <c r="X444"/>
      <c r="Y444"/>
      <c r="Z444"/>
      <c r="AB444"/>
      <c r="AC444"/>
      <c r="AD444"/>
      <c r="AE444"/>
      <c r="AF444"/>
      <c r="AG444"/>
      <c r="AH444"/>
      <c r="AI444"/>
      <c r="AJ444" s="72"/>
    </row>
    <row r="445" spans="1:36" x14ac:dyDescent="0.25">
      <c r="A445" s="14"/>
      <c r="B445" s="8"/>
      <c r="C445" s="15"/>
      <c r="D445" s="16"/>
      <c r="E445" s="8"/>
      <c r="F445" s="19"/>
      <c r="G445" s="18"/>
      <c r="H445" s="18"/>
      <c r="I445" s="1"/>
      <c r="J445"/>
      <c r="K445"/>
      <c r="L445"/>
      <c r="M445"/>
      <c r="N445"/>
      <c r="O445"/>
      <c r="P445"/>
      <c r="Q445"/>
      <c r="S445"/>
      <c r="T445"/>
      <c r="U445"/>
      <c r="V445"/>
      <c r="W445"/>
      <c r="X445"/>
      <c r="Y445"/>
      <c r="Z445"/>
      <c r="AB445"/>
      <c r="AC445"/>
      <c r="AD445"/>
      <c r="AE445"/>
      <c r="AF445"/>
      <c r="AG445"/>
      <c r="AH445"/>
      <c r="AI445"/>
      <c r="AJ445" s="72"/>
    </row>
    <row r="446" spans="1:36" x14ac:dyDescent="0.25">
      <c r="A446" s="14"/>
      <c r="B446" s="8"/>
      <c r="C446" s="15"/>
      <c r="D446" s="16"/>
      <c r="E446" s="8"/>
      <c r="F446" s="19"/>
      <c r="G446" s="18"/>
      <c r="H446" s="18"/>
      <c r="I446" s="1"/>
      <c r="J446"/>
      <c r="K446"/>
      <c r="L446"/>
      <c r="M446"/>
      <c r="N446"/>
      <c r="O446"/>
      <c r="P446"/>
      <c r="Q446"/>
      <c r="S446"/>
      <c r="T446"/>
      <c r="U446"/>
      <c r="V446"/>
      <c r="W446"/>
      <c r="X446"/>
      <c r="Y446"/>
      <c r="Z446"/>
      <c r="AB446"/>
      <c r="AC446"/>
      <c r="AD446"/>
      <c r="AE446"/>
      <c r="AF446"/>
      <c r="AG446"/>
      <c r="AH446"/>
      <c r="AI446"/>
      <c r="AJ446" s="72"/>
    </row>
    <row r="447" spans="1:36" x14ac:dyDescent="0.25">
      <c r="A447" s="14"/>
      <c r="B447" s="8"/>
      <c r="C447" s="15"/>
      <c r="D447" s="16"/>
      <c r="E447" s="8"/>
      <c r="F447" s="19"/>
      <c r="G447" s="18"/>
      <c r="H447" s="18"/>
      <c r="I447" s="1"/>
      <c r="J447"/>
      <c r="K447"/>
      <c r="L447"/>
      <c r="M447"/>
      <c r="N447"/>
      <c r="O447"/>
      <c r="P447"/>
      <c r="Q447"/>
      <c r="S447"/>
      <c r="T447"/>
      <c r="U447"/>
      <c r="V447"/>
      <c r="W447"/>
      <c r="X447"/>
      <c r="Y447"/>
      <c r="Z447"/>
      <c r="AB447"/>
      <c r="AC447"/>
      <c r="AD447"/>
      <c r="AE447"/>
      <c r="AF447"/>
      <c r="AG447"/>
      <c r="AH447"/>
      <c r="AI447"/>
      <c r="AJ447" s="72"/>
    </row>
    <row r="448" spans="1:36" x14ac:dyDescent="0.25">
      <c r="A448" s="14"/>
      <c r="B448" s="8"/>
      <c r="C448" s="15"/>
      <c r="D448" s="16"/>
      <c r="E448" s="8"/>
      <c r="F448" s="19"/>
      <c r="G448" s="18"/>
      <c r="H448" s="18"/>
      <c r="I448" s="1"/>
      <c r="J448"/>
      <c r="K448"/>
      <c r="L448"/>
      <c r="M448"/>
      <c r="N448"/>
      <c r="O448"/>
      <c r="P448"/>
      <c r="Q448"/>
      <c r="S448"/>
      <c r="T448"/>
      <c r="U448"/>
      <c r="V448"/>
      <c r="W448"/>
      <c r="X448"/>
      <c r="Y448"/>
      <c r="Z448"/>
      <c r="AB448"/>
      <c r="AC448"/>
      <c r="AD448"/>
      <c r="AE448"/>
      <c r="AF448"/>
      <c r="AG448"/>
      <c r="AH448"/>
      <c r="AI448"/>
      <c r="AJ448" s="72"/>
    </row>
    <row r="449" spans="1:36" x14ac:dyDescent="0.25">
      <c r="A449" s="14"/>
      <c r="B449" s="8"/>
      <c r="C449" s="15"/>
      <c r="D449" s="16"/>
      <c r="E449" s="8"/>
      <c r="F449" s="19"/>
      <c r="G449" s="18"/>
      <c r="H449" s="18"/>
      <c r="I449" s="1"/>
      <c r="J449"/>
      <c r="K449"/>
      <c r="L449"/>
      <c r="M449"/>
      <c r="N449"/>
      <c r="O449"/>
      <c r="P449"/>
      <c r="Q449"/>
      <c r="S449"/>
      <c r="T449"/>
      <c r="U449"/>
      <c r="V449"/>
      <c r="W449"/>
      <c r="X449"/>
      <c r="Y449"/>
      <c r="Z449"/>
      <c r="AB449"/>
      <c r="AC449"/>
      <c r="AD449"/>
      <c r="AE449"/>
      <c r="AF449"/>
      <c r="AG449"/>
      <c r="AH449"/>
      <c r="AI449"/>
      <c r="AJ449" s="72"/>
    </row>
    <row r="450" spans="1:36" x14ac:dyDescent="0.25">
      <c r="A450" s="14"/>
      <c r="B450" s="8"/>
      <c r="C450" s="15"/>
      <c r="D450" s="16"/>
      <c r="E450" s="8"/>
      <c r="F450" s="19"/>
      <c r="G450" s="18"/>
      <c r="H450" s="18"/>
      <c r="I450" s="1"/>
      <c r="J450"/>
      <c r="K450"/>
      <c r="L450"/>
      <c r="M450"/>
      <c r="N450"/>
      <c r="O450"/>
      <c r="P450"/>
      <c r="Q450"/>
      <c r="S450"/>
      <c r="T450"/>
      <c r="U450"/>
      <c r="V450"/>
      <c r="W450"/>
      <c r="X450"/>
      <c r="Y450"/>
      <c r="Z450"/>
      <c r="AB450"/>
      <c r="AC450"/>
      <c r="AD450"/>
      <c r="AE450"/>
      <c r="AF450"/>
      <c r="AG450"/>
      <c r="AH450"/>
      <c r="AI450"/>
      <c r="AJ450" s="72"/>
    </row>
    <row r="451" spans="1:36" x14ac:dyDescent="0.25">
      <c r="A451" s="14"/>
      <c r="B451" s="8"/>
      <c r="C451" s="15"/>
      <c r="D451" s="16"/>
      <c r="E451" s="8"/>
      <c r="F451" s="19"/>
      <c r="G451" s="18"/>
      <c r="H451" s="18"/>
      <c r="I451" s="1"/>
      <c r="J451"/>
      <c r="K451"/>
      <c r="L451"/>
      <c r="M451"/>
      <c r="N451"/>
      <c r="O451"/>
      <c r="P451"/>
      <c r="Q451"/>
      <c r="S451"/>
      <c r="T451"/>
      <c r="U451"/>
      <c r="V451"/>
      <c r="W451"/>
      <c r="X451"/>
      <c r="Y451"/>
      <c r="Z451"/>
      <c r="AB451"/>
      <c r="AC451"/>
      <c r="AD451"/>
      <c r="AE451"/>
      <c r="AF451"/>
      <c r="AG451"/>
      <c r="AH451"/>
      <c r="AI451"/>
      <c r="AJ451" s="72"/>
    </row>
    <row r="452" spans="1:36" x14ac:dyDescent="0.25">
      <c r="A452" s="14"/>
      <c r="B452" s="8"/>
      <c r="C452" s="15"/>
      <c r="D452" s="16"/>
      <c r="E452" s="8"/>
      <c r="F452" s="19"/>
      <c r="G452" s="18"/>
      <c r="H452" s="18"/>
      <c r="I452" s="1"/>
      <c r="J452"/>
      <c r="K452"/>
      <c r="L452"/>
      <c r="M452"/>
      <c r="N452"/>
      <c r="O452"/>
      <c r="P452"/>
      <c r="Q452"/>
      <c r="S452"/>
      <c r="T452"/>
      <c r="U452"/>
      <c r="V452"/>
      <c r="W452"/>
      <c r="X452"/>
      <c r="Y452"/>
      <c r="Z452"/>
      <c r="AB452"/>
      <c r="AC452"/>
      <c r="AD452"/>
      <c r="AE452"/>
      <c r="AF452"/>
      <c r="AG452"/>
      <c r="AH452"/>
      <c r="AI452"/>
      <c r="AJ452" s="72"/>
    </row>
    <row r="453" spans="1:36" x14ac:dyDescent="0.25">
      <c r="A453" s="14"/>
      <c r="B453" s="8"/>
      <c r="C453" s="15"/>
      <c r="D453" s="16"/>
      <c r="E453" s="8"/>
      <c r="F453" s="19"/>
      <c r="G453" s="18"/>
      <c r="H453" s="18"/>
      <c r="I453" s="1"/>
      <c r="J453"/>
      <c r="K453"/>
      <c r="L453"/>
      <c r="M453"/>
      <c r="N453"/>
      <c r="O453"/>
      <c r="P453"/>
      <c r="Q453"/>
      <c r="S453"/>
      <c r="T453"/>
      <c r="U453"/>
      <c r="V453"/>
      <c r="W453"/>
      <c r="X453"/>
      <c r="Y453"/>
      <c r="Z453"/>
      <c r="AB453"/>
      <c r="AC453"/>
      <c r="AD453"/>
      <c r="AE453"/>
      <c r="AF453"/>
      <c r="AG453"/>
      <c r="AH453"/>
      <c r="AI453"/>
      <c r="AJ453" s="72"/>
    </row>
    <row r="454" spans="1:36" x14ac:dyDescent="0.25">
      <c r="A454" s="14"/>
      <c r="B454" s="8"/>
      <c r="C454" s="15"/>
      <c r="D454" s="16"/>
      <c r="E454" s="8"/>
      <c r="F454" s="19"/>
      <c r="G454" s="18"/>
      <c r="H454" s="18"/>
      <c r="I454" s="1"/>
      <c r="J454"/>
      <c r="K454"/>
      <c r="L454"/>
      <c r="M454"/>
      <c r="N454"/>
      <c r="O454"/>
      <c r="P454"/>
      <c r="Q454"/>
      <c r="S454"/>
      <c r="T454"/>
      <c r="U454"/>
      <c r="V454"/>
      <c r="W454"/>
      <c r="X454"/>
      <c r="Y454"/>
      <c r="Z454"/>
      <c r="AB454"/>
      <c r="AC454"/>
      <c r="AD454"/>
      <c r="AE454"/>
      <c r="AF454"/>
      <c r="AG454"/>
      <c r="AH454"/>
      <c r="AI454"/>
      <c r="AJ454" s="72"/>
    </row>
    <row r="455" spans="1:36" x14ac:dyDescent="0.25">
      <c r="A455" s="14"/>
      <c r="B455" s="8"/>
      <c r="C455" s="15"/>
      <c r="D455" s="16"/>
      <c r="E455" s="8"/>
      <c r="F455" s="19"/>
      <c r="G455" s="18"/>
      <c r="H455" s="18"/>
      <c r="I455" s="1"/>
      <c r="J455"/>
      <c r="K455"/>
      <c r="L455"/>
      <c r="M455"/>
      <c r="N455"/>
      <c r="O455"/>
      <c r="P455"/>
      <c r="Q455"/>
      <c r="S455"/>
      <c r="T455"/>
      <c r="U455"/>
      <c r="V455"/>
      <c r="W455"/>
      <c r="X455"/>
      <c r="Y455"/>
      <c r="Z455"/>
      <c r="AB455"/>
      <c r="AC455"/>
      <c r="AD455"/>
      <c r="AE455"/>
      <c r="AF455"/>
      <c r="AG455"/>
      <c r="AH455"/>
      <c r="AI455"/>
      <c r="AJ455" s="72"/>
    </row>
    <row r="456" spans="1:36" x14ac:dyDescent="0.25">
      <c r="A456" s="14"/>
      <c r="B456" s="8"/>
      <c r="C456" s="15"/>
      <c r="D456" s="16"/>
      <c r="E456" s="8"/>
      <c r="F456" s="19"/>
      <c r="G456" s="18"/>
      <c r="H456" s="18"/>
      <c r="I456" s="1"/>
      <c r="J456"/>
      <c r="K456"/>
      <c r="L456"/>
      <c r="M456"/>
      <c r="N456"/>
      <c r="O456"/>
      <c r="P456"/>
      <c r="Q456"/>
      <c r="S456"/>
      <c r="T456"/>
      <c r="U456"/>
      <c r="V456"/>
      <c r="W456"/>
      <c r="X456"/>
      <c r="Y456"/>
      <c r="Z456"/>
      <c r="AB456"/>
      <c r="AC456"/>
      <c r="AD456"/>
      <c r="AE456"/>
      <c r="AF456"/>
      <c r="AG456"/>
      <c r="AH456"/>
      <c r="AI456"/>
      <c r="AJ456" s="72"/>
    </row>
    <row r="457" spans="1:36" x14ac:dyDescent="0.25">
      <c r="A457" s="14"/>
      <c r="B457" s="8"/>
      <c r="C457" s="15"/>
      <c r="D457" s="16"/>
      <c r="E457" s="8"/>
      <c r="F457" s="19"/>
      <c r="G457" s="18"/>
      <c r="H457" s="18"/>
      <c r="I457" s="1"/>
      <c r="J457"/>
      <c r="K457"/>
      <c r="L457"/>
      <c r="M457"/>
      <c r="N457"/>
      <c r="O457"/>
      <c r="P457"/>
      <c r="Q457"/>
      <c r="S457"/>
      <c r="T457"/>
      <c r="U457"/>
      <c r="V457"/>
      <c r="W457"/>
      <c r="X457"/>
      <c r="Y457"/>
      <c r="Z457"/>
      <c r="AB457"/>
      <c r="AC457"/>
      <c r="AD457"/>
      <c r="AE457"/>
      <c r="AF457"/>
      <c r="AG457"/>
      <c r="AH457"/>
      <c r="AI457"/>
      <c r="AJ457" s="72"/>
    </row>
    <row r="458" spans="1:36" x14ac:dyDescent="0.25">
      <c r="A458" s="14"/>
      <c r="B458" s="8"/>
      <c r="C458" s="15"/>
      <c r="D458" s="16"/>
      <c r="E458" s="8"/>
      <c r="F458" s="19"/>
      <c r="G458" s="18"/>
      <c r="H458" s="18"/>
      <c r="I458" s="1"/>
      <c r="J458"/>
      <c r="K458"/>
      <c r="L458"/>
      <c r="M458"/>
      <c r="N458"/>
      <c r="O458"/>
      <c r="P458"/>
      <c r="Q458"/>
      <c r="S458"/>
      <c r="T458"/>
      <c r="U458"/>
      <c r="V458"/>
      <c r="W458"/>
      <c r="X458"/>
      <c r="Y458"/>
      <c r="Z458"/>
      <c r="AB458"/>
      <c r="AC458"/>
      <c r="AD458"/>
      <c r="AE458"/>
      <c r="AF458"/>
      <c r="AG458"/>
      <c r="AH458"/>
      <c r="AI458"/>
      <c r="AJ458" s="72"/>
    </row>
    <row r="459" spans="1:36" x14ac:dyDescent="0.25">
      <c r="A459" s="14"/>
      <c r="B459" s="8"/>
      <c r="C459" s="15"/>
      <c r="D459" s="16"/>
      <c r="E459" s="8"/>
      <c r="F459" s="19"/>
      <c r="G459" s="18"/>
      <c r="H459" s="18"/>
      <c r="I459" s="1"/>
      <c r="J459"/>
      <c r="K459"/>
      <c r="L459"/>
      <c r="M459"/>
      <c r="N459"/>
      <c r="O459"/>
      <c r="P459"/>
      <c r="Q459"/>
      <c r="S459"/>
      <c r="T459"/>
      <c r="U459"/>
      <c r="V459"/>
      <c r="W459"/>
      <c r="X459"/>
      <c r="Y459"/>
      <c r="Z459"/>
      <c r="AB459"/>
      <c r="AC459"/>
      <c r="AD459"/>
      <c r="AE459"/>
      <c r="AF459"/>
      <c r="AG459"/>
      <c r="AH459"/>
      <c r="AI459"/>
      <c r="AJ459" s="72"/>
    </row>
    <row r="460" spans="1:36" x14ac:dyDescent="0.25">
      <c r="A460" s="14"/>
      <c r="B460" s="8"/>
      <c r="C460" s="15"/>
      <c r="D460" s="16"/>
      <c r="E460" s="8"/>
      <c r="F460" s="19"/>
      <c r="G460" s="18"/>
      <c r="H460" s="18"/>
      <c r="I460" s="1"/>
      <c r="J460"/>
      <c r="K460"/>
      <c r="L460"/>
      <c r="M460"/>
      <c r="N460"/>
      <c r="O460"/>
      <c r="P460"/>
      <c r="Q460"/>
      <c r="S460"/>
      <c r="T460"/>
      <c r="U460"/>
      <c r="V460"/>
      <c r="W460"/>
      <c r="X460"/>
      <c r="Y460"/>
      <c r="Z460"/>
      <c r="AB460"/>
      <c r="AC460"/>
      <c r="AD460"/>
      <c r="AE460"/>
      <c r="AF460"/>
      <c r="AG460"/>
      <c r="AH460"/>
      <c r="AI460"/>
      <c r="AJ460" s="72"/>
    </row>
    <row r="461" spans="1:36" x14ac:dyDescent="0.25">
      <c r="A461" s="14"/>
      <c r="B461" s="8"/>
      <c r="C461" s="15"/>
      <c r="D461" s="16"/>
      <c r="E461" s="8"/>
      <c r="F461" s="19"/>
      <c r="G461" s="18"/>
      <c r="H461" s="18"/>
      <c r="I461" s="1"/>
      <c r="J461"/>
      <c r="K461"/>
      <c r="L461"/>
      <c r="M461"/>
      <c r="N461"/>
      <c r="O461"/>
      <c r="P461"/>
      <c r="Q461"/>
      <c r="S461"/>
      <c r="T461"/>
      <c r="U461"/>
      <c r="V461"/>
      <c r="W461"/>
      <c r="X461"/>
      <c r="Y461"/>
      <c r="Z461"/>
      <c r="AB461"/>
      <c r="AC461"/>
      <c r="AD461"/>
      <c r="AE461"/>
      <c r="AF461"/>
      <c r="AG461"/>
      <c r="AH461"/>
      <c r="AI461"/>
      <c r="AJ461" s="72"/>
    </row>
    <row r="462" spans="1:36" x14ac:dyDescent="0.25">
      <c r="A462" s="14"/>
      <c r="B462" s="8"/>
      <c r="C462" s="15"/>
      <c r="D462" s="16"/>
      <c r="E462" s="8"/>
      <c r="F462" s="19"/>
      <c r="G462" s="18"/>
      <c r="H462" s="18"/>
      <c r="I462" s="1"/>
      <c r="J462"/>
      <c r="K462"/>
      <c r="L462"/>
      <c r="M462"/>
      <c r="N462"/>
      <c r="O462"/>
      <c r="P462"/>
      <c r="Q462"/>
      <c r="S462"/>
      <c r="T462"/>
      <c r="U462"/>
      <c r="V462"/>
      <c r="W462"/>
      <c r="X462"/>
      <c r="Y462"/>
      <c r="Z462"/>
      <c r="AB462"/>
      <c r="AC462"/>
      <c r="AD462"/>
      <c r="AE462"/>
      <c r="AF462"/>
      <c r="AG462"/>
      <c r="AH462"/>
      <c r="AI462"/>
      <c r="AJ462" s="72"/>
    </row>
    <row r="463" spans="1:36" x14ac:dyDescent="0.25">
      <c r="A463" s="14"/>
      <c r="B463" s="8"/>
      <c r="C463" s="15"/>
      <c r="D463" s="16"/>
      <c r="E463" s="8"/>
      <c r="F463" s="19"/>
      <c r="G463" s="18"/>
      <c r="H463" s="18"/>
      <c r="I463" s="1"/>
      <c r="J463"/>
      <c r="K463"/>
      <c r="L463"/>
      <c r="M463"/>
      <c r="N463"/>
      <c r="O463"/>
      <c r="P463"/>
      <c r="Q463"/>
      <c r="S463"/>
      <c r="T463"/>
      <c r="U463"/>
      <c r="V463"/>
      <c r="W463"/>
      <c r="X463"/>
      <c r="Y463"/>
      <c r="Z463"/>
      <c r="AB463"/>
      <c r="AC463"/>
      <c r="AD463"/>
      <c r="AE463"/>
      <c r="AF463"/>
      <c r="AG463"/>
      <c r="AH463"/>
      <c r="AI463"/>
      <c r="AJ463" s="72"/>
    </row>
    <row r="464" spans="1:36" x14ac:dyDescent="0.25">
      <c r="A464" s="14"/>
      <c r="B464" s="8"/>
      <c r="C464" s="15"/>
      <c r="D464" s="16"/>
      <c r="E464" s="8"/>
      <c r="F464" s="19"/>
      <c r="G464" s="18"/>
      <c r="H464" s="18"/>
      <c r="I464" s="1"/>
      <c r="J464"/>
      <c r="K464"/>
      <c r="L464"/>
      <c r="M464"/>
      <c r="N464"/>
      <c r="O464"/>
      <c r="P464"/>
      <c r="Q464"/>
      <c r="S464"/>
      <c r="T464"/>
      <c r="U464"/>
      <c r="V464"/>
      <c r="W464"/>
      <c r="X464"/>
      <c r="Y464"/>
      <c r="Z464"/>
      <c r="AB464"/>
      <c r="AC464"/>
      <c r="AD464"/>
      <c r="AE464"/>
      <c r="AF464"/>
      <c r="AG464"/>
      <c r="AH464"/>
      <c r="AI464"/>
      <c r="AJ464" s="72"/>
    </row>
    <row r="465" spans="1:36" x14ac:dyDescent="0.25">
      <c r="A465" s="14"/>
      <c r="B465" s="8"/>
      <c r="C465" s="15"/>
      <c r="D465" s="16"/>
      <c r="E465" s="8"/>
      <c r="F465" s="19"/>
      <c r="G465" s="18"/>
      <c r="H465" s="18"/>
      <c r="I465" s="1"/>
      <c r="J465"/>
      <c r="K465"/>
      <c r="L465"/>
      <c r="M465"/>
      <c r="N465"/>
      <c r="O465"/>
      <c r="P465"/>
      <c r="Q465"/>
      <c r="S465"/>
      <c r="T465"/>
      <c r="U465"/>
      <c r="V465"/>
      <c r="W465"/>
      <c r="X465"/>
      <c r="Y465"/>
      <c r="Z465"/>
      <c r="AB465"/>
      <c r="AC465"/>
      <c r="AD465"/>
      <c r="AE465"/>
      <c r="AF465"/>
      <c r="AG465"/>
      <c r="AH465"/>
      <c r="AI465"/>
      <c r="AJ465" s="72"/>
    </row>
    <row r="466" spans="1:36" x14ac:dyDescent="0.25">
      <c r="A466" s="14"/>
      <c r="B466" s="8"/>
      <c r="C466" s="15"/>
      <c r="D466" s="16"/>
      <c r="E466" s="8"/>
      <c r="F466" s="19"/>
      <c r="G466" s="18"/>
      <c r="H466" s="18"/>
      <c r="I466" s="1"/>
      <c r="J466"/>
      <c r="K466"/>
      <c r="L466"/>
      <c r="M466"/>
      <c r="N466"/>
      <c r="O466"/>
      <c r="P466"/>
      <c r="Q466"/>
      <c r="S466"/>
      <c r="T466"/>
      <c r="U466"/>
      <c r="V466"/>
      <c r="W466"/>
      <c r="X466"/>
      <c r="Y466"/>
      <c r="Z466"/>
      <c r="AB466"/>
      <c r="AC466"/>
      <c r="AD466"/>
      <c r="AE466"/>
      <c r="AF466"/>
      <c r="AG466"/>
      <c r="AH466"/>
      <c r="AI466"/>
      <c r="AJ466" s="72"/>
    </row>
    <row r="467" spans="1:36" x14ac:dyDescent="0.25">
      <c r="A467" s="14"/>
      <c r="B467" s="8"/>
      <c r="C467" s="15"/>
      <c r="D467" s="16"/>
      <c r="E467" s="8"/>
      <c r="F467" s="19"/>
      <c r="G467" s="18"/>
      <c r="H467" s="18"/>
      <c r="I467" s="1"/>
      <c r="J467"/>
      <c r="K467"/>
      <c r="L467"/>
      <c r="M467"/>
      <c r="N467"/>
      <c r="O467"/>
      <c r="P467"/>
      <c r="Q467"/>
      <c r="S467"/>
      <c r="T467"/>
      <c r="U467"/>
      <c r="V467"/>
      <c r="W467"/>
      <c r="X467"/>
      <c r="Y467"/>
      <c r="Z467"/>
      <c r="AB467"/>
      <c r="AC467"/>
      <c r="AD467"/>
      <c r="AE467"/>
      <c r="AF467"/>
      <c r="AG467"/>
      <c r="AH467"/>
      <c r="AI467"/>
      <c r="AJ467" s="72"/>
    </row>
    <row r="468" spans="1:36" x14ac:dyDescent="0.25">
      <c r="A468" s="14"/>
      <c r="B468" s="8"/>
      <c r="C468" s="15"/>
      <c r="D468" s="16"/>
      <c r="E468" s="8"/>
      <c r="F468" s="19"/>
      <c r="G468" s="18"/>
      <c r="H468" s="18"/>
      <c r="I468" s="1"/>
      <c r="J468"/>
      <c r="K468"/>
      <c r="L468"/>
      <c r="M468"/>
      <c r="N468"/>
      <c r="O468"/>
      <c r="P468"/>
      <c r="Q468"/>
      <c r="S468"/>
      <c r="T468"/>
      <c r="U468"/>
      <c r="V468"/>
      <c r="W468"/>
      <c r="X468"/>
      <c r="Y468"/>
      <c r="Z468"/>
      <c r="AB468"/>
      <c r="AC468"/>
      <c r="AD468"/>
      <c r="AE468"/>
      <c r="AF468"/>
      <c r="AG468"/>
      <c r="AH468"/>
      <c r="AI468"/>
      <c r="AJ468" s="72"/>
    </row>
    <row r="469" spans="1:36" x14ac:dyDescent="0.25">
      <c r="A469" s="14"/>
      <c r="B469" s="8"/>
      <c r="C469" s="15"/>
      <c r="D469" s="16"/>
      <c r="E469" s="8"/>
      <c r="F469" s="19"/>
      <c r="G469" s="18"/>
      <c r="H469" s="18"/>
      <c r="I469" s="1"/>
      <c r="J469"/>
      <c r="K469"/>
      <c r="L469"/>
      <c r="M469"/>
      <c r="N469"/>
      <c r="O469"/>
      <c r="P469"/>
      <c r="Q469"/>
      <c r="S469"/>
      <c r="T469"/>
      <c r="U469"/>
      <c r="V469"/>
      <c r="W469"/>
      <c r="X469"/>
      <c r="Y469"/>
      <c r="Z469"/>
      <c r="AB469"/>
      <c r="AC469"/>
      <c r="AD469"/>
      <c r="AE469"/>
      <c r="AF469"/>
      <c r="AG469"/>
      <c r="AH469"/>
      <c r="AI469"/>
      <c r="AJ469" s="72"/>
    </row>
    <row r="470" spans="1:36" x14ac:dyDescent="0.25">
      <c r="A470" s="14"/>
      <c r="B470" s="8"/>
      <c r="C470" s="15"/>
      <c r="D470" s="16"/>
      <c r="E470" s="8"/>
      <c r="F470" s="19"/>
      <c r="G470" s="18"/>
      <c r="H470" s="18"/>
      <c r="I470" s="1"/>
      <c r="J470"/>
      <c r="K470"/>
      <c r="L470"/>
      <c r="M470"/>
      <c r="N470"/>
      <c r="O470"/>
      <c r="P470"/>
      <c r="Q470"/>
      <c r="S470"/>
      <c r="T470"/>
      <c r="U470"/>
      <c r="V470"/>
      <c r="W470"/>
      <c r="X470"/>
      <c r="Y470"/>
      <c r="Z470"/>
      <c r="AB470"/>
      <c r="AC470"/>
      <c r="AD470"/>
      <c r="AE470"/>
      <c r="AF470"/>
      <c r="AG470"/>
      <c r="AH470"/>
      <c r="AI470"/>
      <c r="AJ470" s="72"/>
    </row>
    <row r="471" spans="1:36" x14ac:dyDescent="0.25">
      <c r="A471" s="14"/>
      <c r="B471" s="8"/>
      <c r="C471" s="15"/>
      <c r="D471" s="16"/>
      <c r="E471" s="8"/>
      <c r="F471" s="19"/>
      <c r="G471" s="18"/>
      <c r="H471" s="18"/>
      <c r="I471" s="1"/>
      <c r="J471"/>
      <c r="K471"/>
      <c r="L471"/>
      <c r="M471"/>
      <c r="N471"/>
      <c r="O471"/>
      <c r="P471"/>
      <c r="Q471"/>
      <c r="S471"/>
      <c r="T471"/>
      <c r="U471"/>
      <c r="V471"/>
      <c r="W471"/>
      <c r="X471"/>
      <c r="Y471"/>
      <c r="Z471"/>
      <c r="AB471"/>
      <c r="AC471"/>
      <c r="AD471"/>
      <c r="AE471"/>
      <c r="AF471"/>
      <c r="AG471"/>
      <c r="AH471"/>
      <c r="AI471"/>
      <c r="AJ471" s="72"/>
    </row>
    <row r="472" spans="1:36" x14ac:dyDescent="0.25">
      <c r="A472" s="14"/>
      <c r="B472" s="8"/>
      <c r="C472" s="15"/>
      <c r="D472" s="16"/>
      <c r="E472" s="8"/>
      <c r="F472" s="19"/>
      <c r="G472" s="18"/>
      <c r="H472" s="18"/>
      <c r="I472" s="1"/>
      <c r="J472"/>
      <c r="K472"/>
      <c r="L472"/>
      <c r="M472"/>
      <c r="N472"/>
      <c r="O472"/>
      <c r="P472"/>
      <c r="Q472"/>
      <c r="S472"/>
      <c r="T472"/>
      <c r="U472"/>
      <c r="V472"/>
      <c r="W472"/>
      <c r="X472"/>
      <c r="Y472"/>
      <c r="Z472"/>
      <c r="AB472"/>
      <c r="AC472"/>
      <c r="AD472"/>
      <c r="AE472"/>
      <c r="AF472"/>
      <c r="AG472"/>
      <c r="AH472"/>
      <c r="AI472"/>
      <c r="AJ472" s="72"/>
    </row>
    <row r="473" spans="1:36" x14ac:dyDescent="0.25">
      <c r="A473" s="14"/>
      <c r="B473" s="8"/>
      <c r="C473" s="15"/>
      <c r="D473" s="16"/>
      <c r="E473" s="8"/>
      <c r="F473" s="19"/>
      <c r="G473" s="18"/>
      <c r="H473" s="18"/>
      <c r="I473" s="1"/>
      <c r="J473"/>
      <c r="K473"/>
      <c r="L473"/>
      <c r="M473"/>
      <c r="N473"/>
      <c r="O473"/>
      <c r="P473"/>
      <c r="Q473"/>
      <c r="S473"/>
      <c r="T473"/>
      <c r="U473"/>
      <c r="V473"/>
      <c r="W473"/>
      <c r="X473"/>
      <c r="Y473"/>
      <c r="Z473"/>
      <c r="AB473"/>
      <c r="AC473"/>
      <c r="AD473"/>
      <c r="AE473"/>
      <c r="AF473"/>
      <c r="AG473"/>
      <c r="AH473"/>
      <c r="AI473"/>
      <c r="AJ473" s="72"/>
    </row>
    <row r="474" spans="1:36" x14ac:dyDescent="0.25">
      <c r="A474" s="14"/>
      <c r="B474" s="8"/>
      <c r="C474" s="15"/>
      <c r="D474" s="16"/>
      <c r="E474" s="8"/>
      <c r="F474" s="19"/>
      <c r="G474" s="18"/>
      <c r="H474" s="18"/>
      <c r="I474" s="1"/>
      <c r="J474"/>
      <c r="K474"/>
      <c r="L474"/>
      <c r="M474"/>
      <c r="N474"/>
      <c r="O474"/>
      <c r="P474"/>
      <c r="Q474"/>
      <c r="S474"/>
      <c r="T474"/>
      <c r="U474"/>
      <c r="V474"/>
      <c r="W474"/>
      <c r="X474"/>
      <c r="Y474"/>
      <c r="Z474"/>
      <c r="AB474"/>
      <c r="AC474"/>
      <c r="AD474"/>
      <c r="AE474"/>
      <c r="AF474"/>
      <c r="AG474"/>
      <c r="AH474"/>
      <c r="AI474"/>
      <c r="AJ474" s="72"/>
    </row>
    <row r="475" spans="1:36" x14ac:dyDescent="0.25">
      <c r="A475" s="14"/>
      <c r="B475" s="8"/>
      <c r="C475" s="15"/>
      <c r="D475" s="16"/>
      <c r="E475" s="8"/>
      <c r="F475" s="19"/>
      <c r="G475" s="18"/>
      <c r="H475" s="18"/>
      <c r="I475" s="1"/>
      <c r="J475"/>
      <c r="K475"/>
      <c r="L475"/>
      <c r="M475"/>
      <c r="N475"/>
      <c r="O475"/>
      <c r="P475"/>
      <c r="Q475"/>
      <c r="S475"/>
      <c r="T475"/>
      <c r="U475"/>
      <c r="V475"/>
      <c r="W475"/>
      <c r="X475"/>
      <c r="Y475"/>
      <c r="Z475"/>
      <c r="AB475"/>
      <c r="AC475"/>
      <c r="AD475"/>
      <c r="AE475"/>
      <c r="AF475"/>
      <c r="AG475"/>
      <c r="AH475"/>
      <c r="AI475"/>
      <c r="AJ475" s="72"/>
    </row>
    <row r="476" spans="1:36" x14ac:dyDescent="0.25">
      <c r="A476" s="14"/>
      <c r="B476" s="8"/>
      <c r="C476" s="15"/>
      <c r="D476" s="16"/>
      <c r="E476" s="8"/>
      <c r="F476" s="19"/>
      <c r="G476" s="18"/>
      <c r="H476" s="18"/>
      <c r="I476" s="1"/>
      <c r="J476"/>
      <c r="K476"/>
      <c r="L476"/>
      <c r="M476"/>
      <c r="N476"/>
      <c r="O476"/>
      <c r="P476"/>
      <c r="Q476"/>
      <c r="S476"/>
      <c r="T476"/>
      <c r="U476"/>
      <c r="V476"/>
      <c r="W476"/>
      <c r="X476"/>
      <c r="Y476"/>
      <c r="Z476"/>
      <c r="AB476"/>
      <c r="AC476"/>
      <c r="AD476"/>
      <c r="AE476"/>
      <c r="AF476"/>
      <c r="AG476"/>
      <c r="AH476"/>
      <c r="AI476"/>
      <c r="AJ476" s="72"/>
    </row>
    <row r="477" spans="1:36" x14ac:dyDescent="0.25">
      <c r="A477" s="14"/>
      <c r="B477" s="8"/>
      <c r="C477" s="15"/>
      <c r="D477" s="16"/>
      <c r="E477" s="8"/>
      <c r="F477" s="19"/>
      <c r="G477" s="18"/>
      <c r="H477" s="18"/>
      <c r="I477" s="1"/>
      <c r="J477"/>
      <c r="K477"/>
      <c r="L477"/>
      <c r="M477"/>
      <c r="N477"/>
      <c r="O477"/>
      <c r="P477"/>
      <c r="Q477"/>
      <c r="S477"/>
      <c r="T477"/>
      <c r="U477"/>
      <c r="V477"/>
      <c r="W477"/>
      <c r="X477"/>
      <c r="Y477"/>
      <c r="Z477"/>
      <c r="AB477"/>
      <c r="AC477"/>
      <c r="AD477"/>
      <c r="AE477"/>
      <c r="AF477"/>
      <c r="AG477"/>
      <c r="AH477"/>
      <c r="AI477"/>
      <c r="AJ477" s="72"/>
    </row>
    <row r="478" spans="1:36" x14ac:dyDescent="0.25">
      <c r="A478" s="14"/>
      <c r="B478" s="8"/>
      <c r="C478" s="15"/>
      <c r="D478" s="16"/>
      <c r="E478" s="8"/>
      <c r="F478" s="19"/>
      <c r="G478" s="18"/>
      <c r="H478" s="18"/>
      <c r="I478" s="1"/>
      <c r="J478"/>
      <c r="K478"/>
      <c r="L478"/>
      <c r="M478"/>
      <c r="N478"/>
      <c r="O478"/>
      <c r="P478"/>
      <c r="Q478"/>
      <c r="S478"/>
      <c r="T478"/>
      <c r="U478"/>
      <c r="V478"/>
      <c r="W478"/>
      <c r="X478"/>
      <c r="Y478"/>
      <c r="Z478"/>
      <c r="AB478"/>
      <c r="AC478"/>
      <c r="AD478"/>
      <c r="AE478"/>
      <c r="AF478"/>
      <c r="AG478"/>
      <c r="AH478"/>
      <c r="AI478"/>
      <c r="AJ478" s="72"/>
    </row>
    <row r="479" spans="1:36" x14ac:dyDescent="0.25">
      <c r="A479" s="14"/>
      <c r="B479" s="8"/>
      <c r="C479" s="15"/>
      <c r="D479" s="16"/>
      <c r="E479" s="8"/>
      <c r="F479" s="19"/>
      <c r="G479" s="18"/>
      <c r="H479" s="18"/>
      <c r="I479" s="1"/>
      <c r="J479"/>
      <c r="K479"/>
      <c r="L479"/>
      <c r="M479"/>
      <c r="N479"/>
      <c r="O479"/>
      <c r="P479"/>
      <c r="Q479"/>
      <c r="S479"/>
      <c r="T479"/>
      <c r="U479"/>
      <c r="V479"/>
      <c r="W479"/>
      <c r="X479"/>
      <c r="Y479"/>
      <c r="Z479"/>
      <c r="AB479"/>
      <c r="AC479"/>
      <c r="AD479"/>
      <c r="AE479"/>
      <c r="AF479"/>
      <c r="AG479"/>
      <c r="AH479"/>
      <c r="AI479"/>
      <c r="AJ479" s="72"/>
    </row>
    <row r="480" spans="1:36" x14ac:dyDescent="0.25">
      <c r="A480" s="14"/>
      <c r="B480" s="8"/>
      <c r="C480" s="15"/>
      <c r="D480" s="16"/>
      <c r="E480" s="8"/>
      <c r="F480" s="19"/>
      <c r="G480" s="18"/>
      <c r="H480" s="18"/>
      <c r="I480" s="1"/>
      <c r="J480"/>
      <c r="K480"/>
      <c r="L480"/>
      <c r="M480"/>
      <c r="N480"/>
      <c r="O480"/>
      <c r="P480"/>
      <c r="Q480"/>
      <c r="S480"/>
      <c r="T480"/>
      <c r="U480"/>
      <c r="V480"/>
      <c r="W480"/>
      <c r="X480"/>
      <c r="Y480"/>
      <c r="Z480"/>
      <c r="AB480"/>
      <c r="AC480"/>
      <c r="AD480"/>
      <c r="AE480"/>
      <c r="AF480"/>
      <c r="AG480"/>
      <c r="AH480"/>
      <c r="AI480"/>
      <c r="AJ480" s="72"/>
    </row>
    <row r="481" spans="1:36" x14ac:dyDescent="0.25">
      <c r="A481" s="14"/>
      <c r="B481" s="8"/>
      <c r="C481" s="15"/>
      <c r="D481" s="16"/>
      <c r="E481" s="8"/>
      <c r="F481" s="19"/>
      <c r="G481" s="18"/>
      <c r="H481" s="18"/>
      <c r="I481" s="1"/>
      <c r="J481"/>
      <c r="K481"/>
      <c r="L481"/>
      <c r="M481"/>
      <c r="N481"/>
      <c r="O481"/>
      <c r="P481"/>
      <c r="Q481"/>
      <c r="S481"/>
      <c r="T481"/>
      <c r="U481"/>
      <c r="V481"/>
      <c r="W481"/>
      <c r="X481"/>
      <c r="Y481"/>
      <c r="Z481"/>
      <c r="AB481"/>
      <c r="AC481"/>
      <c r="AD481"/>
      <c r="AE481"/>
      <c r="AF481"/>
      <c r="AG481"/>
      <c r="AH481"/>
      <c r="AI481"/>
      <c r="AJ481" s="72"/>
    </row>
    <row r="482" spans="1:36" x14ac:dyDescent="0.25">
      <c r="A482" s="14"/>
      <c r="B482" s="8"/>
      <c r="C482" s="15"/>
      <c r="D482" s="16"/>
      <c r="E482" s="8"/>
      <c r="F482" s="19"/>
      <c r="G482" s="18"/>
      <c r="H482" s="18"/>
      <c r="I482" s="1"/>
      <c r="J482"/>
      <c r="K482"/>
      <c r="L482"/>
      <c r="M482"/>
      <c r="N482"/>
      <c r="O482"/>
      <c r="P482"/>
      <c r="Q482"/>
      <c r="S482"/>
      <c r="T482"/>
      <c r="U482"/>
      <c r="V482"/>
      <c r="W482"/>
      <c r="X482"/>
      <c r="Y482"/>
      <c r="Z482"/>
      <c r="AB482"/>
      <c r="AC482"/>
      <c r="AD482"/>
      <c r="AE482"/>
      <c r="AF482"/>
      <c r="AG482"/>
      <c r="AH482"/>
      <c r="AI482"/>
      <c r="AJ482" s="72"/>
    </row>
    <row r="483" spans="1:36" x14ac:dyDescent="0.25">
      <c r="A483" s="14"/>
      <c r="B483" s="8"/>
      <c r="C483" s="15"/>
      <c r="D483" s="16"/>
      <c r="E483" s="8"/>
      <c r="F483" s="19"/>
      <c r="G483" s="18"/>
      <c r="H483" s="18"/>
      <c r="I483" s="1"/>
      <c r="J483"/>
      <c r="K483"/>
      <c r="L483"/>
      <c r="M483"/>
      <c r="N483"/>
      <c r="O483"/>
      <c r="P483"/>
      <c r="Q483"/>
      <c r="S483"/>
      <c r="T483"/>
      <c r="U483"/>
      <c r="V483"/>
      <c r="W483"/>
      <c r="X483"/>
      <c r="Y483"/>
      <c r="Z483"/>
      <c r="AB483"/>
      <c r="AC483"/>
      <c r="AD483"/>
      <c r="AE483"/>
      <c r="AF483"/>
      <c r="AG483"/>
      <c r="AH483"/>
      <c r="AI483"/>
      <c r="AJ483" s="72"/>
    </row>
    <row r="484" spans="1:36" x14ac:dyDescent="0.25">
      <c r="A484" s="14"/>
      <c r="B484" s="8"/>
      <c r="C484" s="15"/>
      <c r="D484" s="16"/>
      <c r="E484" s="8"/>
      <c r="F484" s="19"/>
      <c r="G484" s="18"/>
      <c r="H484" s="18"/>
      <c r="I484" s="1"/>
      <c r="J484"/>
      <c r="K484"/>
      <c r="L484"/>
      <c r="M484"/>
      <c r="N484"/>
      <c r="O484"/>
      <c r="P484"/>
      <c r="Q484"/>
      <c r="S484"/>
      <c r="T484"/>
      <c r="U484"/>
      <c r="V484"/>
      <c r="W484"/>
      <c r="X484"/>
      <c r="Y484"/>
      <c r="Z484"/>
      <c r="AB484"/>
      <c r="AC484"/>
      <c r="AD484"/>
      <c r="AE484"/>
      <c r="AF484"/>
      <c r="AG484"/>
      <c r="AH484"/>
      <c r="AI484"/>
      <c r="AJ484" s="72"/>
    </row>
    <row r="485" spans="1:36" x14ac:dyDescent="0.25">
      <c r="A485" s="14"/>
      <c r="B485" s="8"/>
      <c r="C485" s="15"/>
      <c r="D485" s="16"/>
      <c r="E485" s="8"/>
      <c r="F485" s="19"/>
      <c r="G485" s="18"/>
      <c r="H485" s="18"/>
      <c r="I485" s="1"/>
      <c r="J485"/>
      <c r="K485"/>
      <c r="L485"/>
      <c r="M485"/>
      <c r="N485"/>
      <c r="O485"/>
      <c r="P485"/>
      <c r="Q485"/>
      <c r="S485"/>
      <c r="T485"/>
      <c r="U485"/>
      <c r="V485"/>
      <c r="W485"/>
      <c r="X485"/>
      <c r="Y485"/>
      <c r="Z485"/>
      <c r="AB485"/>
      <c r="AC485"/>
      <c r="AD485"/>
      <c r="AE485"/>
      <c r="AF485"/>
      <c r="AG485"/>
      <c r="AH485"/>
      <c r="AI485"/>
      <c r="AJ485" s="72"/>
    </row>
    <row r="486" spans="1:36" x14ac:dyDescent="0.25">
      <c r="A486" s="14"/>
      <c r="B486" s="8"/>
      <c r="C486" s="15"/>
      <c r="D486" s="16"/>
      <c r="E486" s="8"/>
      <c r="F486" s="19"/>
      <c r="G486" s="18"/>
      <c r="H486" s="18"/>
      <c r="I486" s="1"/>
      <c r="J486"/>
      <c r="K486"/>
      <c r="L486"/>
      <c r="M486"/>
      <c r="N486"/>
      <c r="O486"/>
      <c r="P486"/>
      <c r="Q486"/>
      <c r="S486"/>
      <c r="T486"/>
      <c r="U486"/>
      <c r="V486"/>
      <c r="W486"/>
      <c r="X486"/>
      <c r="Y486"/>
      <c r="Z486"/>
      <c r="AB486"/>
      <c r="AC486"/>
      <c r="AD486"/>
      <c r="AE486"/>
      <c r="AF486"/>
      <c r="AG486"/>
      <c r="AH486"/>
      <c r="AI486"/>
      <c r="AJ486" s="72"/>
    </row>
    <row r="487" spans="1:36" x14ac:dyDescent="0.25">
      <c r="A487" s="14"/>
      <c r="B487" s="8"/>
      <c r="C487" s="15"/>
      <c r="D487" s="16"/>
      <c r="E487" s="8"/>
      <c r="F487" s="19"/>
      <c r="G487" s="18"/>
      <c r="H487" s="18"/>
      <c r="I487" s="1"/>
      <c r="J487"/>
      <c r="K487"/>
      <c r="L487"/>
      <c r="M487"/>
      <c r="N487"/>
      <c r="O487"/>
      <c r="P487"/>
      <c r="Q487"/>
      <c r="S487"/>
      <c r="T487"/>
      <c r="U487"/>
      <c r="V487"/>
      <c r="W487"/>
      <c r="X487"/>
      <c r="Y487"/>
      <c r="Z487"/>
      <c r="AB487"/>
      <c r="AC487"/>
      <c r="AD487"/>
      <c r="AE487"/>
      <c r="AF487"/>
      <c r="AG487"/>
      <c r="AH487"/>
      <c r="AI487"/>
      <c r="AJ487" s="72"/>
    </row>
    <row r="488" spans="1:36" x14ac:dyDescent="0.25">
      <c r="A488" s="14"/>
      <c r="B488" s="8"/>
      <c r="C488" s="15"/>
      <c r="D488" s="16"/>
      <c r="E488" s="8"/>
      <c r="F488" s="19"/>
      <c r="G488" s="18"/>
      <c r="H488" s="18"/>
      <c r="I488" s="1"/>
      <c r="J488"/>
      <c r="K488"/>
      <c r="L488"/>
      <c r="M488"/>
      <c r="N488"/>
      <c r="O488"/>
      <c r="P488"/>
      <c r="Q488"/>
      <c r="S488"/>
      <c r="T488"/>
      <c r="U488"/>
      <c r="V488"/>
      <c r="W488"/>
      <c r="X488"/>
      <c r="Y488"/>
      <c r="Z488"/>
      <c r="AB488"/>
      <c r="AC488"/>
      <c r="AD488"/>
      <c r="AE488"/>
      <c r="AF488"/>
      <c r="AG488"/>
      <c r="AH488"/>
      <c r="AI488"/>
      <c r="AJ488" s="72"/>
    </row>
    <row r="489" spans="1:36" x14ac:dyDescent="0.25">
      <c r="A489" s="14"/>
      <c r="B489" s="8"/>
      <c r="C489" s="15"/>
      <c r="D489" s="16"/>
      <c r="E489" s="8"/>
      <c r="F489" s="19"/>
      <c r="G489" s="18"/>
      <c r="H489" s="18"/>
      <c r="I489" s="1"/>
      <c r="J489"/>
      <c r="K489"/>
      <c r="L489"/>
      <c r="M489"/>
      <c r="N489"/>
      <c r="O489"/>
      <c r="P489"/>
      <c r="Q489"/>
      <c r="S489"/>
      <c r="T489"/>
      <c r="U489"/>
      <c r="V489"/>
      <c r="W489"/>
      <c r="X489"/>
      <c r="Y489"/>
      <c r="Z489"/>
      <c r="AB489"/>
      <c r="AC489"/>
      <c r="AD489"/>
      <c r="AE489"/>
      <c r="AF489"/>
      <c r="AG489"/>
      <c r="AH489"/>
      <c r="AI489"/>
      <c r="AJ489" s="72"/>
    </row>
    <row r="490" spans="1:36" x14ac:dyDescent="0.25">
      <c r="A490" s="14"/>
      <c r="B490" s="8"/>
      <c r="C490" s="15"/>
      <c r="D490" s="16"/>
      <c r="E490" s="8"/>
      <c r="F490" s="19"/>
      <c r="G490" s="18"/>
      <c r="H490" s="18"/>
      <c r="I490" s="1"/>
      <c r="J490"/>
      <c r="K490"/>
      <c r="L490"/>
      <c r="M490"/>
      <c r="N490"/>
      <c r="O490"/>
      <c r="P490"/>
      <c r="Q490"/>
      <c r="S490"/>
      <c r="T490"/>
      <c r="U490"/>
      <c r="V490"/>
      <c r="W490"/>
      <c r="X490"/>
      <c r="Y490"/>
      <c r="Z490"/>
      <c r="AB490"/>
      <c r="AC490"/>
      <c r="AD490"/>
      <c r="AE490"/>
      <c r="AF490"/>
      <c r="AG490"/>
      <c r="AH490"/>
      <c r="AI490"/>
      <c r="AJ490" s="72"/>
    </row>
    <row r="491" spans="1:36" x14ac:dyDescent="0.25">
      <c r="A491" s="14"/>
      <c r="B491" s="8"/>
      <c r="C491" s="15"/>
      <c r="D491" s="16"/>
      <c r="E491" s="8"/>
      <c r="F491" s="19"/>
      <c r="G491" s="18"/>
      <c r="H491" s="18"/>
      <c r="I491" s="1"/>
      <c r="J491"/>
      <c r="K491"/>
      <c r="L491"/>
      <c r="M491"/>
      <c r="N491"/>
      <c r="O491"/>
      <c r="P491"/>
      <c r="Q491"/>
      <c r="S491"/>
      <c r="T491"/>
      <c r="U491"/>
      <c r="V491"/>
      <c r="W491"/>
      <c r="X491"/>
      <c r="Y491"/>
      <c r="Z491"/>
      <c r="AB491"/>
      <c r="AC491"/>
      <c r="AD491"/>
      <c r="AE491"/>
      <c r="AF491"/>
      <c r="AG491"/>
      <c r="AH491"/>
      <c r="AI491"/>
      <c r="AJ491" s="72"/>
    </row>
    <row r="492" spans="1:36" x14ac:dyDescent="0.25">
      <c r="A492" s="14"/>
      <c r="B492" s="8"/>
      <c r="C492" s="15"/>
      <c r="D492" s="16"/>
      <c r="E492" s="8"/>
      <c r="F492" s="19"/>
      <c r="G492" s="18"/>
      <c r="H492" s="18"/>
      <c r="I492" s="1"/>
      <c r="J492"/>
      <c r="K492"/>
      <c r="L492"/>
      <c r="M492"/>
      <c r="N492"/>
      <c r="O492"/>
      <c r="P492"/>
      <c r="Q492"/>
      <c r="S492"/>
      <c r="T492"/>
      <c r="U492"/>
      <c r="V492"/>
      <c r="W492"/>
      <c r="X492"/>
      <c r="Y492"/>
      <c r="Z492"/>
      <c r="AB492"/>
      <c r="AC492"/>
      <c r="AD492"/>
      <c r="AE492"/>
      <c r="AF492"/>
      <c r="AG492"/>
      <c r="AH492"/>
      <c r="AI492"/>
      <c r="AJ492" s="72"/>
    </row>
    <row r="493" spans="1:36" x14ac:dyDescent="0.25">
      <c r="A493" s="14"/>
      <c r="B493" s="8"/>
      <c r="C493" s="15"/>
      <c r="D493" s="16"/>
      <c r="E493" s="8"/>
      <c r="F493" s="19"/>
      <c r="G493" s="18"/>
      <c r="H493" s="18"/>
      <c r="I493" s="1"/>
      <c r="J493"/>
      <c r="K493"/>
      <c r="L493"/>
      <c r="M493"/>
      <c r="N493"/>
      <c r="O493"/>
      <c r="P493"/>
      <c r="Q493"/>
      <c r="S493"/>
      <c r="T493"/>
      <c r="U493"/>
      <c r="V493"/>
      <c r="W493"/>
      <c r="X493"/>
      <c r="Y493"/>
      <c r="Z493"/>
      <c r="AB493"/>
      <c r="AC493"/>
      <c r="AD493"/>
      <c r="AE493"/>
      <c r="AF493"/>
      <c r="AG493"/>
      <c r="AH493"/>
      <c r="AI493"/>
      <c r="AJ493" s="72"/>
    </row>
    <row r="494" spans="1:36" x14ac:dyDescent="0.25">
      <c r="A494" s="14"/>
      <c r="B494" s="8"/>
      <c r="C494" s="15"/>
      <c r="D494" s="16"/>
      <c r="E494" s="8"/>
      <c r="F494" s="19"/>
      <c r="G494" s="18"/>
      <c r="H494" s="18"/>
      <c r="I494" s="1"/>
      <c r="J494"/>
      <c r="K494"/>
      <c r="L494"/>
      <c r="M494"/>
      <c r="N494"/>
      <c r="O494"/>
      <c r="P494"/>
      <c r="Q494"/>
      <c r="S494"/>
      <c r="T494"/>
      <c r="U494"/>
      <c r="V494"/>
      <c r="W494"/>
      <c r="X494"/>
      <c r="Y494"/>
      <c r="Z494"/>
      <c r="AB494"/>
      <c r="AC494"/>
      <c r="AD494"/>
      <c r="AE494"/>
      <c r="AF494"/>
      <c r="AG494"/>
      <c r="AH494"/>
      <c r="AI494"/>
      <c r="AJ494" s="72"/>
    </row>
    <row r="495" spans="1:36" x14ac:dyDescent="0.25">
      <c r="A495" s="14"/>
      <c r="B495" s="8"/>
      <c r="C495" s="15"/>
      <c r="D495" s="16"/>
      <c r="E495" s="8"/>
      <c r="F495" s="19"/>
      <c r="G495" s="18"/>
      <c r="H495" s="18"/>
      <c r="I495" s="1"/>
      <c r="J495"/>
      <c r="K495"/>
      <c r="L495"/>
      <c r="M495"/>
      <c r="N495"/>
      <c r="O495"/>
      <c r="P495"/>
      <c r="Q495"/>
      <c r="S495"/>
      <c r="T495"/>
      <c r="U495"/>
      <c r="V495"/>
      <c r="W495"/>
      <c r="X495"/>
      <c r="Y495"/>
      <c r="Z495"/>
      <c r="AB495"/>
      <c r="AC495"/>
      <c r="AD495"/>
      <c r="AE495"/>
      <c r="AF495"/>
      <c r="AG495"/>
      <c r="AH495"/>
      <c r="AI495"/>
      <c r="AJ495" s="72"/>
    </row>
    <row r="496" spans="1:36" x14ac:dyDescent="0.25">
      <c r="A496" s="14"/>
      <c r="B496" s="8"/>
      <c r="C496" s="15"/>
      <c r="D496" s="16"/>
      <c r="E496" s="8"/>
      <c r="F496" s="19"/>
      <c r="G496" s="18"/>
      <c r="H496" s="18"/>
      <c r="I496" s="1"/>
      <c r="J496"/>
      <c r="K496"/>
      <c r="L496"/>
      <c r="M496"/>
      <c r="N496"/>
      <c r="O496"/>
      <c r="P496"/>
      <c r="Q496"/>
      <c r="S496"/>
      <c r="T496"/>
      <c r="U496"/>
      <c r="V496"/>
      <c r="W496"/>
      <c r="X496"/>
      <c r="Y496"/>
      <c r="Z496"/>
      <c r="AB496"/>
      <c r="AC496"/>
      <c r="AD496"/>
      <c r="AE496"/>
      <c r="AF496"/>
      <c r="AG496"/>
      <c r="AH496"/>
      <c r="AI496"/>
      <c r="AJ496" s="72"/>
    </row>
    <row r="497" spans="1:36" x14ac:dyDescent="0.25">
      <c r="A497" s="14"/>
      <c r="B497" s="8"/>
      <c r="C497" s="15"/>
      <c r="D497" s="16"/>
      <c r="E497" s="8"/>
      <c r="F497" s="19"/>
      <c r="G497" s="18"/>
      <c r="H497" s="18"/>
      <c r="I497" s="1"/>
      <c r="J497"/>
      <c r="K497"/>
      <c r="L497"/>
      <c r="M497"/>
      <c r="N497"/>
      <c r="O497"/>
      <c r="P497"/>
      <c r="Q497"/>
      <c r="S497"/>
      <c r="T497"/>
      <c r="U497"/>
      <c r="V497"/>
      <c r="W497"/>
      <c r="X497"/>
      <c r="Y497"/>
      <c r="Z497"/>
      <c r="AB497"/>
      <c r="AC497"/>
      <c r="AD497"/>
      <c r="AE497"/>
      <c r="AF497"/>
      <c r="AG497"/>
      <c r="AH497"/>
      <c r="AI497"/>
      <c r="AJ497" s="72"/>
    </row>
    <row r="498" spans="1:36" x14ac:dyDescent="0.25">
      <c r="A498" s="14"/>
      <c r="B498" s="8"/>
      <c r="C498" s="15"/>
      <c r="D498" s="16"/>
      <c r="E498" s="8"/>
      <c r="F498" s="19"/>
      <c r="G498" s="18"/>
      <c r="H498" s="18"/>
      <c r="I498" s="1"/>
      <c r="J498"/>
      <c r="K498"/>
      <c r="L498"/>
      <c r="M498"/>
      <c r="N498"/>
      <c r="O498"/>
      <c r="P498"/>
      <c r="Q498"/>
      <c r="S498"/>
      <c r="T498"/>
      <c r="U498"/>
      <c r="V498"/>
      <c r="W498"/>
      <c r="X498"/>
      <c r="Y498"/>
      <c r="Z498"/>
      <c r="AB498"/>
      <c r="AC498"/>
      <c r="AD498"/>
      <c r="AE498"/>
      <c r="AF498"/>
      <c r="AG498"/>
      <c r="AH498"/>
      <c r="AI498"/>
      <c r="AJ498" s="72"/>
    </row>
    <row r="499" spans="1:36" x14ac:dyDescent="0.25">
      <c r="A499" s="14"/>
      <c r="B499" s="8"/>
      <c r="C499" s="15"/>
      <c r="D499" s="16"/>
      <c r="E499" s="8"/>
      <c r="F499" s="19"/>
      <c r="G499" s="18"/>
      <c r="H499" s="18"/>
      <c r="I499" s="1"/>
      <c r="J499"/>
      <c r="K499"/>
      <c r="L499"/>
      <c r="M499"/>
      <c r="N499"/>
      <c r="O499"/>
      <c r="P499"/>
      <c r="Q499"/>
      <c r="S499"/>
      <c r="T499"/>
      <c r="U499"/>
      <c r="V499"/>
      <c r="W499"/>
      <c r="X499"/>
      <c r="Y499"/>
      <c r="Z499"/>
      <c r="AB499"/>
      <c r="AC499"/>
      <c r="AD499"/>
      <c r="AE499"/>
      <c r="AF499"/>
      <c r="AG499"/>
      <c r="AH499"/>
      <c r="AI499"/>
      <c r="AJ499" s="72"/>
    </row>
    <row r="500" spans="1:36" x14ac:dyDescent="0.25">
      <c r="A500" s="14"/>
      <c r="B500" s="8"/>
      <c r="C500" s="15"/>
      <c r="D500" s="16"/>
      <c r="E500" s="8"/>
      <c r="F500" s="19"/>
      <c r="G500" s="18"/>
      <c r="H500" s="18"/>
      <c r="I500" s="1"/>
      <c r="J500"/>
      <c r="K500"/>
      <c r="L500"/>
      <c r="M500"/>
      <c r="N500"/>
      <c r="O500"/>
      <c r="P500"/>
      <c r="Q500"/>
      <c r="S500"/>
      <c r="T500"/>
      <c r="U500"/>
      <c r="V500"/>
      <c r="W500"/>
      <c r="X500"/>
      <c r="Y500"/>
      <c r="Z500"/>
      <c r="AB500"/>
      <c r="AC500"/>
      <c r="AD500"/>
      <c r="AE500"/>
      <c r="AF500"/>
      <c r="AG500"/>
      <c r="AH500"/>
      <c r="AI500"/>
      <c r="AJ500" s="72"/>
    </row>
    <row r="501" spans="1:36" x14ac:dyDescent="0.25">
      <c r="A501" s="14"/>
      <c r="B501" s="8"/>
      <c r="C501" s="15"/>
      <c r="D501" s="16"/>
      <c r="E501" s="8"/>
      <c r="F501" s="19"/>
      <c r="G501" s="18"/>
      <c r="H501" s="18"/>
      <c r="I501" s="1"/>
      <c r="J501"/>
      <c r="K501"/>
      <c r="L501"/>
      <c r="M501"/>
      <c r="N501"/>
      <c r="O501"/>
      <c r="P501"/>
      <c r="Q501"/>
      <c r="S501"/>
      <c r="T501"/>
      <c r="U501"/>
      <c r="V501"/>
      <c r="W501"/>
      <c r="X501"/>
      <c r="Y501"/>
      <c r="Z501"/>
      <c r="AB501"/>
      <c r="AC501"/>
      <c r="AD501"/>
      <c r="AE501"/>
      <c r="AF501"/>
      <c r="AG501"/>
      <c r="AH501"/>
      <c r="AI501"/>
      <c r="AJ501" s="72"/>
    </row>
    <row r="502" spans="1:36" x14ac:dyDescent="0.25">
      <c r="A502" s="14"/>
      <c r="B502" s="8"/>
      <c r="C502" s="15"/>
      <c r="D502" s="16"/>
      <c r="E502" s="8"/>
      <c r="F502" s="19"/>
      <c r="G502" s="18"/>
      <c r="H502" s="18"/>
      <c r="I502" s="1"/>
      <c r="J502"/>
      <c r="K502"/>
      <c r="L502"/>
      <c r="M502"/>
      <c r="N502"/>
      <c r="O502"/>
      <c r="P502"/>
      <c r="Q502"/>
      <c r="S502"/>
      <c r="T502"/>
      <c r="U502"/>
      <c r="V502"/>
      <c r="W502"/>
      <c r="X502"/>
      <c r="Y502"/>
      <c r="Z502"/>
      <c r="AB502"/>
      <c r="AC502"/>
      <c r="AD502"/>
      <c r="AE502"/>
      <c r="AF502"/>
      <c r="AG502"/>
      <c r="AH502"/>
      <c r="AI502"/>
      <c r="AJ502" s="72"/>
    </row>
    <row r="503" spans="1:36" x14ac:dyDescent="0.25">
      <c r="A503" s="14"/>
      <c r="B503" s="8"/>
      <c r="C503" s="15"/>
      <c r="D503" s="16"/>
      <c r="E503" s="8"/>
      <c r="F503" s="19"/>
      <c r="G503" s="18"/>
      <c r="H503" s="18"/>
      <c r="I503" s="1"/>
      <c r="J503"/>
      <c r="K503"/>
      <c r="L503"/>
      <c r="M503"/>
      <c r="N503"/>
      <c r="O503"/>
      <c r="P503"/>
      <c r="Q503"/>
      <c r="S503"/>
      <c r="T503"/>
      <c r="U503"/>
      <c r="V503"/>
      <c r="W503"/>
      <c r="X503"/>
      <c r="Y503"/>
      <c r="Z503"/>
      <c r="AB503"/>
      <c r="AC503"/>
      <c r="AD503"/>
      <c r="AE503"/>
      <c r="AF503"/>
      <c r="AG503"/>
      <c r="AH503"/>
      <c r="AI503"/>
      <c r="AJ503" s="72"/>
    </row>
    <row r="504" spans="1:36" x14ac:dyDescent="0.25">
      <c r="A504" s="14"/>
      <c r="B504" s="8"/>
      <c r="C504" s="15"/>
      <c r="D504" s="16"/>
      <c r="E504" s="8"/>
      <c r="F504" s="19"/>
      <c r="G504" s="18"/>
      <c r="H504" s="18"/>
      <c r="I504" s="1"/>
      <c r="J504"/>
      <c r="K504"/>
      <c r="L504"/>
      <c r="M504"/>
      <c r="N504"/>
      <c r="O504"/>
      <c r="P504"/>
      <c r="Q504"/>
      <c r="S504"/>
      <c r="T504"/>
      <c r="U504"/>
      <c r="V504"/>
      <c r="W504"/>
      <c r="X504"/>
      <c r="Y504"/>
      <c r="Z504"/>
      <c r="AB504"/>
      <c r="AC504"/>
      <c r="AD504"/>
      <c r="AE504"/>
      <c r="AF504"/>
      <c r="AG504"/>
      <c r="AH504"/>
      <c r="AI504"/>
      <c r="AJ504" s="72"/>
    </row>
    <row r="505" spans="1:36" x14ac:dyDescent="0.25">
      <c r="A505" s="14"/>
      <c r="B505" s="8"/>
      <c r="C505" s="15"/>
      <c r="D505" s="16"/>
      <c r="E505" s="8"/>
      <c r="F505" s="19"/>
      <c r="G505" s="18"/>
      <c r="H505" s="18"/>
      <c r="I505" s="1"/>
      <c r="J505"/>
      <c r="K505"/>
      <c r="L505"/>
      <c r="M505"/>
      <c r="N505"/>
      <c r="O505"/>
      <c r="P505"/>
      <c r="Q505"/>
      <c r="S505"/>
      <c r="T505"/>
      <c r="U505"/>
      <c r="V505"/>
      <c r="W505"/>
      <c r="X505"/>
      <c r="Y505"/>
      <c r="Z505"/>
      <c r="AB505"/>
      <c r="AC505"/>
      <c r="AD505"/>
      <c r="AE505"/>
      <c r="AF505"/>
      <c r="AG505"/>
      <c r="AH505"/>
      <c r="AI505"/>
      <c r="AJ505" s="72"/>
    </row>
    <row r="506" spans="1:36" x14ac:dyDescent="0.25">
      <c r="A506" s="14"/>
      <c r="B506" s="8"/>
      <c r="C506" s="15"/>
      <c r="D506" s="16"/>
      <c r="E506" s="8"/>
      <c r="F506" s="19"/>
      <c r="G506" s="18"/>
      <c r="H506" s="18"/>
      <c r="I506" s="1"/>
      <c r="J506"/>
      <c r="K506"/>
      <c r="L506"/>
      <c r="M506"/>
      <c r="N506"/>
      <c r="O506"/>
      <c r="P506"/>
      <c r="Q506"/>
      <c r="S506"/>
      <c r="T506"/>
      <c r="U506"/>
      <c r="V506"/>
      <c r="W506"/>
      <c r="X506"/>
      <c r="Y506"/>
      <c r="Z506"/>
      <c r="AB506"/>
      <c r="AC506"/>
      <c r="AD506"/>
      <c r="AE506"/>
      <c r="AF506"/>
      <c r="AG506"/>
      <c r="AH506"/>
      <c r="AI506"/>
      <c r="AJ506" s="72"/>
    </row>
    <row r="507" spans="1:36" x14ac:dyDescent="0.25">
      <c r="A507" s="14"/>
      <c r="B507" s="8"/>
      <c r="C507" s="15"/>
      <c r="D507" s="16"/>
      <c r="E507" s="8"/>
      <c r="F507" s="19"/>
      <c r="G507" s="18"/>
      <c r="H507" s="18"/>
      <c r="I507" s="1"/>
      <c r="J507"/>
      <c r="K507"/>
      <c r="L507"/>
      <c r="M507"/>
      <c r="N507"/>
      <c r="O507"/>
      <c r="P507"/>
      <c r="Q507"/>
      <c r="S507"/>
      <c r="T507"/>
      <c r="U507"/>
      <c r="V507"/>
      <c r="W507"/>
      <c r="X507"/>
      <c r="Y507"/>
      <c r="Z507"/>
      <c r="AB507"/>
      <c r="AC507"/>
      <c r="AD507"/>
      <c r="AE507"/>
      <c r="AF507"/>
      <c r="AG507"/>
      <c r="AH507"/>
      <c r="AI507"/>
      <c r="AJ507" s="72"/>
    </row>
    <row r="508" spans="1:36" x14ac:dyDescent="0.25">
      <c r="A508" s="14"/>
      <c r="B508" s="8"/>
      <c r="C508" s="15"/>
      <c r="D508" s="16"/>
      <c r="E508" s="8"/>
      <c r="F508" s="19"/>
      <c r="G508" s="18"/>
      <c r="H508" s="18"/>
      <c r="I508" s="1"/>
      <c r="J508"/>
      <c r="K508"/>
      <c r="L508"/>
      <c r="M508"/>
      <c r="N508"/>
      <c r="O508"/>
      <c r="P508"/>
      <c r="Q508"/>
      <c r="S508"/>
      <c r="T508"/>
      <c r="U508"/>
      <c r="V508"/>
      <c r="W508"/>
      <c r="X508"/>
      <c r="Y508"/>
      <c r="Z508"/>
      <c r="AB508"/>
      <c r="AC508"/>
      <c r="AD508"/>
      <c r="AE508"/>
      <c r="AF508"/>
      <c r="AG508"/>
      <c r="AH508"/>
      <c r="AI508"/>
      <c r="AJ508" s="72"/>
    </row>
    <row r="509" spans="1:36" x14ac:dyDescent="0.25">
      <c r="A509" s="14"/>
      <c r="B509" s="8"/>
      <c r="C509" s="15"/>
      <c r="D509" s="16"/>
      <c r="E509" s="8"/>
      <c r="F509" s="19"/>
      <c r="G509" s="18"/>
      <c r="H509" s="18"/>
      <c r="I509" s="1"/>
      <c r="J509"/>
      <c r="K509"/>
      <c r="L509"/>
      <c r="M509"/>
      <c r="N509"/>
      <c r="O509"/>
      <c r="P509"/>
      <c r="Q509"/>
      <c r="S509"/>
      <c r="T509"/>
      <c r="U509"/>
      <c r="V509"/>
      <c r="W509"/>
      <c r="X509"/>
      <c r="Y509"/>
      <c r="Z509"/>
      <c r="AB509"/>
      <c r="AC509"/>
      <c r="AD509"/>
      <c r="AE509"/>
      <c r="AF509"/>
      <c r="AG509"/>
      <c r="AH509"/>
      <c r="AI509"/>
      <c r="AJ509" s="72"/>
    </row>
    <row r="510" spans="1:36" x14ac:dyDescent="0.25">
      <c r="A510" s="14"/>
      <c r="B510" s="8"/>
      <c r="C510" s="15"/>
      <c r="D510" s="16"/>
      <c r="E510" s="8"/>
      <c r="F510" s="19"/>
      <c r="G510" s="18"/>
      <c r="H510" s="18"/>
      <c r="I510" s="1"/>
      <c r="J510"/>
      <c r="K510"/>
      <c r="L510"/>
      <c r="M510"/>
      <c r="N510"/>
      <c r="O510"/>
      <c r="P510"/>
      <c r="Q510"/>
      <c r="S510"/>
      <c r="T510"/>
      <c r="U510"/>
      <c r="V510"/>
      <c r="W510"/>
      <c r="X510"/>
      <c r="Y510"/>
      <c r="Z510"/>
      <c r="AB510"/>
      <c r="AC510"/>
      <c r="AD510"/>
      <c r="AE510"/>
      <c r="AF510"/>
      <c r="AG510"/>
      <c r="AH510"/>
      <c r="AI510"/>
      <c r="AJ510" s="72"/>
    </row>
    <row r="511" spans="1:36" x14ac:dyDescent="0.25">
      <c r="A511" s="14"/>
      <c r="B511" s="8"/>
      <c r="C511" s="15"/>
      <c r="D511" s="16"/>
      <c r="E511" s="8"/>
      <c r="F511" s="19"/>
      <c r="G511" s="18"/>
      <c r="H511" s="18"/>
      <c r="I511" s="1"/>
      <c r="J511"/>
      <c r="K511"/>
      <c r="L511"/>
      <c r="M511"/>
      <c r="N511"/>
      <c r="O511"/>
      <c r="P511"/>
      <c r="Q511"/>
      <c r="S511"/>
      <c r="T511"/>
      <c r="U511"/>
      <c r="V511"/>
      <c r="W511"/>
      <c r="X511"/>
      <c r="Y511"/>
      <c r="Z511"/>
      <c r="AB511"/>
      <c r="AC511"/>
      <c r="AD511"/>
      <c r="AE511"/>
      <c r="AF511"/>
      <c r="AG511"/>
      <c r="AH511"/>
      <c r="AI511"/>
      <c r="AJ511" s="72"/>
    </row>
    <row r="512" spans="1:36" x14ac:dyDescent="0.25">
      <c r="A512" s="14"/>
      <c r="B512" s="8"/>
      <c r="C512" s="15"/>
      <c r="D512" s="16"/>
      <c r="E512" s="8"/>
      <c r="F512" s="19"/>
      <c r="G512" s="18"/>
      <c r="H512" s="18"/>
      <c r="I512" s="1"/>
      <c r="J512"/>
      <c r="K512"/>
      <c r="L512"/>
      <c r="M512"/>
      <c r="N512"/>
      <c r="O512"/>
      <c r="P512"/>
      <c r="Q512"/>
      <c r="S512"/>
      <c r="T512"/>
      <c r="U512"/>
      <c r="V512"/>
      <c r="W512"/>
      <c r="X512"/>
      <c r="Y512"/>
      <c r="Z512"/>
      <c r="AB512"/>
      <c r="AC512"/>
      <c r="AD512"/>
      <c r="AE512"/>
      <c r="AF512"/>
      <c r="AG512"/>
      <c r="AH512"/>
      <c r="AI512"/>
      <c r="AJ512" s="72"/>
    </row>
    <row r="513" spans="1:36" x14ac:dyDescent="0.25">
      <c r="A513" s="14"/>
      <c r="B513" s="8"/>
      <c r="C513" s="15"/>
      <c r="D513" s="16"/>
      <c r="E513" s="8"/>
      <c r="F513" s="19"/>
      <c r="G513" s="18"/>
      <c r="H513" s="18"/>
      <c r="I513" s="1"/>
      <c r="J513"/>
      <c r="K513"/>
      <c r="L513"/>
      <c r="M513"/>
      <c r="N513"/>
      <c r="O513"/>
      <c r="P513"/>
      <c r="Q513"/>
      <c r="S513"/>
      <c r="T513"/>
      <c r="U513"/>
      <c r="V513"/>
      <c r="W513"/>
      <c r="X513"/>
      <c r="Y513"/>
      <c r="Z513"/>
      <c r="AB513"/>
      <c r="AC513"/>
      <c r="AD513"/>
      <c r="AE513"/>
      <c r="AF513"/>
      <c r="AG513"/>
      <c r="AH513"/>
      <c r="AI513"/>
      <c r="AJ513" s="72"/>
    </row>
    <row r="514" spans="1:36" x14ac:dyDescent="0.25">
      <c r="A514" s="14"/>
      <c r="B514" s="8"/>
      <c r="C514" s="15"/>
      <c r="D514" s="16"/>
      <c r="E514" s="8"/>
      <c r="F514" s="19"/>
      <c r="G514" s="18"/>
      <c r="H514" s="18"/>
      <c r="I514" s="1"/>
      <c r="J514"/>
      <c r="K514"/>
      <c r="L514"/>
      <c r="M514"/>
      <c r="N514"/>
      <c r="O514"/>
      <c r="P514"/>
      <c r="Q514"/>
      <c r="S514"/>
      <c r="T514"/>
      <c r="U514"/>
      <c r="V514"/>
      <c r="W514"/>
      <c r="X514"/>
      <c r="Y514"/>
      <c r="Z514"/>
      <c r="AB514"/>
      <c r="AC514"/>
      <c r="AD514"/>
      <c r="AE514"/>
      <c r="AF514"/>
      <c r="AG514"/>
      <c r="AH514"/>
      <c r="AI514"/>
      <c r="AJ514" s="72"/>
    </row>
    <row r="515" spans="1:36" x14ac:dyDescent="0.25">
      <c r="A515" s="14"/>
      <c r="B515" s="8"/>
      <c r="C515" s="15"/>
      <c r="D515" s="16"/>
      <c r="E515" s="8"/>
      <c r="F515" s="19"/>
      <c r="G515" s="18"/>
      <c r="H515" s="18"/>
      <c r="I515" s="1"/>
      <c r="J515"/>
      <c r="K515"/>
      <c r="L515"/>
      <c r="M515"/>
      <c r="N515"/>
      <c r="O515"/>
      <c r="P515"/>
      <c r="Q515"/>
      <c r="S515"/>
      <c r="T515"/>
      <c r="U515"/>
      <c r="V515"/>
      <c r="W515"/>
      <c r="X515"/>
      <c r="Y515"/>
      <c r="Z515"/>
      <c r="AB515"/>
      <c r="AC515"/>
      <c r="AD515"/>
      <c r="AE515"/>
      <c r="AF515"/>
      <c r="AG515"/>
      <c r="AH515"/>
      <c r="AI515"/>
      <c r="AJ515" s="72"/>
    </row>
    <row r="516" spans="1:36" x14ac:dyDescent="0.25">
      <c r="A516" s="14"/>
      <c r="B516" s="8"/>
      <c r="C516" s="15"/>
      <c r="D516" s="16"/>
      <c r="E516" s="8"/>
      <c r="F516" s="19"/>
      <c r="G516" s="18"/>
      <c r="H516" s="18"/>
      <c r="I516" s="1"/>
      <c r="J516"/>
      <c r="K516"/>
      <c r="L516"/>
      <c r="M516"/>
      <c r="N516"/>
      <c r="O516"/>
      <c r="P516"/>
      <c r="Q516"/>
      <c r="S516"/>
      <c r="T516"/>
      <c r="U516"/>
      <c r="V516"/>
      <c r="W516"/>
      <c r="X516"/>
      <c r="Y516"/>
      <c r="Z516"/>
      <c r="AB516"/>
      <c r="AC516"/>
      <c r="AD516"/>
      <c r="AE516"/>
      <c r="AF516"/>
      <c r="AG516"/>
      <c r="AH516"/>
      <c r="AI516"/>
      <c r="AJ516" s="72"/>
    </row>
    <row r="517" spans="1:36" x14ac:dyDescent="0.25">
      <c r="A517" s="14"/>
      <c r="B517" s="8"/>
      <c r="C517" s="15"/>
      <c r="D517" s="16"/>
      <c r="E517" s="8"/>
      <c r="F517" s="19"/>
      <c r="G517" s="18"/>
      <c r="H517" s="18"/>
      <c r="I517" s="1"/>
      <c r="J517"/>
      <c r="K517"/>
      <c r="L517"/>
      <c r="M517"/>
      <c r="N517"/>
      <c r="O517"/>
      <c r="P517"/>
      <c r="Q517"/>
      <c r="S517"/>
      <c r="T517"/>
      <c r="U517"/>
      <c r="V517"/>
      <c r="W517"/>
      <c r="X517"/>
      <c r="Y517"/>
      <c r="Z517"/>
      <c r="AB517"/>
      <c r="AC517"/>
      <c r="AD517"/>
      <c r="AE517"/>
      <c r="AF517"/>
      <c r="AG517"/>
      <c r="AH517"/>
      <c r="AI517"/>
      <c r="AJ517" s="72"/>
    </row>
    <row r="518" spans="1:36" x14ac:dyDescent="0.25">
      <c r="A518" s="14"/>
      <c r="B518" s="8"/>
      <c r="C518" s="15"/>
      <c r="D518" s="16"/>
      <c r="E518" s="8"/>
      <c r="F518" s="19"/>
      <c r="G518" s="18"/>
      <c r="H518" s="18"/>
      <c r="I518" s="1"/>
      <c r="J518"/>
      <c r="K518"/>
      <c r="L518"/>
      <c r="M518"/>
      <c r="N518"/>
      <c r="O518"/>
      <c r="P518"/>
      <c r="Q518"/>
      <c r="S518"/>
      <c r="T518"/>
      <c r="U518"/>
      <c r="V518"/>
      <c r="W518"/>
      <c r="X518"/>
      <c r="Y518"/>
      <c r="Z518"/>
      <c r="AB518"/>
      <c r="AC518"/>
      <c r="AD518"/>
      <c r="AE518"/>
      <c r="AF518"/>
      <c r="AG518"/>
      <c r="AH518"/>
      <c r="AI518"/>
      <c r="AJ518" s="72"/>
    </row>
    <row r="519" spans="1:36" x14ac:dyDescent="0.25">
      <c r="A519" s="14"/>
      <c r="B519" s="8"/>
      <c r="C519" s="15"/>
      <c r="D519" s="16"/>
      <c r="E519" s="8"/>
      <c r="F519" s="19"/>
      <c r="G519" s="18"/>
      <c r="H519" s="18"/>
      <c r="I519" s="1"/>
      <c r="J519"/>
      <c r="K519"/>
      <c r="L519"/>
      <c r="M519"/>
      <c r="N519"/>
      <c r="O519"/>
      <c r="P519"/>
      <c r="Q519"/>
      <c r="S519"/>
      <c r="T519"/>
      <c r="U519"/>
      <c r="V519"/>
      <c r="W519"/>
      <c r="X519"/>
      <c r="Y519"/>
      <c r="Z519"/>
      <c r="AB519"/>
      <c r="AC519"/>
      <c r="AD519"/>
      <c r="AE519"/>
      <c r="AF519"/>
      <c r="AG519"/>
      <c r="AH519"/>
      <c r="AI519"/>
      <c r="AJ519" s="72"/>
    </row>
    <row r="520" spans="1:36" x14ac:dyDescent="0.25">
      <c r="A520" s="14"/>
      <c r="B520" s="8"/>
      <c r="C520" s="15"/>
      <c r="D520" s="16"/>
      <c r="E520" s="8"/>
      <c r="F520" s="19"/>
      <c r="G520" s="18"/>
      <c r="H520" s="18"/>
      <c r="I520" s="1"/>
      <c r="J520"/>
      <c r="K520"/>
      <c r="L520"/>
      <c r="M520"/>
      <c r="N520"/>
      <c r="O520"/>
      <c r="P520"/>
      <c r="Q520"/>
      <c r="S520"/>
      <c r="T520"/>
      <c r="U520"/>
      <c r="V520"/>
      <c r="W520"/>
      <c r="X520"/>
      <c r="Y520"/>
      <c r="Z520"/>
      <c r="AB520"/>
      <c r="AC520"/>
      <c r="AD520"/>
      <c r="AE520"/>
      <c r="AF520"/>
      <c r="AG520"/>
      <c r="AH520"/>
      <c r="AI520"/>
      <c r="AJ520" s="72"/>
    </row>
    <row r="521" spans="1:36" x14ac:dyDescent="0.25">
      <c r="A521" s="14"/>
      <c r="B521" s="8"/>
      <c r="C521" s="15"/>
      <c r="D521" s="16"/>
      <c r="E521" s="8"/>
      <c r="F521" s="19"/>
      <c r="G521" s="18"/>
      <c r="H521" s="18"/>
      <c r="I521" s="1"/>
      <c r="J521"/>
      <c r="K521"/>
      <c r="L521"/>
      <c r="M521"/>
      <c r="N521"/>
      <c r="O521"/>
      <c r="P521"/>
      <c r="Q521"/>
      <c r="S521"/>
      <c r="T521"/>
      <c r="U521"/>
      <c r="V521"/>
      <c r="W521"/>
      <c r="X521"/>
      <c r="Y521"/>
      <c r="Z521"/>
      <c r="AB521"/>
      <c r="AC521"/>
      <c r="AD521"/>
      <c r="AE521"/>
      <c r="AF521"/>
      <c r="AG521"/>
      <c r="AH521"/>
      <c r="AI521"/>
      <c r="AJ521" s="72"/>
    </row>
    <row r="522" spans="1:36" x14ac:dyDescent="0.25">
      <c r="A522" s="14"/>
      <c r="B522" s="8"/>
      <c r="C522" s="15"/>
      <c r="D522" s="16"/>
      <c r="E522" s="8"/>
      <c r="F522" s="19"/>
      <c r="G522" s="18"/>
      <c r="H522" s="18"/>
      <c r="I522" s="1"/>
      <c r="J522"/>
      <c r="K522"/>
      <c r="L522"/>
      <c r="M522"/>
      <c r="N522"/>
      <c r="O522"/>
      <c r="P522"/>
      <c r="Q522"/>
      <c r="S522"/>
      <c r="T522"/>
      <c r="U522"/>
      <c r="V522"/>
      <c r="W522"/>
      <c r="X522"/>
      <c r="Y522"/>
      <c r="Z522"/>
      <c r="AB522"/>
      <c r="AC522"/>
      <c r="AD522"/>
      <c r="AE522"/>
      <c r="AF522"/>
      <c r="AG522"/>
      <c r="AH522"/>
      <c r="AI522"/>
      <c r="AJ522" s="72"/>
    </row>
    <row r="523" spans="1:36" x14ac:dyDescent="0.25">
      <c r="A523" s="14"/>
      <c r="B523" s="8"/>
      <c r="C523" s="15"/>
      <c r="D523" s="16"/>
      <c r="E523" s="8"/>
      <c r="F523" s="19"/>
      <c r="G523" s="18"/>
      <c r="H523" s="18"/>
      <c r="I523" s="1"/>
      <c r="J523"/>
      <c r="K523"/>
      <c r="L523"/>
      <c r="M523"/>
      <c r="N523"/>
      <c r="O523"/>
      <c r="P523"/>
      <c r="Q523"/>
      <c r="S523"/>
      <c r="T523"/>
      <c r="U523"/>
      <c r="V523"/>
      <c r="W523"/>
      <c r="X523"/>
      <c r="Y523"/>
      <c r="Z523"/>
      <c r="AB523"/>
      <c r="AC523"/>
      <c r="AD523"/>
      <c r="AE523"/>
      <c r="AF523"/>
      <c r="AG523"/>
      <c r="AH523"/>
      <c r="AI523"/>
      <c r="AJ523" s="72"/>
    </row>
    <row r="524" spans="1:36" x14ac:dyDescent="0.25">
      <c r="A524" s="14"/>
      <c r="B524" s="8"/>
      <c r="C524" s="15"/>
      <c r="D524" s="16"/>
      <c r="E524" s="8"/>
      <c r="F524" s="19"/>
      <c r="G524" s="18"/>
      <c r="H524" s="18"/>
      <c r="I524" s="1"/>
      <c r="J524"/>
      <c r="K524"/>
      <c r="L524"/>
      <c r="M524"/>
      <c r="N524"/>
      <c r="O524"/>
      <c r="P524"/>
      <c r="Q524"/>
      <c r="S524"/>
      <c r="T524"/>
      <c r="U524"/>
      <c r="V524"/>
      <c r="W524"/>
      <c r="X524"/>
      <c r="Y524"/>
      <c r="Z524"/>
      <c r="AB524"/>
      <c r="AC524"/>
      <c r="AD524"/>
      <c r="AE524"/>
      <c r="AF524"/>
      <c r="AG524"/>
      <c r="AH524"/>
      <c r="AI524"/>
      <c r="AJ524" s="72"/>
    </row>
    <row r="525" spans="1:36" x14ac:dyDescent="0.25">
      <c r="A525" s="14"/>
      <c r="B525" s="8"/>
      <c r="C525" s="15"/>
      <c r="D525" s="16"/>
      <c r="E525" s="8"/>
      <c r="F525" s="19"/>
      <c r="G525" s="18"/>
      <c r="H525" s="18"/>
      <c r="I525" s="1"/>
      <c r="J525"/>
      <c r="K525"/>
      <c r="L525"/>
      <c r="M525"/>
      <c r="N525"/>
      <c r="O525"/>
      <c r="P525"/>
      <c r="Q525"/>
      <c r="S525"/>
      <c r="T525"/>
      <c r="U525"/>
      <c r="V525"/>
      <c r="W525"/>
      <c r="X525"/>
      <c r="Y525"/>
      <c r="Z525"/>
      <c r="AB525"/>
      <c r="AC525"/>
      <c r="AD525"/>
      <c r="AE525"/>
      <c r="AF525"/>
      <c r="AG525"/>
      <c r="AH525"/>
      <c r="AI525"/>
      <c r="AJ525" s="72"/>
    </row>
    <row r="526" spans="1:36" x14ac:dyDescent="0.25">
      <c r="A526" s="14"/>
      <c r="B526" s="8"/>
      <c r="C526" s="15"/>
      <c r="D526" s="16"/>
      <c r="E526" s="8"/>
      <c r="F526" s="19"/>
      <c r="G526" s="18"/>
      <c r="H526" s="18"/>
      <c r="I526" s="1"/>
      <c r="J526"/>
      <c r="K526"/>
      <c r="L526"/>
      <c r="M526"/>
      <c r="N526"/>
      <c r="O526"/>
      <c r="P526"/>
      <c r="Q526"/>
      <c r="S526"/>
      <c r="T526"/>
      <c r="U526"/>
      <c r="V526"/>
      <c r="W526"/>
      <c r="X526"/>
      <c r="Y526"/>
      <c r="Z526"/>
      <c r="AB526"/>
      <c r="AC526"/>
      <c r="AD526"/>
      <c r="AE526"/>
      <c r="AF526"/>
      <c r="AG526"/>
      <c r="AH526"/>
      <c r="AI526"/>
      <c r="AJ526" s="72"/>
    </row>
    <row r="527" spans="1:36" x14ac:dyDescent="0.25">
      <c r="A527" s="14"/>
      <c r="B527" s="8"/>
      <c r="C527" s="15"/>
      <c r="D527" s="16"/>
      <c r="E527" s="8"/>
      <c r="F527" s="19"/>
      <c r="G527" s="18"/>
      <c r="H527" s="18"/>
      <c r="I527" s="1"/>
      <c r="J527"/>
      <c r="K527"/>
      <c r="L527"/>
      <c r="M527"/>
      <c r="N527"/>
      <c r="O527"/>
      <c r="P527"/>
      <c r="Q527"/>
      <c r="S527"/>
      <c r="T527"/>
      <c r="U527"/>
      <c r="V527"/>
      <c r="W527"/>
      <c r="X527"/>
      <c r="Y527"/>
      <c r="Z527"/>
      <c r="AB527"/>
      <c r="AC527"/>
      <c r="AD527"/>
      <c r="AE527"/>
      <c r="AF527"/>
      <c r="AG527"/>
      <c r="AH527"/>
      <c r="AI527"/>
      <c r="AJ527" s="72"/>
    </row>
    <row r="528" spans="1:36" x14ac:dyDescent="0.25">
      <c r="A528" s="14"/>
      <c r="B528" s="8"/>
      <c r="C528" s="15"/>
      <c r="D528" s="16"/>
      <c r="E528" s="8"/>
      <c r="F528" s="19"/>
      <c r="G528" s="18"/>
      <c r="H528" s="18"/>
      <c r="I528" s="1"/>
      <c r="J528"/>
      <c r="K528"/>
      <c r="L528"/>
      <c r="M528"/>
      <c r="N528"/>
      <c r="O528"/>
      <c r="P528"/>
      <c r="Q528"/>
      <c r="S528"/>
      <c r="T528"/>
      <c r="U528"/>
      <c r="V528"/>
      <c r="W528"/>
      <c r="X528"/>
      <c r="Y528"/>
      <c r="Z528"/>
      <c r="AB528"/>
      <c r="AC528"/>
      <c r="AD528"/>
      <c r="AE528"/>
      <c r="AF528"/>
      <c r="AG528"/>
      <c r="AH528"/>
      <c r="AI528"/>
      <c r="AJ528" s="72"/>
    </row>
    <row r="529" spans="1:36" x14ac:dyDescent="0.25">
      <c r="A529" s="14"/>
      <c r="B529" s="8"/>
      <c r="C529" s="15"/>
      <c r="D529" s="16"/>
      <c r="E529" s="8"/>
      <c r="F529" s="19"/>
      <c r="G529" s="18"/>
      <c r="H529" s="18"/>
      <c r="I529" s="1"/>
      <c r="J529"/>
      <c r="K529"/>
      <c r="L529"/>
      <c r="M529"/>
      <c r="N529"/>
      <c r="O529"/>
      <c r="P529"/>
      <c r="Q529"/>
      <c r="S529"/>
      <c r="T529"/>
      <c r="U529"/>
      <c r="V529"/>
      <c r="W529"/>
      <c r="X529"/>
      <c r="Y529"/>
      <c r="Z529"/>
      <c r="AB529"/>
      <c r="AC529"/>
      <c r="AD529"/>
      <c r="AE529"/>
      <c r="AF529"/>
      <c r="AG529"/>
      <c r="AH529"/>
      <c r="AI529"/>
      <c r="AJ529" s="72"/>
    </row>
    <row r="530" spans="1:36" x14ac:dyDescent="0.25">
      <c r="A530" s="14"/>
      <c r="B530" s="8"/>
      <c r="C530" s="15"/>
      <c r="D530" s="16"/>
      <c r="E530" s="8"/>
      <c r="F530" s="19"/>
      <c r="G530" s="18"/>
      <c r="H530" s="18"/>
      <c r="I530" s="1"/>
      <c r="J530"/>
      <c r="K530"/>
      <c r="L530"/>
      <c r="M530"/>
      <c r="N530"/>
      <c r="O530"/>
      <c r="P530"/>
      <c r="Q530"/>
      <c r="S530"/>
      <c r="T530"/>
      <c r="U530"/>
      <c r="V530"/>
      <c r="W530"/>
      <c r="X530"/>
      <c r="Y530"/>
      <c r="Z530"/>
      <c r="AB530"/>
      <c r="AC530"/>
      <c r="AD530"/>
      <c r="AE530"/>
      <c r="AF530"/>
      <c r="AG530"/>
      <c r="AH530"/>
      <c r="AI530"/>
      <c r="AJ530" s="72"/>
    </row>
    <row r="531" spans="1:36" x14ac:dyDescent="0.25">
      <c r="A531" s="14"/>
      <c r="B531" s="8"/>
      <c r="C531" s="15"/>
      <c r="D531" s="16"/>
      <c r="E531" s="8"/>
      <c r="F531" s="19"/>
      <c r="G531" s="18"/>
      <c r="H531" s="18"/>
      <c r="I531" s="1"/>
      <c r="J531"/>
      <c r="K531"/>
      <c r="L531"/>
      <c r="M531"/>
      <c r="N531"/>
      <c r="O531"/>
      <c r="P531"/>
      <c r="Q531"/>
      <c r="S531"/>
      <c r="T531"/>
      <c r="U531"/>
      <c r="V531"/>
      <c r="W531"/>
      <c r="X531"/>
      <c r="Y531"/>
      <c r="Z531"/>
      <c r="AB531"/>
      <c r="AC531"/>
      <c r="AD531"/>
      <c r="AE531"/>
      <c r="AF531"/>
      <c r="AG531"/>
      <c r="AH531"/>
      <c r="AI531"/>
      <c r="AJ531" s="72"/>
    </row>
    <row r="532" spans="1:36" x14ac:dyDescent="0.25">
      <c r="A532" s="14"/>
      <c r="B532" s="8"/>
      <c r="C532" s="15"/>
      <c r="D532" s="16"/>
      <c r="E532" s="8"/>
      <c r="F532" s="19"/>
      <c r="G532" s="18"/>
      <c r="H532" s="18"/>
      <c r="I532" s="1"/>
      <c r="J532"/>
      <c r="K532"/>
      <c r="L532"/>
      <c r="M532"/>
      <c r="N532"/>
      <c r="O532"/>
      <c r="P532"/>
      <c r="Q532"/>
      <c r="S532"/>
      <c r="T532"/>
      <c r="U532"/>
      <c r="V532"/>
      <c r="W532"/>
      <c r="X532"/>
      <c r="Y532"/>
      <c r="Z532"/>
      <c r="AB532"/>
      <c r="AC532"/>
      <c r="AD532"/>
      <c r="AE532"/>
      <c r="AF532"/>
      <c r="AG532"/>
      <c r="AH532"/>
      <c r="AI532"/>
      <c r="AJ532" s="72"/>
    </row>
    <row r="533" spans="1:36" x14ac:dyDescent="0.25">
      <c r="A533" s="14"/>
      <c r="B533" s="8"/>
      <c r="C533" s="15"/>
      <c r="D533" s="16"/>
      <c r="E533" s="8"/>
      <c r="F533" s="19"/>
      <c r="G533" s="18"/>
      <c r="H533" s="18"/>
      <c r="I533" s="1"/>
      <c r="J533"/>
      <c r="K533"/>
      <c r="L533"/>
      <c r="M533"/>
      <c r="N533"/>
      <c r="O533"/>
      <c r="P533"/>
      <c r="Q533"/>
      <c r="S533"/>
      <c r="T533"/>
      <c r="U533"/>
      <c r="V533"/>
      <c r="W533"/>
      <c r="X533"/>
      <c r="Y533"/>
      <c r="Z533"/>
      <c r="AB533"/>
      <c r="AC533"/>
      <c r="AD533"/>
      <c r="AE533"/>
      <c r="AF533"/>
      <c r="AG533"/>
      <c r="AH533"/>
      <c r="AI533"/>
      <c r="AJ533" s="72"/>
    </row>
    <row r="534" spans="1:36" x14ac:dyDescent="0.25">
      <c r="A534" s="14"/>
      <c r="B534" s="8"/>
      <c r="C534" s="15"/>
      <c r="D534" s="16"/>
      <c r="E534" s="8"/>
      <c r="F534" s="19"/>
      <c r="G534" s="18"/>
      <c r="H534" s="18"/>
      <c r="I534" s="1"/>
      <c r="J534"/>
      <c r="K534"/>
      <c r="L534"/>
      <c r="M534"/>
      <c r="N534"/>
      <c r="O534"/>
      <c r="P534"/>
      <c r="Q534"/>
      <c r="S534"/>
      <c r="T534"/>
      <c r="U534"/>
      <c r="V534"/>
      <c r="W534"/>
      <c r="X534"/>
      <c r="Y534"/>
      <c r="Z534"/>
      <c r="AB534"/>
      <c r="AC534"/>
      <c r="AD534"/>
      <c r="AE534"/>
      <c r="AF534"/>
      <c r="AG534"/>
      <c r="AH534"/>
      <c r="AI534"/>
      <c r="AJ534" s="72"/>
    </row>
    <row r="535" spans="1:36" x14ac:dyDescent="0.25">
      <c r="A535" s="14"/>
      <c r="B535" s="8"/>
      <c r="C535" s="15"/>
      <c r="D535" s="16"/>
      <c r="E535" s="8"/>
      <c r="F535" s="19"/>
      <c r="G535" s="18"/>
      <c r="H535" s="18"/>
      <c r="I535" s="1"/>
      <c r="J535"/>
      <c r="K535"/>
      <c r="L535"/>
      <c r="M535"/>
      <c r="N535"/>
      <c r="O535"/>
      <c r="P535"/>
      <c r="Q535"/>
      <c r="S535"/>
      <c r="T535"/>
      <c r="U535"/>
      <c r="V535"/>
      <c r="W535"/>
      <c r="X535"/>
      <c r="Y535"/>
      <c r="Z535"/>
      <c r="AB535"/>
      <c r="AC535"/>
      <c r="AD535"/>
      <c r="AE535"/>
      <c r="AF535"/>
      <c r="AG535"/>
      <c r="AH535"/>
      <c r="AI535"/>
      <c r="AJ535" s="72"/>
    </row>
    <row r="536" spans="1:36" x14ac:dyDescent="0.25">
      <c r="A536" s="14"/>
      <c r="B536" s="8"/>
      <c r="C536" s="15"/>
      <c r="D536" s="16"/>
      <c r="E536" s="8"/>
      <c r="F536" s="19"/>
      <c r="G536" s="18"/>
      <c r="H536" s="18"/>
      <c r="I536" s="1"/>
      <c r="J536"/>
      <c r="K536"/>
      <c r="L536"/>
      <c r="M536"/>
      <c r="N536"/>
      <c r="O536"/>
      <c r="P536"/>
      <c r="Q536"/>
      <c r="S536"/>
      <c r="T536"/>
      <c r="U536"/>
      <c r="V536"/>
      <c r="W536"/>
      <c r="X536"/>
      <c r="Y536"/>
      <c r="Z536"/>
      <c r="AB536"/>
      <c r="AC536"/>
      <c r="AD536"/>
      <c r="AE536"/>
      <c r="AF536"/>
      <c r="AG536"/>
      <c r="AH536"/>
      <c r="AI536"/>
      <c r="AJ536" s="72"/>
    </row>
    <row r="537" spans="1:36" x14ac:dyDescent="0.25">
      <c r="A537" s="14"/>
      <c r="B537" s="8"/>
      <c r="C537" s="15"/>
      <c r="D537" s="16"/>
      <c r="E537" s="8"/>
      <c r="F537" s="19"/>
      <c r="G537" s="18"/>
      <c r="H537" s="18"/>
      <c r="I537" s="1"/>
      <c r="J537"/>
      <c r="K537"/>
      <c r="L537"/>
      <c r="M537"/>
      <c r="N537"/>
      <c r="O537"/>
      <c r="P537"/>
      <c r="Q537"/>
      <c r="S537"/>
      <c r="T537"/>
      <c r="U537"/>
      <c r="V537"/>
      <c r="W537"/>
      <c r="X537"/>
      <c r="Y537"/>
      <c r="Z537"/>
      <c r="AB537"/>
      <c r="AC537"/>
      <c r="AD537"/>
      <c r="AE537"/>
      <c r="AF537"/>
      <c r="AG537"/>
      <c r="AH537"/>
      <c r="AI537"/>
      <c r="AJ537" s="72"/>
    </row>
    <row r="538" spans="1:36" x14ac:dyDescent="0.25">
      <c r="A538" s="14"/>
      <c r="B538" s="8"/>
      <c r="C538" s="15"/>
      <c r="D538" s="16"/>
      <c r="E538" s="8"/>
      <c r="F538" s="19"/>
      <c r="G538" s="18"/>
      <c r="H538" s="18"/>
      <c r="I538" s="1"/>
      <c r="J538"/>
      <c r="K538"/>
      <c r="L538"/>
      <c r="M538"/>
      <c r="N538"/>
      <c r="O538"/>
      <c r="P538"/>
      <c r="Q538"/>
      <c r="S538"/>
      <c r="T538"/>
      <c r="U538"/>
      <c r="V538"/>
      <c r="W538"/>
      <c r="X538"/>
      <c r="Y538"/>
      <c r="Z538"/>
      <c r="AB538"/>
      <c r="AC538"/>
      <c r="AD538"/>
      <c r="AE538"/>
      <c r="AF538"/>
      <c r="AG538"/>
      <c r="AH538"/>
      <c r="AI538"/>
      <c r="AJ538" s="72"/>
    </row>
    <row r="539" spans="1:36" x14ac:dyDescent="0.25">
      <c r="A539" s="14"/>
      <c r="B539" s="8"/>
      <c r="C539" s="15"/>
      <c r="D539" s="16"/>
      <c r="E539" s="8"/>
      <c r="F539" s="19"/>
      <c r="G539" s="18"/>
      <c r="H539" s="18"/>
      <c r="I539" s="1"/>
      <c r="J539"/>
      <c r="K539"/>
      <c r="L539"/>
      <c r="M539"/>
      <c r="N539"/>
      <c r="O539"/>
      <c r="P539"/>
      <c r="Q539"/>
      <c r="S539"/>
      <c r="T539"/>
      <c r="U539"/>
      <c r="V539"/>
      <c r="W539"/>
      <c r="X539"/>
      <c r="Y539"/>
      <c r="Z539"/>
      <c r="AB539"/>
      <c r="AC539"/>
      <c r="AD539"/>
      <c r="AE539"/>
      <c r="AF539"/>
      <c r="AG539"/>
      <c r="AH539"/>
      <c r="AI539"/>
      <c r="AJ539" s="72"/>
    </row>
    <row r="540" spans="1:36" x14ac:dyDescent="0.25">
      <c r="A540" s="14"/>
      <c r="B540" s="8"/>
      <c r="C540" s="15"/>
      <c r="D540" s="16"/>
      <c r="E540" s="8"/>
      <c r="F540" s="19"/>
      <c r="G540" s="18"/>
      <c r="H540" s="18"/>
      <c r="I540" s="1"/>
      <c r="J540"/>
      <c r="K540"/>
      <c r="L540"/>
      <c r="M540"/>
      <c r="N540"/>
      <c r="O540"/>
      <c r="P540"/>
      <c r="Q540"/>
      <c r="S540"/>
      <c r="T540"/>
      <c r="U540"/>
      <c r="V540"/>
      <c r="W540"/>
      <c r="X540"/>
      <c r="Y540"/>
      <c r="Z540"/>
      <c r="AB540"/>
      <c r="AC540"/>
      <c r="AD540"/>
      <c r="AE540"/>
      <c r="AF540"/>
      <c r="AG540"/>
      <c r="AH540"/>
      <c r="AI540"/>
      <c r="AJ540" s="72"/>
    </row>
    <row r="541" spans="1:36" x14ac:dyDescent="0.25">
      <c r="A541" s="14"/>
      <c r="B541" s="8"/>
      <c r="C541" s="15"/>
      <c r="D541" s="16"/>
      <c r="E541" s="8"/>
      <c r="F541" s="19"/>
      <c r="G541" s="18"/>
      <c r="H541" s="18"/>
      <c r="I541" s="1"/>
      <c r="J541"/>
      <c r="K541"/>
      <c r="L541"/>
      <c r="M541"/>
      <c r="N541"/>
      <c r="O541"/>
      <c r="P541"/>
      <c r="Q541"/>
      <c r="S541"/>
      <c r="T541"/>
      <c r="U541"/>
      <c r="V541"/>
      <c r="W541"/>
      <c r="X541"/>
      <c r="Y541"/>
      <c r="Z541"/>
      <c r="AB541"/>
      <c r="AC541"/>
      <c r="AD541"/>
      <c r="AE541"/>
      <c r="AF541"/>
      <c r="AG541"/>
      <c r="AH541"/>
      <c r="AI541"/>
      <c r="AJ541" s="72"/>
    </row>
    <row r="542" spans="1:36" x14ac:dyDescent="0.25">
      <c r="A542" s="14"/>
      <c r="B542" s="8"/>
      <c r="C542" s="15"/>
      <c r="D542" s="16"/>
      <c r="E542" s="8"/>
      <c r="F542" s="19"/>
      <c r="G542" s="18"/>
      <c r="H542" s="18"/>
      <c r="I542" s="1"/>
      <c r="J542"/>
      <c r="K542"/>
      <c r="L542"/>
      <c r="M542"/>
      <c r="N542"/>
      <c r="O542"/>
      <c r="P542"/>
      <c r="Q542"/>
      <c r="S542"/>
      <c r="T542"/>
      <c r="U542"/>
      <c r="V542"/>
      <c r="W542"/>
      <c r="X542"/>
      <c r="Y542"/>
      <c r="Z542"/>
      <c r="AB542"/>
      <c r="AC542"/>
      <c r="AD542"/>
      <c r="AE542"/>
      <c r="AF542"/>
      <c r="AG542"/>
      <c r="AH542"/>
      <c r="AI542"/>
      <c r="AJ542" s="72"/>
    </row>
    <row r="543" spans="1:36" x14ac:dyDescent="0.25">
      <c r="A543" s="14"/>
      <c r="B543" s="8"/>
      <c r="C543" s="15"/>
      <c r="D543" s="16"/>
      <c r="E543" s="8"/>
      <c r="F543" s="19"/>
      <c r="G543" s="18"/>
      <c r="H543" s="18"/>
      <c r="I543" s="1"/>
      <c r="J543"/>
      <c r="K543"/>
      <c r="L543"/>
      <c r="M543"/>
      <c r="N543"/>
      <c r="O543"/>
      <c r="P543"/>
      <c r="Q543"/>
      <c r="S543"/>
      <c r="T543"/>
      <c r="U543"/>
      <c r="V543"/>
      <c r="W543"/>
      <c r="X543"/>
      <c r="Y543"/>
      <c r="Z543"/>
      <c r="AB543"/>
      <c r="AC543"/>
      <c r="AD543"/>
      <c r="AE543"/>
      <c r="AF543"/>
      <c r="AG543"/>
      <c r="AH543"/>
      <c r="AI543"/>
      <c r="AJ543" s="72"/>
    </row>
    <row r="544" spans="1:36" x14ac:dyDescent="0.25">
      <c r="A544" s="14"/>
      <c r="B544" s="8"/>
      <c r="C544" s="15"/>
      <c r="D544" s="16"/>
      <c r="E544" s="8"/>
      <c r="F544" s="19"/>
      <c r="G544" s="18"/>
      <c r="H544" s="18"/>
      <c r="I544" s="1"/>
      <c r="J544"/>
      <c r="K544"/>
      <c r="L544"/>
      <c r="M544"/>
      <c r="N544"/>
      <c r="O544"/>
      <c r="P544"/>
      <c r="Q544"/>
      <c r="S544"/>
      <c r="T544"/>
      <c r="U544"/>
      <c r="V544"/>
      <c r="W544"/>
      <c r="X544"/>
      <c r="Y544"/>
      <c r="Z544"/>
      <c r="AB544"/>
      <c r="AC544"/>
      <c r="AD544"/>
      <c r="AE544"/>
      <c r="AF544"/>
      <c r="AG544"/>
      <c r="AH544"/>
      <c r="AI544"/>
      <c r="AJ544" s="72"/>
    </row>
    <row r="545" spans="1:36" x14ac:dyDescent="0.25">
      <c r="A545" s="14"/>
      <c r="B545" s="8"/>
      <c r="C545" s="15"/>
      <c r="D545" s="16"/>
      <c r="E545" s="8"/>
      <c r="F545" s="19"/>
      <c r="G545" s="18"/>
      <c r="H545" s="18"/>
      <c r="I545" s="1"/>
      <c r="J545"/>
      <c r="K545"/>
      <c r="L545"/>
      <c r="M545"/>
      <c r="N545"/>
      <c r="O545"/>
      <c r="P545"/>
      <c r="Q545"/>
      <c r="S545"/>
      <c r="T545"/>
      <c r="U545"/>
      <c r="V545"/>
      <c r="W545"/>
      <c r="X545"/>
      <c r="Y545"/>
      <c r="Z545"/>
      <c r="AB545"/>
      <c r="AC545"/>
      <c r="AD545"/>
      <c r="AE545"/>
      <c r="AF545"/>
      <c r="AG545"/>
      <c r="AH545"/>
      <c r="AI545"/>
      <c r="AJ545" s="72"/>
    </row>
    <row r="546" spans="1:36" x14ac:dyDescent="0.25">
      <c r="A546" s="14"/>
      <c r="B546" s="8"/>
      <c r="C546" s="15"/>
      <c r="D546" s="16"/>
      <c r="E546" s="8"/>
      <c r="F546" s="19"/>
      <c r="G546" s="18"/>
      <c r="H546" s="18"/>
      <c r="I546" s="1"/>
      <c r="J546"/>
      <c r="K546"/>
      <c r="L546"/>
      <c r="M546"/>
      <c r="N546"/>
      <c r="O546"/>
      <c r="P546"/>
      <c r="Q546"/>
      <c r="S546"/>
      <c r="T546"/>
      <c r="U546"/>
      <c r="V546"/>
      <c r="W546"/>
      <c r="X546"/>
      <c r="Y546"/>
      <c r="Z546"/>
      <c r="AB546"/>
      <c r="AC546"/>
      <c r="AD546"/>
      <c r="AE546"/>
      <c r="AF546"/>
      <c r="AG546"/>
      <c r="AH546"/>
      <c r="AI546"/>
      <c r="AJ546" s="72"/>
    </row>
    <row r="547" spans="1:36" x14ac:dyDescent="0.25">
      <c r="A547" s="14"/>
      <c r="B547" s="8"/>
      <c r="C547" s="15"/>
      <c r="D547" s="16"/>
      <c r="E547" s="8"/>
      <c r="F547" s="19"/>
      <c r="G547" s="18"/>
      <c r="H547" s="18"/>
      <c r="I547" s="1"/>
      <c r="J547"/>
      <c r="K547"/>
      <c r="L547"/>
      <c r="M547"/>
      <c r="N547"/>
      <c r="O547"/>
      <c r="P547"/>
      <c r="Q547"/>
      <c r="S547"/>
      <c r="T547"/>
      <c r="U547"/>
      <c r="V547"/>
      <c r="W547"/>
      <c r="X547"/>
      <c r="Y547"/>
      <c r="Z547"/>
      <c r="AB547"/>
      <c r="AC547"/>
      <c r="AD547"/>
      <c r="AE547"/>
      <c r="AF547"/>
      <c r="AG547"/>
      <c r="AH547"/>
      <c r="AI547"/>
      <c r="AJ547" s="72"/>
    </row>
    <row r="548" spans="1:36" x14ac:dyDescent="0.25">
      <c r="A548" s="14"/>
      <c r="B548" s="8"/>
      <c r="C548" s="15"/>
      <c r="D548" s="16"/>
      <c r="E548" s="8"/>
      <c r="F548" s="19"/>
      <c r="G548" s="18"/>
      <c r="H548" s="18"/>
      <c r="I548" s="1"/>
      <c r="J548"/>
      <c r="K548"/>
      <c r="L548"/>
      <c r="M548"/>
      <c r="N548"/>
      <c r="O548"/>
      <c r="P548"/>
      <c r="Q548"/>
      <c r="S548"/>
      <c r="T548"/>
      <c r="U548"/>
      <c r="V548"/>
      <c r="W548"/>
      <c r="X548"/>
      <c r="Y548"/>
      <c r="Z548"/>
      <c r="AB548"/>
      <c r="AC548"/>
      <c r="AD548"/>
      <c r="AE548"/>
      <c r="AF548"/>
      <c r="AG548"/>
      <c r="AH548"/>
      <c r="AI548"/>
      <c r="AJ548" s="72"/>
    </row>
    <row r="549" spans="1:36" x14ac:dyDescent="0.25">
      <c r="A549" s="14"/>
      <c r="B549" s="8"/>
      <c r="C549" s="15"/>
      <c r="D549" s="16"/>
      <c r="E549" s="8"/>
      <c r="F549" s="19"/>
      <c r="G549" s="18"/>
      <c r="H549" s="18"/>
      <c r="I549" s="1"/>
      <c r="J549"/>
      <c r="K549"/>
      <c r="L549"/>
      <c r="M549"/>
      <c r="N549"/>
      <c r="O549"/>
      <c r="P549"/>
      <c r="Q549"/>
      <c r="S549"/>
      <c r="T549"/>
      <c r="U549"/>
      <c r="V549"/>
      <c r="W549"/>
      <c r="X549"/>
      <c r="Y549"/>
      <c r="Z549"/>
      <c r="AB549"/>
      <c r="AC549"/>
      <c r="AD549"/>
      <c r="AE549"/>
      <c r="AF549"/>
      <c r="AG549"/>
      <c r="AH549"/>
      <c r="AI549"/>
      <c r="AJ549" s="72"/>
    </row>
    <row r="550" spans="1:36" x14ac:dyDescent="0.25">
      <c r="A550" s="14"/>
      <c r="B550" s="8"/>
      <c r="C550" s="15"/>
      <c r="D550" s="16"/>
      <c r="E550" s="8"/>
      <c r="F550" s="19"/>
      <c r="G550" s="18"/>
      <c r="H550" s="18"/>
      <c r="I550" s="1"/>
      <c r="J550"/>
      <c r="K550"/>
      <c r="L550"/>
      <c r="M550"/>
      <c r="N550"/>
      <c r="O550"/>
      <c r="P550"/>
      <c r="Q550"/>
      <c r="S550"/>
      <c r="T550"/>
      <c r="U550"/>
      <c r="V550"/>
      <c r="W550"/>
      <c r="X550"/>
      <c r="Y550"/>
      <c r="Z550"/>
      <c r="AB550"/>
      <c r="AC550"/>
      <c r="AD550"/>
      <c r="AE550"/>
      <c r="AF550"/>
      <c r="AG550"/>
      <c r="AH550"/>
      <c r="AI550"/>
      <c r="AJ550" s="72"/>
    </row>
    <row r="551" spans="1:36" x14ac:dyDescent="0.25">
      <c r="A551" s="14"/>
      <c r="B551" s="8"/>
      <c r="C551" s="15"/>
      <c r="D551" s="16"/>
      <c r="E551" s="8"/>
      <c r="F551" s="19"/>
      <c r="G551" s="18"/>
      <c r="H551" s="18"/>
      <c r="I551" s="1"/>
      <c r="J551"/>
      <c r="K551"/>
      <c r="L551"/>
      <c r="M551"/>
      <c r="N551"/>
      <c r="O551"/>
      <c r="P551"/>
      <c r="Q551"/>
      <c r="S551"/>
      <c r="T551"/>
      <c r="U551"/>
      <c r="V551"/>
      <c r="W551"/>
      <c r="X551"/>
      <c r="Y551"/>
      <c r="Z551"/>
      <c r="AB551"/>
      <c r="AC551"/>
      <c r="AD551"/>
      <c r="AE551"/>
      <c r="AF551"/>
      <c r="AG551"/>
      <c r="AH551"/>
      <c r="AI551"/>
      <c r="AJ551" s="72"/>
    </row>
    <row r="552" spans="1:36" x14ac:dyDescent="0.25">
      <c r="A552" s="14"/>
      <c r="B552" s="8"/>
      <c r="C552" s="15"/>
      <c r="D552" s="16"/>
      <c r="E552" s="8"/>
      <c r="F552" s="19"/>
      <c r="G552" s="18"/>
      <c r="H552" s="18"/>
      <c r="I552" s="1"/>
      <c r="J552"/>
      <c r="K552"/>
      <c r="L552"/>
      <c r="M552"/>
      <c r="N552"/>
      <c r="O552"/>
      <c r="P552"/>
      <c r="Q552"/>
      <c r="S552"/>
      <c r="T552"/>
      <c r="U552"/>
      <c r="V552"/>
      <c r="W552"/>
      <c r="X552"/>
      <c r="Y552"/>
      <c r="Z552"/>
      <c r="AB552"/>
      <c r="AC552"/>
      <c r="AD552"/>
      <c r="AE552"/>
      <c r="AF552"/>
      <c r="AG552"/>
      <c r="AH552"/>
      <c r="AI552"/>
      <c r="AJ552" s="72"/>
    </row>
    <row r="553" spans="1:36" x14ac:dyDescent="0.25">
      <c r="A553" s="14"/>
      <c r="B553" s="8"/>
      <c r="C553" s="15"/>
      <c r="D553" s="16"/>
      <c r="E553" s="8"/>
      <c r="F553" s="19"/>
      <c r="G553" s="18"/>
      <c r="H553" s="18"/>
      <c r="I553" s="1"/>
      <c r="J553"/>
      <c r="K553"/>
      <c r="L553"/>
      <c r="M553"/>
      <c r="N553"/>
      <c r="O553"/>
      <c r="P553"/>
      <c r="Q553"/>
      <c r="S553"/>
      <c r="T553"/>
      <c r="U553"/>
      <c r="V553"/>
      <c r="W553"/>
      <c r="X553"/>
      <c r="Y553"/>
      <c r="Z553"/>
      <c r="AB553"/>
      <c r="AC553"/>
      <c r="AD553"/>
      <c r="AE553"/>
      <c r="AF553"/>
      <c r="AG553"/>
      <c r="AH553"/>
      <c r="AI553"/>
      <c r="AJ553" s="72"/>
    </row>
    <row r="554" spans="1:36" x14ac:dyDescent="0.25">
      <c r="A554" s="14"/>
      <c r="B554" s="8"/>
      <c r="C554" s="15"/>
      <c r="D554" s="16"/>
      <c r="E554" s="8"/>
      <c r="F554" s="19"/>
      <c r="G554" s="18"/>
      <c r="H554" s="18"/>
      <c r="I554" s="1"/>
      <c r="J554"/>
      <c r="K554"/>
      <c r="L554"/>
      <c r="M554"/>
      <c r="N554"/>
      <c r="O554"/>
      <c r="P554"/>
      <c r="Q554"/>
      <c r="S554"/>
      <c r="T554"/>
      <c r="U554"/>
      <c r="V554"/>
      <c r="W554"/>
      <c r="X554"/>
      <c r="Y554"/>
      <c r="Z554"/>
      <c r="AB554"/>
      <c r="AC554"/>
      <c r="AD554"/>
      <c r="AE554"/>
      <c r="AF554"/>
      <c r="AG554"/>
      <c r="AH554"/>
      <c r="AI554"/>
      <c r="AJ554" s="72"/>
    </row>
    <row r="555" spans="1:36" x14ac:dyDescent="0.25">
      <c r="A555" s="14"/>
      <c r="B555" s="8"/>
      <c r="C555" s="15"/>
      <c r="D555" s="16"/>
      <c r="E555" s="8"/>
      <c r="F555" s="19"/>
      <c r="G555" s="18"/>
      <c r="H555" s="18"/>
      <c r="I555" s="1"/>
      <c r="J555"/>
      <c r="K555"/>
      <c r="L555"/>
      <c r="M555"/>
      <c r="N555"/>
      <c r="O555"/>
      <c r="P555"/>
      <c r="Q555"/>
      <c r="S555"/>
      <c r="T555"/>
      <c r="U555"/>
      <c r="V555"/>
      <c r="W555"/>
      <c r="X555"/>
      <c r="Y555"/>
      <c r="Z555"/>
      <c r="AB555"/>
      <c r="AC555"/>
      <c r="AD555"/>
      <c r="AE555"/>
      <c r="AF555"/>
      <c r="AG555"/>
      <c r="AH555"/>
      <c r="AI555"/>
      <c r="AJ555" s="72"/>
    </row>
    <row r="556" spans="1:36" x14ac:dyDescent="0.25">
      <c r="A556" s="14"/>
      <c r="B556" s="8"/>
      <c r="C556" s="15"/>
      <c r="D556" s="16"/>
      <c r="E556" s="8"/>
      <c r="F556" s="19"/>
      <c r="G556" s="18"/>
      <c r="H556" s="18"/>
      <c r="I556" s="1"/>
      <c r="J556"/>
      <c r="K556"/>
      <c r="L556"/>
      <c r="M556"/>
      <c r="N556"/>
      <c r="O556"/>
      <c r="P556"/>
      <c r="Q556"/>
      <c r="S556"/>
      <c r="T556"/>
      <c r="U556"/>
      <c r="V556"/>
      <c r="W556"/>
      <c r="X556"/>
      <c r="Y556"/>
      <c r="Z556"/>
      <c r="AB556"/>
      <c r="AC556"/>
      <c r="AD556"/>
      <c r="AE556"/>
      <c r="AF556"/>
      <c r="AG556"/>
      <c r="AH556"/>
      <c r="AI556"/>
      <c r="AJ556" s="72"/>
    </row>
    <row r="557" spans="1:36" x14ac:dyDescent="0.25">
      <c r="A557" s="14"/>
      <c r="B557" s="8"/>
      <c r="C557" s="15"/>
      <c r="D557" s="16"/>
      <c r="E557" s="8"/>
      <c r="F557" s="19"/>
      <c r="G557" s="18"/>
      <c r="H557" s="18"/>
      <c r="I557" s="1"/>
      <c r="J557"/>
      <c r="K557"/>
      <c r="L557"/>
      <c r="M557"/>
      <c r="N557"/>
      <c r="O557"/>
      <c r="P557"/>
      <c r="Q557"/>
      <c r="S557"/>
      <c r="T557"/>
      <c r="U557"/>
      <c r="V557"/>
      <c r="W557"/>
      <c r="X557"/>
      <c r="Y557"/>
      <c r="Z557"/>
      <c r="AB557"/>
      <c r="AC557"/>
      <c r="AD557"/>
      <c r="AE557"/>
      <c r="AF557"/>
      <c r="AG557"/>
      <c r="AH557"/>
      <c r="AI557"/>
      <c r="AJ557" s="72"/>
    </row>
    <row r="558" spans="1:36" x14ac:dyDescent="0.25">
      <c r="A558" s="14"/>
      <c r="B558" s="8"/>
      <c r="C558" s="15"/>
      <c r="D558" s="16"/>
      <c r="E558" s="8"/>
      <c r="F558" s="19"/>
      <c r="G558" s="18"/>
      <c r="H558" s="18"/>
      <c r="I558" s="1"/>
      <c r="J558"/>
      <c r="K558"/>
      <c r="L558"/>
      <c r="M558"/>
      <c r="N558"/>
      <c r="O558"/>
      <c r="P558"/>
      <c r="Q558"/>
      <c r="S558"/>
      <c r="T558"/>
      <c r="U558"/>
      <c r="V558"/>
      <c r="W558"/>
      <c r="X558"/>
      <c r="Y558"/>
      <c r="Z558"/>
      <c r="AB558"/>
      <c r="AC558"/>
      <c r="AD558"/>
      <c r="AE558"/>
      <c r="AF558"/>
      <c r="AG558"/>
      <c r="AH558"/>
      <c r="AI558"/>
      <c r="AJ558" s="72"/>
    </row>
    <row r="559" spans="1:36" x14ac:dyDescent="0.25">
      <c r="A559" s="14"/>
      <c r="B559" s="8"/>
      <c r="C559" s="15"/>
      <c r="D559" s="16"/>
      <c r="E559" s="8"/>
      <c r="F559" s="19"/>
      <c r="G559" s="18"/>
      <c r="H559" s="18"/>
      <c r="I559" s="1"/>
      <c r="J559"/>
      <c r="K559"/>
      <c r="L559"/>
      <c r="M559"/>
      <c r="N559"/>
      <c r="O559"/>
      <c r="P559"/>
      <c r="Q559"/>
      <c r="S559"/>
      <c r="T559"/>
      <c r="U559"/>
      <c r="V559"/>
      <c r="W559"/>
      <c r="X559"/>
      <c r="Y559"/>
      <c r="Z559"/>
      <c r="AB559"/>
      <c r="AC559"/>
      <c r="AD559"/>
      <c r="AE559"/>
      <c r="AF559"/>
      <c r="AG559"/>
      <c r="AH559"/>
      <c r="AI559"/>
      <c r="AJ559" s="72"/>
    </row>
    <row r="560" spans="1:36" x14ac:dyDescent="0.25">
      <c r="A560" s="14"/>
      <c r="B560" s="8"/>
      <c r="C560" s="15"/>
      <c r="D560" s="16"/>
      <c r="E560" s="8"/>
      <c r="F560" s="19"/>
      <c r="G560" s="18"/>
      <c r="H560" s="18"/>
      <c r="I560" s="1"/>
      <c r="J560"/>
      <c r="K560"/>
      <c r="L560"/>
      <c r="M560"/>
      <c r="N560"/>
      <c r="O560"/>
      <c r="P560"/>
      <c r="Q560"/>
      <c r="S560"/>
      <c r="T560"/>
      <c r="U560"/>
      <c r="V560"/>
      <c r="W560"/>
      <c r="X560"/>
      <c r="Y560"/>
      <c r="Z560"/>
      <c r="AB560"/>
      <c r="AC560"/>
      <c r="AD560"/>
      <c r="AE560"/>
      <c r="AF560"/>
      <c r="AG560"/>
      <c r="AH560"/>
      <c r="AI560"/>
      <c r="AJ560" s="72"/>
    </row>
    <row r="561" spans="1:36" x14ac:dyDescent="0.25">
      <c r="A561" s="14"/>
      <c r="B561" s="8"/>
      <c r="C561" s="15"/>
      <c r="D561" s="16"/>
      <c r="E561" s="8"/>
      <c r="F561" s="19"/>
      <c r="G561" s="18"/>
      <c r="H561" s="18"/>
      <c r="I561" s="1"/>
      <c r="J561"/>
      <c r="K561"/>
      <c r="L561"/>
      <c r="M561"/>
      <c r="N561"/>
      <c r="O561"/>
      <c r="P561"/>
      <c r="Q561"/>
      <c r="S561"/>
      <c r="T561"/>
      <c r="U561"/>
      <c r="V561"/>
      <c r="W561"/>
      <c r="X561"/>
      <c r="Y561"/>
      <c r="Z561"/>
      <c r="AB561"/>
      <c r="AC561"/>
      <c r="AD561"/>
      <c r="AE561"/>
      <c r="AF561"/>
      <c r="AG561"/>
      <c r="AH561"/>
      <c r="AI561"/>
      <c r="AJ561" s="72"/>
    </row>
    <row r="562" spans="1:36" x14ac:dyDescent="0.25">
      <c r="A562" s="14"/>
      <c r="B562" s="8"/>
      <c r="C562" s="15"/>
      <c r="D562" s="16"/>
      <c r="E562" s="8"/>
      <c r="F562" s="19"/>
      <c r="G562" s="18"/>
      <c r="H562" s="18"/>
      <c r="I562" s="1"/>
      <c r="J562"/>
      <c r="K562"/>
      <c r="L562"/>
      <c r="M562"/>
      <c r="N562"/>
      <c r="O562"/>
      <c r="P562"/>
      <c r="Q562"/>
      <c r="S562"/>
      <c r="T562"/>
      <c r="U562"/>
      <c r="V562"/>
      <c r="W562"/>
      <c r="X562"/>
      <c r="Y562"/>
      <c r="Z562"/>
      <c r="AB562"/>
      <c r="AC562"/>
      <c r="AD562"/>
      <c r="AE562"/>
      <c r="AF562"/>
      <c r="AG562"/>
      <c r="AH562"/>
      <c r="AI562"/>
      <c r="AJ562" s="72"/>
    </row>
    <row r="563" spans="1:36" x14ac:dyDescent="0.25">
      <c r="A563" s="14"/>
      <c r="B563" s="8"/>
      <c r="C563" s="15"/>
      <c r="D563" s="16"/>
      <c r="E563" s="8"/>
      <c r="F563" s="19"/>
      <c r="G563" s="18"/>
      <c r="H563" s="18"/>
      <c r="I563" s="1"/>
      <c r="J563"/>
      <c r="K563"/>
      <c r="L563"/>
      <c r="M563"/>
      <c r="N563"/>
      <c r="O563"/>
      <c r="P563"/>
      <c r="Q563"/>
      <c r="S563"/>
      <c r="T563"/>
      <c r="U563"/>
      <c r="V563"/>
      <c r="W563"/>
      <c r="X563"/>
      <c r="Y563"/>
      <c r="Z563"/>
      <c r="AB563"/>
      <c r="AC563"/>
      <c r="AD563"/>
      <c r="AE563"/>
      <c r="AF563"/>
      <c r="AG563"/>
      <c r="AH563"/>
      <c r="AI563"/>
      <c r="AJ563" s="72"/>
    </row>
    <row r="564" spans="1:36" x14ac:dyDescent="0.25">
      <c r="A564" s="14"/>
      <c r="B564" s="8"/>
      <c r="C564" s="15"/>
      <c r="D564" s="16"/>
      <c r="E564" s="8"/>
      <c r="F564" s="19"/>
      <c r="G564" s="18"/>
      <c r="H564" s="18"/>
      <c r="I564" s="1"/>
      <c r="J564"/>
      <c r="K564"/>
      <c r="L564"/>
      <c r="M564"/>
      <c r="N564"/>
      <c r="O564"/>
      <c r="P564"/>
      <c r="Q564"/>
      <c r="S564"/>
      <c r="T564"/>
      <c r="U564"/>
      <c r="V564"/>
      <c r="W564"/>
      <c r="X564"/>
      <c r="Y564"/>
      <c r="Z564"/>
      <c r="AB564"/>
      <c r="AC564"/>
      <c r="AD564"/>
      <c r="AE564"/>
      <c r="AF564"/>
      <c r="AG564"/>
      <c r="AH564"/>
      <c r="AI564"/>
      <c r="AJ564" s="72"/>
    </row>
    <row r="565" spans="1:36" x14ac:dyDescent="0.25">
      <c r="A565" s="14"/>
      <c r="B565" s="8"/>
      <c r="C565" s="15"/>
      <c r="D565" s="16"/>
      <c r="E565" s="8"/>
      <c r="F565" s="19"/>
      <c r="G565" s="18"/>
      <c r="H565" s="18"/>
      <c r="I565" s="1"/>
      <c r="J565"/>
      <c r="K565"/>
      <c r="L565"/>
      <c r="M565"/>
      <c r="N565"/>
      <c r="O565"/>
      <c r="P565"/>
      <c r="Q565"/>
      <c r="S565"/>
      <c r="T565"/>
      <c r="U565"/>
      <c r="V565"/>
      <c r="W565"/>
      <c r="X565"/>
      <c r="Y565"/>
      <c r="Z565"/>
      <c r="AB565"/>
      <c r="AC565"/>
      <c r="AD565"/>
      <c r="AE565"/>
      <c r="AF565"/>
      <c r="AG565"/>
      <c r="AH565"/>
      <c r="AI565"/>
      <c r="AJ565" s="72"/>
    </row>
    <row r="566" spans="1:36" x14ac:dyDescent="0.25">
      <c r="A566" s="14"/>
      <c r="B566" s="8"/>
      <c r="C566" s="15"/>
      <c r="D566" s="16"/>
      <c r="E566" s="8"/>
      <c r="F566" s="19"/>
      <c r="G566" s="18"/>
      <c r="H566" s="18"/>
      <c r="I566" s="1"/>
      <c r="J566"/>
      <c r="K566"/>
      <c r="L566"/>
      <c r="M566"/>
      <c r="N566"/>
      <c r="O566"/>
      <c r="P566"/>
      <c r="Q566"/>
      <c r="S566"/>
      <c r="T566"/>
      <c r="U566"/>
      <c r="V566"/>
      <c r="W566"/>
      <c r="X566"/>
      <c r="Y566"/>
      <c r="Z566"/>
      <c r="AB566"/>
      <c r="AC566"/>
      <c r="AD566"/>
      <c r="AE566"/>
      <c r="AF566"/>
      <c r="AG566"/>
      <c r="AH566"/>
      <c r="AI566"/>
      <c r="AJ566" s="72"/>
    </row>
    <row r="567" spans="1:36" x14ac:dyDescent="0.25">
      <c r="A567" s="14"/>
      <c r="B567" s="8"/>
      <c r="C567" s="15"/>
      <c r="D567" s="16"/>
      <c r="E567" s="8"/>
      <c r="F567" s="19"/>
      <c r="G567" s="18"/>
      <c r="H567" s="18"/>
      <c r="I567" s="1"/>
      <c r="J567"/>
      <c r="K567"/>
      <c r="L567"/>
      <c r="M567"/>
      <c r="N567"/>
      <c r="O567"/>
      <c r="P567"/>
      <c r="Q567"/>
      <c r="S567"/>
      <c r="T567"/>
      <c r="U567"/>
      <c r="V567"/>
      <c r="W567"/>
      <c r="X567"/>
      <c r="Y567"/>
      <c r="Z567"/>
      <c r="AB567"/>
      <c r="AC567"/>
      <c r="AD567"/>
      <c r="AE567"/>
      <c r="AF567"/>
      <c r="AG567"/>
      <c r="AH567"/>
      <c r="AI567"/>
      <c r="AJ567" s="72"/>
    </row>
    <row r="568" spans="1:36" x14ac:dyDescent="0.25">
      <c r="A568" s="14"/>
      <c r="B568" s="8"/>
      <c r="C568" s="15"/>
      <c r="D568" s="16"/>
      <c r="E568" s="8"/>
      <c r="F568" s="19"/>
      <c r="G568" s="18"/>
      <c r="H568" s="18"/>
      <c r="I568" s="1"/>
      <c r="J568"/>
      <c r="K568"/>
      <c r="L568"/>
      <c r="M568"/>
      <c r="N568"/>
      <c r="O568"/>
      <c r="P568"/>
      <c r="Q568"/>
      <c r="S568"/>
      <c r="T568"/>
      <c r="U568"/>
      <c r="V568"/>
      <c r="W568"/>
      <c r="X568"/>
      <c r="Y568"/>
      <c r="Z568"/>
      <c r="AB568"/>
      <c r="AC568"/>
      <c r="AD568"/>
      <c r="AE568"/>
      <c r="AF568"/>
      <c r="AG568"/>
      <c r="AH568"/>
      <c r="AI568"/>
      <c r="AJ568" s="72"/>
    </row>
    <row r="569" spans="1:36" x14ac:dyDescent="0.25">
      <c r="A569" s="14"/>
      <c r="B569" s="8"/>
      <c r="C569" s="15"/>
      <c r="D569" s="16"/>
      <c r="E569" s="8"/>
      <c r="F569" s="19"/>
      <c r="G569" s="18"/>
      <c r="H569" s="18"/>
      <c r="I569" s="1"/>
      <c r="J569"/>
      <c r="K569"/>
      <c r="L569"/>
      <c r="M569"/>
      <c r="N569"/>
      <c r="O569"/>
      <c r="P569"/>
      <c r="Q569"/>
      <c r="S569"/>
      <c r="T569"/>
      <c r="U569"/>
      <c r="V569"/>
      <c r="W569"/>
      <c r="X569"/>
      <c r="Y569"/>
      <c r="Z569"/>
      <c r="AB569"/>
      <c r="AC569"/>
      <c r="AD569"/>
      <c r="AE569"/>
      <c r="AF569"/>
      <c r="AG569"/>
      <c r="AH569"/>
      <c r="AI569"/>
      <c r="AJ569" s="72"/>
    </row>
    <row r="570" spans="1:36" x14ac:dyDescent="0.25">
      <c r="A570" s="14"/>
      <c r="B570" s="8"/>
      <c r="C570" s="15"/>
      <c r="D570" s="16"/>
      <c r="E570" s="8"/>
      <c r="F570" s="19"/>
      <c r="G570" s="18"/>
      <c r="H570" s="18"/>
      <c r="I570" s="1"/>
      <c r="J570"/>
      <c r="K570"/>
      <c r="L570"/>
      <c r="M570"/>
      <c r="N570"/>
      <c r="O570"/>
      <c r="P570"/>
      <c r="Q570"/>
      <c r="S570"/>
      <c r="T570"/>
      <c r="U570"/>
      <c r="V570"/>
      <c r="W570"/>
      <c r="X570"/>
      <c r="Y570"/>
      <c r="Z570"/>
      <c r="AB570"/>
      <c r="AC570"/>
      <c r="AD570"/>
      <c r="AE570"/>
      <c r="AF570"/>
      <c r="AG570"/>
      <c r="AH570"/>
      <c r="AI570"/>
      <c r="AJ570" s="72"/>
    </row>
    <row r="571" spans="1:36" x14ac:dyDescent="0.25">
      <c r="A571" s="14"/>
      <c r="B571" s="8"/>
      <c r="C571" s="15"/>
      <c r="D571" s="16"/>
      <c r="E571" s="8"/>
      <c r="F571" s="19"/>
      <c r="G571" s="18"/>
      <c r="H571" s="18"/>
      <c r="I571" s="1"/>
      <c r="J571"/>
      <c r="K571"/>
      <c r="L571"/>
      <c r="M571"/>
      <c r="N571"/>
      <c r="O571"/>
      <c r="P571"/>
      <c r="Q571"/>
      <c r="S571"/>
      <c r="T571"/>
      <c r="U571"/>
      <c r="V571"/>
      <c r="W571"/>
      <c r="X571"/>
      <c r="Y571"/>
      <c r="Z571"/>
      <c r="AB571"/>
      <c r="AC571"/>
      <c r="AD571"/>
      <c r="AE571"/>
      <c r="AF571"/>
      <c r="AG571"/>
      <c r="AH571"/>
      <c r="AI571"/>
      <c r="AJ571" s="72"/>
    </row>
    <row r="572" spans="1:36" x14ac:dyDescent="0.25">
      <c r="A572" s="14"/>
      <c r="B572" s="8"/>
      <c r="C572" s="15"/>
      <c r="D572" s="16"/>
      <c r="E572" s="8"/>
      <c r="F572" s="19"/>
      <c r="G572" s="18"/>
      <c r="H572" s="18"/>
      <c r="I572" s="1"/>
      <c r="J572"/>
      <c r="K572"/>
      <c r="L572"/>
      <c r="M572"/>
      <c r="N572"/>
      <c r="O572"/>
      <c r="P572"/>
      <c r="Q572"/>
      <c r="S572"/>
      <c r="T572"/>
      <c r="U572"/>
      <c r="V572"/>
      <c r="W572"/>
      <c r="X572"/>
      <c r="Y572"/>
      <c r="Z572"/>
      <c r="AB572"/>
      <c r="AC572"/>
      <c r="AD572"/>
      <c r="AE572"/>
      <c r="AF572"/>
      <c r="AG572"/>
      <c r="AH572"/>
      <c r="AI572"/>
      <c r="AJ572" s="72"/>
    </row>
    <row r="573" spans="1:36" x14ac:dyDescent="0.25">
      <c r="A573" s="14"/>
      <c r="B573" s="8"/>
      <c r="C573" s="15"/>
      <c r="D573" s="16"/>
      <c r="E573" s="8"/>
      <c r="F573" s="19"/>
      <c r="G573" s="18"/>
      <c r="H573" s="18"/>
      <c r="I573" s="1"/>
      <c r="J573"/>
      <c r="K573"/>
      <c r="L573"/>
      <c r="M573"/>
      <c r="N573"/>
      <c r="O573"/>
      <c r="P573"/>
      <c r="Q573"/>
      <c r="S573"/>
      <c r="T573"/>
      <c r="U573"/>
      <c r="V573"/>
      <c r="W573"/>
      <c r="X573"/>
      <c r="Y573"/>
      <c r="Z573"/>
      <c r="AB573"/>
      <c r="AC573"/>
      <c r="AD573"/>
      <c r="AE573"/>
      <c r="AF573"/>
      <c r="AG573"/>
      <c r="AH573"/>
      <c r="AI573"/>
      <c r="AJ573" s="72"/>
    </row>
    <row r="574" spans="1:36" x14ac:dyDescent="0.25">
      <c r="A574" s="14"/>
      <c r="B574" s="8"/>
      <c r="C574" s="15"/>
      <c r="D574" s="16"/>
      <c r="E574" s="8"/>
      <c r="F574" s="19"/>
      <c r="G574" s="18"/>
      <c r="H574" s="18"/>
      <c r="I574" s="1"/>
      <c r="J574"/>
      <c r="K574"/>
      <c r="L574"/>
      <c r="M574"/>
      <c r="N574"/>
      <c r="O574"/>
      <c r="P574"/>
      <c r="Q574"/>
      <c r="S574"/>
      <c r="T574"/>
      <c r="U574"/>
      <c r="V574"/>
      <c r="W574"/>
      <c r="X574"/>
      <c r="Y574"/>
      <c r="Z574"/>
      <c r="AB574"/>
      <c r="AC574"/>
      <c r="AD574"/>
      <c r="AE574"/>
      <c r="AF574"/>
      <c r="AG574"/>
      <c r="AH574"/>
      <c r="AI574"/>
      <c r="AJ574" s="72"/>
    </row>
    <row r="575" spans="1:36" x14ac:dyDescent="0.25">
      <c r="A575" s="14"/>
      <c r="B575" s="8"/>
      <c r="C575" s="15"/>
      <c r="D575" s="16"/>
      <c r="E575" s="8"/>
      <c r="F575" s="19"/>
      <c r="G575" s="18"/>
      <c r="H575" s="18"/>
      <c r="I575" s="1"/>
      <c r="J575"/>
      <c r="K575"/>
      <c r="L575"/>
      <c r="M575"/>
      <c r="N575"/>
      <c r="O575"/>
      <c r="P575"/>
      <c r="Q575"/>
      <c r="S575"/>
      <c r="T575"/>
      <c r="U575"/>
      <c r="V575"/>
      <c r="W575"/>
      <c r="X575"/>
      <c r="Y575"/>
      <c r="Z575"/>
      <c r="AB575"/>
      <c r="AC575"/>
      <c r="AD575"/>
      <c r="AE575"/>
      <c r="AF575"/>
      <c r="AG575"/>
      <c r="AH575"/>
      <c r="AI575"/>
      <c r="AJ575" s="72"/>
    </row>
    <row r="576" spans="1:36" x14ac:dyDescent="0.25">
      <c r="A576" s="14"/>
      <c r="B576" s="8"/>
      <c r="C576" s="15"/>
      <c r="D576" s="16"/>
      <c r="E576" s="8"/>
      <c r="F576" s="19"/>
      <c r="G576" s="18"/>
      <c r="H576" s="18"/>
      <c r="I576" s="1"/>
      <c r="J576"/>
      <c r="K576"/>
      <c r="L576"/>
      <c r="M576"/>
      <c r="N576"/>
      <c r="O576"/>
      <c r="P576"/>
      <c r="Q576"/>
      <c r="S576"/>
      <c r="T576"/>
      <c r="U576"/>
      <c r="V576"/>
      <c r="W576"/>
      <c r="X576"/>
      <c r="Y576"/>
      <c r="Z576"/>
      <c r="AB576"/>
      <c r="AC576"/>
      <c r="AD576"/>
      <c r="AE576"/>
      <c r="AF576"/>
      <c r="AG576"/>
      <c r="AH576"/>
      <c r="AI576"/>
      <c r="AJ576" s="72"/>
    </row>
    <row r="577" spans="1:36" x14ac:dyDescent="0.25">
      <c r="A577" s="14"/>
      <c r="B577" s="8"/>
      <c r="C577" s="15"/>
      <c r="D577" s="16"/>
      <c r="E577" s="8"/>
      <c r="F577" s="19"/>
      <c r="G577" s="18"/>
      <c r="H577" s="18"/>
      <c r="I577" s="1"/>
      <c r="J577"/>
      <c r="K577"/>
      <c r="L577"/>
      <c r="M577"/>
      <c r="N577"/>
      <c r="O577"/>
      <c r="P577"/>
      <c r="Q577"/>
      <c r="S577"/>
      <c r="T577"/>
      <c r="U577"/>
      <c r="V577"/>
      <c r="W577"/>
      <c r="X577"/>
      <c r="Y577"/>
      <c r="Z577"/>
      <c r="AB577"/>
      <c r="AC577"/>
      <c r="AD577"/>
      <c r="AE577"/>
      <c r="AF577"/>
      <c r="AG577"/>
      <c r="AH577"/>
      <c r="AI577"/>
      <c r="AJ577" s="72"/>
    </row>
    <row r="578" spans="1:36" x14ac:dyDescent="0.25">
      <c r="A578" s="14"/>
      <c r="B578" s="8"/>
      <c r="C578" s="15"/>
      <c r="D578" s="16"/>
      <c r="E578" s="8"/>
      <c r="F578" s="19"/>
      <c r="G578" s="18"/>
      <c r="H578" s="18"/>
      <c r="I578" s="1"/>
      <c r="J578"/>
      <c r="K578"/>
      <c r="L578"/>
      <c r="M578"/>
      <c r="N578"/>
      <c r="O578"/>
      <c r="P578"/>
      <c r="Q578"/>
      <c r="S578"/>
      <c r="T578"/>
      <c r="U578"/>
      <c r="V578"/>
      <c r="W578"/>
      <c r="X578"/>
      <c r="Y578"/>
      <c r="Z578"/>
      <c r="AB578"/>
      <c r="AC578"/>
      <c r="AD578"/>
      <c r="AE578"/>
      <c r="AF578"/>
      <c r="AG578"/>
      <c r="AH578"/>
      <c r="AI578"/>
      <c r="AJ578" s="72"/>
    </row>
    <row r="579" spans="1:36" x14ac:dyDescent="0.25">
      <c r="A579" s="14"/>
      <c r="B579" s="8"/>
      <c r="C579" s="15"/>
      <c r="D579" s="16"/>
      <c r="E579" s="8"/>
      <c r="F579" s="19"/>
      <c r="G579" s="18"/>
      <c r="H579" s="18"/>
      <c r="I579" s="1"/>
      <c r="J579"/>
      <c r="K579"/>
      <c r="L579"/>
      <c r="M579"/>
      <c r="N579"/>
      <c r="O579"/>
      <c r="P579"/>
      <c r="Q579"/>
      <c r="S579"/>
      <c r="T579"/>
      <c r="U579"/>
      <c r="V579"/>
      <c r="W579"/>
      <c r="X579"/>
      <c r="Y579"/>
      <c r="Z579"/>
      <c r="AB579"/>
      <c r="AC579"/>
      <c r="AD579"/>
      <c r="AE579"/>
      <c r="AF579"/>
      <c r="AG579"/>
      <c r="AH579"/>
      <c r="AI579"/>
      <c r="AJ579" s="72"/>
    </row>
    <row r="580" spans="1:36" x14ac:dyDescent="0.25">
      <c r="A580" s="14"/>
      <c r="B580" s="8"/>
      <c r="C580" s="15"/>
      <c r="D580" s="16"/>
      <c r="E580" s="8"/>
      <c r="F580" s="19"/>
      <c r="G580" s="18"/>
      <c r="H580" s="18"/>
      <c r="I580" s="1"/>
      <c r="J580"/>
      <c r="K580"/>
      <c r="L580"/>
      <c r="M580"/>
      <c r="N580"/>
      <c r="O580"/>
      <c r="P580"/>
      <c r="Q580"/>
      <c r="S580"/>
      <c r="T580"/>
      <c r="U580"/>
      <c r="V580"/>
      <c r="W580"/>
      <c r="X580"/>
      <c r="Y580"/>
      <c r="Z580"/>
      <c r="AB580"/>
      <c r="AC580"/>
      <c r="AD580"/>
      <c r="AE580"/>
      <c r="AF580"/>
      <c r="AG580"/>
      <c r="AH580"/>
      <c r="AI580"/>
      <c r="AJ580" s="72"/>
    </row>
    <row r="581" spans="1:36" x14ac:dyDescent="0.25">
      <c r="A581" s="14"/>
      <c r="B581" s="8"/>
      <c r="C581" s="15"/>
      <c r="D581" s="16"/>
      <c r="E581" s="8"/>
      <c r="F581" s="19"/>
      <c r="G581" s="18"/>
      <c r="H581" s="18"/>
      <c r="I581" s="1"/>
      <c r="J581"/>
      <c r="K581"/>
      <c r="L581"/>
      <c r="M581"/>
      <c r="N581"/>
      <c r="O581"/>
      <c r="P581"/>
      <c r="Q581"/>
      <c r="S581"/>
      <c r="T581"/>
      <c r="U581"/>
      <c r="V581"/>
      <c r="W581"/>
      <c r="X581"/>
      <c r="Y581"/>
      <c r="Z581"/>
      <c r="AB581"/>
      <c r="AC581"/>
      <c r="AD581"/>
      <c r="AE581"/>
      <c r="AF581"/>
      <c r="AG581"/>
      <c r="AH581"/>
      <c r="AI581"/>
      <c r="AJ581" s="72"/>
    </row>
    <row r="582" spans="1:36" x14ac:dyDescent="0.25">
      <c r="A582" s="14"/>
      <c r="B582" s="8"/>
      <c r="C582" s="15"/>
      <c r="D582" s="16"/>
      <c r="E582" s="8"/>
      <c r="F582" s="19"/>
      <c r="G582" s="18"/>
      <c r="H582" s="18"/>
      <c r="I582" s="1"/>
      <c r="J582"/>
      <c r="K582"/>
      <c r="L582"/>
      <c r="M582"/>
      <c r="N582"/>
      <c r="O582"/>
      <c r="P582"/>
      <c r="Q582"/>
      <c r="S582"/>
      <c r="T582"/>
      <c r="U582"/>
      <c r="V582"/>
      <c r="W582"/>
      <c r="X582"/>
      <c r="Y582"/>
      <c r="Z582"/>
      <c r="AB582"/>
      <c r="AC582"/>
      <c r="AD582"/>
      <c r="AE582"/>
      <c r="AF582"/>
      <c r="AG582"/>
      <c r="AH582"/>
      <c r="AI582"/>
      <c r="AJ582" s="72"/>
    </row>
    <row r="583" spans="1:36" x14ac:dyDescent="0.25">
      <c r="A583" s="14"/>
      <c r="B583" s="8"/>
      <c r="C583" s="15"/>
      <c r="D583" s="16"/>
      <c r="E583" s="8"/>
      <c r="F583" s="19"/>
      <c r="G583" s="18"/>
      <c r="H583" s="18"/>
      <c r="I583" s="1"/>
      <c r="J583"/>
      <c r="K583"/>
      <c r="L583"/>
      <c r="M583"/>
      <c r="N583"/>
      <c r="O583"/>
      <c r="P583"/>
      <c r="Q583"/>
      <c r="S583"/>
      <c r="T583"/>
      <c r="U583"/>
      <c r="V583"/>
      <c r="W583"/>
      <c r="X583"/>
      <c r="Y583"/>
      <c r="Z583"/>
      <c r="AB583"/>
      <c r="AC583"/>
      <c r="AD583"/>
      <c r="AE583"/>
      <c r="AF583"/>
      <c r="AG583"/>
      <c r="AH583"/>
      <c r="AI583"/>
      <c r="AJ583" s="72"/>
    </row>
    <row r="584" spans="1:36" x14ac:dyDescent="0.25">
      <c r="A584" s="14"/>
      <c r="B584" s="8"/>
      <c r="C584" s="15"/>
      <c r="D584" s="16"/>
      <c r="E584" s="8"/>
      <c r="F584" s="19"/>
      <c r="G584" s="18"/>
      <c r="H584" s="18"/>
      <c r="I584" s="1"/>
      <c r="J584"/>
      <c r="K584"/>
      <c r="L584"/>
      <c r="M584"/>
      <c r="N584"/>
      <c r="O584"/>
      <c r="P584"/>
      <c r="Q584"/>
      <c r="S584"/>
      <c r="T584"/>
      <c r="U584"/>
      <c r="V584"/>
      <c r="W584"/>
      <c r="X584"/>
      <c r="Y584"/>
      <c r="Z584"/>
      <c r="AB584"/>
      <c r="AC584"/>
      <c r="AD584"/>
      <c r="AE584"/>
      <c r="AF584"/>
      <c r="AG584"/>
      <c r="AH584"/>
      <c r="AI584"/>
      <c r="AJ584" s="72"/>
    </row>
    <row r="585" spans="1:36" x14ac:dyDescent="0.25">
      <c r="A585" s="14"/>
      <c r="B585" s="8"/>
      <c r="C585" s="15"/>
      <c r="D585" s="16"/>
      <c r="E585" s="8"/>
      <c r="F585" s="19"/>
      <c r="G585" s="18"/>
      <c r="H585" s="18"/>
      <c r="I585" s="1"/>
      <c r="J585"/>
      <c r="K585"/>
      <c r="L585"/>
      <c r="M585"/>
      <c r="N585"/>
      <c r="O585"/>
      <c r="P585"/>
      <c r="Q585"/>
      <c r="S585"/>
      <c r="T585"/>
      <c r="U585"/>
      <c r="V585"/>
      <c r="W585"/>
      <c r="X585"/>
      <c r="Y585"/>
      <c r="Z585"/>
      <c r="AB585"/>
      <c r="AC585"/>
      <c r="AD585"/>
      <c r="AE585"/>
      <c r="AF585"/>
      <c r="AG585"/>
      <c r="AH585"/>
      <c r="AI585"/>
      <c r="AJ585" s="72"/>
    </row>
    <row r="586" spans="1:36" x14ac:dyDescent="0.25">
      <c r="A586" s="14"/>
      <c r="B586" s="8"/>
      <c r="C586" s="15"/>
      <c r="D586" s="16"/>
      <c r="E586" s="8"/>
      <c r="F586" s="19"/>
      <c r="G586" s="18"/>
      <c r="H586" s="18"/>
      <c r="I586" s="1"/>
      <c r="J586"/>
      <c r="K586"/>
      <c r="L586"/>
      <c r="M586"/>
      <c r="N586"/>
      <c r="O586"/>
      <c r="P586"/>
      <c r="Q586"/>
      <c r="S586"/>
      <c r="T586"/>
      <c r="U586"/>
      <c r="V586"/>
      <c r="W586"/>
      <c r="X586"/>
      <c r="Y586"/>
      <c r="Z586"/>
      <c r="AB586"/>
      <c r="AC586"/>
      <c r="AD586"/>
      <c r="AE586"/>
      <c r="AF586"/>
      <c r="AG586"/>
      <c r="AH586"/>
      <c r="AI586"/>
      <c r="AJ586" s="72"/>
    </row>
    <row r="587" spans="1:36" x14ac:dyDescent="0.25">
      <c r="A587" s="14"/>
      <c r="B587" s="8"/>
      <c r="C587" s="15"/>
      <c r="D587" s="16"/>
      <c r="E587" s="8"/>
      <c r="F587" s="19"/>
      <c r="G587" s="18"/>
      <c r="H587" s="18"/>
      <c r="I587" s="1"/>
      <c r="J587"/>
      <c r="K587"/>
      <c r="L587"/>
      <c r="M587"/>
      <c r="N587"/>
      <c r="O587"/>
      <c r="P587"/>
      <c r="Q587"/>
      <c r="S587"/>
      <c r="T587"/>
      <c r="U587"/>
      <c r="V587"/>
      <c r="W587"/>
      <c r="X587"/>
      <c r="Y587"/>
      <c r="Z587"/>
      <c r="AB587"/>
      <c r="AC587"/>
      <c r="AD587"/>
      <c r="AE587"/>
      <c r="AF587"/>
      <c r="AG587"/>
      <c r="AH587"/>
      <c r="AI587"/>
      <c r="AJ587" s="72"/>
    </row>
    <row r="588" spans="1:36" x14ac:dyDescent="0.25">
      <c r="A588" s="14"/>
      <c r="B588" s="8"/>
      <c r="C588" s="15"/>
      <c r="D588" s="16"/>
      <c r="E588" s="8"/>
      <c r="F588" s="19"/>
      <c r="G588" s="18"/>
      <c r="H588" s="18"/>
      <c r="I588" s="1"/>
      <c r="J588"/>
      <c r="K588"/>
      <c r="L588"/>
      <c r="M588"/>
      <c r="N588"/>
      <c r="O588"/>
      <c r="P588"/>
      <c r="Q588"/>
      <c r="S588"/>
      <c r="T588"/>
      <c r="U588"/>
      <c r="V588"/>
      <c r="W588"/>
      <c r="X588"/>
      <c r="Y588"/>
      <c r="Z588"/>
      <c r="AB588"/>
      <c r="AC588"/>
      <c r="AD588"/>
      <c r="AE588"/>
      <c r="AF588"/>
      <c r="AG588"/>
      <c r="AH588"/>
      <c r="AI588"/>
      <c r="AJ588" s="72"/>
    </row>
    <row r="589" spans="1:36" x14ac:dyDescent="0.25">
      <c r="A589" s="14"/>
      <c r="B589" s="8"/>
      <c r="C589" s="15"/>
      <c r="D589" s="16"/>
      <c r="E589" s="8"/>
      <c r="F589" s="19"/>
      <c r="G589" s="18"/>
      <c r="H589" s="18"/>
      <c r="I589" s="1"/>
      <c r="J589"/>
      <c r="K589"/>
      <c r="L589"/>
      <c r="M589"/>
      <c r="N589"/>
      <c r="O589"/>
      <c r="P589"/>
      <c r="Q589"/>
      <c r="S589"/>
      <c r="T589"/>
      <c r="U589"/>
      <c r="V589"/>
      <c r="W589"/>
      <c r="X589"/>
      <c r="Y589"/>
      <c r="Z589"/>
      <c r="AB589"/>
      <c r="AC589"/>
      <c r="AD589"/>
      <c r="AE589"/>
      <c r="AF589"/>
      <c r="AG589"/>
      <c r="AH589"/>
      <c r="AI589"/>
      <c r="AJ589" s="72"/>
    </row>
    <row r="590" spans="1:36" x14ac:dyDescent="0.25">
      <c r="A590" s="14"/>
      <c r="B590" s="8"/>
      <c r="C590" s="15"/>
      <c r="D590" s="16"/>
      <c r="E590" s="8"/>
      <c r="F590" s="19"/>
      <c r="G590" s="18"/>
      <c r="H590" s="18"/>
      <c r="I590" s="1"/>
      <c r="J590"/>
      <c r="K590"/>
      <c r="L590"/>
      <c r="M590"/>
      <c r="N590"/>
      <c r="O590"/>
      <c r="P590"/>
      <c r="Q590"/>
      <c r="S590"/>
      <c r="T590"/>
      <c r="U590"/>
      <c r="V590"/>
      <c r="W590"/>
      <c r="X590"/>
      <c r="Y590"/>
      <c r="Z590"/>
      <c r="AB590"/>
      <c r="AC590"/>
      <c r="AD590"/>
      <c r="AE590"/>
      <c r="AF590"/>
      <c r="AG590"/>
      <c r="AH590"/>
      <c r="AI590"/>
      <c r="AJ590" s="72"/>
    </row>
    <row r="591" spans="1:36" x14ac:dyDescent="0.25">
      <c r="A591" s="14"/>
      <c r="B591" s="8"/>
      <c r="C591" s="15"/>
      <c r="D591" s="16"/>
      <c r="E591" s="8"/>
      <c r="F591" s="19"/>
      <c r="G591" s="18"/>
      <c r="H591" s="18"/>
      <c r="I591" s="1"/>
      <c r="J591"/>
      <c r="K591"/>
      <c r="L591"/>
      <c r="M591"/>
      <c r="N591"/>
      <c r="O591"/>
      <c r="P591"/>
      <c r="Q591"/>
      <c r="S591"/>
      <c r="T591"/>
      <c r="U591"/>
      <c r="V591"/>
      <c r="W591"/>
      <c r="X591"/>
      <c r="Y591"/>
      <c r="Z591"/>
      <c r="AB591"/>
      <c r="AC591"/>
      <c r="AD591"/>
      <c r="AE591"/>
      <c r="AF591"/>
      <c r="AG591"/>
      <c r="AH591"/>
      <c r="AI591"/>
      <c r="AJ591" s="72"/>
    </row>
    <row r="592" spans="1:36" x14ac:dyDescent="0.25">
      <c r="A592" s="14"/>
      <c r="B592" s="8"/>
      <c r="C592" s="15"/>
      <c r="D592" s="16"/>
      <c r="E592" s="8"/>
      <c r="F592" s="19"/>
      <c r="G592" s="18"/>
      <c r="H592" s="18"/>
      <c r="I592" s="1"/>
      <c r="J592"/>
      <c r="K592"/>
      <c r="L592"/>
      <c r="M592"/>
      <c r="N592"/>
      <c r="O592"/>
      <c r="P592"/>
      <c r="Q592"/>
      <c r="S592"/>
      <c r="T592"/>
      <c r="U592"/>
      <c r="V592"/>
      <c r="W592"/>
      <c r="X592"/>
      <c r="Y592"/>
      <c r="Z592"/>
      <c r="AB592"/>
      <c r="AC592"/>
      <c r="AD592"/>
      <c r="AE592"/>
      <c r="AF592"/>
      <c r="AG592"/>
      <c r="AH592"/>
      <c r="AI592"/>
      <c r="AJ592" s="72"/>
    </row>
    <row r="593" spans="1:36" x14ac:dyDescent="0.25">
      <c r="A593" s="14"/>
      <c r="B593" s="8"/>
      <c r="C593" s="15"/>
      <c r="D593" s="16"/>
      <c r="E593" s="8"/>
      <c r="F593" s="19"/>
      <c r="G593" s="18"/>
      <c r="H593" s="18"/>
      <c r="I593" s="1"/>
      <c r="J593"/>
      <c r="K593"/>
      <c r="L593"/>
      <c r="M593"/>
      <c r="N593"/>
      <c r="O593"/>
      <c r="P593"/>
      <c r="Q593"/>
      <c r="S593"/>
      <c r="T593"/>
      <c r="U593"/>
      <c r="V593"/>
      <c r="W593"/>
      <c r="X593"/>
      <c r="Y593"/>
      <c r="Z593"/>
      <c r="AB593"/>
      <c r="AC593"/>
      <c r="AD593"/>
      <c r="AE593"/>
      <c r="AF593"/>
      <c r="AG593"/>
      <c r="AH593"/>
      <c r="AI593"/>
      <c r="AJ593" s="72"/>
    </row>
    <row r="594" spans="1:36" x14ac:dyDescent="0.25">
      <c r="A594" s="14"/>
      <c r="B594" s="8"/>
      <c r="C594" s="15"/>
      <c r="D594" s="16"/>
      <c r="E594" s="8"/>
      <c r="F594" s="19"/>
      <c r="G594" s="18"/>
      <c r="H594" s="18"/>
      <c r="I594" s="1"/>
      <c r="J594"/>
      <c r="K594"/>
      <c r="L594"/>
      <c r="M594"/>
      <c r="N594"/>
      <c r="O594"/>
      <c r="P594"/>
      <c r="Q594"/>
      <c r="S594"/>
      <c r="T594"/>
      <c r="U594"/>
      <c r="V594"/>
      <c r="W594"/>
      <c r="X594"/>
      <c r="Y594"/>
      <c r="Z594"/>
      <c r="AB594"/>
      <c r="AC594"/>
      <c r="AD594"/>
      <c r="AE594"/>
      <c r="AF594"/>
      <c r="AG594"/>
      <c r="AH594"/>
      <c r="AI594"/>
      <c r="AJ594" s="72"/>
    </row>
    <row r="595" spans="1:36" x14ac:dyDescent="0.25">
      <c r="A595" s="14"/>
      <c r="B595" s="8"/>
      <c r="C595" s="15"/>
      <c r="D595" s="16"/>
      <c r="E595" s="8"/>
      <c r="F595" s="19"/>
      <c r="G595" s="18"/>
      <c r="H595" s="18"/>
      <c r="I595" s="1"/>
      <c r="J595"/>
      <c r="K595"/>
      <c r="L595"/>
      <c r="M595"/>
      <c r="N595"/>
      <c r="O595"/>
      <c r="P595"/>
      <c r="Q595"/>
      <c r="S595"/>
      <c r="T595"/>
      <c r="U595"/>
      <c r="V595"/>
      <c r="W595"/>
      <c r="X595"/>
      <c r="Y595"/>
      <c r="Z595"/>
      <c r="AB595"/>
      <c r="AC595"/>
      <c r="AD595"/>
      <c r="AE595"/>
      <c r="AF595"/>
      <c r="AG595"/>
      <c r="AH595"/>
      <c r="AI595"/>
      <c r="AJ595" s="72"/>
    </row>
    <row r="596" spans="1:36" x14ac:dyDescent="0.25">
      <c r="A596" s="14"/>
      <c r="B596" s="8"/>
      <c r="C596" s="15"/>
      <c r="D596" s="16"/>
      <c r="E596" s="8"/>
      <c r="F596" s="19"/>
      <c r="G596" s="18"/>
      <c r="H596" s="18"/>
      <c r="I596" s="1"/>
      <c r="J596"/>
      <c r="K596"/>
      <c r="L596"/>
      <c r="M596"/>
      <c r="N596"/>
      <c r="O596"/>
      <c r="P596"/>
      <c r="Q596"/>
      <c r="S596"/>
      <c r="T596"/>
      <c r="U596"/>
      <c r="V596"/>
      <c r="W596"/>
      <c r="X596"/>
      <c r="Y596"/>
      <c r="Z596"/>
      <c r="AB596"/>
      <c r="AC596"/>
      <c r="AD596"/>
      <c r="AE596"/>
      <c r="AF596"/>
      <c r="AG596"/>
      <c r="AH596"/>
      <c r="AI596"/>
      <c r="AJ596" s="72"/>
    </row>
    <row r="597" spans="1:36" x14ac:dyDescent="0.25">
      <c r="A597" s="14"/>
      <c r="B597" s="8"/>
      <c r="C597" s="15"/>
      <c r="D597" s="16"/>
      <c r="E597" s="8"/>
      <c r="F597" s="19"/>
      <c r="G597" s="18"/>
      <c r="H597" s="18"/>
      <c r="I597" s="1"/>
      <c r="J597"/>
      <c r="K597"/>
      <c r="L597"/>
      <c r="M597"/>
      <c r="N597"/>
      <c r="O597"/>
      <c r="P597"/>
      <c r="Q597"/>
      <c r="S597"/>
      <c r="T597"/>
      <c r="U597"/>
      <c r="V597"/>
      <c r="W597"/>
      <c r="X597"/>
      <c r="Y597"/>
      <c r="Z597"/>
      <c r="AB597"/>
      <c r="AC597"/>
      <c r="AD597"/>
      <c r="AE597"/>
      <c r="AF597"/>
      <c r="AG597"/>
      <c r="AH597"/>
      <c r="AI597"/>
      <c r="AJ597" s="72"/>
    </row>
    <row r="598" spans="1:36" x14ac:dyDescent="0.25">
      <c r="A598" s="14"/>
      <c r="B598" s="8"/>
      <c r="C598" s="15"/>
      <c r="D598" s="16"/>
      <c r="E598" s="8"/>
      <c r="F598" s="19"/>
      <c r="G598" s="18"/>
      <c r="H598" s="18"/>
      <c r="I598" s="1"/>
      <c r="J598"/>
      <c r="K598"/>
      <c r="L598"/>
      <c r="M598"/>
      <c r="N598"/>
      <c r="O598"/>
      <c r="P598"/>
      <c r="Q598"/>
      <c r="S598"/>
      <c r="T598"/>
      <c r="U598"/>
      <c r="V598"/>
      <c r="W598"/>
      <c r="X598"/>
      <c r="Y598"/>
      <c r="Z598"/>
      <c r="AB598"/>
      <c r="AC598"/>
      <c r="AD598"/>
      <c r="AE598"/>
      <c r="AF598"/>
      <c r="AG598"/>
      <c r="AH598"/>
      <c r="AI598"/>
      <c r="AJ598" s="72"/>
    </row>
    <row r="599" spans="1:36" x14ac:dyDescent="0.25">
      <c r="A599" s="14"/>
      <c r="B599" s="8"/>
      <c r="C599" s="15"/>
      <c r="D599" s="16"/>
      <c r="E599" s="8"/>
      <c r="F599" s="19"/>
      <c r="G599" s="18"/>
      <c r="H599" s="18"/>
      <c r="I599" s="1"/>
      <c r="J599"/>
      <c r="K599"/>
      <c r="L599"/>
      <c r="M599"/>
      <c r="N599"/>
      <c r="O599"/>
      <c r="P599"/>
      <c r="Q599"/>
      <c r="S599"/>
      <c r="T599"/>
      <c r="U599"/>
      <c r="V599"/>
      <c r="W599"/>
      <c r="X599"/>
      <c r="Y599"/>
      <c r="Z599"/>
      <c r="AB599"/>
      <c r="AC599"/>
      <c r="AD599"/>
      <c r="AE599"/>
      <c r="AF599"/>
      <c r="AG599"/>
      <c r="AH599"/>
      <c r="AI599"/>
      <c r="AJ599" s="72"/>
    </row>
    <row r="600" spans="1:36" x14ac:dyDescent="0.25">
      <c r="A600" s="14"/>
      <c r="B600" s="8"/>
      <c r="C600" s="15"/>
      <c r="D600" s="16"/>
      <c r="E600" s="8"/>
      <c r="F600" s="19"/>
      <c r="G600" s="18"/>
      <c r="H600" s="18"/>
      <c r="I600" s="1"/>
      <c r="J600"/>
      <c r="K600"/>
      <c r="L600"/>
      <c r="M600"/>
      <c r="N600"/>
      <c r="O600"/>
      <c r="P600"/>
      <c r="Q600"/>
      <c r="S600"/>
      <c r="T600"/>
      <c r="U600"/>
      <c r="V600"/>
      <c r="W600"/>
      <c r="X600"/>
      <c r="Y600"/>
      <c r="Z600"/>
      <c r="AB600"/>
      <c r="AC600"/>
      <c r="AD600"/>
      <c r="AE600"/>
      <c r="AF600"/>
      <c r="AG600"/>
      <c r="AH600"/>
      <c r="AI600"/>
      <c r="AJ600" s="72"/>
    </row>
    <row r="601" spans="1:36" x14ac:dyDescent="0.25">
      <c r="A601" s="14"/>
      <c r="B601" s="8"/>
      <c r="C601" s="15"/>
      <c r="D601" s="16"/>
      <c r="E601" s="8"/>
      <c r="F601" s="19"/>
      <c r="G601" s="18"/>
      <c r="H601" s="18"/>
      <c r="I601" s="1"/>
      <c r="J601"/>
      <c r="K601"/>
      <c r="L601"/>
      <c r="M601"/>
      <c r="N601"/>
      <c r="O601"/>
      <c r="P601"/>
      <c r="Q601"/>
      <c r="S601"/>
      <c r="T601"/>
      <c r="U601"/>
      <c r="V601"/>
      <c r="W601"/>
      <c r="X601"/>
      <c r="Y601"/>
      <c r="Z601"/>
      <c r="AB601"/>
      <c r="AC601"/>
      <c r="AD601"/>
      <c r="AE601"/>
      <c r="AF601"/>
      <c r="AG601"/>
      <c r="AH601"/>
      <c r="AI601"/>
      <c r="AJ601" s="72"/>
    </row>
    <row r="602" spans="1:36" x14ac:dyDescent="0.25">
      <c r="A602" s="14"/>
      <c r="B602" s="8"/>
      <c r="C602" s="15"/>
      <c r="D602" s="16"/>
      <c r="E602" s="8"/>
      <c r="F602" s="19"/>
      <c r="G602" s="18"/>
      <c r="H602" s="18"/>
      <c r="I602" s="1"/>
      <c r="J602"/>
      <c r="K602"/>
      <c r="L602"/>
      <c r="M602"/>
      <c r="N602"/>
      <c r="O602"/>
      <c r="P602"/>
      <c r="Q602"/>
      <c r="S602"/>
      <c r="T602"/>
      <c r="U602"/>
      <c r="V602"/>
      <c r="W602"/>
      <c r="X602"/>
      <c r="Y602"/>
      <c r="Z602"/>
      <c r="AB602"/>
      <c r="AC602"/>
      <c r="AD602"/>
      <c r="AE602"/>
      <c r="AF602"/>
      <c r="AG602"/>
      <c r="AH602"/>
      <c r="AI602"/>
      <c r="AJ602" s="72"/>
    </row>
    <row r="603" spans="1:36" x14ac:dyDescent="0.25">
      <c r="A603" s="14"/>
      <c r="B603" s="8"/>
      <c r="C603" s="15"/>
      <c r="D603" s="16"/>
      <c r="E603" s="8"/>
      <c r="F603" s="19"/>
      <c r="G603" s="18"/>
      <c r="H603" s="18"/>
      <c r="I603" s="1"/>
      <c r="J603"/>
      <c r="K603"/>
      <c r="L603"/>
      <c r="M603"/>
      <c r="N603"/>
      <c r="O603"/>
      <c r="P603"/>
      <c r="Q603"/>
      <c r="S603"/>
      <c r="T603"/>
      <c r="U603"/>
      <c r="V603"/>
      <c r="W603"/>
      <c r="X603"/>
      <c r="Y603"/>
      <c r="Z603"/>
      <c r="AB603"/>
      <c r="AC603"/>
      <c r="AD603"/>
      <c r="AE603"/>
      <c r="AF603"/>
      <c r="AG603"/>
      <c r="AH603"/>
      <c r="AI603"/>
      <c r="AJ603" s="72"/>
    </row>
    <row r="604" spans="1:36" x14ac:dyDescent="0.25">
      <c r="A604" s="14"/>
      <c r="B604" s="8"/>
      <c r="C604" s="15"/>
      <c r="D604" s="16"/>
      <c r="E604" s="8"/>
      <c r="F604" s="19"/>
      <c r="G604" s="18"/>
      <c r="H604" s="18"/>
      <c r="I604" s="1"/>
      <c r="J604"/>
      <c r="K604"/>
      <c r="L604"/>
      <c r="M604"/>
      <c r="N604"/>
      <c r="O604"/>
      <c r="P604"/>
      <c r="Q604"/>
      <c r="S604"/>
      <c r="T604"/>
      <c r="U604"/>
      <c r="V604"/>
      <c r="W604"/>
      <c r="X604"/>
      <c r="Y604"/>
      <c r="Z604"/>
      <c r="AB604"/>
      <c r="AC604"/>
      <c r="AD604"/>
      <c r="AE604"/>
      <c r="AF604"/>
      <c r="AG604"/>
      <c r="AH604"/>
      <c r="AI604"/>
      <c r="AJ604" s="72"/>
    </row>
    <row r="605" spans="1:36" x14ac:dyDescent="0.25">
      <c r="A605" s="14"/>
      <c r="B605" s="8"/>
      <c r="C605" s="15"/>
      <c r="D605" s="16"/>
      <c r="E605" s="8"/>
      <c r="F605" s="19"/>
      <c r="G605" s="18"/>
      <c r="H605" s="18"/>
      <c r="I605" s="1"/>
      <c r="J605"/>
      <c r="K605"/>
      <c r="L605"/>
      <c r="M605"/>
      <c r="N605"/>
      <c r="O605"/>
      <c r="P605"/>
      <c r="Q605"/>
      <c r="S605"/>
      <c r="T605"/>
      <c r="U605"/>
      <c r="V605"/>
      <c r="W605"/>
      <c r="X605"/>
      <c r="Y605"/>
      <c r="Z605"/>
      <c r="AB605"/>
      <c r="AC605"/>
      <c r="AD605"/>
      <c r="AE605"/>
      <c r="AF605"/>
      <c r="AG605"/>
      <c r="AH605"/>
      <c r="AI605"/>
      <c r="AJ605" s="72"/>
    </row>
    <row r="606" spans="1:36" x14ac:dyDescent="0.25">
      <c r="A606" s="14"/>
      <c r="B606" s="8"/>
      <c r="C606" s="15"/>
      <c r="D606" s="16"/>
      <c r="E606" s="8"/>
      <c r="F606" s="19"/>
      <c r="G606" s="18"/>
      <c r="H606" s="18"/>
      <c r="I606" s="1"/>
      <c r="J606"/>
      <c r="K606"/>
      <c r="L606"/>
      <c r="M606"/>
      <c r="N606"/>
      <c r="O606"/>
      <c r="P606"/>
      <c r="Q606"/>
      <c r="S606"/>
      <c r="T606"/>
      <c r="U606"/>
      <c r="V606"/>
      <c r="W606"/>
      <c r="X606"/>
      <c r="Y606"/>
      <c r="Z606"/>
      <c r="AB606"/>
      <c r="AC606"/>
      <c r="AD606"/>
      <c r="AE606"/>
      <c r="AF606"/>
      <c r="AG606"/>
      <c r="AH606"/>
      <c r="AI606"/>
      <c r="AJ606" s="72"/>
    </row>
    <row r="607" spans="1:36" x14ac:dyDescent="0.25">
      <c r="A607" s="14"/>
      <c r="B607" s="8"/>
      <c r="C607" s="15"/>
      <c r="D607" s="16"/>
      <c r="E607" s="8"/>
      <c r="F607" s="19"/>
      <c r="G607" s="18"/>
      <c r="H607" s="18"/>
      <c r="I607" s="1"/>
      <c r="J607"/>
      <c r="K607"/>
      <c r="L607"/>
      <c r="M607"/>
      <c r="N607"/>
      <c r="O607"/>
      <c r="P607"/>
      <c r="Q607"/>
      <c r="S607"/>
      <c r="T607"/>
      <c r="U607"/>
      <c r="V607"/>
      <c r="W607"/>
      <c r="X607"/>
      <c r="Y607"/>
      <c r="Z607"/>
      <c r="AB607"/>
      <c r="AC607"/>
      <c r="AD607"/>
      <c r="AE607"/>
      <c r="AF607"/>
      <c r="AG607"/>
      <c r="AH607"/>
      <c r="AI607"/>
      <c r="AJ607" s="72"/>
    </row>
    <row r="608" spans="1:36" x14ac:dyDescent="0.25">
      <c r="A608" s="14"/>
      <c r="B608" s="8"/>
      <c r="C608" s="15"/>
      <c r="D608" s="16"/>
      <c r="E608" s="8"/>
      <c r="F608" s="19"/>
      <c r="G608" s="18"/>
      <c r="H608" s="18"/>
      <c r="I608" s="1"/>
      <c r="J608"/>
      <c r="K608"/>
      <c r="L608"/>
      <c r="M608"/>
      <c r="N608"/>
      <c r="O608"/>
      <c r="P608"/>
      <c r="Q608"/>
      <c r="S608"/>
      <c r="T608"/>
      <c r="U608"/>
      <c r="V608"/>
      <c r="W608"/>
      <c r="X608"/>
      <c r="Y608"/>
      <c r="Z608"/>
      <c r="AB608"/>
      <c r="AC608"/>
      <c r="AD608"/>
      <c r="AE608"/>
      <c r="AF608"/>
      <c r="AG608"/>
      <c r="AH608"/>
      <c r="AI608"/>
      <c r="AJ608" s="72"/>
    </row>
    <row r="609" spans="1:36" x14ac:dyDescent="0.25">
      <c r="A609" s="14"/>
      <c r="B609" s="8"/>
      <c r="C609" s="15"/>
      <c r="D609" s="16"/>
      <c r="E609" s="8"/>
      <c r="F609" s="19"/>
      <c r="G609" s="18"/>
      <c r="H609" s="18"/>
      <c r="I609" s="1"/>
      <c r="J609"/>
      <c r="K609"/>
      <c r="L609"/>
      <c r="M609"/>
      <c r="N609"/>
      <c r="O609"/>
      <c r="P609"/>
      <c r="Q609"/>
      <c r="S609"/>
      <c r="T609"/>
      <c r="U609"/>
      <c r="V609"/>
      <c r="W609"/>
      <c r="X609"/>
      <c r="Y609"/>
      <c r="Z609"/>
      <c r="AB609"/>
      <c r="AC609"/>
      <c r="AD609"/>
      <c r="AE609"/>
      <c r="AF609"/>
      <c r="AG609"/>
      <c r="AH609"/>
      <c r="AI609"/>
      <c r="AJ609" s="72"/>
    </row>
    <row r="610" spans="1:36" x14ac:dyDescent="0.25">
      <c r="A610" s="14"/>
      <c r="B610" s="8"/>
      <c r="C610" s="15"/>
      <c r="D610" s="16"/>
      <c r="E610" s="8"/>
      <c r="F610" s="19"/>
      <c r="G610" s="18"/>
      <c r="H610" s="18"/>
      <c r="I610" s="1"/>
      <c r="J610"/>
      <c r="K610"/>
      <c r="L610"/>
      <c r="M610"/>
      <c r="N610"/>
      <c r="O610"/>
      <c r="P610"/>
      <c r="Q610"/>
      <c r="S610"/>
      <c r="T610"/>
      <c r="U610"/>
      <c r="V610"/>
      <c r="W610"/>
      <c r="X610"/>
      <c r="Y610"/>
      <c r="Z610"/>
      <c r="AB610"/>
      <c r="AC610"/>
      <c r="AD610"/>
      <c r="AE610"/>
      <c r="AF610"/>
      <c r="AG610"/>
      <c r="AH610"/>
      <c r="AI610"/>
      <c r="AJ610" s="72"/>
    </row>
    <row r="611" spans="1:36" x14ac:dyDescent="0.25">
      <c r="A611" s="14"/>
      <c r="B611" s="8"/>
      <c r="C611" s="15"/>
      <c r="D611" s="16"/>
      <c r="E611" s="8"/>
      <c r="F611" s="19"/>
      <c r="G611" s="18"/>
      <c r="H611" s="18"/>
      <c r="I611" s="1"/>
      <c r="J611"/>
      <c r="K611"/>
      <c r="L611"/>
      <c r="M611"/>
      <c r="N611"/>
      <c r="O611"/>
      <c r="P611"/>
      <c r="Q611"/>
      <c r="S611"/>
      <c r="T611"/>
      <c r="U611"/>
      <c r="V611"/>
      <c r="W611"/>
      <c r="X611"/>
      <c r="Y611"/>
      <c r="Z611"/>
      <c r="AB611"/>
      <c r="AC611"/>
      <c r="AD611"/>
      <c r="AE611"/>
      <c r="AF611"/>
      <c r="AG611"/>
      <c r="AH611"/>
      <c r="AI611"/>
      <c r="AJ611" s="72"/>
    </row>
    <row r="612" spans="1:36" x14ac:dyDescent="0.25">
      <c r="A612" s="14"/>
      <c r="B612" s="8"/>
      <c r="C612" s="15"/>
      <c r="D612" s="16"/>
      <c r="E612" s="8"/>
      <c r="F612" s="19"/>
      <c r="G612" s="18"/>
      <c r="H612" s="18"/>
      <c r="I612" s="1"/>
      <c r="J612"/>
      <c r="K612"/>
      <c r="L612"/>
      <c r="M612"/>
      <c r="N612"/>
      <c r="O612"/>
      <c r="P612"/>
      <c r="Q612"/>
      <c r="S612"/>
      <c r="T612"/>
      <c r="U612"/>
      <c r="V612"/>
      <c r="W612"/>
      <c r="X612"/>
      <c r="Y612"/>
      <c r="Z612"/>
      <c r="AB612"/>
      <c r="AC612"/>
      <c r="AD612"/>
      <c r="AE612"/>
      <c r="AF612"/>
      <c r="AG612"/>
      <c r="AH612"/>
      <c r="AI612"/>
      <c r="AJ612" s="72"/>
    </row>
    <row r="613" spans="1:36" x14ac:dyDescent="0.25">
      <c r="A613" s="14"/>
      <c r="B613" s="8"/>
      <c r="C613" s="15"/>
      <c r="D613" s="16"/>
      <c r="E613" s="8"/>
      <c r="F613" s="19"/>
      <c r="G613" s="18"/>
      <c r="H613" s="18"/>
      <c r="I613" s="1"/>
      <c r="J613"/>
      <c r="K613"/>
      <c r="L613"/>
      <c r="M613"/>
      <c r="N613"/>
      <c r="O613"/>
      <c r="P613"/>
      <c r="Q613"/>
      <c r="S613"/>
      <c r="T613"/>
      <c r="U613"/>
      <c r="V613"/>
      <c r="W613"/>
      <c r="X613"/>
      <c r="Y613"/>
      <c r="Z613"/>
      <c r="AB613"/>
      <c r="AC613"/>
      <c r="AD613"/>
      <c r="AE613"/>
      <c r="AF613"/>
      <c r="AG613"/>
      <c r="AH613"/>
      <c r="AI613"/>
      <c r="AJ613" s="72"/>
    </row>
    <row r="614" spans="1:36" x14ac:dyDescent="0.25">
      <c r="A614" s="14"/>
      <c r="B614" s="8"/>
      <c r="C614" s="15"/>
      <c r="D614" s="16"/>
      <c r="E614" s="8"/>
      <c r="F614" s="19"/>
      <c r="G614" s="18"/>
      <c r="H614" s="18"/>
      <c r="I614" s="1"/>
      <c r="J614"/>
      <c r="K614"/>
      <c r="L614"/>
      <c r="M614"/>
      <c r="N614"/>
      <c r="O614"/>
      <c r="P614"/>
      <c r="Q614"/>
      <c r="S614"/>
      <c r="T614"/>
      <c r="U614"/>
      <c r="V614"/>
      <c r="W614"/>
      <c r="X614"/>
      <c r="Y614"/>
      <c r="Z614"/>
      <c r="AB614"/>
      <c r="AC614"/>
      <c r="AD614"/>
      <c r="AE614"/>
      <c r="AF614"/>
      <c r="AG614"/>
      <c r="AH614"/>
      <c r="AI614"/>
      <c r="AJ614" s="72"/>
    </row>
    <row r="615" spans="1:36" x14ac:dyDescent="0.25">
      <c r="A615" s="14"/>
      <c r="B615" s="8"/>
      <c r="C615" s="15"/>
      <c r="D615" s="16"/>
      <c r="E615" s="8"/>
      <c r="F615" s="19"/>
      <c r="G615" s="18"/>
      <c r="H615" s="18"/>
      <c r="I615" s="1"/>
      <c r="J615"/>
      <c r="K615"/>
      <c r="L615"/>
      <c r="M615"/>
      <c r="N615"/>
      <c r="O615"/>
      <c r="P615"/>
      <c r="Q615"/>
      <c r="S615"/>
      <c r="T615"/>
      <c r="U615"/>
      <c r="V615"/>
      <c r="W615"/>
      <c r="X615"/>
      <c r="Y615"/>
      <c r="Z615"/>
      <c r="AB615"/>
      <c r="AC615"/>
      <c r="AD615"/>
      <c r="AE615"/>
      <c r="AF615"/>
      <c r="AG615"/>
      <c r="AH615"/>
      <c r="AI615"/>
      <c r="AJ615" s="72"/>
    </row>
    <row r="616" spans="1:36" x14ac:dyDescent="0.25">
      <c r="A616" s="14"/>
      <c r="B616" s="8"/>
      <c r="C616" s="15"/>
      <c r="D616" s="16"/>
      <c r="E616" s="8"/>
      <c r="F616" s="19"/>
      <c r="G616" s="18"/>
      <c r="H616" s="18"/>
      <c r="I616" s="1"/>
      <c r="J616"/>
      <c r="K616"/>
      <c r="L616"/>
      <c r="M616"/>
      <c r="N616"/>
      <c r="O616"/>
      <c r="P616"/>
      <c r="Q616"/>
      <c r="S616"/>
      <c r="T616"/>
      <c r="U616"/>
      <c r="V616"/>
      <c r="W616"/>
      <c r="X616"/>
      <c r="Y616"/>
      <c r="Z616"/>
      <c r="AB616"/>
      <c r="AC616"/>
      <c r="AD616"/>
      <c r="AE616"/>
      <c r="AF616"/>
      <c r="AG616"/>
      <c r="AH616"/>
      <c r="AI616"/>
      <c r="AJ616" s="72"/>
    </row>
    <row r="617" spans="1:36" x14ac:dyDescent="0.25">
      <c r="A617" s="14"/>
      <c r="B617" s="8"/>
      <c r="C617" s="15"/>
      <c r="D617" s="16"/>
      <c r="E617" s="8"/>
      <c r="F617" s="19"/>
      <c r="G617" s="18"/>
      <c r="H617" s="18"/>
      <c r="I617" s="1"/>
      <c r="J617"/>
      <c r="K617"/>
      <c r="L617"/>
      <c r="M617"/>
      <c r="N617"/>
      <c r="O617"/>
      <c r="P617"/>
      <c r="Q617"/>
      <c r="S617"/>
      <c r="T617"/>
      <c r="U617"/>
      <c r="V617"/>
      <c r="W617"/>
      <c r="X617"/>
      <c r="Y617"/>
      <c r="Z617"/>
      <c r="AB617"/>
      <c r="AC617"/>
      <c r="AD617"/>
      <c r="AE617"/>
      <c r="AF617"/>
      <c r="AG617"/>
      <c r="AH617"/>
      <c r="AI617"/>
      <c r="AJ617" s="72"/>
    </row>
    <row r="618" spans="1:36" x14ac:dyDescent="0.25">
      <c r="A618" s="14"/>
      <c r="B618" s="8"/>
      <c r="C618" s="15"/>
      <c r="D618" s="16"/>
      <c r="E618" s="8"/>
      <c r="F618" s="19"/>
      <c r="G618" s="18"/>
      <c r="H618" s="18"/>
      <c r="I618" s="1"/>
      <c r="J618"/>
      <c r="K618"/>
      <c r="L618"/>
      <c r="M618"/>
      <c r="N618"/>
      <c r="O618"/>
      <c r="P618"/>
      <c r="Q618"/>
      <c r="S618"/>
      <c r="T618"/>
      <c r="U618"/>
      <c r="V618"/>
      <c r="W618"/>
      <c r="X618"/>
      <c r="Y618"/>
      <c r="Z618"/>
      <c r="AB618"/>
      <c r="AC618"/>
      <c r="AD618"/>
      <c r="AE618"/>
      <c r="AF618"/>
      <c r="AG618"/>
      <c r="AH618"/>
      <c r="AI618"/>
      <c r="AJ618" s="72"/>
    </row>
    <row r="619" spans="1:36" x14ac:dyDescent="0.25">
      <c r="A619" s="14"/>
      <c r="B619" s="8"/>
      <c r="C619" s="15"/>
      <c r="D619" s="16"/>
      <c r="E619" s="8"/>
      <c r="F619" s="19"/>
      <c r="G619" s="18"/>
      <c r="H619" s="18"/>
      <c r="I619" s="1"/>
      <c r="J619"/>
      <c r="K619"/>
      <c r="L619"/>
      <c r="M619"/>
      <c r="N619"/>
      <c r="O619"/>
      <c r="P619"/>
      <c r="Q619"/>
      <c r="S619"/>
      <c r="T619"/>
      <c r="U619"/>
      <c r="V619"/>
      <c r="W619"/>
      <c r="X619"/>
      <c r="Y619"/>
      <c r="Z619"/>
      <c r="AB619"/>
      <c r="AC619"/>
      <c r="AD619"/>
      <c r="AE619"/>
      <c r="AF619"/>
      <c r="AG619"/>
      <c r="AH619"/>
      <c r="AI619"/>
      <c r="AJ619" s="72"/>
    </row>
    <row r="620" spans="1:36" x14ac:dyDescent="0.25">
      <c r="A620" s="14"/>
      <c r="B620" s="8"/>
      <c r="C620" s="15"/>
      <c r="D620" s="16"/>
      <c r="E620" s="8"/>
      <c r="F620" s="19"/>
      <c r="G620" s="18"/>
      <c r="H620" s="18"/>
      <c r="I620" s="1"/>
      <c r="J620"/>
      <c r="K620"/>
      <c r="L620"/>
      <c r="M620"/>
      <c r="N620"/>
      <c r="O620"/>
      <c r="P620"/>
      <c r="Q620"/>
      <c r="S620"/>
      <c r="T620"/>
      <c r="U620"/>
      <c r="V620"/>
      <c r="W620"/>
      <c r="X620"/>
      <c r="Y620"/>
      <c r="Z620"/>
      <c r="AB620"/>
      <c r="AC620"/>
      <c r="AD620"/>
      <c r="AE620"/>
      <c r="AF620"/>
      <c r="AG620"/>
      <c r="AH620"/>
      <c r="AI620"/>
      <c r="AJ620" s="72"/>
    </row>
    <row r="621" spans="1:36" x14ac:dyDescent="0.25">
      <c r="A621" s="14"/>
      <c r="B621" s="8"/>
      <c r="C621" s="15"/>
      <c r="D621" s="16"/>
      <c r="E621" s="8"/>
      <c r="F621" s="19"/>
      <c r="G621" s="18"/>
      <c r="H621" s="18"/>
      <c r="I621" s="1"/>
      <c r="J621"/>
      <c r="K621"/>
      <c r="L621"/>
      <c r="M621"/>
      <c r="N621"/>
      <c r="O621"/>
      <c r="P621"/>
      <c r="Q621"/>
      <c r="S621"/>
      <c r="T621"/>
      <c r="U621"/>
      <c r="V621"/>
      <c r="W621"/>
      <c r="X621"/>
      <c r="Y621"/>
      <c r="Z621"/>
      <c r="AB621"/>
      <c r="AC621"/>
      <c r="AD621"/>
      <c r="AE621"/>
      <c r="AF621"/>
      <c r="AG621"/>
      <c r="AH621"/>
      <c r="AI621"/>
      <c r="AJ621" s="72"/>
    </row>
    <row r="622" spans="1:36" x14ac:dyDescent="0.25">
      <c r="A622" s="14"/>
      <c r="B622" s="8"/>
      <c r="C622" s="15"/>
      <c r="D622" s="16"/>
      <c r="E622" s="8"/>
      <c r="F622" s="19"/>
      <c r="G622" s="18"/>
      <c r="H622" s="18"/>
      <c r="I622" s="1"/>
      <c r="J622"/>
      <c r="K622"/>
      <c r="L622"/>
      <c r="M622"/>
      <c r="N622"/>
      <c r="O622"/>
      <c r="P622"/>
      <c r="Q622"/>
      <c r="S622"/>
      <c r="T622"/>
      <c r="U622"/>
      <c r="V622"/>
      <c r="W622"/>
      <c r="X622"/>
      <c r="Y622"/>
      <c r="Z622"/>
      <c r="AB622"/>
      <c r="AC622"/>
      <c r="AD622"/>
      <c r="AE622"/>
      <c r="AF622"/>
      <c r="AG622"/>
      <c r="AH622"/>
      <c r="AI622"/>
      <c r="AJ622" s="72"/>
    </row>
    <row r="623" spans="1:36" x14ac:dyDescent="0.25">
      <c r="A623" s="14"/>
      <c r="B623" s="8"/>
      <c r="C623" s="15"/>
      <c r="D623" s="16"/>
      <c r="E623" s="8"/>
      <c r="F623" s="19"/>
      <c r="G623" s="18"/>
      <c r="H623" s="18"/>
      <c r="I623" s="1"/>
      <c r="J623"/>
      <c r="K623"/>
      <c r="L623"/>
      <c r="M623"/>
      <c r="N623"/>
      <c r="O623"/>
      <c r="P623"/>
      <c r="Q623"/>
      <c r="S623"/>
      <c r="T623"/>
      <c r="U623"/>
      <c r="V623"/>
      <c r="W623"/>
      <c r="X623"/>
      <c r="Y623"/>
      <c r="Z623"/>
      <c r="AB623"/>
      <c r="AC623"/>
      <c r="AD623"/>
      <c r="AE623"/>
      <c r="AF623"/>
      <c r="AG623"/>
      <c r="AH623"/>
      <c r="AI623"/>
      <c r="AJ623" s="72"/>
    </row>
    <row r="624" spans="1:36" x14ac:dyDescent="0.25">
      <c r="A624" s="14"/>
      <c r="B624" s="8"/>
      <c r="C624" s="15"/>
      <c r="D624" s="16"/>
      <c r="E624" s="8"/>
      <c r="F624" s="19"/>
      <c r="G624" s="18"/>
      <c r="H624" s="18"/>
      <c r="I624" s="1"/>
      <c r="J624"/>
      <c r="K624"/>
      <c r="L624"/>
      <c r="M624"/>
      <c r="N624"/>
      <c r="O624"/>
      <c r="P624"/>
      <c r="Q624"/>
      <c r="S624"/>
      <c r="T624"/>
      <c r="U624"/>
      <c r="V624"/>
      <c r="W624"/>
      <c r="X624"/>
      <c r="Y624"/>
      <c r="Z624"/>
      <c r="AB624"/>
      <c r="AC624"/>
      <c r="AD624"/>
      <c r="AE624"/>
      <c r="AF624"/>
      <c r="AG624"/>
      <c r="AH624"/>
      <c r="AI624"/>
      <c r="AJ624" s="72"/>
    </row>
    <row r="625" spans="1:36" x14ac:dyDescent="0.25">
      <c r="A625" s="14"/>
      <c r="B625" s="8"/>
      <c r="C625" s="15"/>
      <c r="D625" s="16"/>
      <c r="E625" s="8"/>
      <c r="F625" s="19"/>
      <c r="G625" s="18"/>
      <c r="H625" s="18"/>
      <c r="I625" s="1"/>
      <c r="J625"/>
      <c r="K625"/>
      <c r="L625"/>
      <c r="M625"/>
      <c r="N625"/>
      <c r="O625"/>
      <c r="P625"/>
      <c r="Q625"/>
      <c r="S625"/>
      <c r="T625"/>
      <c r="U625"/>
      <c r="V625"/>
      <c r="W625"/>
      <c r="X625"/>
      <c r="Y625"/>
      <c r="Z625"/>
      <c r="AB625"/>
      <c r="AC625"/>
      <c r="AD625"/>
      <c r="AE625"/>
      <c r="AF625"/>
      <c r="AG625"/>
      <c r="AH625"/>
      <c r="AI625"/>
      <c r="AJ625" s="72"/>
    </row>
    <row r="626" spans="1:36" x14ac:dyDescent="0.25">
      <c r="A626" s="14"/>
      <c r="B626" s="8"/>
      <c r="C626" s="15"/>
      <c r="D626" s="16"/>
      <c r="E626" s="8"/>
      <c r="F626" s="19"/>
      <c r="G626" s="18"/>
      <c r="H626" s="18"/>
      <c r="I626" s="1"/>
      <c r="J626"/>
      <c r="K626"/>
      <c r="L626"/>
      <c r="M626"/>
      <c r="N626"/>
      <c r="O626"/>
      <c r="P626"/>
      <c r="Q626"/>
      <c r="S626"/>
      <c r="T626"/>
      <c r="U626"/>
      <c r="V626"/>
      <c r="W626"/>
      <c r="X626"/>
      <c r="Y626"/>
      <c r="Z626"/>
      <c r="AB626"/>
      <c r="AC626"/>
      <c r="AD626"/>
      <c r="AE626"/>
      <c r="AF626"/>
      <c r="AG626"/>
      <c r="AH626"/>
      <c r="AI626"/>
      <c r="AJ626" s="72"/>
    </row>
    <row r="627" spans="1:36" x14ac:dyDescent="0.25">
      <c r="A627" s="14"/>
      <c r="B627" s="8"/>
      <c r="C627" s="15"/>
      <c r="D627" s="16"/>
      <c r="E627" s="8"/>
      <c r="F627" s="19"/>
      <c r="G627" s="18"/>
      <c r="H627" s="18"/>
      <c r="I627" s="1"/>
      <c r="J627"/>
      <c r="K627"/>
      <c r="L627"/>
      <c r="M627"/>
      <c r="N627"/>
      <c r="O627"/>
      <c r="P627"/>
      <c r="Q627"/>
      <c r="S627"/>
      <c r="T627"/>
      <c r="U627"/>
      <c r="V627"/>
      <c r="W627"/>
      <c r="X627"/>
      <c r="Y627"/>
      <c r="Z627"/>
      <c r="AB627"/>
      <c r="AC627"/>
      <c r="AD627"/>
      <c r="AE627"/>
      <c r="AF627"/>
      <c r="AG627"/>
      <c r="AH627"/>
      <c r="AI627"/>
      <c r="AJ627" s="72"/>
    </row>
    <row r="628" spans="1:36" x14ac:dyDescent="0.25">
      <c r="A628" s="14"/>
      <c r="B628" s="8"/>
      <c r="C628" s="15"/>
      <c r="D628" s="16"/>
      <c r="E628" s="8"/>
      <c r="F628" s="19"/>
      <c r="G628" s="18"/>
      <c r="H628" s="18"/>
      <c r="I628" s="1"/>
      <c r="J628"/>
      <c r="K628"/>
      <c r="L628"/>
      <c r="M628"/>
      <c r="N628"/>
      <c r="O628"/>
      <c r="P628"/>
      <c r="Q628"/>
      <c r="S628"/>
      <c r="T628"/>
      <c r="U628"/>
      <c r="V628"/>
      <c r="W628"/>
      <c r="X628"/>
      <c r="Y628"/>
      <c r="Z628"/>
      <c r="AB628"/>
      <c r="AC628"/>
      <c r="AD628"/>
      <c r="AE628"/>
      <c r="AF628"/>
      <c r="AG628"/>
      <c r="AH628"/>
      <c r="AI628"/>
      <c r="AJ628" s="72"/>
    </row>
    <row r="629" spans="1:36" x14ac:dyDescent="0.25">
      <c r="A629" s="14"/>
      <c r="B629" s="8"/>
      <c r="C629" s="15"/>
      <c r="D629" s="16"/>
      <c r="E629" s="8"/>
      <c r="F629" s="19"/>
      <c r="G629" s="18"/>
      <c r="H629" s="18"/>
      <c r="I629" s="1"/>
      <c r="J629"/>
      <c r="K629"/>
      <c r="L629"/>
      <c r="M629"/>
      <c r="N629"/>
      <c r="O629"/>
      <c r="P629"/>
      <c r="Q629"/>
      <c r="S629"/>
      <c r="T629"/>
      <c r="U629"/>
      <c r="V629"/>
      <c r="W629"/>
      <c r="X629"/>
      <c r="Y629"/>
      <c r="Z629"/>
      <c r="AB629"/>
      <c r="AC629"/>
      <c r="AD629"/>
      <c r="AE629"/>
      <c r="AF629"/>
      <c r="AG629"/>
      <c r="AH629"/>
      <c r="AI629"/>
      <c r="AJ629" s="72"/>
    </row>
    <row r="630" spans="1:36" x14ac:dyDescent="0.25">
      <c r="A630" s="14"/>
      <c r="B630" s="8"/>
      <c r="C630" s="15"/>
      <c r="D630" s="16"/>
      <c r="E630" s="8"/>
      <c r="F630" s="19"/>
      <c r="G630" s="18"/>
      <c r="H630" s="18"/>
      <c r="I630" s="1"/>
      <c r="J630"/>
      <c r="K630"/>
      <c r="L630"/>
      <c r="M630"/>
      <c r="N630"/>
      <c r="O630"/>
      <c r="P630"/>
      <c r="Q630"/>
      <c r="S630"/>
      <c r="T630"/>
      <c r="U630"/>
      <c r="V630"/>
      <c r="W630"/>
      <c r="X630"/>
      <c r="Y630"/>
      <c r="Z630"/>
      <c r="AB630"/>
      <c r="AC630"/>
      <c r="AD630"/>
      <c r="AE630"/>
      <c r="AF630"/>
      <c r="AG630"/>
      <c r="AH630"/>
      <c r="AI630"/>
      <c r="AJ630" s="72"/>
    </row>
    <row r="631" spans="1:36" x14ac:dyDescent="0.25">
      <c r="A631" s="14"/>
      <c r="B631" s="8"/>
      <c r="C631" s="15"/>
      <c r="D631" s="16"/>
      <c r="E631" s="8"/>
      <c r="F631" s="19"/>
      <c r="G631" s="18"/>
      <c r="H631" s="18"/>
      <c r="I631" s="1"/>
      <c r="J631"/>
      <c r="K631"/>
      <c r="L631"/>
      <c r="M631"/>
      <c r="N631"/>
      <c r="O631"/>
      <c r="P631"/>
      <c r="Q631"/>
      <c r="S631"/>
      <c r="T631"/>
      <c r="U631"/>
      <c r="V631"/>
      <c r="W631"/>
      <c r="X631"/>
      <c r="Y631"/>
      <c r="Z631"/>
      <c r="AB631"/>
      <c r="AC631"/>
      <c r="AD631"/>
      <c r="AE631"/>
      <c r="AF631"/>
      <c r="AG631"/>
      <c r="AH631"/>
      <c r="AI631"/>
      <c r="AJ631" s="72"/>
    </row>
    <row r="632" spans="1:36" x14ac:dyDescent="0.25">
      <c r="A632" s="14"/>
      <c r="B632" s="8"/>
      <c r="C632" s="15"/>
      <c r="D632" s="16"/>
      <c r="E632" s="8"/>
      <c r="F632" s="19"/>
      <c r="G632" s="18"/>
      <c r="H632" s="18"/>
      <c r="I632" s="1"/>
      <c r="J632"/>
      <c r="K632"/>
      <c r="L632"/>
      <c r="M632"/>
      <c r="N632"/>
      <c r="O632"/>
      <c r="P632"/>
      <c r="Q632"/>
      <c r="S632"/>
      <c r="T632"/>
      <c r="U632"/>
      <c r="V632"/>
      <c r="W632"/>
      <c r="X632"/>
      <c r="Y632"/>
      <c r="Z632"/>
      <c r="AB632"/>
      <c r="AC632"/>
      <c r="AD632"/>
      <c r="AE632"/>
      <c r="AF632"/>
      <c r="AG632"/>
      <c r="AH632"/>
      <c r="AI632"/>
      <c r="AJ632" s="72"/>
    </row>
    <row r="633" spans="1:36" x14ac:dyDescent="0.25">
      <c r="A633" s="14"/>
      <c r="B633" s="8"/>
      <c r="C633" s="15"/>
      <c r="D633" s="16"/>
      <c r="E633" s="8"/>
      <c r="F633" s="19"/>
      <c r="G633" s="18"/>
      <c r="H633" s="18"/>
      <c r="I633" s="1"/>
      <c r="J633"/>
      <c r="K633"/>
      <c r="L633"/>
      <c r="M633"/>
      <c r="N633"/>
      <c r="O633"/>
      <c r="P633"/>
      <c r="Q633"/>
      <c r="S633"/>
      <c r="T633"/>
      <c r="U633"/>
      <c r="V633"/>
      <c r="W633"/>
      <c r="X633"/>
      <c r="Y633"/>
      <c r="Z633"/>
      <c r="AB633"/>
      <c r="AC633"/>
      <c r="AD633"/>
      <c r="AE633"/>
      <c r="AF633"/>
      <c r="AG633"/>
      <c r="AH633"/>
      <c r="AI633"/>
      <c r="AJ633" s="72"/>
    </row>
    <row r="634" spans="1:36" x14ac:dyDescent="0.25">
      <c r="A634" s="14"/>
      <c r="B634" s="8"/>
      <c r="C634" s="15"/>
      <c r="D634" s="16"/>
      <c r="E634" s="8"/>
      <c r="F634" s="19"/>
      <c r="G634" s="18"/>
      <c r="H634" s="18"/>
      <c r="I634" s="1"/>
      <c r="J634"/>
      <c r="K634"/>
      <c r="L634"/>
      <c r="M634"/>
      <c r="N634"/>
      <c r="O634"/>
      <c r="P634"/>
      <c r="Q634"/>
      <c r="S634"/>
      <c r="T634"/>
      <c r="U634"/>
      <c r="V634"/>
      <c r="W634"/>
      <c r="X634"/>
      <c r="Y634"/>
      <c r="Z634"/>
      <c r="AB634"/>
      <c r="AC634"/>
      <c r="AD634"/>
      <c r="AE634"/>
      <c r="AF634"/>
      <c r="AG634"/>
      <c r="AH634"/>
      <c r="AI634"/>
      <c r="AJ634" s="72"/>
    </row>
    <row r="635" spans="1:36" x14ac:dyDescent="0.25">
      <c r="A635" s="14"/>
      <c r="B635" s="8"/>
      <c r="C635" s="15"/>
      <c r="D635" s="16"/>
      <c r="E635" s="8"/>
      <c r="F635" s="19"/>
      <c r="G635" s="18"/>
      <c r="H635" s="18"/>
      <c r="I635" s="1"/>
      <c r="J635"/>
      <c r="K635"/>
      <c r="L635"/>
      <c r="M635"/>
      <c r="N635"/>
      <c r="O635"/>
      <c r="P635"/>
      <c r="Q635"/>
      <c r="S635"/>
      <c r="T635"/>
      <c r="U635"/>
      <c r="V635"/>
      <c r="W635"/>
      <c r="X635"/>
      <c r="Y635"/>
      <c r="Z635"/>
      <c r="AB635"/>
      <c r="AC635"/>
      <c r="AD635"/>
      <c r="AE635"/>
      <c r="AF635"/>
      <c r="AG635"/>
      <c r="AH635"/>
      <c r="AI635"/>
      <c r="AJ635" s="72"/>
    </row>
    <row r="636" spans="1:36" x14ac:dyDescent="0.25">
      <c r="A636" s="14"/>
      <c r="B636" s="8"/>
      <c r="C636" s="15"/>
      <c r="D636" s="16"/>
      <c r="E636" s="8"/>
      <c r="F636" s="19"/>
      <c r="G636" s="18"/>
      <c r="H636" s="18"/>
      <c r="I636" s="1"/>
      <c r="J636"/>
      <c r="K636"/>
      <c r="L636"/>
      <c r="M636"/>
      <c r="N636"/>
      <c r="O636"/>
      <c r="P636"/>
      <c r="Q636"/>
      <c r="S636"/>
      <c r="T636"/>
      <c r="U636"/>
      <c r="V636"/>
      <c r="W636"/>
      <c r="X636"/>
      <c r="Y636"/>
      <c r="Z636"/>
      <c r="AB636"/>
      <c r="AC636"/>
      <c r="AD636"/>
      <c r="AE636"/>
      <c r="AF636"/>
      <c r="AG636"/>
      <c r="AH636"/>
      <c r="AI636"/>
      <c r="AJ636" s="72"/>
    </row>
    <row r="637" spans="1:36" x14ac:dyDescent="0.25">
      <c r="A637" s="14"/>
      <c r="B637" s="8"/>
      <c r="C637" s="15"/>
      <c r="D637" s="16"/>
      <c r="E637" s="8"/>
      <c r="F637" s="19"/>
      <c r="G637" s="18"/>
      <c r="H637" s="18"/>
      <c r="I637" s="1"/>
      <c r="J637"/>
      <c r="K637"/>
      <c r="L637"/>
      <c r="M637"/>
      <c r="N637"/>
      <c r="O637"/>
      <c r="P637"/>
      <c r="Q637"/>
      <c r="S637"/>
      <c r="T637"/>
      <c r="U637"/>
      <c r="V637"/>
      <c r="W637"/>
      <c r="X637"/>
      <c r="Y637"/>
      <c r="Z637"/>
      <c r="AB637"/>
      <c r="AC637"/>
      <c r="AD637"/>
      <c r="AE637"/>
      <c r="AF637"/>
      <c r="AG637"/>
      <c r="AH637"/>
      <c r="AI637"/>
      <c r="AJ637" s="72"/>
    </row>
    <row r="638" spans="1:36" x14ac:dyDescent="0.25">
      <c r="A638" s="14"/>
      <c r="B638" s="8"/>
      <c r="C638" s="15"/>
      <c r="D638" s="16"/>
      <c r="E638" s="8"/>
      <c r="F638" s="19"/>
      <c r="G638" s="18"/>
      <c r="H638" s="18"/>
      <c r="I638" s="1"/>
      <c r="J638"/>
      <c r="K638"/>
      <c r="L638"/>
      <c r="M638"/>
      <c r="N638"/>
      <c r="O638"/>
      <c r="P638"/>
      <c r="Q638"/>
      <c r="S638"/>
      <c r="T638"/>
      <c r="U638"/>
      <c r="V638"/>
      <c r="W638"/>
      <c r="X638"/>
      <c r="Y638"/>
      <c r="Z638"/>
      <c r="AB638"/>
      <c r="AC638"/>
      <c r="AD638"/>
      <c r="AE638"/>
      <c r="AF638"/>
      <c r="AG638"/>
      <c r="AH638"/>
      <c r="AI638"/>
      <c r="AJ638" s="72"/>
    </row>
    <row r="639" spans="1:36" x14ac:dyDescent="0.25">
      <c r="A639" s="14"/>
      <c r="B639" s="8"/>
      <c r="C639" s="15"/>
      <c r="D639" s="16"/>
      <c r="E639" s="8"/>
      <c r="F639" s="19"/>
      <c r="G639" s="18"/>
      <c r="H639" s="18"/>
      <c r="I639" s="1"/>
      <c r="J639"/>
      <c r="K639"/>
      <c r="L639"/>
      <c r="M639"/>
      <c r="N639"/>
      <c r="O639"/>
      <c r="P639"/>
      <c r="Q639"/>
      <c r="S639"/>
      <c r="T639"/>
      <c r="U639"/>
      <c r="V639"/>
      <c r="W639"/>
      <c r="X639"/>
      <c r="Y639"/>
      <c r="Z639"/>
      <c r="AB639"/>
      <c r="AC639"/>
      <c r="AD639"/>
      <c r="AE639"/>
      <c r="AF639"/>
      <c r="AG639"/>
      <c r="AH639"/>
      <c r="AI639"/>
      <c r="AJ639" s="72"/>
    </row>
    <row r="640" spans="1:36" x14ac:dyDescent="0.25">
      <c r="A640" s="14"/>
      <c r="B640" s="8"/>
      <c r="C640" s="15"/>
      <c r="D640" s="16"/>
      <c r="E640" s="8"/>
      <c r="F640" s="19"/>
      <c r="G640" s="18"/>
      <c r="H640" s="18"/>
      <c r="I640" s="1"/>
      <c r="J640"/>
      <c r="K640"/>
      <c r="L640"/>
      <c r="M640"/>
      <c r="N640"/>
      <c r="O640"/>
      <c r="P640"/>
      <c r="Q640"/>
      <c r="S640"/>
      <c r="T640"/>
      <c r="U640"/>
      <c r="V640"/>
      <c r="W640"/>
      <c r="X640"/>
      <c r="Y640"/>
      <c r="Z640"/>
      <c r="AB640"/>
      <c r="AC640"/>
      <c r="AD640"/>
      <c r="AE640"/>
      <c r="AF640"/>
      <c r="AG640"/>
      <c r="AH640"/>
      <c r="AI640"/>
      <c r="AJ640" s="72"/>
    </row>
    <row r="641" spans="1:36" x14ac:dyDescent="0.25">
      <c r="A641" s="14"/>
      <c r="B641" s="8"/>
      <c r="C641" s="15"/>
      <c r="D641" s="16"/>
      <c r="E641" s="8"/>
      <c r="F641" s="19"/>
      <c r="G641" s="18"/>
      <c r="H641" s="18"/>
      <c r="I641" s="1"/>
      <c r="J641"/>
      <c r="K641"/>
      <c r="L641"/>
      <c r="M641"/>
      <c r="N641"/>
      <c r="O641"/>
      <c r="P641"/>
      <c r="Q641"/>
      <c r="S641"/>
      <c r="T641"/>
      <c r="U641"/>
      <c r="V641"/>
      <c r="W641"/>
      <c r="X641"/>
      <c r="Y641"/>
      <c r="Z641"/>
      <c r="AB641"/>
      <c r="AC641"/>
      <c r="AD641"/>
      <c r="AE641"/>
      <c r="AF641"/>
      <c r="AG641"/>
      <c r="AH641"/>
      <c r="AI641"/>
      <c r="AJ641" s="72"/>
    </row>
    <row r="642" spans="1:36" x14ac:dyDescent="0.25">
      <c r="A642" s="14"/>
      <c r="B642" s="8"/>
      <c r="C642" s="15"/>
      <c r="D642" s="16"/>
      <c r="E642" s="8"/>
      <c r="F642" s="19"/>
      <c r="G642" s="18"/>
      <c r="H642" s="18"/>
      <c r="I642" s="1"/>
      <c r="J642"/>
      <c r="K642"/>
      <c r="L642"/>
      <c r="M642"/>
      <c r="N642"/>
      <c r="O642"/>
      <c r="P642"/>
      <c r="Q642"/>
      <c r="S642"/>
      <c r="T642"/>
      <c r="U642"/>
      <c r="V642"/>
      <c r="W642"/>
      <c r="X642"/>
      <c r="Y642"/>
      <c r="Z642"/>
      <c r="AB642"/>
      <c r="AC642"/>
      <c r="AD642"/>
      <c r="AE642"/>
      <c r="AF642"/>
      <c r="AG642"/>
      <c r="AH642"/>
      <c r="AI642"/>
      <c r="AJ642" s="72"/>
    </row>
    <row r="643" spans="1:36" x14ac:dyDescent="0.25">
      <c r="A643" s="14"/>
      <c r="B643" s="8"/>
      <c r="C643" s="15"/>
      <c r="D643" s="16"/>
      <c r="E643" s="8"/>
      <c r="F643" s="19"/>
      <c r="G643" s="18"/>
      <c r="H643" s="18"/>
      <c r="I643" s="1"/>
      <c r="J643"/>
      <c r="K643"/>
      <c r="L643"/>
      <c r="M643"/>
      <c r="N643"/>
      <c r="O643"/>
      <c r="P643"/>
      <c r="Q643"/>
      <c r="S643"/>
      <c r="T643"/>
      <c r="U643"/>
      <c r="V643"/>
      <c r="W643"/>
      <c r="X643"/>
      <c r="Y643"/>
      <c r="Z643"/>
      <c r="AB643"/>
      <c r="AC643"/>
      <c r="AD643"/>
      <c r="AE643"/>
      <c r="AF643"/>
      <c r="AG643"/>
      <c r="AH643"/>
      <c r="AI643"/>
      <c r="AJ643" s="72"/>
    </row>
    <row r="644" spans="1:36" x14ac:dyDescent="0.25">
      <c r="A644" s="14"/>
      <c r="B644" s="8"/>
      <c r="C644" s="15"/>
      <c r="D644" s="16"/>
      <c r="E644" s="8"/>
      <c r="F644" s="19"/>
      <c r="G644" s="18"/>
      <c r="H644" s="18"/>
      <c r="I644" s="1"/>
      <c r="J644"/>
      <c r="K644"/>
      <c r="L644"/>
      <c r="M644"/>
      <c r="N644"/>
      <c r="O644"/>
      <c r="P644"/>
      <c r="Q644"/>
      <c r="S644"/>
      <c r="T644"/>
      <c r="U644"/>
      <c r="V644"/>
      <c r="W644"/>
      <c r="X644"/>
      <c r="Y644"/>
      <c r="Z644"/>
      <c r="AB644"/>
      <c r="AC644"/>
      <c r="AD644"/>
      <c r="AE644"/>
      <c r="AF644"/>
      <c r="AG644"/>
      <c r="AH644"/>
      <c r="AI644"/>
      <c r="AJ644" s="72"/>
    </row>
    <row r="645" spans="1:36" x14ac:dyDescent="0.25">
      <c r="A645" s="14"/>
      <c r="B645" s="8"/>
      <c r="C645" s="15"/>
      <c r="D645" s="16"/>
      <c r="E645" s="8"/>
      <c r="F645" s="19"/>
      <c r="G645" s="18"/>
      <c r="H645" s="18"/>
      <c r="I645" s="1"/>
      <c r="J645"/>
      <c r="K645"/>
      <c r="L645"/>
      <c r="M645"/>
      <c r="N645"/>
      <c r="O645"/>
      <c r="P645"/>
      <c r="Q645"/>
      <c r="S645"/>
      <c r="T645"/>
      <c r="U645"/>
      <c r="V645"/>
      <c r="W645"/>
      <c r="X645"/>
      <c r="Y645"/>
      <c r="Z645"/>
      <c r="AB645"/>
      <c r="AC645"/>
      <c r="AD645"/>
      <c r="AE645"/>
      <c r="AF645"/>
      <c r="AG645"/>
      <c r="AH645"/>
      <c r="AI645"/>
      <c r="AJ645" s="72"/>
    </row>
    <row r="646" spans="1:36" x14ac:dyDescent="0.25">
      <c r="A646" s="14"/>
      <c r="B646" s="8"/>
      <c r="C646" s="15"/>
      <c r="D646" s="16"/>
      <c r="E646" s="8"/>
      <c r="F646" s="19"/>
      <c r="G646" s="18"/>
      <c r="H646" s="18"/>
      <c r="I646" s="1"/>
      <c r="J646"/>
      <c r="K646"/>
      <c r="L646"/>
      <c r="M646"/>
      <c r="N646"/>
      <c r="O646"/>
      <c r="P646"/>
      <c r="Q646"/>
      <c r="S646"/>
      <c r="T646"/>
      <c r="U646"/>
      <c r="V646"/>
      <c r="W646"/>
      <c r="X646"/>
      <c r="Y646"/>
      <c r="Z646"/>
      <c r="AB646"/>
      <c r="AC646"/>
      <c r="AD646"/>
      <c r="AE646"/>
      <c r="AF646"/>
      <c r="AG646"/>
      <c r="AH646"/>
      <c r="AI646"/>
      <c r="AJ646" s="72"/>
    </row>
    <row r="647" spans="1:36" x14ac:dyDescent="0.25">
      <c r="A647" s="14"/>
      <c r="B647" s="8"/>
      <c r="C647" s="15"/>
      <c r="D647" s="16"/>
      <c r="E647" s="8"/>
      <c r="F647" s="19"/>
      <c r="G647" s="18"/>
      <c r="H647" s="18"/>
      <c r="I647" s="1"/>
      <c r="J647"/>
      <c r="K647"/>
      <c r="L647"/>
      <c r="M647"/>
      <c r="N647"/>
      <c r="O647"/>
      <c r="P647"/>
      <c r="Q647"/>
      <c r="S647"/>
      <c r="T647"/>
      <c r="U647"/>
      <c r="V647"/>
      <c r="W647"/>
      <c r="X647"/>
      <c r="Y647"/>
      <c r="Z647"/>
      <c r="AB647"/>
      <c r="AC647"/>
      <c r="AD647"/>
      <c r="AE647"/>
      <c r="AF647"/>
      <c r="AG647"/>
      <c r="AH647"/>
      <c r="AI647"/>
      <c r="AJ647" s="72"/>
    </row>
    <row r="648" spans="1:36" x14ac:dyDescent="0.25">
      <c r="A648" s="14"/>
      <c r="B648" s="8"/>
      <c r="C648" s="15"/>
      <c r="D648" s="16"/>
      <c r="E648" s="8"/>
      <c r="F648" s="19"/>
      <c r="G648" s="18"/>
      <c r="H648" s="18"/>
      <c r="I648" s="1"/>
      <c r="J648"/>
      <c r="K648"/>
      <c r="L648"/>
      <c r="M648"/>
      <c r="N648"/>
      <c r="O648"/>
      <c r="P648"/>
      <c r="Q648"/>
      <c r="S648"/>
      <c r="T648"/>
      <c r="U648"/>
      <c r="V648"/>
      <c r="W648"/>
      <c r="X648"/>
      <c r="Y648"/>
      <c r="Z648"/>
      <c r="AB648"/>
      <c r="AC648"/>
      <c r="AD648"/>
      <c r="AE648"/>
      <c r="AF648"/>
      <c r="AG648"/>
      <c r="AH648"/>
      <c r="AI648"/>
      <c r="AJ648" s="72"/>
    </row>
    <row r="649" spans="1:36" x14ac:dyDescent="0.25">
      <c r="A649" s="14"/>
      <c r="B649" s="8"/>
      <c r="C649" s="15"/>
      <c r="D649" s="16"/>
      <c r="E649" s="8"/>
      <c r="F649" s="19"/>
      <c r="G649" s="18"/>
      <c r="H649" s="18"/>
      <c r="I649" s="1"/>
      <c r="J649"/>
      <c r="K649"/>
      <c r="L649"/>
      <c r="M649"/>
      <c r="N649"/>
      <c r="O649"/>
      <c r="P649"/>
      <c r="Q649"/>
      <c r="S649"/>
      <c r="T649"/>
      <c r="U649"/>
      <c r="V649"/>
      <c r="W649"/>
      <c r="X649"/>
      <c r="Y649"/>
      <c r="Z649"/>
      <c r="AB649"/>
      <c r="AC649"/>
      <c r="AD649"/>
      <c r="AE649"/>
      <c r="AF649"/>
      <c r="AG649"/>
      <c r="AH649"/>
      <c r="AI649"/>
      <c r="AJ649" s="72"/>
    </row>
    <row r="650" spans="1:36" x14ac:dyDescent="0.25">
      <c r="A650" s="14"/>
      <c r="B650" s="8"/>
      <c r="C650" s="15"/>
      <c r="D650" s="16"/>
      <c r="E650" s="8"/>
      <c r="F650" s="19"/>
      <c r="G650" s="18"/>
      <c r="H650" s="18"/>
      <c r="I650" s="1"/>
      <c r="J650"/>
      <c r="K650"/>
      <c r="L650"/>
      <c r="M650"/>
      <c r="N650"/>
      <c r="O650"/>
      <c r="P650"/>
      <c r="Q650"/>
      <c r="S650"/>
      <c r="T650"/>
      <c r="U650"/>
      <c r="V650"/>
      <c r="W650"/>
      <c r="X650"/>
      <c r="Y650"/>
      <c r="Z650"/>
      <c r="AB650"/>
      <c r="AC650"/>
      <c r="AD650"/>
      <c r="AE650"/>
      <c r="AF650"/>
      <c r="AG650"/>
      <c r="AH650"/>
      <c r="AI650"/>
      <c r="AJ650" s="72"/>
    </row>
    <row r="651" spans="1:36" x14ac:dyDescent="0.25">
      <c r="A651" s="14"/>
      <c r="B651" s="8"/>
      <c r="C651" s="15"/>
      <c r="D651" s="16"/>
      <c r="E651" s="8"/>
      <c r="F651" s="19"/>
      <c r="G651" s="18"/>
      <c r="H651" s="18"/>
      <c r="I651" s="1"/>
      <c r="J651"/>
      <c r="K651"/>
      <c r="L651"/>
      <c r="M651"/>
      <c r="N651"/>
      <c r="O651"/>
      <c r="P651"/>
      <c r="Q651"/>
      <c r="S651"/>
      <c r="T651"/>
      <c r="U651"/>
      <c r="V651"/>
      <c r="W651"/>
      <c r="X651"/>
      <c r="Y651"/>
      <c r="Z651"/>
      <c r="AB651"/>
      <c r="AC651"/>
      <c r="AD651"/>
      <c r="AE651"/>
      <c r="AF651"/>
      <c r="AG651"/>
      <c r="AH651"/>
      <c r="AI651"/>
      <c r="AJ651" s="72"/>
    </row>
    <row r="652" spans="1:36" x14ac:dyDescent="0.25">
      <c r="A652" s="14"/>
      <c r="B652" s="8"/>
      <c r="C652" s="15"/>
      <c r="D652" s="16"/>
      <c r="E652" s="8"/>
      <c r="F652" s="19"/>
      <c r="G652" s="18"/>
      <c r="H652" s="18"/>
      <c r="I652" s="1"/>
      <c r="J652"/>
      <c r="K652"/>
      <c r="L652"/>
      <c r="M652"/>
      <c r="N652"/>
      <c r="O652"/>
      <c r="P652"/>
      <c r="Q652"/>
      <c r="S652"/>
      <c r="T652"/>
      <c r="U652"/>
      <c r="V652"/>
      <c r="W652"/>
      <c r="X652"/>
      <c r="Y652"/>
      <c r="Z652"/>
      <c r="AB652"/>
      <c r="AC652"/>
      <c r="AD652"/>
      <c r="AE652"/>
      <c r="AF652"/>
      <c r="AG652"/>
      <c r="AH652"/>
      <c r="AI652"/>
      <c r="AJ652" s="72"/>
    </row>
    <row r="653" spans="1:36" x14ac:dyDescent="0.25">
      <c r="A653" s="14"/>
      <c r="B653" s="8"/>
      <c r="C653" s="15"/>
      <c r="D653" s="16"/>
      <c r="E653" s="8"/>
      <c r="F653" s="19"/>
      <c r="G653" s="18"/>
      <c r="H653" s="18"/>
      <c r="I653" s="1"/>
      <c r="J653"/>
      <c r="K653"/>
      <c r="L653"/>
      <c r="M653"/>
      <c r="N653"/>
      <c r="O653"/>
      <c r="P653"/>
      <c r="Q653"/>
      <c r="S653"/>
      <c r="T653"/>
      <c r="U653"/>
      <c r="V653"/>
      <c r="W653"/>
      <c r="X653"/>
      <c r="Y653"/>
      <c r="Z653"/>
      <c r="AB653"/>
      <c r="AC653"/>
      <c r="AD653"/>
      <c r="AE653"/>
      <c r="AF653"/>
      <c r="AG653"/>
      <c r="AH653"/>
      <c r="AI653"/>
      <c r="AJ653" s="72"/>
    </row>
    <row r="654" spans="1:36" x14ac:dyDescent="0.25">
      <c r="A654" s="14"/>
      <c r="B654" s="8"/>
      <c r="C654" s="15"/>
      <c r="D654" s="16"/>
      <c r="E654" s="8"/>
      <c r="F654" s="19"/>
      <c r="G654" s="18"/>
      <c r="H654" s="18"/>
      <c r="I654" s="1"/>
      <c r="J654"/>
      <c r="K654"/>
      <c r="L654"/>
      <c r="M654"/>
      <c r="N654"/>
      <c r="O654"/>
      <c r="P654"/>
      <c r="Q654"/>
      <c r="S654"/>
      <c r="T654"/>
      <c r="U654"/>
      <c r="V654"/>
      <c r="W654"/>
      <c r="X654"/>
      <c r="Y654"/>
      <c r="Z654"/>
      <c r="AB654"/>
      <c r="AC654"/>
      <c r="AD654"/>
      <c r="AE654"/>
      <c r="AF654"/>
      <c r="AG654"/>
      <c r="AH654"/>
      <c r="AI654"/>
      <c r="AJ654" s="72"/>
    </row>
    <row r="655" spans="1:36" x14ac:dyDescent="0.25">
      <c r="A655" s="14"/>
      <c r="B655" s="8"/>
      <c r="C655" s="15"/>
      <c r="D655" s="16"/>
      <c r="E655" s="8"/>
      <c r="F655" s="19"/>
      <c r="G655" s="18"/>
      <c r="H655" s="18"/>
      <c r="I655" s="1"/>
      <c r="J655"/>
      <c r="K655"/>
      <c r="L655"/>
      <c r="M655"/>
      <c r="N655"/>
      <c r="O655"/>
      <c r="P655"/>
      <c r="Q655"/>
      <c r="S655"/>
      <c r="T655"/>
      <c r="U655"/>
      <c r="V655"/>
      <c r="W655"/>
      <c r="X655"/>
      <c r="Y655"/>
      <c r="Z655"/>
      <c r="AB655"/>
      <c r="AC655"/>
      <c r="AD655"/>
      <c r="AE655"/>
      <c r="AF655"/>
      <c r="AG655"/>
      <c r="AH655"/>
      <c r="AI655"/>
      <c r="AJ655" s="72"/>
    </row>
    <row r="656" spans="1:36" x14ac:dyDescent="0.25">
      <c r="A656" s="14"/>
      <c r="B656" s="8"/>
      <c r="C656" s="15"/>
      <c r="D656" s="16"/>
      <c r="E656" s="8"/>
      <c r="F656" s="19"/>
      <c r="G656" s="18"/>
      <c r="H656" s="18"/>
      <c r="I656" s="1"/>
      <c r="J656"/>
      <c r="K656"/>
      <c r="L656"/>
      <c r="M656"/>
      <c r="N656"/>
      <c r="O656"/>
      <c r="P656"/>
      <c r="Q656"/>
      <c r="S656"/>
      <c r="T656"/>
      <c r="U656"/>
      <c r="V656"/>
      <c r="W656"/>
      <c r="X656"/>
      <c r="Y656"/>
      <c r="Z656"/>
      <c r="AB656"/>
      <c r="AC656"/>
      <c r="AD656"/>
      <c r="AE656"/>
      <c r="AF656"/>
      <c r="AG656"/>
      <c r="AH656"/>
      <c r="AI656"/>
      <c r="AJ656" s="72"/>
    </row>
    <row r="657" spans="1:36" x14ac:dyDescent="0.25">
      <c r="A657" s="14"/>
      <c r="B657" s="8"/>
      <c r="C657" s="15"/>
      <c r="D657" s="16"/>
      <c r="E657" s="8"/>
      <c r="F657" s="19"/>
      <c r="G657" s="18"/>
      <c r="H657" s="18"/>
      <c r="I657" s="1"/>
      <c r="J657"/>
      <c r="K657"/>
      <c r="L657"/>
      <c r="M657"/>
      <c r="N657"/>
      <c r="O657"/>
      <c r="P657"/>
      <c r="Q657"/>
      <c r="S657"/>
      <c r="T657"/>
      <c r="U657"/>
      <c r="V657"/>
      <c r="W657"/>
      <c r="X657"/>
      <c r="Y657"/>
      <c r="Z657"/>
      <c r="AB657"/>
      <c r="AC657"/>
      <c r="AD657"/>
      <c r="AE657"/>
      <c r="AF657"/>
      <c r="AG657"/>
      <c r="AH657"/>
      <c r="AI657"/>
      <c r="AJ657" s="72"/>
    </row>
    <row r="658" spans="1:36" x14ac:dyDescent="0.25">
      <c r="A658" s="14"/>
      <c r="B658" s="8"/>
      <c r="C658" s="15"/>
      <c r="D658" s="16"/>
      <c r="E658" s="8"/>
      <c r="F658" s="19"/>
      <c r="G658" s="18"/>
      <c r="H658" s="18"/>
      <c r="I658" s="1"/>
      <c r="J658"/>
      <c r="K658"/>
      <c r="L658"/>
      <c r="M658"/>
      <c r="N658"/>
      <c r="O658"/>
      <c r="P658"/>
      <c r="Q658"/>
      <c r="S658"/>
      <c r="T658"/>
      <c r="U658"/>
      <c r="V658"/>
      <c r="W658"/>
      <c r="X658"/>
      <c r="Y658"/>
      <c r="Z658"/>
      <c r="AB658"/>
      <c r="AC658"/>
      <c r="AD658"/>
      <c r="AE658"/>
      <c r="AF658"/>
      <c r="AG658"/>
      <c r="AH658"/>
      <c r="AI658"/>
      <c r="AJ658" s="72"/>
    </row>
    <row r="659" spans="1:36" x14ac:dyDescent="0.25">
      <c r="A659" s="14"/>
      <c r="B659" s="8"/>
      <c r="C659" s="15"/>
      <c r="D659" s="16"/>
      <c r="E659" s="8"/>
      <c r="F659" s="19"/>
      <c r="G659" s="18"/>
      <c r="H659" s="18"/>
      <c r="I659" s="1"/>
      <c r="J659"/>
      <c r="K659"/>
      <c r="L659"/>
      <c r="M659"/>
      <c r="N659"/>
      <c r="O659"/>
      <c r="P659"/>
      <c r="Q659"/>
      <c r="S659"/>
      <c r="T659"/>
      <c r="U659"/>
      <c r="V659"/>
      <c r="W659"/>
      <c r="X659"/>
      <c r="Y659"/>
      <c r="Z659"/>
      <c r="AB659"/>
      <c r="AC659"/>
      <c r="AD659"/>
      <c r="AE659"/>
      <c r="AF659"/>
      <c r="AG659"/>
      <c r="AH659"/>
      <c r="AI659"/>
      <c r="AJ659" s="72"/>
    </row>
    <row r="660" spans="1:36" x14ac:dyDescent="0.25">
      <c r="A660" s="14"/>
      <c r="B660" s="8"/>
      <c r="C660" s="15"/>
      <c r="D660" s="16"/>
      <c r="E660" s="8"/>
      <c r="F660" s="19"/>
      <c r="G660" s="18"/>
      <c r="H660" s="18"/>
      <c r="I660" s="1"/>
      <c r="J660"/>
      <c r="K660"/>
      <c r="L660"/>
      <c r="M660"/>
      <c r="N660"/>
      <c r="O660"/>
      <c r="P660"/>
      <c r="Q660"/>
      <c r="S660"/>
      <c r="T660"/>
      <c r="U660"/>
      <c r="V660"/>
      <c r="W660"/>
      <c r="X660"/>
      <c r="Y660"/>
      <c r="Z660"/>
      <c r="AB660"/>
      <c r="AC660"/>
      <c r="AD660"/>
      <c r="AE660"/>
      <c r="AF660"/>
      <c r="AG660"/>
      <c r="AH660"/>
      <c r="AI660"/>
      <c r="AJ660" s="72"/>
    </row>
    <row r="661" spans="1:36" x14ac:dyDescent="0.25">
      <c r="A661" s="14"/>
      <c r="B661" s="8"/>
      <c r="C661" s="15"/>
      <c r="D661" s="16"/>
      <c r="E661" s="8"/>
      <c r="F661" s="19"/>
      <c r="G661" s="18"/>
      <c r="H661" s="18"/>
      <c r="I661" s="1"/>
      <c r="J661"/>
      <c r="K661"/>
      <c r="L661"/>
      <c r="M661"/>
      <c r="N661"/>
      <c r="O661"/>
      <c r="P661"/>
      <c r="Q661"/>
      <c r="S661"/>
      <c r="T661"/>
      <c r="U661"/>
      <c r="V661"/>
      <c r="W661"/>
      <c r="X661"/>
      <c r="Y661"/>
      <c r="Z661"/>
      <c r="AB661"/>
      <c r="AC661"/>
      <c r="AD661"/>
      <c r="AE661"/>
      <c r="AF661"/>
      <c r="AG661"/>
      <c r="AH661"/>
      <c r="AI661"/>
      <c r="AJ661" s="72"/>
    </row>
    <row r="662" spans="1:36" x14ac:dyDescent="0.25">
      <c r="A662" s="14"/>
      <c r="B662" s="8"/>
      <c r="C662" s="15"/>
      <c r="D662" s="16"/>
      <c r="E662" s="8"/>
      <c r="F662" s="19"/>
      <c r="G662" s="18"/>
      <c r="H662" s="18"/>
      <c r="I662" s="1"/>
      <c r="J662"/>
      <c r="K662"/>
      <c r="L662"/>
      <c r="M662"/>
      <c r="N662"/>
      <c r="O662"/>
      <c r="P662"/>
      <c r="Q662"/>
      <c r="S662"/>
      <c r="T662"/>
      <c r="U662"/>
      <c r="V662"/>
      <c r="W662"/>
      <c r="X662"/>
      <c r="Y662"/>
      <c r="Z662"/>
      <c r="AB662"/>
      <c r="AC662"/>
      <c r="AD662"/>
      <c r="AE662"/>
      <c r="AF662"/>
      <c r="AG662"/>
      <c r="AH662"/>
      <c r="AI662"/>
      <c r="AJ662" s="72"/>
    </row>
    <row r="663" spans="1:36" x14ac:dyDescent="0.25">
      <c r="A663" s="14"/>
      <c r="B663" s="8"/>
      <c r="C663" s="15"/>
      <c r="D663" s="16"/>
      <c r="E663" s="8"/>
      <c r="F663" s="19"/>
      <c r="G663" s="18"/>
      <c r="H663" s="18"/>
      <c r="I663" s="1"/>
      <c r="J663"/>
      <c r="K663"/>
      <c r="L663"/>
      <c r="M663"/>
      <c r="N663"/>
      <c r="O663"/>
      <c r="P663"/>
      <c r="Q663"/>
      <c r="S663"/>
      <c r="T663"/>
      <c r="U663"/>
      <c r="V663"/>
      <c r="W663"/>
      <c r="X663"/>
      <c r="Y663"/>
      <c r="Z663"/>
      <c r="AB663"/>
      <c r="AC663"/>
      <c r="AD663"/>
      <c r="AE663"/>
      <c r="AF663"/>
      <c r="AG663"/>
      <c r="AH663"/>
      <c r="AI663"/>
      <c r="AJ663" s="72"/>
    </row>
    <row r="664" spans="1:36" x14ac:dyDescent="0.25">
      <c r="A664" s="14"/>
      <c r="B664" s="8"/>
      <c r="C664" s="15"/>
      <c r="D664" s="16"/>
      <c r="E664" s="8"/>
      <c r="F664" s="19"/>
      <c r="G664" s="18"/>
      <c r="H664" s="18"/>
      <c r="I664" s="1"/>
      <c r="J664"/>
      <c r="K664"/>
      <c r="L664"/>
      <c r="M664"/>
      <c r="N664"/>
      <c r="O664"/>
      <c r="P664"/>
      <c r="Q664"/>
      <c r="S664"/>
      <c r="T664"/>
      <c r="U664"/>
      <c r="V664"/>
      <c r="W664"/>
      <c r="X664"/>
      <c r="Y664"/>
      <c r="Z664"/>
      <c r="AB664"/>
      <c r="AC664"/>
      <c r="AD664"/>
      <c r="AE664"/>
      <c r="AF664"/>
      <c r="AG664"/>
      <c r="AH664"/>
      <c r="AI664"/>
      <c r="AJ664" s="72"/>
    </row>
    <row r="665" spans="1:36" x14ac:dyDescent="0.25">
      <c r="A665" s="14"/>
      <c r="B665" s="8"/>
      <c r="C665" s="15"/>
      <c r="D665" s="16"/>
      <c r="E665" s="8"/>
      <c r="F665" s="19"/>
      <c r="G665" s="18"/>
      <c r="H665" s="18"/>
      <c r="I665" s="1"/>
      <c r="J665"/>
      <c r="K665"/>
      <c r="L665"/>
      <c r="M665"/>
      <c r="N665"/>
      <c r="O665"/>
      <c r="P665"/>
      <c r="Q665"/>
      <c r="S665"/>
      <c r="T665"/>
      <c r="U665"/>
      <c r="V665"/>
      <c r="W665"/>
      <c r="X665"/>
      <c r="Y665"/>
      <c r="Z665"/>
      <c r="AB665"/>
      <c r="AC665"/>
      <c r="AD665"/>
      <c r="AE665"/>
      <c r="AF665"/>
      <c r="AG665"/>
      <c r="AH665"/>
      <c r="AI665"/>
      <c r="AJ665" s="72"/>
    </row>
    <row r="666" spans="1:36" x14ac:dyDescent="0.25">
      <c r="A666" s="14"/>
      <c r="B666" s="8"/>
      <c r="C666" s="15"/>
      <c r="D666" s="16"/>
      <c r="E666" s="8"/>
      <c r="F666" s="19"/>
      <c r="G666" s="18"/>
      <c r="H666" s="18"/>
      <c r="I666" s="1"/>
      <c r="J666"/>
      <c r="K666"/>
      <c r="L666"/>
      <c r="M666"/>
      <c r="N666"/>
      <c r="O666"/>
      <c r="P666"/>
      <c r="Q666"/>
      <c r="S666"/>
      <c r="T666"/>
      <c r="U666"/>
      <c r="V666"/>
      <c r="W666"/>
      <c r="X666"/>
      <c r="Y666"/>
      <c r="Z666"/>
      <c r="AB666"/>
      <c r="AC666"/>
      <c r="AD666"/>
      <c r="AE666"/>
      <c r="AF666"/>
      <c r="AG666"/>
      <c r="AH666"/>
      <c r="AI666"/>
      <c r="AJ666" s="72"/>
    </row>
    <row r="667" spans="1:36" x14ac:dyDescent="0.25">
      <c r="A667" s="14"/>
      <c r="B667" s="8"/>
      <c r="C667" s="15"/>
      <c r="D667" s="16"/>
      <c r="E667" s="8"/>
      <c r="F667" s="19"/>
      <c r="G667" s="18"/>
      <c r="H667" s="18"/>
      <c r="I667" s="1"/>
      <c r="J667"/>
      <c r="K667"/>
      <c r="L667"/>
      <c r="M667"/>
      <c r="N667"/>
      <c r="O667"/>
      <c r="P667"/>
      <c r="Q667"/>
      <c r="S667"/>
      <c r="T667"/>
      <c r="U667"/>
      <c r="V667"/>
      <c r="W667"/>
      <c r="X667"/>
      <c r="Y667"/>
      <c r="Z667"/>
      <c r="AB667"/>
      <c r="AC667"/>
      <c r="AD667"/>
      <c r="AE667"/>
      <c r="AF667"/>
      <c r="AG667"/>
      <c r="AH667"/>
      <c r="AI667"/>
      <c r="AJ667" s="72"/>
    </row>
    <row r="668" spans="1:36" x14ac:dyDescent="0.25">
      <c r="A668" s="14"/>
      <c r="B668" s="8"/>
      <c r="C668" s="15"/>
      <c r="D668" s="16"/>
      <c r="E668" s="8"/>
      <c r="F668" s="19"/>
      <c r="G668" s="18"/>
      <c r="H668" s="18"/>
      <c r="I668" s="1"/>
      <c r="J668"/>
      <c r="K668"/>
      <c r="L668"/>
      <c r="M668"/>
      <c r="N668"/>
      <c r="O668"/>
      <c r="P668"/>
      <c r="Q668"/>
      <c r="S668"/>
      <c r="T668"/>
      <c r="U668"/>
      <c r="V668"/>
      <c r="W668"/>
      <c r="X668"/>
      <c r="Y668"/>
      <c r="Z668"/>
      <c r="AB668"/>
      <c r="AC668"/>
      <c r="AD668"/>
      <c r="AE668"/>
      <c r="AF668"/>
      <c r="AG668"/>
      <c r="AH668"/>
      <c r="AI668"/>
      <c r="AJ668" s="72"/>
    </row>
    <row r="669" spans="1:36" x14ac:dyDescent="0.25">
      <c r="A669" s="14"/>
      <c r="B669" s="8"/>
      <c r="C669" s="15"/>
      <c r="D669" s="16"/>
      <c r="E669" s="8"/>
      <c r="F669" s="19"/>
      <c r="G669" s="18"/>
      <c r="H669" s="18"/>
      <c r="I669" s="1"/>
      <c r="J669"/>
      <c r="K669"/>
      <c r="L669"/>
      <c r="M669"/>
      <c r="N669"/>
      <c r="O669"/>
      <c r="P669"/>
      <c r="Q669"/>
      <c r="S669"/>
      <c r="T669"/>
      <c r="U669"/>
      <c r="V669"/>
      <c r="W669"/>
      <c r="X669"/>
      <c r="Y669"/>
      <c r="Z669"/>
      <c r="AB669"/>
      <c r="AC669"/>
      <c r="AD669"/>
      <c r="AE669"/>
      <c r="AF669"/>
      <c r="AG669"/>
      <c r="AH669"/>
      <c r="AI669"/>
      <c r="AJ669" s="72"/>
    </row>
    <row r="670" spans="1:36" x14ac:dyDescent="0.25">
      <c r="A670" s="14"/>
      <c r="B670" s="8"/>
      <c r="C670" s="15"/>
      <c r="D670" s="16"/>
      <c r="E670" s="8"/>
      <c r="F670" s="19"/>
      <c r="G670" s="18"/>
      <c r="H670" s="18"/>
      <c r="I670" s="1"/>
      <c r="J670"/>
      <c r="K670"/>
      <c r="L670"/>
      <c r="M670"/>
      <c r="N670"/>
      <c r="O670"/>
      <c r="P670"/>
      <c r="Q670"/>
      <c r="S670"/>
      <c r="T670"/>
      <c r="U670"/>
      <c r="V670"/>
      <c r="W670"/>
      <c r="X670"/>
      <c r="Y670"/>
      <c r="Z670"/>
      <c r="AB670"/>
      <c r="AC670"/>
      <c r="AD670"/>
      <c r="AE670"/>
      <c r="AF670"/>
      <c r="AG670"/>
      <c r="AH670"/>
      <c r="AI670"/>
      <c r="AJ670" s="72"/>
    </row>
    <row r="671" spans="1:36" x14ac:dyDescent="0.25">
      <c r="A671" s="14"/>
      <c r="B671" s="8"/>
      <c r="C671" s="15"/>
      <c r="D671" s="16"/>
      <c r="E671" s="8"/>
      <c r="F671" s="19"/>
      <c r="G671" s="18"/>
      <c r="H671" s="18"/>
      <c r="I671" s="1"/>
      <c r="J671"/>
      <c r="K671"/>
      <c r="L671"/>
      <c r="M671"/>
      <c r="N671"/>
      <c r="O671"/>
      <c r="P671"/>
      <c r="Q671"/>
      <c r="S671"/>
      <c r="T671"/>
      <c r="U671"/>
      <c r="V671"/>
      <c r="W671"/>
      <c r="X671"/>
      <c r="Y671"/>
      <c r="Z671"/>
      <c r="AB671"/>
      <c r="AC671"/>
      <c r="AD671"/>
      <c r="AE671"/>
      <c r="AF671"/>
      <c r="AG671"/>
      <c r="AH671"/>
      <c r="AI671"/>
      <c r="AJ671" s="72"/>
    </row>
    <row r="672" spans="1:36" x14ac:dyDescent="0.25">
      <c r="A672" s="14"/>
      <c r="B672" s="8"/>
      <c r="C672" s="15"/>
      <c r="D672" s="16"/>
      <c r="E672" s="8"/>
      <c r="F672" s="19"/>
      <c r="G672" s="18"/>
      <c r="H672" s="18"/>
      <c r="I672" s="1"/>
      <c r="J672"/>
      <c r="K672"/>
      <c r="L672"/>
      <c r="M672"/>
      <c r="N672"/>
      <c r="O672"/>
      <c r="P672"/>
      <c r="Q672"/>
      <c r="S672"/>
      <c r="T672"/>
      <c r="U672"/>
      <c r="V672"/>
      <c r="W672"/>
      <c r="X672"/>
      <c r="Y672"/>
      <c r="Z672"/>
      <c r="AB672"/>
      <c r="AC672"/>
      <c r="AD672"/>
      <c r="AE672"/>
      <c r="AF672"/>
      <c r="AG672"/>
      <c r="AH672"/>
      <c r="AI672"/>
      <c r="AJ672" s="72"/>
    </row>
    <row r="673" spans="1:36" x14ac:dyDescent="0.25">
      <c r="A673" s="14"/>
      <c r="B673" s="8"/>
      <c r="C673" s="15"/>
      <c r="D673" s="16"/>
      <c r="E673" s="8"/>
      <c r="F673" s="19"/>
      <c r="G673" s="18"/>
      <c r="H673" s="18"/>
      <c r="I673" s="1"/>
      <c r="J673"/>
      <c r="K673"/>
      <c r="L673"/>
      <c r="M673"/>
      <c r="N673"/>
      <c r="O673"/>
      <c r="P673"/>
      <c r="Q673"/>
      <c r="S673"/>
      <c r="T673"/>
      <c r="U673"/>
      <c r="V673"/>
      <c r="W673"/>
      <c r="X673"/>
      <c r="Y673"/>
      <c r="Z673"/>
      <c r="AB673"/>
      <c r="AC673"/>
      <c r="AD673"/>
      <c r="AE673"/>
      <c r="AF673"/>
      <c r="AG673"/>
      <c r="AH673"/>
      <c r="AI673"/>
      <c r="AJ673" s="72"/>
    </row>
    <row r="674" spans="1:36" x14ac:dyDescent="0.25">
      <c r="A674" s="14"/>
      <c r="B674" s="8"/>
      <c r="C674" s="15"/>
      <c r="D674" s="16"/>
      <c r="E674" s="8"/>
      <c r="F674" s="19"/>
      <c r="G674" s="18"/>
      <c r="H674" s="18"/>
      <c r="I674" s="1"/>
      <c r="J674"/>
      <c r="K674"/>
      <c r="L674"/>
      <c r="M674"/>
      <c r="N674"/>
      <c r="O674"/>
      <c r="P674"/>
      <c r="Q674"/>
      <c r="S674"/>
      <c r="T674"/>
      <c r="U674"/>
      <c r="V674"/>
      <c r="W674"/>
      <c r="X674"/>
      <c r="Y674"/>
      <c r="Z674"/>
      <c r="AB674"/>
      <c r="AC674"/>
      <c r="AD674"/>
      <c r="AE674"/>
      <c r="AF674"/>
      <c r="AG674"/>
      <c r="AH674"/>
      <c r="AI674"/>
      <c r="AJ674" s="72"/>
    </row>
    <row r="675" spans="1:36" x14ac:dyDescent="0.25">
      <c r="A675" s="14"/>
      <c r="B675" s="8"/>
      <c r="C675" s="15"/>
      <c r="D675" s="16"/>
      <c r="E675" s="8"/>
      <c r="F675" s="19"/>
      <c r="G675" s="18"/>
      <c r="H675" s="18"/>
      <c r="I675" s="1"/>
      <c r="J675"/>
      <c r="K675"/>
      <c r="L675"/>
      <c r="M675"/>
      <c r="N675"/>
      <c r="O675"/>
      <c r="P675"/>
      <c r="Q675"/>
      <c r="S675"/>
      <c r="T675"/>
      <c r="U675"/>
      <c r="V675"/>
      <c r="W675"/>
      <c r="X675"/>
      <c r="Y675"/>
      <c r="Z675"/>
      <c r="AB675"/>
      <c r="AC675"/>
      <c r="AD675"/>
      <c r="AE675"/>
      <c r="AF675"/>
      <c r="AG675"/>
      <c r="AH675"/>
      <c r="AI675"/>
      <c r="AJ675" s="72"/>
    </row>
    <row r="676" spans="1:36" x14ac:dyDescent="0.25">
      <c r="A676" s="14"/>
      <c r="B676" s="8"/>
      <c r="C676" s="15"/>
      <c r="D676" s="16"/>
      <c r="E676" s="8"/>
      <c r="F676" s="19"/>
      <c r="G676" s="18"/>
      <c r="H676" s="18"/>
      <c r="I676" s="1"/>
      <c r="J676"/>
      <c r="K676"/>
      <c r="L676"/>
      <c r="M676"/>
      <c r="N676"/>
      <c r="O676"/>
      <c r="P676"/>
      <c r="Q676"/>
      <c r="S676"/>
      <c r="T676"/>
      <c r="U676"/>
      <c r="V676"/>
      <c r="W676"/>
      <c r="X676"/>
      <c r="Y676"/>
      <c r="Z676"/>
      <c r="AB676"/>
      <c r="AC676"/>
      <c r="AD676"/>
      <c r="AE676"/>
      <c r="AF676"/>
      <c r="AG676"/>
      <c r="AH676"/>
      <c r="AI676"/>
      <c r="AJ676" s="72"/>
    </row>
    <row r="677" spans="1:36" x14ac:dyDescent="0.25">
      <c r="A677" s="14"/>
      <c r="B677" s="8"/>
      <c r="C677" s="15"/>
      <c r="D677" s="16"/>
      <c r="E677" s="8"/>
      <c r="F677" s="19"/>
      <c r="G677" s="18"/>
      <c r="H677" s="18"/>
      <c r="I677" s="1"/>
      <c r="J677"/>
      <c r="K677"/>
      <c r="L677"/>
      <c r="M677"/>
      <c r="N677"/>
      <c r="O677"/>
      <c r="P677"/>
      <c r="Q677"/>
      <c r="S677"/>
      <c r="T677"/>
      <c r="U677"/>
      <c r="V677"/>
      <c r="W677"/>
      <c r="X677"/>
      <c r="Y677"/>
      <c r="Z677"/>
      <c r="AB677"/>
      <c r="AC677"/>
      <c r="AD677"/>
      <c r="AE677"/>
      <c r="AF677"/>
      <c r="AG677"/>
      <c r="AH677"/>
      <c r="AI677"/>
      <c r="AJ677" s="72"/>
    </row>
    <row r="678" spans="1:36" x14ac:dyDescent="0.25">
      <c r="A678" s="14"/>
      <c r="B678" s="8"/>
      <c r="C678" s="15"/>
      <c r="D678" s="16"/>
      <c r="E678" s="8"/>
      <c r="F678" s="19"/>
      <c r="G678" s="18"/>
      <c r="H678" s="18"/>
      <c r="I678" s="1"/>
      <c r="J678"/>
      <c r="K678"/>
      <c r="L678"/>
      <c r="M678"/>
      <c r="N678"/>
      <c r="O678"/>
      <c r="P678"/>
      <c r="Q678"/>
      <c r="S678"/>
      <c r="T678"/>
      <c r="U678"/>
      <c r="V678"/>
      <c r="W678"/>
      <c r="X678"/>
      <c r="Y678"/>
      <c r="Z678"/>
      <c r="AB678"/>
      <c r="AC678"/>
      <c r="AD678"/>
      <c r="AE678"/>
      <c r="AF678"/>
      <c r="AG678"/>
      <c r="AH678"/>
      <c r="AI678"/>
      <c r="AJ678" s="72"/>
    </row>
    <row r="679" spans="1:36" x14ac:dyDescent="0.25">
      <c r="A679" s="14"/>
      <c r="B679" s="8"/>
      <c r="C679" s="15"/>
      <c r="D679" s="16"/>
      <c r="E679" s="8"/>
      <c r="F679" s="19"/>
      <c r="G679" s="18"/>
      <c r="H679" s="18"/>
      <c r="I679" s="1"/>
      <c r="J679"/>
      <c r="K679"/>
      <c r="L679"/>
      <c r="M679"/>
      <c r="N679"/>
      <c r="O679"/>
      <c r="P679"/>
      <c r="Q679"/>
      <c r="S679"/>
      <c r="T679"/>
      <c r="U679"/>
      <c r="V679"/>
      <c r="W679"/>
      <c r="X679"/>
      <c r="Y679"/>
      <c r="Z679"/>
      <c r="AB679"/>
      <c r="AC679"/>
      <c r="AD679"/>
      <c r="AE679"/>
      <c r="AF679"/>
      <c r="AG679"/>
      <c r="AH679"/>
      <c r="AI679"/>
      <c r="AJ679" s="72"/>
    </row>
    <row r="680" spans="1:36" x14ac:dyDescent="0.25">
      <c r="A680" s="14"/>
      <c r="B680" s="8"/>
      <c r="C680" s="15"/>
      <c r="D680" s="16"/>
      <c r="E680" s="8"/>
      <c r="F680" s="19"/>
      <c r="G680" s="18"/>
      <c r="H680" s="18"/>
      <c r="I680" s="1"/>
      <c r="J680"/>
      <c r="K680"/>
      <c r="L680"/>
      <c r="M680"/>
      <c r="N680"/>
      <c r="O680"/>
      <c r="P680"/>
      <c r="Q680"/>
      <c r="S680"/>
      <c r="T680"/>
      <c r="U680"/>
      <c r="V680"/>
      <c r="W680"/>
      <c r="X680"/>
      <c r="Y680"/>
      <c r="Z680"/>
      <c r="AB680"/>
      <c r="AC680"/>
      <c r="AD680"/>
      <c r="AE680"/>
      <c r="AF680"/>
      <c r="AG680"/>
      <c r="AH680"/>
      <c r="AI680"/>
      <c r="AJ680" s="72"/>
    </row>
    <row r="681" spans="1:36" x14ac:dyDescent="0.25">
      <c r="A681" s="14"/>
      <c r="B681" s="8"/>
      <c r="C681" s="15"/>
      <c r="D681" s="16"/>
      <c r="E681" s="8"/>
      <c r="F681" s="19"/>
      <c r="G681" s="18"/>
      <c r="H681" s="18"/>
      <c r="I681" s="1"/>
      <c r="J681"/>
      <c r="K681"/>
      <c r="L681"/>
      <c r="M681"/>
      <c r="N681"/>
      <c r="O681"/>
      <c r="P681"/>
      <c r="Q681"/>
      <c r="S681"/>
      <c r="T681"/>
      <c r="U681"/>
      <c r="V681"/>
      <c r="W681"/>
      <c r="X681"/>
      <c r="Y681"/>
      <c r="Z681"/>
      <c r="AB681"/>
      <c r="AC681"/>
      <c r="AD681"/>
      <c r="AE681"/>
      <c r="AF681"/>
      <c r="AG681"/>
      <c r="AH681"/>
      <c r="AI681"/>
      <c r="AJ681" s="72"/>
    </row>
    <row r="682" spans="1:36" x14ac:dyDescent="0.25">
      <c r="A682" s="14"/>
      <c r="B682" s="8"/>
      <c r="C682" s="15"/>
      <c r="D682" s="16"/>
      <c r="E682" s="8"/>
      <c r="F682" s="19"/>
      <c r="G682" s="18"/>
      <c r="H682" s="18"/>
      <c r="I682" s="1"/>
      <c r="J682"/>
      <c r="K682"/>
      <c r="L682"/>
      <c r="M682"/>
      <c r="N682"/>
      <c r="O682"/>
      <c r="P682"/>
      <c r="Q682"/>
      <c r="S682"/>
      <c r="T682"/>
      <c r="U682"/>
      <c r="V682"/>
      <c r="W682"/>
      <c r="X682"/>
      <c r="Y682"/>
      <c r="Z682"/>
      <c r="AB682"/>
      <c r="AC682"/>
      <c r="AD682"/>
      <c r="AE682"/>
      <c r="AF682"/>
      <c r="AG682"/>
      <c r="AH682"/>
      <c r="AI682"/>
      <c r="AJ682" s="72"/>
    </row>
    <row r="683" spans="1:36" x14ac:dyDescent="0.25">
      <c r="A683" s="14"/>
      <c r="B683" s="8"/>
      <c r="C683" s="15"/>
      <c r="D683" s="16"/>
      <c r="E683" s="8"/>
      <c r="F683" s="19"/>
      <c r="G683" s="18"/>
      <c r="H683" s="18"/>
      <c r="I683" s="1"/>
      <c r="J683"/>
      <c r="K683"/>
      <c r="L683"/>
      <c r="M683"/>
      <c r="N683"/>
      <c r="O683"/>
      <c r="P683"/>
      <c r="Q683"/>
      <c r="S683"/>
      <c r="T683"/>
      <c r="U683"/>
      <c r="V683"/>
      <c r="W683"/>
      <c r="X683"/>
      <c r="Y683"/>
      <c r="Z683"/>
      <c r="AB683"/>
      <c r="AC683"/>
      <c r="AD683"/>
      <c r="AE683"/>
      <c r="AF683"/>
      <c r="AG683"/>
      <c r="AH683"/>
      <c r="AI683"/>
      <c r="AJ683" s="72"/>
    </row>
    <row r="684" spans="1:36" x14ac:dyDescent="0.25">
      <c r="A684" s="14"/>
      <c r="B684" s="8"/>
      <c r="C684" s="15"/>
      <c r="D684" s="16"/>
      <c r="E684" s="8"/>
      <c r="F684" s="19"/>
      <c r="G684" s="18"/>
      <c r="H684" s="18"/>
      <c r="I684" s="1"/>
      <c r="J684"/>
      <c r="K684"/>
      <c r="L684"/>
      <c r="M684"/>
      <c r="N684"/>
      <c r="O684"/>
      <c r="P684"/>
      <c r="Q684"/>
      <c r="S684"/>
      <c r="T684"/>
      <c r="U684"/>
      <c r="V684"/>
      <c r="W684"/>
      <c r="X684"/>
      <c r="Y684"/>
      <c r="Z684"/>
      <c r="AB684"/>
      <c r="AC684"/>
      <c r="AD684"/>
      <c r="AE684"/>
      <c r="AF684"/>
      <c r="AG684"/>
      <c r="AH684"/>
      <c r="AI684"/>
      <c r="AJ684" s="72"/>
    </row>
    <row r="685" spans="1:36" x14ac:dyDescent="0.25">
      <c r="A685" s="14"/>
      <c r="B685" s="8"/>
      <c r="C685" s="15"/>
      <c r="D685" s="16"/>
      <c r="E685" s="8"/>
      <c r="F685" s="19"/>
      <c r="G685" s="18"/>
      <c r="H685" s="18"/>
      <c r="I685" s="1"/>
      <c r="J685"/>
      <c r="K685"/>
      <c r="L685"/>
      <c r="M685"/>
      <c r="N685"/>
      <c r="O685"/>
      <c r="P685"/>
      <c r="Q685"/>
      <c r="S685"/>
      <c r="T685"/>
      <c r="U685"/>
      <c r="V685"/>
      <c r="W685"/>
      <c r="X685"/>
      <c r="Y685"/>
      <c r="Z685"/>
      <c r="AB685"/>
      <c r="AC685"/>
      <c r="AD685"/>
      <c r="AE685"/>
      <c r="AF685"/>
      <c r="AG685"/>
      <c r="AH685"/>
      <c r="AI685"/>
      <c r="AJ685" s="72"/>
    </row>
    <row r="686" spans="1:36" x14ac:dyDescent="0.25">
      <c r="A686" s="14"/>
      <c r="B686" s="8"/>
      <c r="C686" s="15"/>
      <c r="D686" s="16"/>
      <c r="E686" s="8"/>
      <c r="F686" s="19"/>
      <c r="G686" s="18"/>
      <c r="H686" s="18"/>
      <c r="I686" s="1"/>
      <c r="J686"/>
      <c r="K686"/>
      <c r="L686"/>
      <c r="M686"/>
      <c r="N686"/>
      <c r="O686"/>
      <c r="P686"/>
      <c r="Q686"/>
      <c r="S686"/>
      <c r="T686"/>
      <c r="U686"/>
      <c r="V686"/>
      <c r="W686"/>
      <c r="X686"/>
      <c r="Y686"/>
      <c r="Z686"/>
      <c r="AB686"/>
      <c r="AC686"/>
      <c r="AD686"/>
      <c r="AE686"/>
      <c r="AF686"/>
      <c r="AG686"/>
      <c r="AH686"/>
      <c r="AI686"/>
      <c r="AJ686" s="72"/>
    </row>
    <row r="687" spans="1:36" x14ac:dyDescent="0.25">
      <c r="A687" s="14"/>
      <c r="B687" s="8"/>
      <c r="C687" s="15"/>
      <c r="D687" s="16"/>
      <c r="E687" s="8"/>
      <c r="F687" s="19"/>
      <c r="G687" s="18"/>
      <c r="H687" s="18"/>
      <c r="I687" s="1"/>
      <c r="J687"/>
      <c r="K687"/>
      <c r="L687"/>
      <c r="M687"/>
      <c r="N687"/>
      <c r="O687"/>
      <c r="P687"/>
      <c r="Q687"/>
      <c r="S687"/>
      <c r="T687"/>
      <c r="U687"/>
      <c r="V687"/>
      <c r="W687"/>
      <c r="X687"/>
      <c r="Y687"/>
      <c r="Z687"/>
      <c r="AB687"/>
      <c r="AC687"/>
      <c r="AD687"/>
      <c r="AE687"/>
      <c r="AF687"/>
      <c r="AG687"/>
      <c r="AH687"/>
      <c r="AI687"/>
      <c r="AJ687" s="72"/>
    </row>
    <row r="688" spans="1:36" x14ac:dyDescent="0.25">
      <c r="A688" s="14"/>
      <c r="B688" s="8"/>
      <c r="C688" s="15"/>
      <c r="D688" s="16"/>
      <c r="E688" s="8"/>
      <c r="F688" s="19"/>
      <c r="G688" s="18"/>
      <c r="H688" s="18"/>
      <c r="I688" s="1"/>
      <c r="J688"/>
      <c r="K688"/>
      <c r="L688"/>
      <c r="M688"/>
      <c r="N688"/>
      <c r="O688"/>
      <c r="P688"/>
      <c r="Q688"/>
      <c r="S688"/>
      <c r="T688"/>
      <c r="U688"/>
      <c r="V688"/>
      <c r="W688"/>
      <c r="X688"/>
      <c r="Y688"/>
      <c r="Z688"/>
      <c r="AB688"/>
      <c r="AC688"/>
      <c r="AD688"/>
      <c r="AE688"/>
      <c r="AF688"/>
      <c r="AG688"/>
      <c r="AH688"/>
      <c r="AI688"/>
      <c r="AJ688" s="72"/>
    </row>
    <row r="689" spans="1:36" x14ac:dyDescent="0.25">
      <c r="A689" s="14"/>
      <c r="B689" s="8"/>
      <c r="C689" s="15"/>
      <c r="D689" s="16"/>
      <c r="E689" s="8"/>
      <c r="F689" s="19"/>
      <c r="G689" s="18"/>
      <c r="H689" s="18"/>
      <c r="I689" s="1"/>
      <c r="J689"/>
      <c r="K689"/>
      <c r="L689"/>
      <c r="M689"/>
      <c r="N689"/>
      <c r="O689"/>
      <c r="P689"/>
      <c r="Q689"/>
      <c r="S689"/>
      <c r="T689"/>
      <c r="U689"/>
      <c r="V689"/>
      <c r="W689"/>
      <c r="X689"/>
      <c r="Y689"/>
      <c r="Z689"/>
      <c r="AB689"/>
      <c r="AC689"/>
      <c r="AD689"/>
      <c r="AE689"/>
      <c r="AF689"/>
      <c r="AG689"/>
      <c r="AH689"/>
      <c r="AI689"/>
      <c r="AJ689" s="72"/>
    </row>
    <row r="690" spans="1:36" x14ac:dyDescent="0.25">
      <c r="A690" s="14"/>
      <c r="B690" s="8"/>
      <c r="C690" s="15"/>
      <c r="D690" s="16"/>
      <c r="E690" s="8"/>
      <c r="F690" s="19"/>
      <c r="G690" s="18"/>
      <c r="H690" s="18"/>
      <c r="I690" s="1"/>
      <c r="J690"/>
      <c r="K690"/>
      <c r="L690"/>
      <c r="M690"/>
      <c r="N690"/>
      <c r="O690"/>
      <c r="P690"/>
      <c r="Q690"/>
      <c r="S690"/>
      <c r="T690"/>
      <c r="U690"/>
      <c r="V690"/>
      <c r="W690"/>
      <c r="X690"/>
      <c r="Y690"/>
      <c r="Z690"/>
      <c r="AB690"/>
      <c r="AC690"/>
      <c r="AD690"/>
      <c r="AE690"/>
      <c r="AF690"/>
      <c r="AG690"/>
      <c r="AH690"/>
      <c r="AI690"/>
      <c r="AJ690" s="72"/>
    </row>
    <row r="691" spans="1:36" x14ac:dyDescent="0.25">
      <c r="A691" s="14"/>
      <c r="B691" s="8"/>
      <c r="C691" s="15"/>
      <c r="D691" s="16"/>
      <c r="E691" s="8"/>
      <c r="F691" s="19"/>
      <c r="G691" s="18"/>
      <c r="H691" s="18"/>
      <c r="I691" s="1"/>
      <c r="J691"/>
      <c r="K691"/>
      <c r="L691"/>
      <c r="M691"/>
      <c r="N691"/>
      <c r="O691"/>
      <c r="P691"/>
      <c r="Q691"/>
      <c r="S691"/>
      <c r="T691"/>
      <c r="U691"/>
      <c r="V691"/>
      <c r="W691"/>
      <c r="X691"/>
      <c r="Y691"/>
      <c r="Z691"/>
      <c r="AB691"/>
      <c r="AC691"/>
      <c r="AD691"/>
      <c r="AE691"/>
      <c r="AF691"/>
      <c r="AG691"/>
      <c r="AH691"/>
      <c r="AI691"/>
      <c r="AJ691" s="72"/>
    </row>
    <row r="692" spans="1:36" x14ac:dyDescent="0.25">
      <c r="A692" s="14"/>
      <c r="B692" s="8"/>
      <c r="C692" s="15"/>
      <c r="D692" s="16"/>
      <c r="E692" s="8"/>
      <c r="F692" s="19"/>
      <c r="G692" s="18"/>
      <c r="H692" s="18"/>
      <c r="I692" s="1"/>
      <c r="J692"/>
      <c r="K692"/>
      <c r="L692"/>
      <c r="M692"/>
      <c r="N692"/>
      <c r="O692"/>
      <c r="P692"/>
      <c r="Q692"/>
      <c r="S692"/>
      <c r="T692"/>
      <c r="U692"/>
      <c r="V692"/>
      <c r="W692"/>
      <c r="X692"/>
      <c r="Y692"/>
      <c r="Z692"/>
      <c r="AB692"/>
      <c r="AC692"/>
      <c r="AD692"/>
      <c r="AE692"/>
      <c r="AF692"/>
      <c r="AG692"/>
      <c r="AH692"/>
      <c r="AI692"/>
      <c r="AJ692" s="72"/>
    </row>
    <row r="693" spans="1:36" x14ac:dyDescent="0.25">
      <c r="A693" s="14"/>
      <c r="B693" s="8"/>
      <c r="C693" s="15"/>
      <c r="D693" s="16"/>
      <c r="E693" s="8"/>
      <c r="F693" s="19"/>
      <c r="G693" s="18"/>
      <c r="H693" s="18"/>
      <c r="I693" s="1"/>
      <c r="J693"/>
      <c r="K693"/>
      <c r="L693"/>
      <c r="M693"/>
      <c r="N693"/>
      <c r="O693"/>
      <c r="P693"/>
      <c r="Q693"/>
      <c r="S693"/>
      <c r="T693"/>
      <c r="U693"/>
      <c r="V693"/>
      <c r="W693"/>
      <c r="X693"/>
      <c r="Y693"/>
      <c r="Z693"/>
      <c r="AB693"/>
      <c r="AC693"/>
      <c r="AD693"/>
      <c r="AE693"/>
      <c r="AF693"/>
      <c r="AG693"/>
      <c r="AH693"/>
      <c r="AI693"/>
      <c r="AJ693" s="72"/>
    </row>
    <row r="694" spans="1:36" x14ac:dyDescent="0.25">
      <c r="A694" s="14"/>
      <c r="B694" s="8"/>
      <c r="C694" s="15"/>
      <c r="D694" s="16"/>
      <c r="E694" s="8"/>
      <c r="F694" s="19"/>
      <c r="G694" s="18"/>
      <c r="H694" s="18"/>
      <c r="I694" s="1"/>
      <c r="J694"/>
      <c r="K694"/>
      <c r="L694"/>
      <c r="M694"/>
      <c r="N694"/>
      <c r="O694"/>
      <c r="P694"/>
      <c r="Q694"/>
      <c r="S694"/>
      <c r="T694"/>
      <c r="U694"/>
      <c r="V694"/>
      <c r="W694"/>
      <c r="X694"/>
      <c r="Y694"/>
      <c r="Z694"/>
      <c r="AB694"/>
      <c r="AC694"/>
      <c r="AD694"/>
      <c r="AE694"/>
      <c r="AF694"/>
      <c r="AG694"/>
      <c r="AH694"/>
      <c r="AI694"/>
      <c r="AJ694" s="72"/>
    </row>
    <row r="695" spans="1:36" x14ac:dyDescent="0.25">
      <c r="A695" s="14"/>
      <c r="B695" s="8"/>
      <c r="C695" s="15"/>
      <c r="D695" s="16"/>
      <c r="E695" s="8"/>
      <c r="F695" s="19"/>
      <c r="G695" s="18"/>
      <c r="H695" s="18"/>
      <c r="I695" s="1"/>
      <c r="J695"/>
      <c r="K695"/>
      <c r="L695"/>
      <c r="M695"/>
      <c r="N695"/>
      <c r="O695"/>
      <c r="P695"/>
      <c r="Q695"/>
      <c r="S695"/>
      <c r="T695"/>
      <c r="U695"/>
      <c r="V695"/>
      <c r="W695"/>
      <c r="X695"/>
      <c r="Y695"/>
      <c r="Z695"/>
      <c r="AB695"/>
      <c r="AC695"/>
      <c r="AD695"/>
      <c r="AE695"/>
      <c r="AF695"/>
      <c r="AG695"/>
      <c r="AH695"/>
      <c r="AI695"/>
      <c r="AJ695" s="72"/>
    </row>
    <row r="696" spans="1:36" x14ac:dyDescent="0.25">
      <c r="A696" s="14"/>
      <c r="B696" s="8"/>
      <c r="C696" s="15"/>
      <c r="D696" s="16"/>
      <c r="E696" s="8"/>
      <c r="F696" s="19"/>
      <c r="G696" s="18"/>
      <c r="H696" s="18"/>
      <c r="I696" s="1"/>
      <c r="J696"/>
      <c r="K696"/>
      <c r="L696"/>
      <c r="M696"/>
      <c r="N696"/>
      <c r="O696"/>
      <c r="P696"/>
      <c r="Q696"/>
      <c r="S696"/>
      <c r="T696"/>
      <c r="U696"/>
      <c r="V696"/>
      <c r="W696"/>
      <c r="X696"/>
      <c r="Y696"/>
      <c r="Z696"/>
      <c r="AB696"/>
      <c r="AC696"/>
      <c r="AD696"/>
      <c r="AE696"/>
      <c r="AF696"/>
      <c r="AG696"/>
      <c r="AH696"/>
      <c r="AI696"/>
      <c r="AJ696" s="72"/>
    </row>
    <row r="697" spans="1:36" x14ac:dyDescent="0.25">
      <c r="A697" s="14"/>
      <c r="B697" s="8"/>
      <c r="C697" s="15"/>
      <c r="D697" s="16"/>
      <c r="E697" s="8"/>
      <c r="F697" s="19"/>
      <c r="G697" s="18"/>
      <c r="H697" s="18"/>
      <c r="I697" s="1"/>
      <c r="J697"/>
      <c r="K697"/>
      <c r="L697"/>
      <c r="M697"/>
      <c r="N697"/>
      <c r="O697"/>
      <c r="P697"/>
      <c r="Q697"/>
      <c r="S697"/>
      <c r="T697"/>
      <c r="U697"/>
      <c r="V697"/>
      <c r="W697"/>
      <c r="X697"/>
      <c r="Y697"/>
      <c r="Z697"/>
      <c r="AB697"/>
      <c r="AC697"/>
      <c r="AD697"/>
      <c r="AE697"/>
      <c r="AF697"/>
      <c r="AG697"/>
      <c r="AH697"/>
      <c r="AI697"/>
      <c r="AJ697" s="72"/>
    </row>
    <row r="698" spans="1:36" x14ac:dyDescent="0.25">
      <c r="A698" s="14"/>
      <c r="B698" s="8"/>
      <c r="C698" s="15"/>
      <c r="D698" s="16"/>
      <c r="E698" s="8"/>
      <c r="F698" s="19"/>
      <c r="G698" s="18"/>
      <c r="H698" s="18"/>
      <c r="I698" s="1"/>
      <c r="J698"/>
      <c r="K698"/>
      <c r="L698"/>
      <c r="M698"/>
      <c r="N698"/>
      <c r="O698"/>
      <c r="P698"/>
      <c r="Q698"/>
      <c r="S698"/>
      <c r="T698"/>
      <c r="U698"/>
      <c r="V698"/>
      <c r="W698"/>
      <c r="X698"/>
      <c r="Y698"/>
      <c r="Z698"/>
      <c r="AB698"/>
      <c r="AC698"/>
      <c r="AD698"/>
      <c r="AE698"/>
      <c r="AF698"/>
      <c r="AG698"/>
      <c r="AH698"/>
      <c r="AI698"/>
      <c r="AJ698" s="72"/>
    </row>
    <row r="699" spans="1:36" x14ac:dyDescent="0.25">
      <c r="A699" s="14"/>
      <c r="B699" s="8"/>
      <c r="C699" s="15"/>
      <c r="D699" s="16"/>
      <c r="E699" s="8"/>
      <c r="F699" s="19"/>
      <c r="G699" s="18"/>
      <c r="H699" s="18"/>
      <c r="I699" s="1"/>
      <c r="J699"/>
      <c r="K699"/>
      <c r="L699"/>
      <c r="M699"/>
      <c r="N699"/>
      <c r="O699"/>
      <c r="P699"/>
      <c r="Q699"/>
      <c r="S699"/>
      <c r="T699"/>
      <c r="U699"/>
      <c r="V699"/>
      <c r="W699"/>
      <c r="X699"/>
      <c r="Y699"/>
      <c r="Z699"/>
      <c r="AB699"/>
      <c r="AC699"/>
      <c r="AD699"/>
      <c r="AE699"/>
      <c r="AF699"/>
      <c r="AG699"/>
      <c r="AH699"/>
      <c r="AI699"/>
      <c r="AJ699" s="72"/>
    </row>
    <row r="700" spans="1:36" x14ac:dyDescent="0.25">
      <c r="A700" s="14"/>
      <c r="B700" s="8"/>
      <c r="C700" s="15"/>
      <c r="D700" s="16"/>
      <c r="E700" s="8"/>
      <c r="F700" s="19"/>
      <c r="G700" s="18"/>
      <c r="H700" s="18"/>
      <c r="I700" s="1"/>
      <c r="J700"/>
      <c r="K700"/>
      <c r="L700"/>
      <c r="M700"/>
      <c r="N700"/>
      <c r="O700"/>
      <c r="P700"/>
      <c r="Q700"/>
      <c r="S700"/>
      <c r="T700"/>
      <c r="U700"/>
      <c r="V700"/>
      <c r="W700"/>
      <c r="X700"/>
      <c r="Y700"/>
      <c r="Z700"/>
      <c r="AB700"/>
      <c r="AC700"/>
      <c r="AD700"/>
      <c r="AE700"/>
      <c r="AF700"/>
      <c r="AG700"/>
      <c r="AH700"/>
      <c r="AI700"/>
      <c r="AJ700" s="72"/>
    </row>
    <row r="701" spans="1:36" x14ac:dyDescent="0.25">
      <c r="A701" s="14"/>
      <c r="B701" s="8"/>
      <c r="C701" s="15"/>
      <c r="D701" s="16"/>
      <c r="E701" s="8"/>
      <c r="F701" s="19"/>
      <c r="G701" s="18"/>
      <c r="H701" s="18"/>
      <c r="I701" s="1"/>
      <c r="J701"/>
      <c r="K701"/>
      <c r="L701"/>
      <c r="M701"/>
      <c r="N701"/>
      <c r="O701"/>
      <c r="P701"/>
      <c r="Q701"/>
      <c r="S701"/>
      <c r="T701"/>
      <c r="U701"/>
      <c r="V701"/>
      <c r="W701"/>
      <c r="X701"/>
      <c r="Y701"/>
      <c r="Z701"/>
      <c r="AB701"/>
      <c r="AC701"/>
      <c r="AD701"/>
      <c r="AE701"/>
      <c r="AF701"/>
      <c r="AG701"/>
      <c r="AH701"/>
      <c r="AI701"/>
      <c r="AJ701" s="72"/>
    </row>
    <row r="702" spans="1:36" x14ac:dyDescent="0.25">
      <c r="A702" s="14"/>
      <c r="B702" s="8"/>
      <c r="C702" s="15"/>
      <c r="D702" s="16"/>
      <c r="E702" s="8"/>
      <c r="F702" s="19"/>
      <c r="G702" s="18"/>
      <c r="H702" s="18"/>
      <c r="I702" s="1"/>
      <c r="J702"/>
      <c r="K702"/>
      <c r="L702"/>
      <c r="M702"/>
      <c r="N702"/>
      <c r="O702"/>
      <c r="P702"/>
      <c r="Q702"/>
      <c r="S702"/>
      <c r="T702"/>
      <c r="U702"/>
      <c r="V702"/>
      <c r="W702"/>
      <c r="X702"/>
      <c r="Y702"/>
      <c r="Z702"/>
      <c r="AB702"/>
      <c r="AC702"/>
      <c r="AD702"/>
      <c r="AE702"/>
      <c r="AF702"/>
      <c r="AG702"/>
      <c r="AH702"/>
      <c r="AI702"/>
      <c r="AJ702" s="72"/>
    </row>
    <row r="703" spans="1:36" x14ac:dyDescent="0.25">
      <c r="A703" s="14"/>
      <c r="B703" s="8"/>
      <c r="C703" s="15"/>
      <c r="D703" s="16"/>
      <c r="E703" s="8"/>
      <c r="F703" s="19"/>
      <c r="G703" s="18"/>
      <c r="H703" s="18"/>
      <c r="I703" s="1"/>
      <c r="J703"/>
      <c r="K703"/>
      <c r="L703"/>
      <c r="M703"/>
      <c r="N703"/>
      <c r="O703"/>
      <c r="P703"/>
      <c r="Q703"/>
      <c r="S703"/>
      <c r="T703"/>
      <c r="U703"/>
      <c r="V703"/>
      <c r="W703"/>
      <c r="X703"/>
      <c r="Y703"/>
      <c r="Z703"/>
      <c r="AB703"/>
      <c r="AC703"/>
      <c r="AD703"/>
      <c r="AE703"/>
      <c r="AF703"/>
      <c r="AG703"/>
      <c r="AH703"/>
      <c r="AI703"/>
      <c r="AJ703" s="72"/>
    </row>
    <row r="704" spans="1:36" x14ac:dyDescent="0.25">
      <c r="A704" s="14"/>
      <c r="B704" s="8"/>
      <c r="C704" s="15"/>
      <c r="D704" s="16"/>
      <c r="E704" s="8"/>
      <c r="F704" s="19"/>
      <c r="G704" s="18"/>
      <c r="H704" s="18"/>
      <c r="I704" s="1"/>
      <c r="J704"/>
      <c r="K704"/>
      <c r="L704"/>
      <c r="M704"/>
      <c r="N704"/>
      <c r="O704"/>
      <c r="P704"/>
      <c r="Q704"/>
      <c r="S704"/>
      <c r="T704"/>
      <c r="U704"/>
      <c r="V704"/>
      <c r="W704"/>
      <c r="X704"/>
      <c r="Y704"/>
      <c r="Z704"/>
      <c r="AB704"/>
      <c r="AC704"/>
      <c r="AD704"/>
      <c r="AE704"/>
      <c r="AF704"/>
      <c r="AG704"/>
      <c r="AH704"/>
      <c r="AI704"/>
      <c r="AJ704" s="72"/>
    </row>
    <row r="705" spans="1:36" x14ac:dyDescent="0.25">
      <c r="A705" s="14"/>
      <c r="B705" s="8"/>
      <c r="C705" s="15"/>
      <c r="D705" s="16"/>
      <c r="E705" s="8"/>
      <c r="F705" s="19"/>
      <c r="G705" s="18"/>
      <c r="H705" s="18"/>
      <c r="I705" s="1"/>
      <c r="J705"/>
      <c r="K705"/>
      <c r="L705"/>
      <c r="M705"/>
      <c r="N705"/>
      <c r="O705"/>
      <c r="P705"/>
      <c r="Q705"/>
      <c r="S705"/>
      <c r="T705"/>
      <c r="U705"/>
      <c r="V705"/>
      <c r="W705"/>
      <c r="X705"/>
      <c r="Y705"/>
      <c r="Z705"/>
      <c r="AB705"/>
      <c r="AC705"/>
      <c r="AD705"/>
      <c r="AE705"/>
      <c r="AF705"/>
      <c r="AG705"/>
      <c r="AH705"/>
      <c r="AI705"/>
      <c r="AJ705" s="72"/>
    </row>
    <row r="706" spans="1:36" x14ac:dyDescent="0.25">
      <c r="A706" s="14"/>
      <c r="B706" s="8"/>
      <c r="C706" s="15"/>
      <c r="D706" s="16"/>
      <c r="E706" s="8"/>
      <c r="F706" s="19"/>
      <c r="G706" s="18"/>
      <c r="H706" s="18"/>
      <c r="I706" s="1"/>
      <c r="J706"/>
      <c r="K706"/>
      <c r="L706"/>
      <c r="M706"/>
      <c r="N706"/>
      <c r="O706"/>
      <c r="P706"/>
      <c r="Q706"/>
      <c r="S706"/>
      <c r="T706"/>
      <c r="U706"/>
      <c r="V706"/>
      <c r="W706"/>
      <c r="X706"/>
      <c r="Y706"/>
      <c r="Z706"/>
      <c r="AB706"/>
      <c r="AC706"/>
      <c r="AD706"/>
      <c r="AE706"/>
      <c r="AF706"/>
      <c r="AG706"/>
      <c r="AH706"/>
      <c r="AI706"/>
      <c r="AJ706" s="72"/>
    </row>
    <row r="707" spans="1:36" x14ac:dyDescent="0.25">
      <c r="A707" s="14"/>
      <c r="B707" s="8"/>
      <c r="C707" s="15"/>
      <c r="D707" s="16"/>
      <c r="E707" s="8"/>
      <c r="F707" s="19"/>
      <c r="G707" s="18"/>
      <c r="H707" s="18"/>
      <c r="I707" s="1"/>
      <c r="J707"/>
      <c r="K707"/>
      <c r="L707"/>
      <c r="M707"/>
      <c r="N707"/>
      <c r="O707"/>
      <c r="P707"/>
      <c r="Q707"/>
      <c r="S707"/>
      <c r="T707"/>
      <c r="U707"/>
      <c r="V707"/>
      <c r="W707"/>
      <c r="X707"/>
      <c r="Y707"/>
      <c r="Z707"/>
      <c r="AB707"/>
      <c r="AC707"/>
      <c r="AD707"/>
      <c r="AE707"/>
      <c r="AF707"/>
      <c r="AG707"/>
      <c r="AH707"/>
      <c r="AI707"/>
      <c r="AJ707" s="72"/>
    </row>
    <row r="708" spans="1:36" x14ac:dyDescent="0.25">
      <c r="A708" s="14"/>
      <c r="B708" s="8"/>
      <c r="C708" s="15"/>
      <c r="D708" s="16"/>
      <c r="E708" s="8"/>
      <c r="F708" s="19"/>
      <c r="G708" s="18"/>
      <c r="H708" s="18"/>
      <c r="I708" s="1"/>
      <c r="J708"/>
      <c r="K708"/>
      <c r="L708"/>
      <c r="M708"/>
      <c r="N708"/>
      <c r="O708"/>
      <c r="P708"/>
      <c r="Q708"/>
      <c r="S708"/>
      <c r="T708"/>
      <c r="U708"/>
      <c r="V708"/>
      <c r="W708"/>
      <c r="X708"/>
      <c r="Y708"/>
      <c r="Z708"/>
      <c r="AB708"/>
      <c r="AC708"/>
      <c r="AD708"/>
      <c r="AE708"/>
      <c r="AF708"/>
      <c r="AG708"/>
      <c r="AH708"/>
      <c r="AI708"/>
      <c r="AJ708" s="72"/>
    </row>
    <row r="709" spans="1:36" x14ac:dyDescent="0.25">
      <c r="A709" s="14"/>
      <c r="B709" s="8"/>
      <c r="C709" s="15"/>
      <c r="D709" s="16"/>
      <c r="E709" s="8"/>
      <c r="F709" s="19"/>
      <c r="G709" s="18"/>
      <c r="H709" s="18"/>
      <c r="I709" s="1"/>
      <c r="J709"/>
      <c r="K709"/>
      <c r="L709"/>
      <c r="M709"/>
      <c r="N709"/>
      <c r="O709"/>
      <c r="P709"/>
      <c r="Q709"/>
      <c r="S709"/>
      <c r="T709"/>
      <c r="U709"/>
      <c r="V709"/>
      <c r="W709"/>
      <c r="X709"/>
      <c r="Y709"/>
      <c r="Z709"/>
      <c r="AB709"/>
      <c r="AC709"/>
      <c r="AD709"/>
      <c r="AE709"/>
      <c r="AF709"/>
      <c r="AG709"/>
      <c r="AH709"/>
      <c r="AI709"/>
      <c r="AJ709" s="72"/>
    </row>
    <row r="710" spans="1:36" x14ac:dyDescent="0.25">
      <c r="A710" s="14"/>
      <c r="B710" s="8"/>
      <c r="C710" s="15"/>
      <c r="D710" s="16"/>
      <c r="E710" s="8"/>
      <c r="F710" s="19"/>
      <c r="G710" s="18"/>
      <c r="H710" s="18"/>
      <c r="I710" s="1"/>
      <c r="J710"/>
      <c r="K710"/>
      <c r="L710"/>
      <c r="M710"/>
      <c r="N710"/>
      <c r="O710"/>
      <c r="P710"/>
      <c r="Q710"/>
      <c r="S710"/>
      <c r="T710"/>
      <c r="U710"/>
      <c r="V710"/>
      <c r="W710"/>
      <c r="X710"/>
      <c r="Y710"/>
      <c r="Z710"/>
      <c r="AB710"/>
      <c r="AC710"/>
      <c r="AD710"/>
      <c r="AE710"/>
      <c r="AF710"/>
      <c r="AG710"/>
      <c r="AH710"/>
      <c r="AI710"/>
      <c r="AJ710" s="72"/>
    </row>
    <row r="711" spans="1:36" x14ac:dyDescent="0.25">
      <c r="A711" s="14"/>
      <c r="B711" s="8"/>
      <c r="C711" s="15"/>
      <c r="D711" s="16"/>
      <c r="E711" s="8"/>
      <c r="F711" s="19"/>
      <c r="G711" s="18"/>
      <c r="H711" s="18"/>
      <c r="I711" s="1"/>
      <c r="J711"/>
      <c r="K711"/>
      <c r="L711"/>
      <c r="M711"/>
      <c r="N711"/>
      <c r="O711"/>
      <c r="P711"/>
      <c r="Q711"/>
      <c r="S711"/>
      <c r="T711"/>
      <c r="U711"/>
      <c r="V711"/>
      <c r="W711"/>
      <c r="X711"/>
      <c r="Y711"/>
      <c r="Z711"/>
      <c r="AB711"/>
      <c r="AC711"/>
      <c r="AD711"/>
      <c r="AE711"/>
      <c r="AF711"/>
      <c r="AG711"/>
      <c r="AH711"/>
      <c r="AI711"/>
      <c r="AJ711" s="72"/>
    </row>
    <row r="712" spans="1:36" x14ac:dyDescent="0.25">
      <c r="A712" s="14"/>
      <c r="B712" s="8"/>
      <c r="C712" s="15"/>
      <c r="D712" s="16"/>
      <c r="E712" s="8"/>
      <c r="F712" s="19"/>
      <c r="G712" s="18"/>
      <c r="H712" s="18"/>
      <c r="I712" s="1"/>
      <c r="J712"/>
      <c r="K712"/>
      <c r="L712"/>
      <c r="M712"/>
      <c r="N712"/>
      <c r="O712"/>
      <c r="P712"/>
      <c r="Q712"/>
      <c r="S712"/>
      <c r="T712"/>
      <c r="U712"/>
      <c r="V712"/>
      <c r="W712"/>
      <c r="X712"/>
      <c r="Y712"/>
      <c r="Z712"/>
      <c r="AB712"/>
      <c r="AC712"/>
      <c r="AD712"/>
      <c r="AE712"/>
      <c r="AF712"/>
      <c r="AG712"/>
      <c r="AH712"/>
      <c r="AI712"/>
      <c r="AJ712" s="72"/>
    </row>
    <row r="713" spans="1:36" x14ac:dyDescent="0.25">
      <c r="A713" s="14"/>
      <c r="B713" s="8"/>
      <c r="C713" s="15"/>
      <c r="D713" s="16"/>
      <c r="E713" s="8"/>
      <c r="F713" s="19"/>
      <c r="G713" s="18"/>
      <c r="H713" s="18"/>
      <c r="I713" s="1"/>
      <c r="J713"/>
      <c r="K713"/>
      <c r="L713"/>
      <c r="M713"/>
      <c r="N713"/>
      <c r="O713"/>
      <c r="P713"/>
      <c r="Q713"/>
      <c r="S713"/>
      <c r="T713"/>
      <c r="U713"/>
      <c r="V713"/>
      <c r="W713"/>
      <c r="X713"/>
      <c r="Y713"/>
      <c r="Z713"/>
      <c r="AB713"/>
      <c r="AC713"/>
      <c r="AD713"/>
      <c r="AE713"/>
      <c r="AF713"/>
      <c r="AG713"/>
      <c r="AH713"/>
      <c r="AI713"/>
      <c r="AJ713" s="72"/>
    </row>
    <row r="714" spans="1:36" x14ac:dyDescent="0.25">
      <c r="A714" s="14"/>
      <c r="B714" s="8"/>
      <c r="C714" s="15"/>
      <c r="D714" s="16"/>
      <c r="E714" s="8"/>
      <c r="F714" s="19"/>
      <c r="G714" s="18"/>
      <c r="H714" s="18"/>
      <c r="I714" s="1"/>
      <c r="J714"/>
      <c r="K714"/>
      <c r="L714"/>
      <c r="M714"/>
      <c r="N714"/>
      <c r="O714"/>
      <c r="P714"/>
      <c r="Q714"/>
      <c r="S714"/>
      <c r="T714"/>
      <c r="U714"/>
      <c r="V714"/>
      <c r="W714"/>
      <c r="X714"/>
      <c r="Y714"/>
      <c r="Z714"/>
      <c r="AB714"/>
      <c r="AC714"/>
      <c r="AD714"/>
      <c r="AE714"/>
      <c r="AF714"/>
      <c r="AG714"/>
      <c r="AH714"/>
      <c r="AI714"/>
      <c r="AJ714" s="72"/>
    </row>
    <row r="715" spans="1:36" x14ac:dyDescent="0.25">
      <c r="A715" s="14"/>
      <c r="B715" s="8"/>
      <c r="C715" s="15"/>
      <c r="D715" s="16"/>
      <c r="E715" s="8"/>
      <c r="F715" s="19"/>
      <c r="G715" s="18"/>
      <c r="H715" s="18"/>
      <c r="I715" s="1"/>
      <c r="J715"/>
      <c r="K715"/>
      <c r="L715"/>
      <c r="M715"/>
      <c r="N715"/>
      <c r="O715"/>
      <c r="P715"/>
      <c r="Q715"/>
      <c r="S715"/>
      <c r="T715"/>
      <c r="U715"/>
      <c r="V715"/>
      <c r="W715"/>
      <c r="X715"/>
      <c r="Y715"/>
      <c r="Z715"/>
      <c r="AB715"/>
      <c r="AC715"/>
      <c r="AD715"/>
      <c r="AE715"/>
      <c r="AF715"/>
      <c r="AG715"/>
      <c r="AH715"/>
      <c r="AI715"/>
      <c r="AJ715" s="72"/>
    </row>
    <row r="716" spans="1:36" x14ac:dyDescent="0.25">
      <c r="A716" s="14"/>
      <c r="B716" s="8"/>
      <c r="C716" s="15"/>
      <c r="D716" s="16"/>
      <c r="E716" s="8"/>
      <c r="F716" s="19"/>
      <c r="G716" s="18"/>
      <c r="H716" s="18"/>
      <c r="I716" s="1"/>
      <c r="J716"/>
      <c r="K716"/>
      <c r="L716"/>
      <c r="M716"/>
      <c r="N716"/>
      <c r="O716"/>
      <c r="P716"/>
      <c r="Q716"/>
      <c r="S716"/>
      <c r="T716"/>
      <c r="U716"/>
      <c r="V716"/>
      <c r="W716"/>
      <c r="X716"/>
      <c r="Y716"/>
      <c r="Z716"/>
      <c r="AB716"/>
      <c r="AC716"/>
      <c r="AD716"/>
      <c r="AE716"/>
      <c r="AF716"/>
      <c r="AG716"/>
      <c r="AH716"/>
      <c r="AI716"/>
      <c r="AJ716" s="72"/>
    </row>
    <row r="717" spans="1:36" x14ac:dyDescent="0.25">
      <c r="A717" s="14"/>
      <c r="B717" s="8"/>
      <c r="C717" s="15"/>
      <c r="D717" s="16"/>
      <c r="E717" s="8"/>
      <c r="F717" s="19"/>
      <c r="G717" s="18"/>
      <c r="H717" s="18"/>
      <c r="I717" s="1"/>
      <c r="J717"/>
      <c r="K717"/>
      <c r="L717"/>
      <c r="M717"/>
      <c r="N717"/>
      <c r="O717"/>
      <c r="P717"/>
      <c r="Q717"/>
      <c r="S717"/>
      <c r="T717"/>
      <c r="U717"/>
      <c r="V717"/>
      <c r="W717"/>
      <c r="X717"/>
      <c r="Y717"/>
      <c r="Z717"/>
      <c r="AB717"/>
      <c r="AC717"/>
      <c r="AD717"/>
      <c r="AE717"/>
      <c r="AF717"/>
      <c r="AG717"/>
      <c r="AH717"/>
      <c r="AI717"/>
      <c r="AJ717" s="72"/>
    </row>
    <row r="718" spans="1:36" x14ac:dyDescent="0.25">
      <c r="A718" s="14"/>
      <c r="B718" s="8"/>
      <c r="C718" s="15"/>
      <c r="D718" s="16"/>
      <c r="E718" s="8"/>
      <c r="F718" s="19"/>
      <c r="G718" s="18"/>
      <c r="H718" s="18"/>
      <c r="I718" s="1"/>
      <c r="J718"/>
      <c r="K718"/>
      <c r="L718"/>
      <c r="M718"/>
      <c r="N718"/>
      <c r="O718"/>
      <c r="P718"/>
      <c r="Q718"/>
      <c r="S718"/>
      <c r="T718"/>
      <c r="U718"/>
      <c r="V718"/>
      <c r="W718"/>
      <c r="X718"/>
      <c r="Y718"/>
      <c r="Z718"/>
      <c r="AB718"/>
      <c r="AC718"/>
      <c r="AD718"/>
      <c r="AE718"/>
      <c r="AF718"/>
      <c r="AG718"/>
      <c r="AH718"/>
      <c r="AI718"/>
      <c r="AJ718" s="72"/>
    </row>
    <row r="719" spans="1:36" x14ac:dyDescent="0.25">
      <c r="A719" s="14"/>
      <c r="B719" s="8"/>
      <c r="C719" s="15"/>
      <c r="D719" s="16"/>
      <c r="E719" s="8"/>
      <c r="F719" s="19"/>
      <c r="G719" s="18"/>
      <c r="H719" s="18"/>
      <c r="I719" s="1"/>
      <c r="J719"/>
      <c r="K719"/>
      <c r="L719"/>
      <c r="M719"/>
      <c r="N719"/>
      <c r="O719"/>
      <c r="P719"/>
      <c r="Q719"/>
      <c r="S719"/>
      <c r="T719"/>
      <c r="U719"/>
      <c r="V719"/>
      <c r="W719"/>
      <c r="X719"/>
      <c r="Y719"/>
      <c r="Z719"/>
      <c r="AB719"/>
      <c r="AC719"/>
      <c r="AD719"/>
      <c r="AE719"/>
      <c r="AF719"/>
      <c r="AG719"/>
      <c r="AH719"/>
      <c r="AI719"/>
      <c r="AJ719" s="72"/>
    </row>
    <row r="720" spans="1:36" x14ac:dyDescent="0.25">
      <c r="A720" s="14"/>
      <c r="B720" s="8"/>
      <c r="C720" s="15"/>
      <c r="D720" s="16"/>
      <c r="E720" s="8"/>
      <c r="F720" s="19"/>
      <c r="G720" s="18"/>
      <c r="H720" s="18"/>
      <c r="I720" s="1"/>
      <c r="J720"/>
      <c r="K720"/>
      <c r="L720"/>
      <c r="M720"/>
      <c r="N720"/>
      <c r="O720"/>
      <c r="P720"/>
      <c r="Q720"/>
      <c r="S720"/>
      <c r="T720"/>
      <c r="U720"/>
      <c r="V720"/>
      <c r="W720"/>
      <c r="X720"/>
      <c r="Y720"/>
      <c r="Z720"/>
      <c r="AB720"/>
      <c r="AC720"/>
      <c r="AD720"/>
      <c r="AE720"/>
      <c r="AF720"/>
      <c r="AG720"/>
      <c r="AH720"/>
      <c r="AI720"/>
      <c r="AJ720" s="72"/>
    </row>
    <row r="721" spans="1:36" x14ac:dyDescent="0.25">
      <c r="A721" s="14"/>
      <c r="B721" s="8"/>
      <c r="C721" s="15"/>
      <c r="D721" s="16"/>
      <c r="E721" s="8"/>
      <c r="F721" s="19"/>
      <c r="G721" s="18"/>
      <c r="H721" s="18"/>
      <c r="I721" s="1"/>
      <c r="J721"/>
      <c r="K721"/>
      <c r="L721"/>
      <c r="M721"/>
      <c r="N721"/>
      <c r="O721"/>
      <c r="P721"/>
      <c r="Q721"/>
      <c r="S721"/>
      <c r="T721"/>
      <c r="U721"/>
      <c r="V721"/>
      <c r="W721"/>
      <c r="X721"/>
      <c r="Y721"/>
      <c r="Z721"/>
      <c r="AB721"/>
      <c r="AC721"/>
      <c r="AD721"/>
      <c r="AE721"/>
      <c r="AF721"/>
      <c r="AG721"/>
      <c r="AH721"/>
      <c r="AI721"/>
      <c r="AJ721" s="72"/>
    </row>
    <row r="722" spans="1:36" x14ac:dyDescent="0.25">
      <c r="A722" s="14"/>
      <c r="B722" s="8"/>
      <c r="C722" s="15"/>
      <c r="D722" s="16"/>
      <c r="E722" s="8"/>
      <c r="F722" s="19"/>
      <c r="G722" s="18"/>
      <c r="H722" s="18"/>
      <c r="I722" s="1"/>
      <c r="J722"/>
      <c r="K722"/>
      <c r="L722"/>
      <c r="M722"/>
      <c r="N722"/>
      <c r="O722"/>
      <c r="P722"/>
      <c r="Q722"/>
      <c r="S722"/>
      <c r="T722"/>
      <c r="U722"/>
      <c r="V722"/>
      <c r="W722"/>
      <c r="X722"/>
      <c r="Y722"/>
      <c r="Z722"/>
      <c r="AB722"/>
      <c r="AC722"/>
      <c r="AD722"/>
      <c r="AE722"/>
      <c r="AF722"/>
      <c r="AG722"/>
      <c r="AH722"/>
      <c r="AI722"/>
      <c r="AJ722" s="72"/>
    </row>
    <row r="723" spans="1:36" x14ac:dyDescent="0.25">
      <c r="A723" s="14"/>
      <c r="B723" s="8"/>
      <c r="C723" s="15"/>
      <c r="D723" s="16"/>
      <c r="E723" s="8"/>
      <c r="F723" s="19"/>
      <c r="G723" s="18"/>
      <c r="H723" s="18"/>
      <c r="I723" s="1"/>
      <c r="J723"/>
      <c r="K723"/>
      <c r="L723"/>
      <c r="M723"/>
      <c r="N723"/>
      <c r="O723"/>
      <c r="P723"/>
      <c r="Q723"/>
      <c r="S723"/>
      <c r="T723"/>
      <c r="U723"/>
      <c r="V723"/>
      <c r="W723"/>
      <c r="X723"/>
      <c r="Y723"/>
      <c r="Z723"/>
      <c r="AB723"/>
      <c r="AC723"/>
      <c r="AD723"/>
      <c r="AE723"/>
      <c r="AF723"/>
      <c r="AG723"/>
      <c r="AH723"/>
      <c r="AI723"/>
      <c r="AJ723" s="72"/>
    </row>
    <row r="724" spans="1:36" x14ac:dyDescent="0.25">
      <c r="A724" s="14"/>
      <c r="B724" s="8"/>
      <c r="C724" s="15"/>
      <c r="D724" s="16"/>
      <c r="E724" s="8"/>
      <c r="F724" s="19"/>
      <c r="G724" s="18"/>
      <c r="H724" s="18"/>
      <c r="I724" s="1"/>
      <c r="J724"/>
      <c r="K724"/>
      <c r="L724"/>
      <c r="M724"/>
      <c r="N724"/>
      <c r="O724"/>
      <c r="P724"/>
      <c r="Q724"/>
      <c r="S724"/>
      <c r="T724"/>
      <c r="U724"/>
      <c r="V724"/>
      <c r="W724"/>
      <c r="X724"/>
      <c r="Y724"/>
      <c r="Z724"/>
      <c r="AB724"/>
      <c r="AC724"/>
      <c r="AD724"/>
      <c r="AE724"/>
      <c r="AF724"/>
      <c r="AG724"/>
      <c r="AH724"/>
      <c r="AI724"/>
      <c r="AJ724" s="72"/>
    </row>
    <row r="725" spans="1:36" x14ac:dyDescent="0.25">
      <c r="A725" s="14"/>
      <c r="B725" s="8"/>
      <c r="C725" s="15"/>
      <c r="D725" s="16"/>
      <c r="E725" s="8"/>
      <c r="F725" s="19"/>
      <c r="G725" s="18"/>
      <c r="H725" s="18"/>
      <c r="I725" s="1"/>
      <c r="J725"/>
      <c r="K725"/>
      <c r="L725"/>
      <c r="M725"/>
      <c r="N725"/>
      <c r="O725"/>
      <c r="P725"/>
      <c r="Q725"/>
      <c r="S725"/>
      <c r="T725"/>
      <c r="U725"/>
      <c r="V725"/>
      <c r="W725"/>
      <c r="X725"/>
      <c r="Y725"/>
      <c r="Z725"/>
      <c r="AB725"/>
      <c r="AC725"/>
      <c r="AD725"/>
      <c r="AE725"/>
      <c r="AF725"/>
      <c r="AG725"/>
      <c r="AH725"/>
      <c r="AI725"/>
      <c r="AJ725" s="72"/>
    </row>
    <row r="726" spans="1:36" x14ac:dyDescent="0.25">
      <c r="A726" s="14"/>
      <c r="B726" s="8"/>
      <c r="C726" s="15"/>
      <c r="D726" s="16"/>
      <c r="E726" s="8"/>
      <c r="F726" s="19"/>
      <c r="G726" s="18"/>
      <c r="H726" s="18"/>
      <c r="I726" s="1"/>
      <c r="J726"/>
      <c r="K726"/>
      <c r="L726"/>
      <c r="M726"/>
      <c r="N726"/>
      <c r="O726"/>
      <c r="P726"/>
      <c r="Q726"/>
      <c r="S726"/>
      <c r="T726"/>
      <c r="U726"/>
      <c r="V726"/>
      <c r="W726"/>
      <c r="X726"/>
      <c r="Y726"/>
      <c r="Z726"/>
      <c r="AB726"/>
      <c r="AC726"/>
      <c r="AD726"/>
      <c r="AE726"/>
      <c r="AF726"/>
      <c r="AG726"/>
      <c r="AH726"/>
      <c r="AI726"/>
      <c r="AJ726" s="72"/>
    </row>
    <row r="727" spans="1:36" x14ac:dyDescent="0.25">
      <c r="A727" s="14"/>
      <c r="B727" s="8"/>
      <c r="C727" s="15"/>
      <c r="D727" s="16"/>
      <c r="E727" s="8"/>
      <c r="F727" s="19"/>
      <c r="G727" s="18"/>
      <c r="H727" s="18"/>
      <c r="I727" s="1"/>
      <c r="J727"/>
      <c r="K727"/>
      <c r="L727"/>
      <c r="M727"/>
      <c r="N727"/>
      <c r="O727"/>
      <c r="P727"/>
      <c r="Q727"/>
      <c r="S727"/>
      <c r="T727"/>
      <c r="U727"/>
      <c r="V727"/>
      <c r="W727"/>
      <c r="X727"/>
      <c r="Y727"/>
      <c r="Z727"/>
      <c r="AB727"/>
      <c r="AC727"/>
      <c r="AD727"/>
      <c r="AE727"/>
      <c r="AF727"/>
      <c r="AG727"/>
      <c r="AH727"/>
      <c r="AI727"/>
      <c r="AJ727" s="72"/>
    </row>
    <row r="728" spans="1:36" x14ac:dyDescent="0.25">
      <c r="A728" s="14"/>
      <c r="B728" s="8"/>
      <c r="C728" s="15"/>
      <c r="D728" s="16"/>
      <c r="E728" s="8"/>
      <c r="F728" s="19"/>
      <c r="G728" s="18"/>
      <c r="H728" s="18"/>
      <c r="I728" s="1"/>
      <c r="J728"/>
      <c r="K728"/>
      <c r="L728"/>
      <c r="M728"/>
      <c r="N728"/>
      <c r="O728"/>
      <c r="P728"/>
      <c r="Q728"/>
      <c r="S728"/>
      <c r="T728"/>
      <c r="U728"/>
      <c r="V728"/>
      <c r="W728"/>
      <c r="X728"/>
      <c r="Y728"/>
      <c r="Z728"/>
      <c r="AB728"/>
      <c r="AC728"/>
      <c r="AD728"/>
      <c r="AE728"/>
      <c r="AF728"/>
      <c r="AG728"/>
      <c r="AH728"/>
      <c r="AI728"/>
      <c r="AJ728" s="72"/>
    </row>
    <row r="729" spans="1:36" x14ac:dyDescent="0.25">
      <c r="A729" s="14"/>
      <c r="B729" s="8"/>
      <c r="C729" s="15"/>
      <c r="D729" s="16"/>
      <c r="E729" s="8"/>
      <c r="F729" s="19"/>
      <c r="G729" s="18"/>
      <c r="H729" s="18"/>
      <c r="I729" s="1"/>
      <c r="J729"/>
      <c r="K729"/>
      <c r="L729"/>
      <c r="M729"/>
      <c r="N729"/>
      <c r="O729"/>
      <c r="P729"/>
      <c r="Q729"/>
      <c r="S729"/>
      <c r="T729"/>
      <c r="U729"/>
      <c r="V729"/>
      <c r="W729"/>
      <c r="X729"/>
      <c r="Y729"/>
      <c r="Z729"/>
      <c r="AB729"/>
      <c r="AC729"/>
      <c r="AD729"/>
      <c r="AE729"/>
      <c r="AF729"/>
      <c r="AG729"/>
      <c r="AH729"/>
      <c r="AI729"/>
      <c r="AJ729" s="72"/>
    </row>
    <row r="730" spans="1:36" x14ac:dyDescent="0.25">
      <c r="A730" s="14"/>
      <c r="B730" s="8"/>
      <c r="C730" s="15"/>
      <c r="D730" s="16"/>
      <c r="E730" s="8"/>
      <c r="F730" s="19"/>
      <c r="G730" s="18"/>
      <c r="H730" s="18"/>
      <c r="I730" s="1"/>
      <c r="J730"/>
      <c r="K730"/>
      <c r="L730"/>
      <c r="M730"/>
      <c r="N730"/>
      <c r="O730"/>
      <c r="P730"/>
      <c r="Q730"/>
      <c r="S730"/>
      <c r="T730"/>
      <c r="U730"/>
      <c r="V730"/>
      <c r="W730"/>
      <c r="X730"/>
      <c r="Y730"/>
      <c r="Z730"/>
      <c r="AB730"/>
      <c r="AC730"/>
      <c r="AD730"/>
      <c r="AE730"/>
      <c r="AF730"/>
      <c r="AG730"/>
      <c r="AH730"/>
      <c r="AI730"/>
      <c r="AJ730" s="72"/>
    </row>
    <row r="731" spans="1:36" x14ac:dyDescent="0.25">
      <c r="A731" s="14"/>
      <c r="B731" s="8"/>
      <c r="C731" s="15"/>
      <c r="D731" s="16"/>
      <c r="E731" s="8"/>
      <c r="F731" s="19"/>
      <c r="G731" s="18"/>
      <c r="H731" s="18"/>
      <c r="I731" s="1"/>
      <c r="J731"/>
      <c r="K731"/>
      <c r="L731"/>
      <c r="M731"/>
      <c r="N731"/>
      <c r="O731"/>
      <c r="P731"/>
      <c r="Q731"/>
      <c r="S731"/>
      <c r="T731"/>
      <c r="U731"/>
      <c r="V731"/>
      <c r="W731"/>
      <c r="X731"/>
      <c r="Y731"/>
      <c r="Z731"/>
      <c r="AB731"/>
      <c r="AC731"/>
      <c r="AD731"/>
      <c r="AE731"/>
      <c r="AF731"/>
      <c r="AG731"/>
      <c r="AH731"/>
      <c r="AI731"/>
      <c r="AJ731" s="72"/>
    </row>
    <row r="732" spans="1:36" x14ac:dyDescent="0.25">
      <c r="A732" s="14"/>
      <c r="B732" s="8"/>
      <c r="C732" s="15"/>
      <c r="D732" s="16"/>
      <c r="E732" s="8"/>
      <c r="F732" s="19"/>
      <c r="G732" s="18"/>
      <c r="H732" s="18"/>
      <c r="I732" s="1"/>
      <c r="J732"/>
      <c r="K732"/>
      <c r="L732"/>
      <c r="M732"/>
      <c r="N732"/>
      <c r="O732"/>
      <c r="P732"/>
      <c r="Q732"/>
      <c r="S732"/>
      <c r="T732"/>
      <c r="U732"/>
      <c r="V732"/>
      <c r="W732"/>
      <c r="X732"/>
      <c r="Y732"/>
      <c r="Z732"/>
      <c r="AB732"/>
      <c r="AC732"/>
      <c r="AD732"/>
      <c r="AE732"/>
      <c r="AF732"/>
      <c r="AG732"/>
      <c r="AH732"/>
      <c r="AI732"/>
      <c r="AJ732" s="72"/>
    </row>
    <row r="733" spans="1:36" x14ac:dyDescent="0.25">
      <c r="A733" s="14"/>
      <c r="B733" s="8"/>
      <c r="C733" s="15"/>
      <c r="D733" s="16"/>
      <c r="E733" s="8"/>
      <c r="F733" s="19"/>
      <c r="G733" s="18"/>
      <c r="H733" s="18"/>
      <c r="I733" s="1"/>
      <c r="J733"/>
      <c r="K733"/>
      <c r="L733"/>
      <c r="M733"/>
      <c r="N733"/>
      <c r="O733"/>
      <c r="P733"/>
      <c r="Q733"/>
      <c r="S733"/>
      <c r="T733"/>
      <c r="U733"/>
      <c r="V733"/>
      <c r="W733"/>
      <c r="X733"/>
      <c r="Y733"/>
      <c r="Z733"/>
      <c r="AB733"/>
      <c r="AC733"/>
      <c r="AD733"/>
      <c r="AE733"/>
      <c r="AF733"/>
      <c r="AG733"/>
      <c r="AH733"/>
      <c r="AI733"/>
      <c r="AJ733" s="72"/>
    </row>
    <row r="734" spans="1:36" x14ac:dyDescent="0.25">
      <c r="A734" s="14"/>
      <c r="B734" s="8"/>
      <c r="C734" s="15"/>
      <c r="D734" s="16"/>
      <c r="E734" s="8"/>
      <c r="F734" s="19"/>
      <c r="G734" s="18"/>
      <c r="H734" s="18"/>
      <c r="I734" s="1"/>
      <c r="J734"/>
      <c r="K734"/>
      <c r="L734"/>
      <c r="M734"/>
      <c r="N734"/>
      <c r="O734"/>
      <c r="P734"/>
      <c r="Q734"/>
      <c r="S734"/>
      <c r="T734"/>
      <c r="U734"/>
      <c r="V734"/>
      <c r="W734"/>
      <c r="X734"/>
      <c r="Y734"/>
      <c r="Z734"/>
      <c r="AB734"/>
      <c r="AC734"/>
      <c r="AD734"/>
      <c r="AE734"/>
      <c r="AF734"/>
      <c r="AG734"/>
      <c r="AH734"/>
      <c r="AI734"/>
      <c r="AJ734" s="72"/>
    </row>
    <row r="735" spans="1:36" x14ac:dyDescent="0.25">
      <c r="A735" s="14"/>
      <c r="B735" s="8"/>
      <c r="C735" s="15"/>
      <c r="D735" s="16"/>
      <c r="E735" s="8"/>
      <c r="F735" s="19"/>
      <c r="G735" s="18"/>
      <c r="H735" s="18"/>
      <c r="I735" s="1"/>
      <c r="J735"/>
      <c r="K735"/>
      <c r="L735"/>
      <c r="M735"/>
      <c r="N735"/>
      <c r="O735"/>
      <c r="P735"/>
      <c r="Q735"/>
      <c r="S735"/>
      <c r="T735"/>
      <c r="U735"/>
      <c r="V735"/>
      <c r="W735"/>
      <c r="X735"/>
      <c r="Y735"/>
      <c r="Z735"/>
      <c r="AB735"/>
      <c r="AC735"/>
      <c r="AD735"/>
      <c r="AE735"/>
      <c r="AF735"/>
      <c r="AG735"/>
      <c r="AH735"/>
      <c r="AI735"/>
      <c r="AJ735" s="72"/>
    </row>
    <row r="736" spans="1:36" x14ac:dyDescent="0.25">
      <c r="A736" s="14"/>
      <c r="B736" s="8"/>
      <c r="C736" s="15"/>
      <c r="D736" s="16"/>
      <c r="E736" s="8"/>
      <c r="F736" s="19"/>
      <c r="G736" s="18"/>
      <c r="H736" s="18"/>
      <c r="I736" s="1"/>
      <c r="J736"/>
      <c r="K736"/>
      <c r="L736"/>
      <c r="M736"/>
      <c r="N736"/>
      <c r="O736"/>
      <c r="P736"/>
      <c r="Q736"/>
      <c r="S736"/>
      <c r="T736"/>
      <c r="U736"/>
      <c r="V736"/>
      <c r="W736"/>
      <c r="X736"/>
      <c r="Y736"/>
      <c r="Z736"/>
      <c r="AB736"/>
      <c r="AC736"/>
      <c r="AD736"/>
      <c r="AE736"/>
      <c r="AF736"/>
      <c r="AG736"/>
      <c r="AH736"/>
      <c r="AI736"/>
      <c r="AJ736" s="72"/>
    </row>
    <row r="737" spans="1:36" x14ac:dyDescent="0.25">
      <c r="A737" s="14"/>
      <c r="B737" s="8"/>
      <c r="C737" s="15"/>
      <c r="D737" s="16"/>
      <c r="E737" s="8"/>
      <c r="F737" s="19"/>
      <c r="G737" s="18"/>
      <c r="H737" s="18"/>
      <c r="I737" s="1"/>
      <c r="J737"/>
      <c r="K737"/>
      <c r="L737"/>
      <c r="M737"/>
      <c r="N737"/>
      <c r="O737"/>
      <c r="P737"/>
      <c r="Q737"/>
      <c r="S737"/>
      <c r="T737"/>
      <c r="U737"/>
      <c r="V737"/>
      <c r="W737"/>
      <c r="X737"/>
      <c r="Y737"/>
      <c r="Z737"/>
      <c r="AB737"/>
      <c r="AC737"/>
      <c r="AD737"/>
      <c r="AE737"/>
      <c r="AF737"/>
      <c r="AG737"/>
      <c r="AH737"/>
      <c r="AI737"/>
      <c r="AJ737" s="72"/>
    </row>
    <row r="738" spans="1:36" x14ac:dyDescent="0.25">
      <c r="A738" s="14"/>
      <c r="B738" s="8"/>
      <c r="C738" s="15"/>
      <c r="D738" s="16"/>
      <c r="E738" s="8"/>
      <c r="F738" s="19"/>
      <c r="G738" s="18"/>
      <c r="H738" s="18"/>
      <c r="I738" s="1"/>
      <c r="J738"/>
      <c r="K738"/>
      <c r="L738"/>
      <c r="M738"/>
      <c r="N738"/>
      <c r="O738"/>
      <c r="P738"/>
      <c r="Q738"/>
      <c r="S738"/>
      <c r="T738"/>
      <c r="U738"/>
      <c r="V738"/>
      <c r="W738"/>
      <c r="X738"/>
      <c r="Y738"/>
      <c r="Z738"/>
      <c r="AB738"/>
      <c r="AC738"/>
      <c r="AD738"/>
      <c r="AE738"/>
      <c r="AF738"/>
      <c r="AG738"/>
      <c r="AH738"/>
      <c r="AI738"/>
      <c r="AJ738" s="72"/>
    </row>
    <row r="739" spans="1:36" x14ac:dyDescent="0.25">
      <c r="A739" s="14"/>
      <c r="B739" s="8"/>
      <c r="C739" s="15"/>
      <c r="D739" s="16"/>
      <c r="E739" s="8"/>
      <c r="F739" s="19"/>
      <c r="G739" s="18"/>
      <c r="H739" s="18"/>
      <c r="I739" s="1"/>
      <c r="J739"/>
      <c r="K739"/>
      <c r="L739"/>
      <c r="M739"/>
      <c r="N739"/>
      <c r="O739"/>
      <c r="P739"/>
      <c r="Q739"/>
      <c r="S739"/>
      <c r="T739"/>
      <c r="U739"/>
      <c r="V739"/>
      <c r="W739"/>
      <c r="X739"/>
      <c r="Y739"/>
      <c r="Z739"/>
      <c r="AB739"/>
      <c r="AC739"/>
      <c r="AD739"/>
      <c r="AE739"/>
      <c r="AF739"/>
      <c r="AG739"/>
      <c r="AH739"/>
      <c r="AI739"/>
      <c r="AJ739" s="72"/>
    </row>
    <row r="740" spans="1:36" x14ac:dyDescent="0.25">
      <c r="A740" s="14"/>
      <c r="B740" s="8"/>
      <c r="C740" s="15"/>
      <c r="D740" s="16"/>
      <c r="E740" s="8"/>
      <c r="F740" s="19"/>
      <c r="G740" s="18"/>
      <c r="H740" s="18"/>
      <c r="I740" s="1"/>
      <c r="J740"/>
      <c r="K740"/>
      <c r="L740"/>
      <c r="M740"/>
      <c r="N740"/>
      <c r="O740"/>
      <c r="P740"/>
      <c r="Q740"/>
      <c r="S740"/>
      <c r="T740"/>
      <c r="U740"/>
      <c r="V740"/>
      <c r="W740"/>
      <c r="X740"/>
      <c r="Y740"/>
      <c r="Z740"/>
      <c r="AB740"/>
      <c r="AC740"/>
      <c r="AD740"/>
      <c r="AE740"/>
      <c r="AF740"/>
      <c r="AG740"/>
      <c r="AH740"/>
      <c r="AI740"/>
      <c r="AJ740" s="72"/>
    </row>
    <row r="741" spans="1:36" x14ac:dyDescent="0.25">
      <c r="A741" s="14"/>
      <c r="B741" s="8"/>
      <c r="C741" s="15"/>
      <c r="D741" s="16"/>
      <c r="E741" s="8"/>
      <c r="F741" s="19"/>
      <c r="G741" s="18"/>
      <c r="H741" s="18"/>
      <c r="I741" s="1"/>
      <c r="J741"/>
      <c r="K741"/>
      <c r="L741"/>
      <c r="M741"/>
      <c r="N741"/>
      <c r="O741"/>
      <c r="P741"/>
      <c r="Q741"/>
      <c r="S741"/>
      <c r="T741"/>
      <c r="U741"/>
      <c r="V741"/>
      <c r="W741"/>
      <c r="X741"/>
      <c r="Y741"/>
      <c r="Z741"/>
      <c r="AB741"/>
      <c r="AC741"/>
      <c r="AD741"/>
      <c r="AE741"/>
      <c r="AF741"/>
      <c r="AG741"/>
      <c r="AH741"/>
      <c r="AI741"/>
      <c r="AJ741" s="72"/>
    </row>
    <row r="742" spans="1:36" x14ac:dyDescent="0.25">
      <c r="A742" s="14"/>
      <c r="B742" s="8"/>
      <c r="C742" s="15"/>
      <c r="D742" s="16"/>
      <c r="E742" s="8"/>
      <c r="F742" s="19"/>
      <c r="G742" s="18"/>
      <c r="H742" s="18"/>
      <c r="I742" s="1"/>
      <c r="J742"/>
      <c r="K742"/>
      <c r="L742"/>
      <c r="M742"/>
      <c r="N742"/>
      <c r="O742"/>
      <c r="P742"/>
      <c r="Q742"/>
      <c r="S742"/>
      <c r="T742"/>
      <c r="U742"/>
      <c r="V742"/>
      <c r="W742"/>
      <c r="X742"/>
      <c r="Y742"/>
      <c r="Z742"/>
      <c r="AB742"/>
      <c r="AC742"/>
      <c r="AD742"/>
      <c r="AE742"/>
      <c r="AF742"/>
      <c r="AG742"/>
      <c r="AH742"/>
      <c r="AI742"/>
      <c r="AJ742" s="72"/>
    </row>
    <row r="743" spans="1:36" x14ac:dyDescent="0.25">
      <c r="A743" s="14"/>
      <c r="B743" s="8"/>
      <c r="C743" s="15"/>
      <c r="D743" s="16"/>
      <c r="E743" s="8"/>
      <c r="F743" s="19"/>
      <c r="G743" s="18"/>
      <c r="H743" s="18"/>
      <c r="I743" s="1"/>
      <c r="J743"/>
      <c r="K743"/>
      <c r="L743"/>
      <c r="M743"/>
      <c r="N743"/>
      <c r="O743"/>
      <c r="P743"/>
      <c r="Q743"/>
      <c r="S743"/>
      <c r="T743"/>
      <c r="U743"/>
      <c r="V743"/>
      <c r="W743"/>
      <c r="X743"/>
      <c r="Y743"/>
      <c r="Z743"/>
      <c r="AB743"/>
      <c r="AC743"/>
      <c r="AD743"/>
      <c r="AE743"/>
      <c r="AF743"/>
      <c r="AG743"/>
      <c r="AH743"/>
      <c r="AI743"/>
      <c r="AJ743" s="72"/>
    </row>
    <row r="744" spans="1:36" x14ac:dyDescent="0.25">
      <c r="A744" s="14"/>
      <c r="B744" s="8"/>
      <c r="C744" s="15"/>
      <c r="D744" s="16"/>
      <c r="E744" s="8"/>
      <c r="F744" s="19"/>
      <c r="G744" s="18"/>
      <c r="H744" s="18"/>
      <c r="I744" s="1"/>
      <c r="J744"/>
      <c r="K744"/>
      <c r="L744"/>
      <c r="M744"/>
      <c r="N744"/>
      <c r="O744"/>
      <c r="P744"/>
      <c r="Q744"/>
      <c r="S744"/>
      <c r="T744"/>
      <c r="U744"/>
      <c r="V744"/>
      <c r="W744"/>
      <c r="X744"/>
      <c r="Y744"/>
      <c r="Z744"/>
      <c r="AB744"/>
      <c r="AC744"/>
      <c r="AD744"/>
      <c r="AE744"/>
      <c r="AF744"/>
      <c r="AG744"/>
      <c r="AH744"/>
      <c r="AI744"/>
      <c r="AJ744" s="72"/>
    </row>
    <row r="745" spans="1:36" x14ac:dyDescent="0.25">
      <c r="A745" s="14"/>
      <c r="B745" s="8"/>
      <c r="C745" s="15"/>
      <c r="D745" s="16"/>
      <c r="E745" s="8"/>
      <c r="F745" s="19"/>
      <c r="G745" s="18"/>
      <c r="H745" s="18"/>
      <c r="I745" s="1"/>
      <c r="J745"/>
      <c r="K745"/>
      <c r="L745"/>
      <c r="M745"/>
      <c r="N745"/>
      <c r="O745"/>
      <c r="P745"/>
      <c r="Q745"/>
      <c r="S745"/>
      <c r="T745"/>
      <c r="U745"/>
      <c r="V745"/>
      <c r="W745"/>
      <c r="X745"/>
      <c r="Y745"/>
      <c r="Z745"/>
      <c r="AB745"/>
      <c r="AC745"/>
      <c r="AD745"/>
      <c r="AE745"/>
      <c r="AF745"/>
      <c r="AG745"/>
      <c r="AH745"/>
      <c r="AI745"/>
      <c r="AJ745" s="72"/>
    </row>
    <row r="746" spans="1:36" x14ac:dyDescent="0.25">
      <c r="A746" s="14"/>
      <c r="B746" s="8"/>
      <c r="C746" s="15"/>
      <c r="D746" s="16"/>
      <c r="E746" s="8"/>
      <c r="F746" s="19"/>
      <c r="G746" s="18"/>
      <c r="H746" s="18"/>
      <c r="I746" s="1"/>
      <c r="J746"/>
      <c r="K746"/>
      <c r="L746"/>
      <c r="M746"/>
      <c r="N746"/>
      <c r="O746"/>
      <c r="P746"/>
      <c r="Q746"/>
      <c r="S746"/>
      <c r="T746"/>
      <c r="U746"/>
      <c r="V746"/>
      <c r="W746"/>
      <c r="X746"/>
      <c r="Y746"/>
      <c r="Z746"/>
      <c r="AB746"/>
      <c r="AC746"/>
      <c r="AD746"/>
      <c r="AE746"/>
      <c r="AF746"/>
      <c r="AG746"/>
      <c r="AH746"/>
      <c r="AI746"/>
      <c r="AJ746" s="72"/>
    </row>
    <row r="747" spans="1:36" x14ac:dyDescent="0.25">
      <c r="A747" s="14"/>
      <c r="B747" s="8"/>
      <c r="C747" s="15"/>
      <c r="D747" s="16"/>
      <c r="E747" s="8"/>
      <c r="F747" s="19"/>
      <c r="G747" s="18"/>
      <c r="H747" s="18"/>
      <c r="I747" s="1"/>
      <c r="J747"/>
      <c r="K747"/>
      <c r="L747"/>
      <c r="M747"/>
      <c r="N747"/>
      <c r="O747"/>
      <c r="P747"/>
      <c r="Q747"/>
      <c r="S747"/>
      <c r="T747"/>
      <c r="U747"/>
      <c r="V747"/>
      <c r="W747"/>
      <c r="X747"/>
      <c r="Y747"/>
      <c r="Z747"/>
      <c r="AB747"/>
      <c r="AC747"/>
      <c r="AD747"/>
      <c r="AE747"/>
      <c r="AF747"/>
      <c r="AG747"/>
      <c r="AH747"/>
      <c r="AI747"/>
      <c r="AJ747" s="72"/>
    </row>
    <row r="748" spans="1:36" x14ac:dyDescent="0.25">
      <c r="A748" s="14"/>
      <c r="B748" s="8"/>
      <c r="C748" s="15"/>
      <c r="D748" s="16"/>
      <c r="E748" s="8"/>
      <c r="F748" s="19"/>
      <c r="G748" s="18"/>
      <c r="H748" s="18"/>
      <c r="I748" s="1"/>
      <c r="J748"/>
      <c r="K748"/>
      <c r="L748"/>
      <c r="M748"/>
      <c r="N748"/>
      <c r="O748"/>
      <c r="P748"/>
      <c r="Q748"/>
      <c r="S748"/>
      <c r="T748"/>
      <c r="U748"/>
      <c r="V748"/>
      <c r="W748"/>
      <c r="X748"/>
      <c r="Y748"/>
      <c r="Z748"/>
      <c r="AB748"/>
      <c r="AC748"/>
      <c r="AD748"/>
      <c r="AE748"/>
      <c r="AF748"/>
      <c r="AG748"/>
      <c r="AH748"/>
      <c r="AI748"/>
      <c r="AJ748" s="72"/>
    </row>
    <row r="749" spans="1:36" x14ac:dyDescent="0.25">
      <c r="A749" s="14"/>
      <c r="B749" s="8"/>
      <c r="C749" s="15"/>
      <c r="D749" s="16"/>
      <c r="E749" s="8"/>
      <c r="F749" s="19"/>
      <c r="G749" s="18"/>
      <c r="H749" s="18"/>
      <c r="I749" s="1"/>
      <c r="J749"/>
      <c r="K749"/>
      <c r="L749"/>
      <c r="M749"/>
      <c r="N749"/>
      <c r="O749"/>
      <c r="P749"/>
      <c r="Q749"/>
      <c r="S749"/>
      <c r="T749"/>
      <c r="U749"/>
      <c r="V749"/>
      <c r="W749"/>
      <c r="X749"/>
      <c r="Y749"/>
      <c r="Z749"/>
      <c r="AB749"/>
      <c r="AC749"/>
      <c r="AD749"/>
      <c r="AE749"/>
      <c r="AF749"/>
      <c r="AG749"/>
      <c r="AH749"/>
      <c r="AI749"/>
      <c r="AJ749" s="72"/>
    </row>
    <row r="750" spans="1:36" x14ac:dyDescent="0.25">
      <c r="A750" s="14"/>
      <c r="B750" s="8"/>
      <c r="C750" s="15"/>
      <c r="D750" s="16"/>
      <c r="E750" s="8"/>
      <c r="F750" s="19"/>
      <c r="G750" s="18"/>
      <c r="H750" s="18"/>
      <c r="I750" s="1"/>
      <c r="J750"/>
      <c r="K750"/>
      <c r="L750"/>
      <c r="M750"/>
      <c r="N750"/>
      <c r="O750"/>
      <c r="P750"/>
      <c r="Q750"/>
      <c r="S750"/>
      <c r="T750"/>
      <c r="U750"/>
      <c r="V750"/>
      <c r="W750"/>
      <c r="X750"/>
      <c r="Y750"/>
      <c r="Z750"/>
      <c r="AB750"/>
      <c r="AC750"/>
      <c r="AD750"/>
      <c r="AE750"/>
      <c r="AF750"/>
      <c r="AG750"/>
      <c r="AH750"/>
      <c r="AI750"/>
      <c r="AJ750" s="72"/>
    </row>
    <row r="751" spans="1:36" x14ac:dyDescent="0.25">
      <c r="A751" s="14"/>
      <c r="B751" s="8"/>
      <c r="C751" s="15"/>
      <c r="D751" s="16"/>
      <c r="E751" s="8"/>
      <c r="F751" s="19"/>
      <c r="G751" s="18"/>
      <c r="H751" s="18"/>
      <c r="I751" s="1"/>
      <c r="J751"/>
      <c r="K751"/>
      <c r="L751"/>
      <c r="M751"/>
      <c r="N751"/>
      <c r="O751"/>
      <c r="P751"/>
      <c r="Q751"/>
      <c r="S751"/>
      <c r="T751"/>
      <c r="U751"/>
      <c r="V751"/>
      <c r="W751"/>
      <c r="X751"/>
      <c r="Y751"/>
      <c r="Z751"/>
      <c r="AB751"/>
      <c r="AC751"/>
      <c r="AD751"/>
      <c r="AE751"/>
      <c r="AF751"/>
      <c r="AG751"/>
      <c r="AH751"/>
      <c r="AI751"/>
      <c r="AJ751" s="72"/>
    </row>
    <row r="752" spans="1:36" x14ac:dyDescent="0.25">
      <c r="A752" s="14"/>
      <c r="B752" s="8"/>
      <c r="C752" s="15"/>
      <c r="D752" s="16"/>
      <c r="E752" s="8"/>
      <c r="F752" s="19"/>
      <c r="G752" s="18"/>
      <c r="H752" s="18"/>
      <c r="I752" s="1"/>
      <c r="J752"/>
      <c r="K752"/>
      <c r="L752"/>
      <c r="M752"/>
      <c r="N752"/>
      <c r="O752"/>
      <c r="P752"/>
      <c r="Q752"/>
      <c r="S752"/>
      <c r="T752"/>
      <c r="U752"/>
      <c r="V752"/>
      <c r="W752"/>
      <c r="X752"/>
      <c r="Y752"/>
      <c r="Z752"/>
      <c r="AB752"/>
      <c r="AC752"/>
      <c r="AD752"/>
      <c r="AE752"/>
      <c r="AF752"/>
      <c r="AG752"/>
      <c r="AH752"/>
      <c r="AI752"/>
      <c r="AJ752" s="72"/>
    </row>
    <row r="753" spans="1:36" x14ac:dyDescent="0.25">
      <c r="A753" s="14"/>
      <c r="B753" s="8"/>
      <c r="C753" s="15"/>
      <c r="D753" s="16"/>
      <c r="E753" s="8"/>
      <c r="F753" s="19"/>
      <c r="G753" s="18"/>
      <c r="H753" s="18"/>
      <c r="I753" s="1"/>
      <c r="J753"/>
      <c r="K753"/>
      <c r="L753"/>
      <c r="M753"/>
      <c r="N753"/>
      <c r="O753"/>
      <c r="P753"/>
      <c r="Q753"/>
      <c r="S753"/>
      <c r="T753"/>
      <c r="U753"/>
      <c r="V753"/>
      <c r="W753"/>
      <c r="X753"/>
      <c r="Y753"/>
      <c r="Z753"/>
      <c r="AB753"/>
      <c r="AC753"/>
      <c r="AD753"/>
      <c r="AE753"/>
      <c r="AF753"/>
      <c r="AG753"/>
      <c r="AH753"/>
      <c r="AI753"/>
      <c r="AJ753" s="72"/>
    </row>
    <row r="754" spans="1:36" x14ac:dyDescent="0.25">
      <c r="A754" s="14"/>
      <c r="B754" s="8"/>
      <c r="C754" s="15"/>
      <c r="D754" s="16"/>
      <c r="E754" s="8"/>
      <c r="F754" s="19"/>
      <c r="G754" s="18"/>
      <c r="H754" s="18"/>
      <c r="I754" s="1"/>
      <c r="J754"/>
      <c r="K754"/>
      <c r="L754"/>
      <c r="M754"/>
      <c r="N754"/>
      <c r="O754"/>
      <c r="P754"/>
      <c r="Q754"/>
      <c r="S754"/>
      <c r="T754"/>
      <c r="U754"/>
      <c r="V754"/>
      <c r="W754"/>
      <c r="X754"/>
      <c r="Y754"/>
      <c r="Z754"/>
      <c r="AB754"/>
      <c r="AC754"/>
      <c r="AD754"/>
      <c r="AE754"/>
      <c r="AF754"/>
      <c r="AG754"/>
      <c r="AH754"/>
      <c r="AI754"/>
      <c r="AJ754" s="72"/>
    </row>
    <row r="755" spans="1:36" x14ac:dyDescent="0.25">
      <c r="A755" s="14"/>
      <c r="B755" s="8"/>
      <c r="C755" s="15"/>
      <c r="D755" s="16"/>
      <c r="E755" s="8"/>
      <c r="F755" s="19"/>
      <c r="G755" s="18"/>
      <c r="H755" s="18"/>
      <c r="I755" s="1"/>
      <c r="J755"/>
      <c r="K755"/>
      <c r="L755"/>
      <c r="M755"/>
      <c r="N755"/>
      <c r="O755"/>
      <c r="P755"/>
      <c r="Q755"/>
      <c r="S755"/>
      <c r="T755"/>
      <c r="U755"/>
      <c r="V755"/>
      <c r="W755"/>
      <c r="X755"/>
      <c r="Y755"/>
      <c r="Z755"/>
      <c r="AB755"/>
      <c r="AC755"/>
      <c r="AD755"/>
      <c r="AE755"/>
      <c r="AF755"/>
      <c r="AG755"/>
      <c r="AH755"/>
      <c r="AI755"/>
      <c r="AJ755" s="72"/>
    </row>
    <row r="756" spans="1:36" x14ac:dyDescent="0.25">
      <c r="A756" s="14"/>
      <c r="B756" s="8"/>
      <c r="C756" s="15"/>
      <c r="D756" s="16"/>
      <c r="E756" s="8"/>
      <c r="F756" s="19"/>
      <c r="G756" s="18"/>
      <c r="H756" s="18"/>
      <c r="I756" s="1"/>
      <c r="J756"/>
      <c r="K756"/>
      <c r="L756"/>
      <c r="M756"/>
      <c r="N756"/>
      <c r="O756"/>
      <c r="P756"/>
      <c r="Q756"/>
      <c r="S756"/>
      <c r="T756"/>
      <c r="U756"/>
      <c r="V756"/>
      <c r="W756"/>
      <c r="X756"/>
      <c r="Y756"/>
      <c r="Z756"/>
      <c r="AB756"/>
      <c r="AC756"/>
      <c r="AD756"/>
      <c r="AE756"/>
      <c r="AF756"/>
      <c r="AG756"/>
      <c r="AH756"/>
      <c r="AI756"/>
      <c r="AJ756" s="72"/>
    </row>
    <row r="757" spans="1:36" x14ac:dyDescent="0.25">
      <c r="A757" s="14"/>
      <c r="B757" s="8"/>
      <c r="C757" s="15"/>
      <c r="D757" s="16"/>
      <c r="E757" s="8"/>
      <c r="F757" s="19"/>
      <c r="G757" s="18"/>
      <c r="H757" s="18"/>
      <c r="I757" s="1"/>
      <c r="J757"/>
      <c r="K757"/>
      <c r="L757"/>
      <c r="M757"/>
      <c r="N757"/>
      <c r="O757"/>
      <c r="P757"/>
      <c r="Q757"/>
      <c r="S757"/>
      <c r="T757"/>
      <c r="U757"/>
      <c r="V757"/>
      <c r="W757"/>
      <c r="X757"/>
      <c r="Y757"/>
      <c r="Z757"/>
      <c r="AB757"/>
      <c r="AC757"/>
      <c r="AD757"/>
      <c r="AE757"/>
      <c r="AF757"/>
      <c r="AG757"/>
      <c r="AH757"/>
      <c r="AI757"/>
      <c r="AJ757" s="72"/>
    </row>
    <row r="758" spans="1:36" x14ac:dyDescent="0.25">
      <c r="A758" s="14"/>
      <c r="B758" s="8"/>
      <c r="C758" s="15"/>
      <c r="D758" s="16"/>
      <c r="E758" s="8"/>
      <c r="F758" s="19"/>
      <c r="G758" s="18"/>
      <c r="H758" s="18"/>
      <c r="I758" s="1"/>
      <c r="J758"/>
      <c r="K758"/>
      <c r="L758"/>
      <c r="M758"/>
      <c r="N758"/>
      <c r="O758"/>
      <c r="P758"/>
      <c r="Q758"/>
      <c r="S758"/>
      <c r="T758"/>
      <c r="U758"/>
      <c r="V758"/>
      <c r="W758"/>
      <c r="X758"/>
      <c r="Y758"/>
      <c r="Z758"/>
      <c r="AB758"/>
      <c r="AC758"/>
      <c r="AD758"/>
      <c r="AE758"/>
      <c r="AF758"/>
      <c r="AG758"/>
      <c r="AH758"/>
      <c r="AI758"/>
      <c r="AJ758" s="72"/>
    </row>
    <row r="759" spans="1:36" x14ac:dyDescent="0.25">
      <c r="A759" s="14"/>
      <c r="B759" s="8"/>
      <c r="C759" s="15"/>
      <c r="D759" s="16"/>
      <c r="E759" s="8"/>
      <c r="F759" s="19"/>
      <c r="G759" s="18"/>
      <c r="H759" s="18"/>
      <c r="I759" s="1"/>
      <c r="J759"/>
      <c r="K759"/>
      <c r="L759"/>
      <c r="M759"/>
      <c r="N759"/>
      <c r="O759"/>
      <c r="P759"/>
      <c r="Q759"/>
      <c r="S759"/>
      <c r="T759"/>
      <c r="U759"/>
      <c r="V759"/>
      <c r="W759"/>
      <c r="X759"/>
      <c r="Y759"/>
      <c r="Z759"/>
      <c r="AB759"/>
      <c r="AC759"/>
      <c r="AD759"/>
      <c r="AE759"/>
      <c r="AF759"/>
      <c r="AG759"/>
      <c r="AH759"/>
      <c r="AI759"/>
      <c r="AJ759" s="72"/>
    </row>
    <row r="760" spans="1:36" x14ac:dyDescent="0.25">
      <c r="A760" s="14"/>
      <c r="B760" s="8"/>
      <c r="C760" s="15"/>
      <c r="D760" s="16"/>
      <c r="E760" s="8"/>
      <c r="F760" s="19"/>
      <c r="G760" s="18"/>
      <c r="H760" s="18"/>
      <c r="I760" s="1"/>
      <c r="J760"/>
      <c r="K760"/>
      <c r="L760"/>
      <c r="M760"/>
      <c r="N760"/>
      <c r="O760"/>
      <c r="P760"/>
      <c r="Q760"/>
      <c r="S760"/>
      <c r="T760"/>
      <c r="U760"/>
      <c r="V760"/>
      <c r="W760"/>
      <c r="X760"/>
      <c r="Y760"/>
      <c r="Z760"/>
      <c r="AB760"/>
      <c r="AC760"/>
      <c r="AD760"/>
      <c r="AE760"/>
      <c r="AF760"/>
      <c r="AG760"/>
      <c r="AH760"/>
      <c r="AI760"/>
      <c r="AJ760" s="72"/>
    </row>
    <row r="761" spans="1:36" x14ac:dyDescent="0.25">
      <c r="A761" s="14"/>
      <c r="B761" s="8"/>
      <c r="C761" s="15"/>
      <c r="D761" s="16"/>
      <c r="E761" s="8"/>
      <c r="F761" s="19"/>
      <c r="G761" s="18"/>
      <c r="H761" s="18"/>
      <c r="I761" s="1"/>
      <c r="J761"/>
      <c r="K761"/>
      <c r="L761"/>
      <c r="M761"/>
      <c r="N761"/>
      <c r="O761"/>
      <c r="P761"/>
      <c r="Q761"/>
      <c r="S761"/>
      <c r="T761"/>
      <c r="U761"/>
      <c r="V761"/>
      <c r="W761"/>
      <c r="X761"/>
      <c r="Y761"/>
      <c r="Z761"/>
      <c r="AB761"/>
      <c r="AC761"/>
      <c r="AD761"/>
      <c r="AE761"/>
      <c r="AF761"/>
      <c r="AG761"/>
      <c r="AH761"/>
      <c r="AI761"/>
      <c r="AJ761" s="72"/>
    </row>
    <row r="762" spans="1:36" x14ac:dyDescent="0.25">
      <c r="A762" s="14"/>
      <c r="B762" s="8"/>
      <c r="C762" s="15"/>
      <c r="D762" s="16"/>
      <c r="E762" s="8"/>
      <c r="F762" s="19"/>
      <c r="G762" s="18"/>
      <c r="H762" s="18"/>
      <c r="I762" s="1"/>
      <c r="J762"/>
      <c r="K762"/>
      <c r="L762"/>
      <c r="M762"/>
      <c r="N762"/>
      <c r="O762"/>
      <c r="P762"/>
      <c r="Q762"/>
      <c r="S762"/>
      <c r="T762"/>
      <c r="U762"/>
      <c r="V762"/>
      <c r="W762"/>
      <c r="X762"/>
      <c r="Y762"/>
      <c r="Z762"/>
      <c r="AB762"/>
      <c r="AC762"/>
      <c r="AD762"/>
      <c r="AE762"/>
      <c r="AF762"/>
      <c r="AG762"/>
      <c r="AH762"/>
      <c r="AI762"/>
      <c r="AJ762" s="72"/>
    </row>
    <row r="763" spans="1:36" x14ac:dyDescent="0.25">
      <c r="A763" s="14"/>
      <c r="B763" s="8"/>
      <c r="C763" s="15"/>
      <c r="D763" s="16"/>
      <c r="E763" s="8"/>
      <c r="F763" s="19"/>
      <c r="G763" s="18"/>
      <c r="H763" s="18"/>
      <c r="I763" s="1"/>
      <c r="J763"/>
      <c r="K763"/>
      <c r="L763"/>
      <c r="M763"/>
      <c r="N763"/>
      <c r="O763"/>
      <c r="P763"/>
      <c r="Q763"/>
      <c r="S763"/>
      <c r="T763"/>
      <c r="U763"/>
      <c r="V763"/>
      <c r="W763"/>
      <c r="X763"/>
      <c r="Y763"/>
      <c r="Z763"/>
      <c r="AB763"/>
      <c r="AC763"/>
      <c r="AD763"/>
      <c r="AE763"/>
      <c r="AF763"/>
      <c r="AG763"/>
      <c r="AH763"/>
      <c r="AI763"/>
      <c r="AJ763" s="72"/>
    </row>
    <row r="764" spans="1:36" x14ac:dyDescent="0.25">
      <c r="A764" s="14"/>
      <c r="B764" s="8"/>
      <c r="C764" s="15"/>
      <c r="D764" s="16"/>
      <c r="E764" s="8"/>
      <c r="F764" s="19"/>
      <c r="G764" s="18"/>
      <c r="H764" s="18"/>
      <c r="I764" s="1"/>
      <c r="J764"/>
      <c r="K764"/>
      <c r="L764"/>
      <c r="M764"/>
      <c r="N764"/>
      <c r="O764"/>
      <c r="P764"/>
      <c r="Q764"/>
      <c r="S764"/>
      <c r="T764"/>
      <c r="U764"/>
      <c r="V764"/>
      <c r="W764"/>
      <c r="X764"/>
      <c r="Y764"/>
      <c r="Z764"/>
      <c r="AB764"/>
      <c r="AC764"/>
      <c r="AD764"/>
      <c r="AE764"/>
      <c r="AF764"/>
      <c r="AG764"/>
      <c r="AH764"/>
      <c r="AI764"/>
      <c r="AJ764" s="72"/>
    </row>
    <row r="765" spans="1:36" x14ac:dyDescent="0.25">
      <c r="A765" s="14"/>
      <c r="B765" s="8"/>
      <c r="C765" s="15"/>
      <c r="D765" s="16"/>
      <c r="E765" s="8"/>
      <c r="F765" s="19"/>
      <c r="G765" s="18"/>
      <c r="H765" s="18"/>
      <c r="I765" s="1"/>
      <c r="J765"/>
      <c r="K765"/>
      <c r="L765"/>
      <c r="M765"/>
      <c r="N765"/>
      <c r="O765"/>
      <c r="P765"/>
      <c r="Q765"/>
      <c r="S765"/>
      <c r="T765"/>
      <c r="U765"/>
      <c r="V765"/>
      <c r="W765"/>
      <c r="X765"/>
      <c r="Y765"/>
      <c r="Z765"/>
      <c r="AB765"/>
      <c r="AC765"/>
      <c r="AD765"/>
      <c r="AE765"/>
      <c r="AF765"/>
      <c r="AG765"/>
      <c r="AH765"/>
      <c r="AI765"/>
      <c r="AJ765" s="72"/>
    </row>
    <row r="766" spans="1:36" x14ac:dyDescent="0.25">
      <c r="A766" s="14"/>
      <c r="B766" s="8"/>
      <c r="C766" s="15"/>
      <c r="D766" s="16"/>
      <c r="E766" s="8"/>
      <c r="F766" s="19"/>
      <c r="G766" s="18"/>
      <c r="H766" s="18"/>
      <c r="I766" s="1"/>
      <c r="J766"/>
      <c r="K766"/>
      <c r="L766"/>
      <c r="M766"/>
      <c r="N766"/>
      <c r="O766"/>
      <c r="P766"/>
      <c r="Q766"/>
      <c r="S766"/>
      <c r="T766"/>
      <c r="U766"/>
      <c r="V766"/>
      <c r="W766"/>
      <c r="X766"/>
      <c r="Y766"/>
      <c r="Z766"/>
      <c r="AB766"/>
      <c r="AC766"/>
      <c r="AD766"/>
      <c r="AE766"/>
      <c r="AF766"/>
      <c r="AG766"/>
      <c r="AH766"/>
      <c r="AI766"/>
      <c r="AJ766" s="72"/>
    </row>
    <row r="767" spans="1:36" x14ac:dyDescent="0.25">
      <c r="A767" s="14"/>
      <c r="B767" s="8"/>
      <c r="C767" s="15"/>
      <c r="D767" s="16"/>
      <c r="E767" s="8"/>
      <c r="F767" s="19"/>
      <c r="G767" s="18"/>
      <c r="H767" s="18"/>
      <c r="I767" s="1"/>
      <c r="J767"/>
      <c r="K767"/>
      <c r="L767"/>
      <c r="M767"/>
      <c r="N767"/>
      <c r="O767"/>
      <c r="P767"/>
      <c r="Q767"/>
      <c r="S767"/>
      <c r="T767"/>
      <c r="U767"/>
      <c r="V767"/>
      <c r="W767"/>
      <c r="X767"/>
      <c r="Y767"/>
      <c r="Z767"/>
      <c r="AB767"/>
      <c r="AC767"/>
      <c r="AD767"/>
      <c r="AE767"/>
      <c r="AF767"/>
      <c r="AG767"/>
      <c r="AH767"/>
      <c r="AI767"/>
      <c r="AJ767" s="72"/>
    </row>
    <row r="768" spans="1:36" x14ac:dyDescent="0.25">
      <c r="A768" s="14"/>
      <c r="B768" s="8"/>
      <c r="C768" s="15"/>
      <c r="D768" s="16"/>
      <c r="E768" s="8"/>
      <c r="F768" s="19"/>
      <c r="G768" s="18"/>
      <c r="H768" s="18"/>
      <c r="I768" s="1"/>
      <c r="J768"/>
      <c r="K768"/>
      <c r="L768"/>
      <c r="M768"/>
      <c r="N768"/>
      <c r="O768"/>
      <c r="P768"/>
      <c r="Q768"/>
      <c r="S768"/>
      <c r="T768"/>
      <c r="U768"/>
      <c r="V768"/>
      <c r="W768"/>
      <c r="X768"/>
      <c r="Y768"/>
      <c r="Z768"/>
      <c r="AB768"/>
      <c r="AC768"/>
      <c r="AD768"/>
      <c r="AE768"/>
      <c r="AF768"/>
      <c r="AG768"/>
      <c r="AH768"/>
      <c r="AI768"/>
      <c r="AJ768" s="72"/>
    </row>
    <row r="769" spans="1:36" x14ac:dyDescent="0.25">
      <c r="A769" s="14"/>
      <c r="B769" s="8"/>
      <c r="C769" s="15"/>
      <c r="D769" s="16"/>
      <c r="E769" s="8"/>
      <c r="F769" s="19"/>
      <c r="G769" s="18"/>
      <c r="H769" s="18"/>
      <c r="I769" s="1"/>
      <c r="J769"/>
      <c r="K769"/>
      <c r="L769"/>
      <c r="M769"/>
      <c r="N769"/>
      <c r="O769"/>
      <c r="P769"/>
      <c r="Q769"/>
      <c r="S769"/>
      <c r="T769"/>
      <c r="U769"/>
      <c r="V769"/>
      <c r="W769"/>
      <c r="X769"/>
      <c r="Y769"/>
      <c r="Z769"/>
      <c r="AB769"/>
      <c r="AC769"/>
      <c r="AD769"/>
      <c r="AE769"/>
      <c r="AF769"/>
      <c r="AG769"/>
      <c r="AH769"/>
      <c r="AI769"/>
      <c r="AJ769" s="72"/>
    </row>
    <row r="770" spans="1:36" x14ac:dyDescent="0.25">
      <c r="A770" s="14"/>
      <c r="B770" s="8"/>
      <c r="C770" s="15"/>
      <c r="D770" s="16"/>
      <c r="E770" s="8"/>
      <c r="F770" s="19"/>
      <c r="G770" s="18"/>
      <c r="H770" s="18"/>
      <c r="I770" s="1"/>
      <c r="J770"/>
      <c r="K770"/>
      <c r="L770"/>
      <c r="M770"/>
      <c r="N770"/>
      <c r="O770"/>
      <c r="P770"/>
      <c r="Q770"/>
      <c r="S770"/>
      <c r="T770"/>
      <c r="U770"/>
      <c r="V770"/>
      <c r="W770"/>
      <c r="X770"/>
      <c r="Y770"/>
      <c r="Z770"/>
      <c r="AB770"/>
      <c r="AC770"/>
      <c r="AD770"/>
      <c r="AE770"/>
      <c r="AF770"/>
      <c r="AG770"/>
      <c r="AH770"/>
      <c r="AI770"/>
      <c r="AJ770" s="72"/>
    </row>
    <row r="771" spans="1:36" x14ac:dyDescent="0.25">
      <c r="A771" s="14"/>
      <c r="B771" s="8"/>
      <c r="C771" s="15"/>
      <c r="D771" s="16"/>
      <c r="E771" s="8"/>
      <c r="F771" s="19"/>
      <c r="G771" s="18"/>
      <c r="H771" s="18"/>
      <c r="I771" s="1"/>
      <c r="J771"/>
      <c r="K771"/>
      <c r="L771"/>
      <c r="M771"/>
      <c r="N771"/>
      <c r="O771"/>
      <c r="P771"/>
      <c r="Q771"/>
      <c r="S771"/>
      <c r="T771"/>
      <c r="U771"/>
      <c r="V771"/>
      <c r="W771"/>
      <c r="X771"/>
      <c r="Y771"/>
      <c r="Z771"/>
      <c r="AB771"/>
      <c r="AC771"/>
      <c r="AD771"/>
      <c r="AE771"/>
      <c r="AF771"/>
      <c r="AG771"/>
      <c r="AH771"/>
      <c r="AI771"/>
      <c r="AJ771" s="72"/>
    </row>
    <row r="772" spans="1:36" x14ac:dyDescent="0.25">
      <c r="A772" s="14"/>
      <c r="B772" s="8"/>
      <c r="C772" s="15"/>
      <c r="D772" s="16"/>
      <c r="E772" s="8"/>
      <c r="F772" s="19"/>
      <c r="G772" s="18"/>
      <c r="H772" s="18"/>
      <c r="I772" s="1"/>
      <c r="J772"/>
      <c r="K772"/>
      <c r="L772"/>
      <c r="M772"/>
      <c r="N772"/>
      <c r="O772"/>
      <c r="P772"/>
      <c r="Q772"/>
      <c r="S772"/>
      <c r="T772"/>
      <c r="U772"/>
      <c r="V772"/>
      <c r="W772"/>
      <c r="X772"/>
      <c r="Y772"/>
      <c r="Z772"/>
      <c r="AB772"/>
      <c r="AC772"/>
      <c r="AD772"/>
      <c r="AE772"/>
      <c r="AF772"/>
      <c r="AG772"/>
      <c r="AH772"/>
      <c r="AI772"/>
      <c r="AJ772" s="72"/>
    </row>
    <row r="773" spans="1:36" x14ac:dyDescent="0.25">
      <c r="A773" s="14"/>
      <c r="B773" s="8"/>
      <c r="C773" s="15"/>
      <c r="D773" s="16"/>
      <c r="E773" s="8"/>
      <c r="F773" s="19"/>
      <c r="G773" s="18"/>
      <c r="H773" s="18"/>
      <c r="I773" s="1"/>
      <c r="J773"/>
      <c r="K773"/>
      <c r="L773"/>
      <c r="M773"/>
      <c r="N773"/>
      <c r="O773"/>
      <c r="P773"/>
      <c r="Q773"/>
      <c r="S773"/>
      <c r="T773"/>
      <c r="U773"/>
      <c r="V773"/>
      <c r="W773"/>
      <c r="X773"/>
      <c r="Y773"/>
      <c r="Z773"/>
      <c r="AB773"/>
      <c r="AC773"/>
      <c r="AD773"/>
      <c r="AE773"/>
      <c r="AF773"/>
      <c r="AG773"/>
      <c r="AH773"/>
      <c r="AI773"/>
      <c r="AJ773" s="72"/>
    </row>
    <row r="774" spans="1:36" x14ac:dyDescent="0.25">
      <c r="A774" s="14"/>
      <c r="B774" s="8"/>
      <c r="C774" s="15"/>
      <c r="D774" s="16"/>
      <c r="E774" s="8"/>
      <c r="F774" s="19"/>
      <c r="G774" s="18"/>
      <c r="H774" s="18"/>
      <c r="I774" s="1"/>
      <c r="J774"/>
      <c r="K774"/>
      <c r="L774"/>
      <c r="M774"/>
      <c r="N774"/>
      <c r="O774"/>
      <c r="P774"/>
      <c r="Q774"/>
      <c r="S774"/>
      <c r="T774"/>
      <c r="U774"/>
      <c r="V774"/>
      <c r="W774"/>
      <c r="X774"/>
      <c r="Y774"/>
      <c r="Z774"/>
      <c r="AB774"/>
      <c r="AC774"/>
      <c r="AD774"/>
      <c r="AE774"/>
      <c r="AF774"/>
      <c r="AG774"/>
      <c r="AH774"/>
      <c r="AI774"/>
      <c r="AJ774" s="72"/>
    </row>
    <row r="775" spans="1:36" x14ac:dyDescent="0.25">
      <c r="A775" s="14"/>
      <c r="B775" s="8"/>
      <c r="C775" s="15"/>
      <c r="D775" s="16"/>
      <c r="E775" s="8"/>
      <c r="F775" s="19"/>
      <c r="G775" s="18"/>
      <c r="H775" s="18"/>
      <c r="I775" s="1"/>
      <c r="J775"/>
      <c r="K775"/>
      <c r="L775"/>
      <c r="M775"/>
      <c r="N775"/>
      <c r="O775"/>
      <c r="P775"/>
      <c r="Q775"/>
      <c r="S775"/>
      <c r="T775"/>
      <c r="U775"/>
      <c r="V775"/>
      <c r="W775"/>
      <c r="X775"/>
      <c r="Y775"/>
      <c r="Z775"/>
      <c r="AB775"/>
      <c r="AC775"/>
      <c r="AD775"/>
      <c r="AE775"/>
      <c r="AF775"/>
      <c r="AG775"/>
      <c r="AH775"/>
      <c r="AI775"/>
      <c r="AJ775" s="72"/>
    </row>
    <row r="776" spans="1:36" x14ac:dyDescent="0.25">
      <c r="A776" s="14"/>
      <c r="B776" s="8"/>
      <c r="C776" s="15"/>
      <c r="D776" s="16"/>
      <c r="E776" s="8"/>
      <c r="F776" s="19"/>
      <c r="G776" s="18"/>
      <c r="H776" s="18"/>
      <c r="I776" s="1"/>
      <c r="J776"/>
      <c r="K776"/>
      <c r="L776"/>
      <c r="M776"/>
      <c r="N776"/>
      <c r="O776"/>
      <c r="P776"/>
      <c r="Q776"/>
      <c r="S776"/>
      <c r="T776"/>
      <c r="U776"/>
      <c r="V776"/>
      <c r="W776"/>
      <c r="X776"/>
      <c r="Y776"/>
      <c r="Z776"/>
      <c r="AB776"/>
      <c r="AC776"/>
      <c r="AD776"/>
      <c r="AE776"/>
      <c r="AF776"/>
      <c r="AG776"/>
      <c r="AH776"/>
      <c r="AI776"/>
      <c r="AJ776" s="72"/>
    </row>
    <row r="777" spans="1:36" x14ac:dyDescent="0.25">
      <c r="A777" s="14"/>
      <c r="B777" s="8"/>
      <c r="C777" s="15"/>
      <c r="D777" s="16"/>
      <c r="E777" s="8"/>
      <c r="F777" s="19"/>
      <c r="G777" s="18"/>
      <c r="H777" s="18"/>
      <c r="I777" s="1"/>
      <c r="J777"/>
      <c r="K777"/>
      <c r="L777"/>
      <c r="M777"/>
      <c r="N777"/>
      <c r="O777"/>
      <c r="P777"/>
      <c r="Q777"/>
      <c r="S777"/>
      <c r="T777"/>
      <c r="U777"/>
      <c r="V777"/>
      <c r="W777"/>
      <c r="X777"/>
      <c r="Y777"/>
      <c r="Z777"/>
      <c r="AB777"/>
      <c r="AC777"/>
      <c r="AD777"/>
      <c r="AE777"/>
      <c r="AF777"/>
      <c r="AG777"/>
      <c r="AH777"/>
      <c r="AI777"/>
      <c r="AJ777" s="72"/>
    </row>
    <row r="778" spans="1:36" x14ac:dyDescent="0.25">
      <c r="A778" s="14"/>
      <c r="B778" s="8"/>
      <c r="C778" s="15"/>
      <c r="D778" s="16"/>
      <c r="E778" s="8"/>
      <c r="F778" s="19"/>
      <c r="G778" s="18"/>
      <c r="H778" s="18"/>
      <c r="I778" s="1"/>
      <c r="J778"/>
      <c r="K778"/>
      <c r="L778"/>
      <c r="M778"/>
      <c r="N778"/>
      <c r="O778"/>
      <c r="P778"/>
      <c r="Q778"/>
      <c r="S778"/>
      <c r="T778"/>
      <c r="U778"/>
      <c r="V778"/>
      <c r="W778"/>
      <c r="X778"/>
      <c r="Y778"/>
      <c r="Z778"/>
      <c r="AB778"/>
      <c r="AC778"/>
      <c r="AD778"/>
      <c r="AE778"/>
      <c r="AF778"/>
      <c r="AG778"/>
      <c r="AH778"/>
      <c r="AI778"/>
      <c r="AJ778" s="72"/>
    </row>
    <row r="779" spans="1:36" x14ac:dyDescent="0.25">
      <c r="A779" s="14"/>
      <c r="B779" s="8"/>
      <c r="C779" s="15"/>
      <c r="D779" s="16"/>
      <c r="E779" s="8"/>
      <c r="F779" s="19"/>
      <c r="G779" s="18"/>
      <c r="H779" s="18"/>
      <c r="I779" s="1"/>
      <c r="J779"/>
      <c r="K779"/>
      <c r="L779"/>
      <c r="M779"/>
      <c r="N779"/>
      <c r="O779"/>
      <c r="P779"/>
      <c r="Q779"/>
      <c r="S779"/>
      <c r="T779"/>
      <c r="U779"/>
      <c r="V779"/>
      <c r="W779"/>
      <c r="X779"/>
      <c r="Y779"/>
      <c r="Z779"/>
      <c r="AB779"/>
      <c r="AC779"/>
      <c r="AD779"/>
      <c r="AE779"/>
      <c r="AF779"/>
      <c r="AG779"/>
      <c r="AH779"/>
      <c r="AI779"/>
      <c r="AJ779" s="72"/>
    </row>
    <row r="780" spans="1:36" x14ac:dyDescent="0.25">
      <c r="A780" s="14"/>
      <c r="B780" s="8"/>
      <c r="C780" s="15"/>
      <c r="D780" s="16"/>
      <c r="E780" s="8"/>
      <c r="F780" s="19"/>
      <c r="G780" s="18"/>
      <c r="H780" s="18"/>
      <c r="I780" s="1"/>
      <c r="J780"/>
      <c r="K780"/>
      <c r="L780"/>
      <c r="M780"/>
      <c r="N780"/>
      <c r="O780"/>
      <c r="P780"/>
      <c r="Q780"/>
      <c r="S780"/>
      <c r="T780"/>
      <c r="U780"/>
      <c r="V780"/>
      <c r="W780"/>
      <c r="X780"/>
      <c r="Y780"/>
      <c r="Z780"/>
      <c r="AB780"/>
      <c r="AC780"/>
      <c r="AD780"/>
      <c r="AE780"/>
      <c r="AF780"/>
      <c r="AG780"/>
      <c r="AH780"/>
      <c r="AI780"/>
      <c r="AJ780" s="72"/>
    </row>
    <row r="781" spans="1:36" x14ac:dyDescent="0.25">
      <c r="A781" s="14"/>
      <c r="B781" s="8"/>
      <c r="C781" s="15"/>
      <c r="D781" s="16"/>
      <c r="E781" s="8"/>
      <c r="F781" s="19"/>
      <c r="G781" s="18"/>
      <c r="H781" s="18"/>
      <c r="I781" s="1"/>
      <c r="J781"/>
      <c r="K781"/>
      <c r="L781"/>
      <c r="M781"/>
      <c r="N781"/>
      <c r="O781"/>
      <c r="P781"/>
      <c r="Q781"/>
      <c r="S781"/>
      <c r="T781"/>
      <c r="U781"/>
      <c r="V781"/>
      <c r="W781"/>
      <c r="X781"/>
      <c r="Y781"/>
      <c r="Z781"/>
      <c r="AB781"/>
      <c r="AC781"/>
      <c r="AD781"/>
      <c r="AE781"/>
      <c r="AF781"/>
      <c r="AG781"/>
      <c r="AH781"/>
      <c r="AI781"/>
      <c r="AJ781" s="72"/>
    </row>
    <row r="782" spans="1:36" x14ac:dyDescent="0.25">
      <c r="A782" s="14"/>
      <c r="B782" s="8"/>
      <c r="C782" s="15"/>
      <c r="D782" s="16"/>
      <c r="E782" s="8"/>
      <c r="F782" s="19"/>
      <c r="G782" s="18"/>
      <c r="H782" s="18"/>
      <c r="I782" s="1"/>
      <c r="J782"/>
      <c r="K782"/>
      <c r="L782"/>
      <c r="M782"/>
      <c r="N782"/>
      <c r="O782"/>
      <c r="P782"/>
      <c r="Q782"/>
      <c r="S782"/>
      <c r="T782"/>
      <c r="U782"/>
      <c r="V782"/>
      <c r="W782"/>
      <c r="X782"/>
      <c r="Y782"/>
      <c r="Z782"/>
      <c r="AB782"/>
      <c r="AC782"/>
      <c r="AD782"/>
      <c r="AE782"/>
      <c r="AF782"/>
      <c r="AG782"/>
      <c r="AH782"/>
      <c r="AI782"/>
      <c r="AJ782" s="72"/>
    </row>
    <row r="783" spans="1:36" x14ac:dyDescent="0.25">
      <c r="A783" s="14"/>
      <c r="B783" s="8"/>
      <c r="C783" s="15"/>
      <c r="D783" s="16"/>
      <c r="E783" s="8"/>
      <c r="F783" s="19"/>
      <c r="G783" s="18"/>
      <c r="H783" s="18"/>
      <c r="I783" s="1"/>
      <c r="J783"/>
      <c r="K783"/>
      <c r="L783"/>
      <c r="M783"/>
      <c r="N783"/>
      <c r="O783"/>
      <c r="P783"/>
      <c r="Q783"/>
      <c r="S783"/>
      <c r="T783"/>
      <c r="U783"/>
      <c r="V783"/>
      <c r="W783"/>
      <c r="X783"/>
      <c r="Y783"/>
      <c r="Z783"/>
      <c r="AB783"/>
      <c r="AC783"/>
      <c r="AD783"/>
      <c r="AE783"/>
      <c r="AF783"/>
      <c r="AG783"/>
      <c r="AH783"/>
      <c r="AI783"/>
      <c r="AJ783" s="72"/>
    </row>
    <row r="784" spans="1:36" x14ac:dyDescent="0.25">
      <c r="A784" s="14"/>
      <c r="B784" s="8"/>
      <c r="C784" s="15"/>
      <c r="D784" s="16"/>
      <c r="E784" s="8"/>
      <c r="F784" s="19"/>
      <c r="G784" s="18"/>
      <c r="H784" s="18"/>
      <c r="I784" s="1"/>
      <c r="J784"/>
      <c r="K784"/>
      <c r="L784"/>
      <c r="M784"/>
      <c r="N784"/>
      <c r="O784"/>
      <c r="P784"/>
      <c r="Q784"/>
      <c r="S784"/>
      <c r="T784"/>
      <c r="U784"/>
      <c r="V784"/>
      <c r="W784"/>
      <c r="X784"/>
      <c r="Y784"/>
      <c r="Z784"/>
      <c r="AB784"/>
      <c r="AC784"/>
      <c r="AD784"/>
      <c r="AE784"/>
      <c r="AF784"/>
      <c r="AG784"/>
      <c r="AH784"/>
      <c r="AI784"/>
      <c r="AJ784" s="72"/>
    </row>
    <row r="785" spans="1:36" x14ac:dyDescent="0.25">
      <c r="A785" s="14"/>
      <c r="B785" s="8"/>
      <c r="C785" s="15"/>
      <c r="D785" s="16"/>
      <c r="E785" s="8"/>
      <c r="F785" s="19"/>
      <c r="G785" s="18"/>
      <c r="H785" s="18"/>
      <c r="I785" s="1"/>
      <c r="J785"/>
      <c r="K785"/>
      <c r="L785"/>
      <c r="M785"/>
      <c r="N785"/>
      <c r="O785"/>
      <c r="P785"/>
      <c r="Q785"/>
      <c r="S785"/>
      <c r="T785"/>
      <c r="U785"/>
      <c r="V785"/>
      <c r="W785"/>
      <c r="X785"/>
      <c r="Y785"/>
      <c r="Z785"/>
      <c r="AB785"/>
      <c r="AC785"/>
      <c r="AD785"/>
      <c r="AE785"/>
      <c r="AF785"/>
      <c r="AG785"/>
      <c r="AH785"/>
      <c r="AI785"/>
      <c r="AJ785" s="72"/>
    </row>
    <row r="786" spans="1:36" x14ac:dyDescent="0.25">
      <c r="A786" s="14"/>
      <c r="B786" s="8"/>
      <c r="C786" s="15"/>
      <c r="D786" s="16"/>
      <c r="E786" s="8"/>
      <c r="F786" s="19"/>
      <c r="G786" s="18"/>
      <c r="H786" s="18"/>
      <c r="I786" s="1"/>
      <c r="J786"/>
      <c r="K786"/>
      <c r="L786"/>
      <c r="M786"/>
      <c r="N786"/>
      <c r="O786"/>
      <c r="P786"/>
      <c r="Q786"/>
      <c r="S786"/>
      <c r="T786"/>
      <c r="U786"/>
      <c r="V786"/>
      <c r="W786"/>
      <c r="X786"/>
      <c r="Y786"/>
      <c r="Z786"/>
      <c r="AB786"/>
      <c r="AC786"/>
      <c r="AD786"/>
      <c r="AE786"/>
      <c r="AF786"/>
      <c r="AG786"/>
      <c r="AH786"/>
      <c r="AI786"/>
      <c r="AJ786" s="72"/>
    </row>
    <row r="787" spans="1:36" x14ac:dyDescent="0.25">
      <c r="A787" s="14"/>
      <c r="B787" s="8"/>
      <c r="C787" s="15"/>
      <c r="D787" s="16"/>
      <c r="E787" s="8"/>
      <c r="F787" s="19"/>
      <c r="G787" s="18"/>
      <c r="H787" s="18"/>
      <c r="I787" s="1"/>
      <c r="J787"/>
      <c r="K787"/>
      <c r="L787"/>
      <c r="M787"/>
      <c r="N787"/>
      <c r="O787"/>
      <c r="P787"/>
      <c r="Q787"/>
      <c r="S787"/>
      <c r="T787"/>
      <c r="U787"/>
      <c r="V787"/>
      <c r="W787"/>
      <c r="X787"/>
      <c r="Y787"/>
      <c r="Z787"/>
      <c r="AB787"/>
      <c r="AC787"/>
      <c r="AD787"/>
      <c r="AE787"/>
      <c r="AF787"/>
      <c r="AG787"/>
      <c r="AH787"/>
      <c r="AI787"/>
      <c r="AJ787" s="72"/>
    </row>
    <row r="788" spans="1:36" x14ac:dyDescent="0.25">
      <c r="A788" s="14"/>
      <c r="B788" s="8"/>
      <c r="C788" s="15"/>
      <c r="D788" s="16"/>
      <c r="E788" s="8"/>
      <c r="F788" s="19"/>
      <c r="G788" s="18"/>
      <c r="H788" s="18"/>
      <c r="I788" s="1"/>
      <c r="J788"/>
      <c r="K788"/>
      <c r="L788"/>
      <c r="M788"/>
      <c r="N788"/>
      <c r="O788"/>
      <c r="P788"/>
      <c r="Q788"/>
      <c r="S788"/>
      <c r="T788"/>
      <c r="U788"/>
      <c r="V788"/>
      <c r="W788"/>
      <c r="X788"/>
      <c r="Y788"/>
      <c r="Z788"/>
      <c r="AB788"/>
      <c r="AC788"/>
      <c r="AD788"/>
      <c r="AE788"/>
      <c r="AF788"/>
      <c r="AG788"/>
      <c r="AH788"/>
      <c r="AI788"/>
      <c r="AJ788" s="72"/>
    </row>
    <row r="789" spans="1:36" x14ac:dyDescent="0.25">
      <c r="A789" s="14"/>
      <c r="B789" s="8"/>
      <c r="C789" s="15"/>
      <c r="D789" s="16"/>
      <c r="E789" s="8"/>
      <c r="F789" s="19"/>
      <c r="G789" s="18"/>
      <c r="H789" s="18"/>
      <c r="I789" s="1"/>
      <c r="J789"/>
      <c r="K789"/>
      <c r="L789"/>
      <c r="M789"/>
      <c r="N789"/>
      <c r="O789"/>
      <c r="P789"/>
      <c r="Q789"/>
      <c r="S789"/>
      <c r="T789"/>
      <c r="U789"/>
      <c r="V789"/>
      <c r="W789"/>
      <c r="X789"/>
      <c r="Y789"/>
      <c r="Z789"/>
      <c r="AB789"/>
      <c r="AC789"/>
      <c r="AD789"/>
      <c r="AE789"/>
      <c r="AF789"/>
      <c r="AG789"/>
      <c r="AH789"/>
      <c r="AI789"/>
      <c r="AJ789" s="72"/>
    </row>
    <row r="790" spans="1:36" x14ac:dyDescent="0.25">
      <c r="A790" s="14"/>
      <c r="B790" s="8"/>
      <c r="C790" s="15"/>
      <c r="D790" s="16"/>
      <c r="E790" s="8"/>
      <c r="F790" s="19"/>
      <c r="G790" s="18"/>
      <c r="H790" s="18"/>
      <c r="I790" s="1"/>
      <c r="J790"/>
      <c r="K790"/>
      <c r="L790"/>
      <c r="M790"/>
      <c r="N790"/>
      <c r="O790"/>
      <c r="P790"/>
      <c r="Q790"/>
      <c r="S790"/>
      <c r="T790"/>
      <c r="U790"/>
      <c r="V790"/>
      <c r="W790"/>
      <c r="X790"/>
      <c r="Y790"/>
      <c r="Z790"/>
      <c r="AB790"/>
      <c r="AC790"/>
      <c r="AD790"/>
      <c r="AE790"/>
      <c r="AF790"/>
      <c r="AG790"/>
      <c r="AH790"/>
      <c r="AI790"/>
      <c r="AJ790" s="72"/>
    </row>
    <row r="791" spans="1:36" x14ac:dyDescent="0.25">
      <c r="A791" s="14"/>
      <c r="B791" s="8"/>
      <c r="C791" s="15"/>
      <c r="D791" s="16"/>
      <c r="E791" s="8"/>
      <c r="F791" s="19"/>
      <c r="G791" s="18"/>
      <c r="H791" s="18"/>
      <c r="I791" s="1"/>
      <c r="J791"/>
      <c r="K791"/>
      <c r="L791"/>
      <c r="M791"/>
      <c r="N791"/>
      <c r="O791"/>
      <c r="P791"/>
      <c r="Q791"/>
      <c r="S791"/>
      <c r="T791"/>
      <c r="U791"/>
      <c r="V791"/>
      <c r="W791"/>
      <c r="X791"/>
      <c r="Y791"/>
      <c r="Z791"/>
      <c r="AB791"/>
      <c r="AC791"/>
      <c r="AD791"/>
      <c r="AE791"/>
      <c r="AF791"/>
      <c r="AG791"/>
      <c r="AH791"/>
      <c r="AI791"/>
      <c r="AJ791" s="72"/>
    </row>
    <row r="792" spans="1:36" x14ac:dyDescent="0.25">
      <c r="A792" s="14"/>
      <c r="B792" s="8"/>
      <c r="C792" s="15"/>
      <c r="D792" s="16"/>
      <c r="E792" s="8"/>
      <c r="F792" s="19"/>
      <c r="G792" s="18"/>
      <c r="H792" s="18"/>
      <c r="I792" s="1"/>
      <c r="J792"/>
      <c r="K792"/>
      <c r="L792"/>
      <c r="M792"/>
      <c r="N792"/>
      <c r="O792"/>
      <c r="P792"/>
      <c r="Q792"/>
      <c r="S792"/>
      <c r="T792"/>
      <c r="U792"/>
      <c r="V792"/>
      <c r="W792"/>
      <c r="X792"/>
      <c r="Y792"/>
      <c r="Z792"/>
      <c r="AB792"/>
      <c r="AC792"/>
      <c r="AD792"/>
      <c r="AE792"/>
      <c r="AF792"/>
      <c r="AG792"/>
      <c r="AH792"/>
      <c r="AI792"/>
      <c r="AJ792" s="72"/>
    </row>
    <row r="793" spans="1:36" x14ac:dyDescent="0.25">
      <c r="A793" s="14"/>
      <c r="B793" s="8"/>
      <c r="C793" s="15"/>
      <c r="D793" s="16"/>
      <c r="E793" s="8"/>
      <c r="F793" s="19"/>
      <c r="G793" s="18"/>
      <c r="H793" s="18"/>
      <c r="I793" s="1"/>
      <c r="J793"/>
      <c r="K793"/>
      <c r="L793"/>
      <c r="M793"/>
      <c r="N793"/>
      <c r="O793"/>
      <c r="P793"/>
      <c r="Q793"/>
      <c r="S793"/>
      <c r="T793"/>
      <c r="U793"/>
      <c r="V793"/>
      <c r="W793"/>
      <c r="X793"/>
      <c r="Y793"/>
      <c r="Z793"/>
      <c r="AB793"/>
      <c r="AC793"/>
      <c r="AD793"/>
      <c r="AE793"/>
      <c r="AF793"/>
      <c r="AG793"/>
      <c r="AH793"/>
      <c r="AI793"/>
      <c r="AJ793" s="72"/>
    </row>
    <row r="794" spans="1:36" x14ac:dyDescent="0.25">
      <c r="A794" s="14"/>
      <c r="B794" s="8"/>
      <c r="C794" s="15"/>
      <c r="D794" s="16"/>
      <c r="E794" s="8"/>
      <c r="F794" s="19"/>
      <c r="G794" s="18"/>
      <c r="H794" s="18"/>
      <c r="I794" s="1"/>
      <c r="J794"/>
      <c r="K794"/>
      <c r="L794"/>
      <c r="M794"/>
      <c r="N794"/>
      <c r="O794"/>
      <c r="P794"/>
      <c r="Q794"/>
      <c r="S794"/>
      <c r="T794"/>
      <c r="U794"/>
      <c r="V794"/>
      <c r="W794"/>
      <c r="X794"/>
      <c r="Y794"/>
      <c r="Z794"/>
      <c r="AB794"/>
      <c r="AC794"/>
      <c r="AD794"/>
      <c r="AE794"/>
      <c r="AF794"/>
      <c r="AG794"/>
      <c r="AH794"/>
      <c r="AI794"/>
      <c r="AJ794" s="72"/>
    </row>
    <row r="795" spans="1:36" x14ac:dyDescent="0.25">
      <c r="A795" s="14"/>
      <c r="B795" s="8"/>
      <c r="C795" s="15"/>
      <c r="D795" s="16"/>
      <c r="E795" s="8"/>
      <c r="F795" s="19"/>
      <c r="G795" s="18"/>
      <c r="H795" s="18"/>
      <c r="I795" s="1"/>
      <c r="J795"/>
      <c r="K795"/>
      <c r="L795"/>
      <c r="M795"/>
      <c r="N795"/>
      <c r="O795"/>
      <c r="P795"/>
      <c r="Q795"/>
      <c r="S795"/>
      <c r="T795"/>
      <c r="U795"/>
      <c r="V795"/>
      <c r="W795"/>
      <c r="X795"/>
      <c r="Y795"/>
      <c r="Z795"/>
      <c r="AB795"/>
      <c r="AC795"/>
      <c r="AD795"/>
      <c r="AE795"/>
      <c r="AF795"/>
      <c r="AG795"/>
      <c r="AH795"/>
      <c r="AI795"/>
      <c r="AJ795" s="72"/>
    </row>
    <row r="796" spans="1:36" x14ac:dyDescent="0.25">
      <c r="A796" s="14"/>
      <c r="B796" s="8"/>
      <c r="C796" s="15"/>
      <c r="D796" s="16"/>
      <c r="E796" s="8"/>
      <c r="F796" s="19"/>
      <c r="G796" s="18"/>
      <c r="H796" s="18"/>
      <c r="I796" s="1"/>
      <c r="J796"/>
      <c r="K796"/>
      <c r="L796"/>
      <c r="M796"/>
      <c r="N796"/>
      <c r="O796"/>
      <c r="P796"/>
      <c r="Q796"/>
      <c r="S796"/>
      <c r="T796"/>
      <c r="U796"/>
      <c r="V796"/>
      <c r="W796"/>
      <c r="X796"/>
      <c r="Y796"/>
      <c r="Z796"/>
      <c r="AB796"/>
      <c r="AC796"/>
      <c r="AD796"/>
      <c r="AE796"/>
      <c r="AF796"/>
      <c r="AG796"/>
      <c r="AH796"/>
      <c r="AI796"/>
      <c r="AJ796" s="72"/>
    </row>
    <row r="797" spans="1:36" x14ac:dyDescent="0.25">
      <c r="A797" s="14"/>
      <c r="B797" s="8"/>
      <c r="C797" s="15"/>
      <c r="D797" s="16"/>
      <c r="E797" s="8"/>
      <c r="F797" s="19"/>
      <c r="G797" s="18"/>
      <c r="H797" s="18"/>
      <c r="I797" s="1"/>
      <c r="J797"/>
      <c r="K797"/>
      <c r="L797"/>
      <c r="M797"/>
      <c r="N797"/>
      <c r="O797"/>
      <c r="P797"/>
      <c r="Q797"/>
      <c r="S797"/>
      <c r="T797"/>
      <c r="U797"/>
      <c r="V797"/>
      <c r="W797"/>
      <c r="X797"/>
      <c r="Y797"/>
      <c r="Z797"/>
      <c r="AB797"/>
      <c r="AC797"/>
      <c r="AD797"/>
      <c r="AE797"/>
      <c r="AF797"/>
      <c r="AG797"/>
      <c r="AH797"/>
      <c r="AI797"/>
      <c r="AJ797" s="72"/>
    </row>
    <row r="798" spans="1:36" x14ac:dyDescent="0.25">
      <c r="A798" s="14"/>
      <c r="B798" s="8"/>
      <c r="C798" s="15"/>
      <c r="D798" s="16"/>
      <c r="E798" s="8"/>
      <c r="F798" s="19"/>
      <c r="G798" s="18"/>
      <c r="H798" s="18"/>
      <c r="I798" s="1"/>
      <c r="J798"/>
      <c r="K798"/>
      <c r="L798"/>
      <c r="M798"/>
      <c r="N798"/>
      <c r="O798"/>
      <c r="P798"/>
      <c r="Q798"/>
      <c r="S798"/>
      <c r="T798"/>
      <c r="U798"/>
      <c r="V798"/>
      <c r="W798"/>
      <c r="X798"/>
      <c r="Y798"/>
      <c r="Z798"/>
      <c r="AB798"/>
      <c r="AC798"/>
      <c r="AD798"/>
      <c r="AE798"/>
      <c r="AF798"/>
      <c r="AG798"/>
      <c r="AH798"/>
      <c r="AI798"/>
      <c r="AJ798" s="72"/>
    </row>
    <row r="799" spans="1:36" x14ac:dyDescent="0.25">
      <c r="A799" s="14"/>
      <c r="B799" s="8"/>
      <c r="C799" s="15"/>
      <c r="D799" s="16"/>
      <c r="E799" s="8"/>
      <c r="F799" s="19"/>
      <c r="G799" s="18"/>
      <c r="H799" s="18"/>
      <c r="I799" s="1"/>
      <c r="J799"/>
      <c r="K799"/>
      <c r="L799"/>
      <c r="M799"/>
      <c r="N799"/>
      <c r="O799"/>
      <c r="P799"/>
      <c r="Q799"/>
      <c r="S799"/>
      <c r="T799"/>
      <c r="U799"/>
      <c r="V799"/>
      <c r="W799"/>
      <c r="X799"/>
      <c r="Y799"/>
      <c r="Z799"/>
      <c r="AB799"/>
      <c r="AC799"/>
      <c r="AD799"/>
      <c r="AE799"/>
      <c r="AF799"/>
      <c r="AG799"/>
      <c r="AH799"/>
      <c r="AI799"/>
      <c r="AJ799" s="72"/>
    </row>
    <row r="800" spans="1:36" x14ac:dyDescent="0.25">
      <c r="A800" s="14"/>
      <c r="B800" s="8"/>
      <c r="C800" s="15"/>
      <c r="D800" s="16"/>
      <c r="E800" s="8"/>
      <c r="F800" s="19"/>
      <c r="G800" s="18"/>
      <c r="H800" s="18"/>
      <c r="I800" s="1"/>
      <c r="J800"/>
      <c r="K800"/>
      <c r="L800"/>
      <c r="M800"/>
      <c r="N800"/>
      <c r="O800"/>
      <c r="P800"/>
      <c r="Q800"/>
      <c r="S800"/>
      <c r="T800"/>
      <c r="U800"/>
      <c r="V800"/>
      <c r="W800"/>
      <c r="X800"/>
      <c r="Y800"/>
      <c r="Z800"/>
      <c r="AB800"/>
      <c r="AC800"/>
      <c r="AD800"/>
      <c r="AE800"/>
      <c r="AF800"/>
      <c r="AG800"/>
      <c r="AH800"/>
      <c r="AI800"/>
      <c r="AJ800" s="72"/>
    </row>
    <row r="801" spans="1:36" x14ac:dyDescent="0.25">
      <c r="A801" s="14"/>
      <c r="B801" s="8"/>
      <c r="C801" s="15"/>
      <c r="D801" s="16"/>
      <c r="E801" s="8"/>
      <c r="F801" s="19"/>
      <c r="G801" s="18"/>
      <c r="H801" s="18"/>
      <c r="I801" s="1"/>
      <c r="J801"/>
      <c r="K801"/>
      <c r="L801"/>
      <c r="M801"/>
      <c r="N801"/>
      <c r="O801"/>
      <c r="P801"/>
      <c r="Q801"/>
      <c r="S801"/>
      <c r="T801"/>
      <c r="U801"/>
      <c r="V801"/>
      <c r="W801"/>
      <c r="X801"/>
      <c r="Y801"/>
      <c r="Z801"/>
      <c r="AB801"/>
      <c r="AC801"/>
      <c r="AD801"/>
      <c r="AE801"/>
      <c r="AF801"/>
      <c r="AG801"/>
      <c r="AH801"/>
      <c r="AI801"/>
      <c r="AJ801" s="72"/>
    </row>
    <row r="802" spans="1:36" x14ac:dyDescent="0.25">
      <c r="A802" s="14"/>
      <c r="B802" s="8"/>
      <c r="C802" s="15"/>
      <c r="D802" s="16"/>
      <c r="E802" s="8"/>
      <c r="F802" s="19"/>
      <c r="G802" s="18"/>
      <c r="H802" s="18"/>
      <c r="I802" s="1"/>
      <c r="J802"/>
      <c r="K802"/>
      <c r="L802"/>
      <c r="M802"/>
      <c r="N802"/>
      <c r="O802"/>
      <c r="P802"/>
      <c r="Q802"/>
      <c r="S802"/>
      <c r="T802"/>
      <c r="U802"/>
      <c r="V802"/>
      <c r="W802"/>
      <c r="X802"/>
      <c r="Y802"/>
      <c r="Z802"/>
      <c r="AB802"/>
      <c r="AC802"/>
      <c r="AD802"/>
      <c r="AE802"/>
      <c r="AF802"/>
      <c r="AG802"/>
      <c r="AH802"/>
      <c r="AI802"/>
      <c r="AJ802" s="72"/>
    </row>
    <row r="803" spans="1:36" x14ac:dyDescent="0.25">
      <c r="A803" s="14"/>
      <c r="B803" s="8"/>
      <c r="C803" s="15"/>
      <c r="D803" s="16"/>
      <c r="E803" s="8"/>
      <c r="F803" s="19"/>
      <c r="G803" s="18"/>
      <c r="H803" s="18"/>
      <c r="I803" s="1"/>
      <c r="J803"/>
      <c r="K803"/>
      <c r="L803"/>
      <c r="M803"/>
      <c r="N803"/>
      <c r="O803"/>
      <c r="P803"/>
      <c r="Q803"/>
      <c r="S803"/>
      <c r="T803"/>
      <c r="U803"/>
      <c r="V803"/>
      <c r="W803"/>
      <c r="X803"/>
      <c r="Y803"/>
      <c r="Z803"/>
      <c r="AB803"/>
      <c r="AC803"/>
      <c r="AD803"/>
      <c r="AE803"/>
      <c r="AF803"/>
      <c r="AG803"/>
      <c r="AH803"/>
      <c r="AI803"/>
      <c r="AJ803" s="72"/>
    </row>
    <row r="804" spans="1:36" x14ac:dyDescent="0.25">
      <c r="A804" s="14"/>
      <c r="B804" s="8"/>
      <c r="C804" s="15"/>
      <c r="D804" s="16"/>
      <c r="E804" s="8"/>
      <c r="F804" s="19"/>
      <c r="G804" s="18"/>
      <c r="H804" s="18"/>
      <c r="I804" s="1"/>
      <c r="J804"/>
      <c r="K804"/>
      <c r="L804"/>
      <c r="M804"/>
      <c r="N804"/>
      <c r="O804"/>
      <c r="P804"/>
      <c r="Q804"/>
      <c r="S804"/>
      <c r="T804"/>
      <c r="U804"/>
      <c r="V804"/>
      <c r="W804"/>
      <c r="X804"/>
      <c r="Y804"/>
      <c r="Z804"/>
      <c r="AB804"/>
      <c r="AC804"/>
      <c r="AD804"/>
      <c r="AE804"/>
      <c r="AF804"/>
      <c r="AG804"/>
      <c r="AH804"/>
      <c r="AI804"/>
      <c r="AJ804" s="72"/>
    </row>
    <row r="805" spans="1:36" x14ac:dyDescent="0.25">
      <c r="A805" s="14"/>
      <c r="B805" s="8"/>
      <c r="C805" s="15"/>
      <c r="D805" s="16"/>
      <c r="E805" s="8"/>
      <c r="F805" s="19"/>
      <c r="G805" s="18"/>
      <c r="H805" s="18"/>
      <c r="I805" s="1"/>
      <c r="J805"/>
      <c r="K805"/>
      <c r="L805"/>
      <c r="M805"/>
      <c r="N805"/>
      <c r="O805"/>
      <c r="P805"/>
      <c r="Q805"/>
      <c r="S805"/>
      <c r="T805"/>
      <c r="U805"/>
      <c r="V805"/>
      <c r="W805"/>
      <c r="X805"/>
      <c r="Y805"/>
      <c r="Z805"/>
      <c r="AB805"/>
      <c r="AC805"/>
      <c r="AD805"/>
      <c r="AE805"/>
      <c r="AF805"/>
      <c r="AG805"/>
      <c r="AH805"/>
      <c r="AI805"/>
      <c r="AJ805" s="72"/>
    </row>
    <row r="806" spans="1:36" x14ac:dyDescent="0.25">
      <c r="A806" s="14"/>
      <c r="B806" s="8"/>
      <c r="C806" s="15"/>
      <c r="D806" s="16"/>
      <c r="E806" s="8"/>
      <c r="F806" s="19"/>
      <c r="G806" s="18"/>
      <c r="H806" s="18"/>
      <c r="I806" s="1"/>
      <c r="J806"/>
      <c r="K806"/>
      <c r="L806"/>
      <c r="M806"/>
      <c r="N806"/>
      <c r="O806"/>
      <c r="P806"/>
      <c r="Q806"/>
      <c r="S806"/>
      <c r="T806"/>
      <c r="U806"/>
      <c r="V806"/>
      <c r="W806"/>
      <c r="X806"/>
      <c r="Y806"/>
      <c r="Z806"/>
      <c r="AB806"/>
      <c r="AC806"/>
      <c r="AD806"/>
      <c r="AE806"/>
      <c r="AF806"/>
      <c r="AG806"/>
      <c r="AH806"/>
      <c r="AI806"/>
      <c r="AJ806" s="72"/>
    </row>
    <row r="807" spans="1:36" x14ac:dyDescent="0.25">
      <c r="A807" s="14"/>
      <c r="B807" s="8"/>
      <c r="C807" s="15"/>
      <c r="D807" s="16"/>
      <c r="E807" s="8"/>
      <c r="F807" s="19"/>
      <c r="G807" s="18"/>
      <c r="H807" s="18"/>
      <c r="J807"/>
      <c r="K807"/>
      <c r="L807"/>
      <c r="M807"/>
      <c r="N807"/>
      <c r="O807"/>
      <c r="P807"/>
      <c r="Q807"/>
      <c r="S807"/>
      <c r="T807"/>
      <c r="U807"/>
      <c r="V807"/>
      <c r="W807"/>
      <c r="X807"/>
      <c r="Y807"/>
      <c r="Z807"/>
      <c r="AB807"/>
      <c r="AC807"/>
      <c r="AD807"/>
      <c r="AE807"/>
      <c r="AF807"/>
      <c r="AG807"/>
      <c r="AH807"/>
      <c r="AI807"/>
      <c r="AJ807" s="72"/>
    </row>
    <row r="808" spans="1:36" x14ac:dyDescent="0.25">
      <c r="A808" s="14"/>
      <c r="B808" s="8"/>
      <c r="C808" s="15"/>
      <c r="D808" s="16"/>
      <c r="E808" s="8"/>
      <c r="F808" s="19"/>
      <c r="G808" s="18"/>
      <c r="H808" s="18"/>
      <c r="J808"/>
      <c r="K808"/>
      <c r="L808"/>
      <c r="M808"/>
      <c r="N808"/>
      <c r="O808"/>
      <c r="P808"/>
      <c r="Q808"/>
      <c r="S808"/>
      <c r="T808"/>
      <c r="U808"/>
      <c r="V808"/>
      <c r="W808"/>
      <c r="X808"/>
      <c r="Y808"/>
      <c r="Z808"/>
      <c r="AB808"/>
      <c r="AC808"/>
      <c r="AD808"/>
      <c r="AE808"/>
      <c r="AF808"/>
      <c r="AG808"/>
      <c r="AH808"/>
      <c r="AI808"/>
      <c r="AJ808" s="72"/>
    </row>
    <row r="809" spans="1:36" x14ac:dyDescent="0.25">
      <c r="A809" s="14"/>
      <c r="B809" s="8"/>
      <c r="C809" s="15"/>
      <c r="D809" s="16"/>
      <c r="E809" s="8"/>
      <c r="F809" s="19"/>
      <c r="G809" s="18"/>
      <c r="H809" s="18"/>
      <c r="J809"/>
      <c r="K809"/>
      <c r="L809"/>
      <c r="M809"/>
      <c r="N809"/>
      <c r="O809"/>
      <c r="P809"/>
      <c r="Q809"/>
      <c r="S809"/>
      <c r="T809"/>
      <c r="U809"/>
      <c r="V809"/>
      <c r="W809"/>
      <c r="X809"/>
      <c r="Y809"/>
      <c r="Z809"/>
      <c r="AB809"/>
      <c r="AC809"/>
      <c r="AD809"/>
      <c r="AE809"/>
      <c r="AF809"/>
      <c r="AG809"/>
      <c r="AH809"/>
      <c r="AI809"/>
      <c r="AJ809" s="72"/>
    </row>
    <row r="810" spans="1:36" x14ac:dyDescent="0.25">
      <c r="A810" s="14"/>
      <c r="B810" s="8"/>
      <c r="C810" s="15"/>
      <c r="D810" s="16"/>
      <c r="E810" s="8"/>
      <c r="F810" s="19"/>
      <c r="G810" s="18"/>
      <c r="H810" s="18"/>
      <c r="J810"/>
      <c r="K810"/>
      <c r="L810"/>
      <c r="M810"/>
      <c r="N810"/>
      <c r="O810"/>
      <c r="P810"/>
      <c r="Q810"/>
      <c r="S810"/>
      <c r="T810"/>
      <c r="U810"/>
      <c r="V810"/>
      <c r="W810"/>
      <c r="X810"/>
      <c r="Y810"/>
      <c r="Z810"/>
      <c r="AB810"/>
      <c r="AC810"/>
      <c r="AD810"/>
      <c r="AE810"/>
      <c r="AF810"/>
      <c r="AG810"/>
      <c r="AH810"/>
      <c r="AI810"/>
      <c r="AJ810" s="72"/>
    </row>
    <row r="811" spans="1:36" x14ac:dyDescent="0.25">
      <c r="A811" s="14"/>
      <c r="B811" s="8"/>
      <c r="C811" s="15"/>
      <c r="D811" s="16"/>
      <c r="E811" s="8"/>
      <c r="F811" s="19"/>
      <c r="G811" s="18"/>
      <c r="H811" s="18"/>
      <c r="J811"/>
      <c r="K811"/>
      <c r="L811"/>
      <c r="M811"/>
      <c r="N811"/>
      <c r="O811"/>
      <c r="P811"/>
      <c r="Q811"/>
      <c r="S811"/>
      <c r="T811"/>
      <c r="U811"/>
      <c r="V811"/>
      <c r="W811"/>
      <c r="X811"/>
      <c r="Y811"/>
      <c r="Z811"/>
      <c r="AB811"/>
      <c r="AC811"/>
      <c r="AD811"/>
      <c r="AE811"/>
      <c r="AF811"/>
      <c r="AG811"/>
      <c r="AH811"/>
      <c r="AI811"/>
      <c r="AJ811" s="72"/>
    </row>
    <row r="812" spans="1:36" x14ac:dyDescent="0.25">
      <c r="A812" s="14"/>
      <c r="B812" s="8"/>
      <c r="C812" s="15"/>
      <c r="D812" s="16"/>
      <c r="E812" s="8"/>
      <c r="F812" s="19"/>
      <c r="G812" s="18"/>
      <c r="H812" s="18"/>
      <c r="J812"/>
      <c r="K812"/>
      <c r="L812"/>
      <c r="M812"/>
      <c r="N812"/>
      <c r="O812"/>
      <c r="P812"/>
      <c r="Q812"/>
      <c r="S812"/>
      <c r="T812"/>
      <c r="U812"/>
      <c r="V812"/>
      <c r="W812"/>
      <c r="X812"/>
      <c r="Y812"/>
      <c r="Z812"/>
      <c r="AB812"/>
      <c r="AC812"/>
      <c r="AD812"/>
      <c r="AE812"/>
      <c r="AF812"/>
      <c r="AG812"/>
      <c r="AH812"/>
      <c r="AI812"/>
      <c r="AJ812" s="72"/>
    </row>
    <row r="813" spans="1:36" x14ac:dyDescent="0.25">
      <c r="A813" s="14"/>
      <c r="B813" s="8"/>
      <c r="C813" s="15"/>
      <c r="D813" s="16"/>
      <c r="E813" s="8"/>
      <c r="F813" s="19"/>
      <c r="G813" s="18"/>
      <c r="H813" s="18"/>
      <c r="J813"/>
      <c r="K813"/>
      <c r="L813"/>
      <c r="M813"/>
      <c r="N813"/>
      <c r="O813"/>
      <c r="P813"/>
      <c r="Q813"/>
      <c r="S813"/>
      <c r="T813"/>
      <c r="U813"/>
      <c r="V813"/>
      <c r="W813"/>
      <c r="X813"/>
      <c r="Y813"/>
      <c r="Z813"/>
      <c r="AB813"/>
      <c r="AC813"/>
      <c r="AD813"/>
      <c r="AE813"/>
      <c r="AF813"/>
      <c r="AG813"/>
      <c r="AH813"/>
      <c r="AI813"/>
      <c r="AJ813" s="72"/>
    </row>
    <row r="814" spans="1:36" x14ac:dyDescent="0.25">
      <c r="A814" s="14"/>
      <c r="B814" s="8"/>
      <c r="C814" s="15"/>
      <c r="D814" s="16"/>
      <c r="E814" s="8"/>
      <c r="F814" s="19"/>
      <c r="G814" s="18"/>
      <c r="H814" s="18"/>
      <c r="J814"/>
      <c r="K814"/>
      <c r="L814"/>
      <c r="M814"/>
      <c r="N814"/>
      <c r="O814"/>
      <c r="P814"/>
      <c r="Q814"/>
      <c r="S814"/>
      <c r="T814"/>
      <c r="U814"/>
      <c r="V814"/>
      <c r="W814"/>
      <c r="X814"/>
      <c r="Y814"/>
      <c r="Z814"/>
      <c r="AB814"/>
      <c r="AC814"/>
      <c r="AD814"/>
      <c r="AE814"/>
      <c r="AF814"/>
      <c r="AG814"/>
      <c r="AH814"/>
      <c r="AI814"/>
      <c r="AJ814" s="72"/>
    </row>
    <row r="815" spans="1:36" x14ac:dyDescent="0.25">
      <c r="A815" s="14"/>
      <c r="B815" s="8"/>
      <c r="C815" s="15"/>
      <c r="D815" s="16"/>
      <c r="E815" s="8"/>
      <c r="F815" s="19"/>
      <c r="G815" s="18"/>
      <c r="H815" s="18"/>
      <c r="J815"/>
      <c r="K815"/>
      <c r="L815"/>
      <c r="M815"/>
      <c r="N815"/>
      <c r="O815"/>
      <c r="P815"/>
      <c r="Q815"/>
      <c r="S815"/>
      <c r="T815"/>
      <c r="U815"/>
      <c r="V815"/>
      <c r="W815"/>
      <c r="X815"/>
      <c r="Y815"/>
      <c r="Z815"/>
      <c r="AB815"/>
      <c r="AC815"/>
      <c r="AD815"/>
      <c r="AE815"/>
      <c r="AF815"/>
      <c r="AG815"/>
      <c r="AH815"/>
      <c r="AI815"/>
      <c r="AJ815" s="72"/>
    </row>
    <row r="816" spans="1:36" x14ac:dyDescent="0.25">
      <c r="A816" s="14"/>
      <c r="B816" s="8"/>
      <c r="C816" s="15"/>
      <c r="D816" s="16"/>
      <c r="E816" s="8"/>
      <c r="F816" s="19"/>
      <c r="G816" s="18"/>
      <c r="H816" s="18"/>
      <c r="J816"/>
      <c r="K816"/>
      <c r="L816"/>
      <c r="M816"/>
      <c r="N816"/>
      <c r="O816"/>
      <c r="P816"/>
      <c r="Q816"/>
      <c r="S816"/>
      <c r="T816"/>
      <c r="U816"/>
      <c r="V816"/>
      <c r="W816"/>
      <c r="X816"/>
      <c r="Y816"/>
      <c r="Z816"/>
      <c r="AB816"/>
      <c r="AC816"/>
      <c r="AD816"/>
      <c r="AE816"/>
      <c r="AF816"/>
      <c r="AG816"/>
      <c r="AH816"/>
      <c r="AI816"/>
      <c r="AJ816" s="72"/>
    </row>
    <row r="817" spans="1:36" x14ac:dyDescent="0.25">
      <c r="A817" s="14"/>
      <c r="B817" s="8"/>
      <c r="C817" s="15"/>
      <c r="D817" s="16"/>
      <c r="E817" s="8"/>
      <c r="F817" s="19"/>
      <c r="G817" s="18"/>
      <c r="H817" s="18"/>
      <c r="I817"/>
      <c r="J817"/>
      <c r="K817"/>
      <c r="L817"/>
      <c r="M817"/>
      <c r="N817"/>
      <c r="O817"/>
      <c r="P817"/>
      <c r="Q817"/>
      <c r="S817"/>
      <c r="T817"/>
      <c r="U817"/>
      <c r="V817"/>
      <c r="W817"/>
      <c r="X817"/>
      <c r="Y817"/>
      <c r="Z817"/>
      <c r="AB817"/>
      <c r="AC817"/>
      <c r="AD817"/>
      <c r="AE817"/>
      <c r="AF817"/>
      <c r="AG817"/>
      <c r="AH817"/>
      <c r="AI817"/>
      <c r="AJ817" s="72"/>
    </row>
    <row r="818" spans="1:36" x14ac:dyDescent="0.25">
      <c r="A818" s="14"/>
      <c r="B818" s="8"/>
      <c r="C818" s="15"/>
      <c r="D818" s="16"/>
      <c r="E818" s="8"/>
      <c r="F818" s="19"/>
      <c r="G818" s="18"/>
      <c r="H818" s="18"/>
      <c r="I818"/>
      <c r="J818"/>
      <c r="K818"/>
      <c r="L818"/>
      <c r="M818"/>
      <c r="N818"/>
      <c r="O818"/>
      <c r="P818"/>
      <c r="Q818"/>
      <c r="S818"/>
      <c r="T818"/>
      <c r="U818"/>
      <c r="V818"/>
      <c r="W818"/>
      <c r="X818"/>
      <c r="Y818"/>
      <c r="Z818"/>
      <c r="AB818"/>
      <c r="AC818"/>
      <c r="AD818"/>
      <c r="AE818"/>
      <c r="AF818"/>
      <c r="AG818"/>
      <c r="AH818"/>
      <c r="AI818"/>
      <c r="AJ818" s="72"/>
    </row>
    <row r="819" spans="1:36" x14ac:dyDescent="0.25">
      <c r="A819" s="14"/>
      <c r="B819" s="8"/>
      <c r="C819" s="15"/>
      <c r="D819" s="16"/>
      <c r="E819" s="8"/>
      <c r="F819" s="19"/>
      <c r="G819" s="18"/>
      <c r="H819" s="18"/>
      <c r="I819"/>
      <c r="J819"/>
      <c r="K819"/>
      <c r="L819"/>
      <c r="M819"/>
      <c r="N819"/>
      <c r="O819"/>
      <c r="P819"/>
      <c r="Q819"/>
      <c r="S819"/>
      <c r="T819"/>
      <c r="U819"/>
      <c r="V819"/>
      <c r="W819"/>
      <c r="X819"/>
      <c r="Y819"/>
      <c r="Z819"/>
      <c r="AB819"/>
      <c r="AC819"/>
      <c r="AD819"/>
      <c r="AE819"/>
      <c r="AF819"/>
      <c r="AG819"/>
      <c r="AH819"/>
      <c r="AI819"/>
      <c r="AJ819" s="72"/>
    </row>
    <row r="820" spans="1:36" x14ac:dyDescent="0.25">
      <c r="A820" s="14"/>
      <c r="B820" s="8"/>
      <c r="C820" s="15"/>
      <c r="D820" s="16"/>
      <c r="E820" s="8"/>
      <c r="F820" s="19"/>
      <c r="G820" s="18"/>
      <c r="H820" s="18"/>
      <c r="I820"/>
      <c r="J820"/>
      <c r="K820"/>
      <c r="L820"/>
      <c r="M820"/>
      <c r="N820"/>
      <c r="O820"/>
      <c r="P820"/>
      <c r="Q820"/>
      <c r="S820"/>
      <c r="T820"/>
      <c r="U820"/>
      <c r="V820"/>
      <c r="W820"/>
      <c r="X820"/>
      <c r="Y820"/>
      <c r="Z820"/>
      <c r="AB820"/>
      <c r="AC820"/>
      <c r="AD820"/>
      <c r="AE820"/>
      <c r="AF820"/>
      <c r="AG820"/>
      <c r="AH820"/>
      <c r="AI820"/>
      <c r="AJ820" s="72"/>
    </row>
    <row r="821" spans="1:36" x14ac:dyDescent="0.25">
      <c r="A821" s="14"/>
      <c r="B821" s="8"/>
      <c r="C821" s="15"/>
      <c r="D821" s="16"/>
      <c r="E821" s="8"/>
      <c r="F821" s="19"/>
      <c r="G821" s="18"/>
      <c r="H821" s="18"/>
      <c r="I821"/>
      <c r="J821"/>
      <c r="K821"/>
      <c r="L821"/>
      <c r="M821"/>
      <c r="N821"/>
      <c r="O821"/>
      <c r="P821"/>
      <c r="Q821"/>
      <c r="S821"/>
      <c r="T821"/>
      <c r="U821"/>
      <c r="V821"/>
      <c r="W821"/>
      <c r="X821"/>
      <c r="Y821"/>
      <c r="Z821"/>
      <c r="AB821"/>
      <c r="AC821"/>
      <c r="AD821"/>
      <c r="AE821"/>
      <c r="AF821"/>
      <c r="AG821"/>
      <c r="AH821"/>
      <c r="AI821"/>
      <c r="AJ821" s="72"/>
    </row>
    <row r="822" spans="1:36" x14ac:dyDescent="0.25">
      <c r="A822" s="14"/>
      <c r="B822" s="8"/>
      <c r="C822" s="15"/>
      <c r="D822" s="16"/>
      <c r="E822" s="8"/>
      <c r="F822" s="19"/>
      <c r="G822" s="18"/>
      <c r="H822" s="18"/>
      <c r="I822"/>
      <c r="J822"/>
      <c r="K822"/>
      <c r="L822"/>
      <c r="M822"/>
      <c r="N822"/>
      <c r="O822"/>
      <c r="P822"/>
      <c r="Q822"/>
      <c r="S822"/>
      <c r="T822"/>
      <c r="U822"/>
      <c r="V822"/>
      <c r="W822"/>
      <c r="X822"/>
      <c r="Y822"/>
      <c r="Z822"/>
      <c r="AB822"/>
      <c r="AC822"/>
      <c r="AD822"/>
      <c r="AE822"/>
      <c r="AF822"/>
      <c r="AG822"/>
      <c r="AH822"/>
      <c r="AI822"/>
      <c r="AJ822" s="72"/>
    </row>
    <row r="823" spans="1:36" x14ac:dyDescent="0.25">
      <c r="A823" s="14"/>
      <c r="B823" s="8"/>
      <c r="C823" s="15"/>
      <c r="D823" s="16"/>
      <c r="E823" s="8"/>
      <c r="F823" s="19"/>
      <c r="G823" s="18"/>
      <c r="H823" s="18"/>
      <c r="I823"/>
      <c r="J823"/>
      <c r="K823"/>
      <c r="L823"/>
      <c r="M823"/>
      <c r="N823"/>
      <c r="O823"/>
      <c r="P823"/>
      <c r="Q823"/>
      <c r="S823"/>
      <c r="T823"/>
      <c r="U823"/>
      <c r="V823"/>
      <c r="W823"/>
      <c r="X823"/>
      <c r="Y823"/>
      <c r="Z823"/>
      <c r="AB823"/>
      <c r="AC823"/>
      <c r="AD823"/>
      <c r="AE823"/>
      <c r="AF823"/>
      <c r="AG823"/>
      <c r="AH823"/>
      <c r="AI823"/>
      <c r="AJ823" s="72"/>
    </row>
    <row r="824" spans="1:36" x14ac:dyDescent="0.25">
      <c r="A824" s="14"/>
      <c r="B824" s="8"/>
      <c r="C824" s="15"/>
      <c r="D824" s="16"/>
      <c r="E824" s="8"/>
      <c r="F824" s="19"/>
      <c r="G824" s="18"/>
      <c r="H824" s="18"/>
      <c r="I824"/>
      <c r="J824"/>
      <c r="K824"/>
      <c r="L824"/>
      <c r="M824"/>
      <c r="N824"/>
      <c r="O824"/>
      <c r="P824"/>
      <c r="Q824"/>
      <c r="S824"/>
      <c r="T824"/>
      <c r="U824"/>
      <c r="V824"/>
      <c r="W824"/>
      <c r="X824"/>
      <c r="Y824"/>
      <c r="Z824"/>
      <c r="AB824"/>
      <c r="AC824"/>
      <c r="AD824"/>
      <c r="AE824"/>
      <c r="AF824"/>
      <c r="AG824"/>
      <c r="AH824"/>
      <c r="AI824"/>
      <c r="AJ824" s="72"/>
    </row>
    <row r="825" spans="1:36" x14ac:dyDescent="0.25">
      <c r="A825" s="14"/>
      <c r="B825" s="8"/>
      <c r="C825" s="15"/>
      <c r="D825" s="16"/>
      <c r="E825" s="8"/>
      <c r="F825" s="19"/>
      <c r="G825" s="18"/>
      <c r="H825" s="18"/>
      <c r="I825"/>
      <c r="J825"/>
      <c r="K825"/>
      <c r="L825"/>
      <c r="M825"/>
      <c r="N825"/>
      <c r="O825"/>
      <c r="P825"/>
      <c r="Q825"/>
      <c r="S825"/>
      <c r="T825"/>
      <c r="U825"/>
      <c r="V825"/>
      <c r="W825"/>
      <c r="X825"/>
      <c r="Y825"/>
      <c r="Z825"/>
      <c r="AB825"/>
      <c r="AC825"/>
      <c r="AD825"/>
      <c r="AE825"/>
      <c r="AF825"/>
      <c r="AG825"/>
      <c r="AH825"/>
      <c r="AI825"/>
      <c r="AJ825" s="72"/>
    </row>
    <row r="826" spans="1:36" x14ac:dyDescent="0.25">
      <c r="A826" s="14"/>
      <c r="B826" s="8"/>
      <c r="C826" s="15"/>
      <c r="D826" s="16"/>
      <c r="E826" s="8"/>
      <c r="F826" s="19"/>
      <c r="G826" s="18"/>
      <c r="H826" s="18"/>
      <c r="I826"/>
      <c r="J826"/>
      <c r="K826"/>
      <c r="L826"/>
      <c r="M826"/>
      <c r="N826"/>
      <c r="O826"/>
      <c r="P826"/>
      <c r="Q826"/>
      <c r="S826"/>
      <c r="T826"/>
      <c r="U826"/>
      <c r="V826"/>
      <c r="W826"/>
      <c r="X826"/>
      <c r="Y826"/>
      <c r="Z826"/>
      <c r="AB826"/>
      <c r="AC826"/>
      <c r="AD826"/>
      <c r="AE826"/>
      <c r="AF826"/>
      <c r="AG826"/>
      <c r="AH826"/>
      <c r="AI826"/>
      <c r="AJ826" s="72"/>
    </row>
    <row r="827" spans="1:36" x14ac:dyDescent="0.25">
      <c r="A827" s="14"/>
      <c r="B827" s="8"/>
      <c r="C827" s="15"/>
      <c r="D827" s="16"/>
      <c r="E827" s="8"/>
      <c r="F827" s="19"/>
      <c r="G827" s="18"/>
      <c r="H827" s="18"/>
      <c r="I827"/>
      <c r="J827"/>
      <c r="K827"/>
      <c r="L827"/>
      <c r="M827"/>
      <c r="N827"/>
      <c r="O827"/>
      <c r="P827"/>
      <c r="Q827"/>
      <c r="S827"/>
      <c r="T827"/>
      <c r="U827"/>
      <c r="V827"/>
      <c r="W827"/>
      <c r="X827"/>
      <c r="Y827"/>
      <c r="Z827"/>
      <c r="AB827"/>
      <c r="AC827"/>
      <c r="AD827"/>
      <c r="AE827"/>
      <c r="AF827"/>
      <c r="AG827"/>
      <c r="AH827"/>
      <c r="AI827"/>
      <c r="AJ827" s="72"/>
    </row>
    <row r="828" spans="1:36" x14ac:dyDescent="0.25">
      <c r="A828" s="14"/>
      <c r="B828" s="8"/>
      <c r="C828" s="15"/>
      <c r="D828" s="16"/>
      <c r="E828" s="8"/>
      <c r="F828" s="19"/>
      <c r="G828" s="18"/>
      <c r="H828" s="18"/>
      <c r="I828"/>
      <c r="J828"/>
      <c r="K828"/>
      <c r="L828"/>
      <c r="M828"/>
      <c r="N828"/>
      <c r="O828"/>
      <c r="P828"/>
      <c r="Q828"/>
      <c r="S828"/>
      <c r="T828"/>
      <c r="U828"/>
      <c r="V828"/>
      <c r="W828"/>
      <c r="X828"/>
      <c r="Y828"/>
      <c r="Z828"/>
      <c r="AB828"/>
      <c r="AC828"/>
      <c r="AD828"/>
      <c r="AE828"/>
      <c r="AF828"/>
      <c r="AG828"/>
      <c r="AH828"/>
      <c r="AI828"/>
      <c r="AJ828" s="72"/>
    </row>
    <row r="829" spans="1:36" x14ac:dyDescent="0.25">
      <c r="A829" s="14"/>
      <c r="B829" s="8"/>
      <c r="C829" s="15"/>
      <c r="D829" s="16"/>
      <c r="E829" s="8"/>
      <c r="F829" s="19"/>
      <c r="G829" s="18"/>
      <c r="H829" s="18"/>
      <c r="I829"/>
      <c r="J829"/>
      <c r="K829"/>
      <c r="L829"/>
      <c r="M829"/>
      <c r="N829"/>
      <c r="O829"/>
      <c r="P829"/>
      <c r="Q829"/>
      <c r="S829"/>
      <c r="T829"/>
      <c r="U829"/>
      <c r="V829"/>
      <c r="W829"/>
      <c r="X829"/>
      <c r="Y829"/>
      <c r="Z829"/>
      <c r="AB829"/>
      <c r="AC829"/>
      <c r="AD829"/>
      <c r="AE829"/>
      <c r="AF829"/>
      <c r="AG829"/>
      <c r="AH829"/>
      <c r="AI829"/>
      <c r="AJ829" s="72"/>
    </row>
    <row r="830" spans="1:36" x14ac:dyDescent="0.25">
      <c r="A830" s="14"/>
      <c r="B830" s="8"/>
      <c r="C830" s="15"/>
      <c r="D830" s="16"/>
      <c r="E830" s="8"/>
      <c r="F830" s="19"/>
      <c r="G830" s="18"/>
      <c r="H830" s="18"/>
      <c r="I830"/>
      <c r="J830"/>
      <c r="K830"/>
      <c r="L830"/>
      <c r="M830"/>
      <c r="N830"/>
      <c r="O830"/>
      <c r="P830"/>
      <c r="Q830"/>
      <c r="S830"/>
      <c r="T830"/>
      <c r="U830"/>
      <c r="V830"/>
      <c r="W830"/>
      <c r="X830"/>
      <c r="Y830"/>
      <c r="Z830"/>
      <c r="AB830"/>
      <c r="AC830"/>
      <c r="AD830"/>
      <c r="AE830"/>
      <c r="AF830"/>
      <c r="AG830"/>
      <c r="AH830"/>
      <c r="AI830"/>
      <c r="AJ830" s="72"/>
    </row>
    <row r="831" spans="1:36" x14ac:dyDescent="0.25">
      <c r="A831" s="14"/>
      <c r="B831" s="8"/>
      <c r="C831" s="15"/>
      <c r="D831" s="16"/>
      <c r="E831" s="8"/>
      <c r="F831" s="19"/>
      <c r="G831" s="18"/>
      <c r="H831" s="18"/>
      <c r="I831"/>
      <c r="J831"/>
      <c r="K831"/>
      <c r="L831"/>
      <c r="M831"/>
      <c r="N831"/>
      <c r="O831"/>
      <c r="P831"/>
      <c r="Q831"/>
      <c r="S831"/>
      <c r="T831"/>
      <c r="U831"/>
      <c r="V831"/>
      <c r="W831"/>
      <c r="X831"/>
      <c r="Y831"/>
      <c r="Z831"/>
      <c r="AB831"/>
      <c r="AC831"/>
      <c r="AD831"/>
      <c r="AE831"/>
      <c r="AF831"/>
      <c r="AG831"/>
      <c r="AH831"/>
      <c r="AI831"/>
      <c r="AJ831" s="72"/>
    </row>
    <row r="832" spans="1:36" x14ac:dyDescent="0.25">
      <c r="A832" s="14"/>
      <c r="B832" s="8"/>
      <c r="C832" s="15"/>
      <c r="D832" s="16"/>
      <c r="E832" s="8"/>
      <c r="F832" s="19"/>
      <c r="G832" s="18"/>
      <c r="H832" s="18"/>
      <c r="I832"/>
      <c r="J832"/>
      <c r="K832"/>
      <c r="L832"/>
      <c r="M832"/>
      <c r="N832"/>
      <c r="O832"/>
      <c r="P832"/>
      <c r="Q832"/>
      <c r="S832"/>
      <c r="T832"/>
      <c r="U832"/>
      <c r="V832"/>
      <c r="W832"/>
      <c r="X832"/>
      <c r="Y832"/>
      <c r="Z832"/>
      <c r="AB832"/>
      <c r="AC832"/>
      <c r="AD832"/>
      <c r="AE832"/>
      <c r="AF832"/>
      <c r="AG832"/>
      <c r="AH832"/>
      <c r="AI832"/>
      <c r="AJ832" s="72"/>
    </row>
    <row r="833" spans="1:36" x14ac:dyDescent="0.25">
      <c r="A833" s="14"/>
      <c r="B833" s="8"/>
      <c r="C833" s="15"/>
      <c r="D833" s="16"/>
      <c r="E833" s="8"/>
      <c r="F833" s="19"/>
      <c r="G833" s="18"/>
      <c r="H833" s="18"/>
      <c r="I833"/>
      <c r="J833"/>
      <c r="K833"/>
      <c r="L833"/>
      <c r="M833"/>
      <c r="N833"/>
      <c r="O833"/>
      <c r="P833"/>
      <c r="Q833"/>
      <c r="S833"/>
      <c r="T833"/>
      <c r="U833"/>
      <c r="V833"/>
      <c r="W833"/>
      <c r="X833"/>
      <c r="Y833"/>
      <c r="Z833"/>
      <c r="AB833"/>
      <c r="AC833"/>
      <c r="AD833"/>
      <c r="AE833"/>
      <c r="AF833"/>
      <c r="AG833"/>
      <c r="AH833"/>
      <c r="AI833"/>
      <c r="AJ833" s="72"/>
    </row>
    <row r="834" spans="1:36" x14ac:dyDescent="0.25">
      <c r="A834" s="14"/>
      <c r="B834" s="8"/>
      <c r="C834" s="15"/>
      <c r="D834" s="16"/>
      <c r="E834" s="8"/>
      <c r="F834" s="19"/>
      <c r="G834" s="18"/>
      <c r="H834" s="18"/>
      <c r="I834"/>
      <c r="J834"/>
      <c r="K834"/>
      <c r="L834"/>
      <c r="M834"/>
      <c r="N834"/>
      <c r="O834"/>
      <c r="P834"/>
      <c r="Q834"/>
      <c r="S834"/>
      <c r="T834"/>
      <c r="U834"/>
      <c r="V834"/>
      <c r="W834"/>
      <c r="X834"/>
      <c r="Y834"/>
      <c r="Z834"/>
      <c r="AB834"/>
      <c r="AC834"/>
      <c r="AD834"/>
      <c r="AE834"/>
      <c r="AF834"/>
      <c r="AG834"/>
      <c r="AH834"/>
      <c r="AI834"/>
      <c r="AJ834" s="72"/>
    </row>
    <row r="835" spans="1:36" x14ac:dyDescent="0.25">
      <c r="A835" s="14"/>
      <c r="B835" s="8"/>
      <c r="C835" s="15"/>
      <c r="D835" s="16"/>
      <c r="E835" s="8"/>
      <c r="F835" s="19"/>
      <c r="G835" s="18"/>
      <c r="H835" s="18"/>
      <c r="I835"/>
      <c r="J835"/>
      <c r="K835"/>
      <c r="L835"/>
      <c r="M835"/>
      <c r="N835"/>
      <c r="O835"/>
      <c r="P835"/>
      <c r="Q835"/>
      <c r="S835"/>
      <c r="T835"/>
      <c r="U835"/>
      <c r="V835"/>
      <c r="W835"/>
      <c r="X835"/>
      <c r="Y835"/>
      <c r="Z835"/>
      <c r="AB835"/>
      <c r="AC835"/>
      <c r="AD835"/>
      <c r="AE835"/>
      <c r="AF835"/>
      <c r="AG835"/>
      <c r="AH835"/>
      <c r="AI835"/>
      <c r="AJ835" s="72"/>
    </row>
    <row r="836" spans="1:36" x14ac:dyDescent="0.25">
      <c r="A836" s="14"/>
      <c r="B836" s="8"/>
      <c r="C836" s="15"/>
      <c r="D836" s="16"/>
      <c r="E836" s="8"/>
      <c r="F836" s="19"/>
      <c r="G836" s="18"/>
      <c r="H836" s="18"/>
      <c r="I836"/>
      <c r="J836"/>
      <c r="K836"/>
      <c r="L836"/>
      <c r="M836"/>
      <c r="N836"/>
      <c r="O836"/>
      <c r="P836"/>
      <c r="Q836"/>
      <c r="S836"/>
      <c r="T836"/>
      <c r="U836"/>
      <c r="V836"/>
      <c r="W836"/>
      <c r="X836"/>
      <c r="Y836"/>
      <c r="Z836"/>
      <c r="AB836"/>
      <c r="AC836"/>
      <c r="AD836"/>
      <c r="AE836"/>
      <c r="AF836"/>
      <c r="AG836"/>
      <c r="AH836"/>
      <c r="AI836"/>
      <c r="AJ836" s="72"/>
    </row>
    <row r="837" spans="1:36" x14ac:dyDescent="0.25">
      <c r="A837" s="14"/>
      <c r="B837" s="8"/>
      <c r="C837" s="15"/>
      <c r="D837" s="16"/>
      <c r="E837" s="8"/>
      <c r="F837" s="19"/>
      <c r="G837" s="18"/>
      <c r="H837" s="18"/>
      <c r="I837"/>
      <c r="J837"/>
      <c r="K837"/>
      <c r="L837"/>
      <c r="M837"/>
      <c r="N837"/>
      <c r="O837"/>
      <c r="P837"/>
      <c r="Q837"/>
      <c r="S837"/>
      <c r="T837"/>
      <c r="U837"/>
      <c r="V837"/>
      <c r="W837"/>
      <c r="X837"/>
      <c r="Y837"/>
      <c r="Z837"/>
      <c r="AB837"/>
      <c r="AC837"/>
      <c r="AD837"/>
      <c r="AE837"/>
      <c r="AF837"/>
      <c r="AG837"/>
      <c r="AH837"/>
      <c r="AI837"/>
      <c r="AJ837" s="72"/>
    </row>
    <row r="838" spans="1:36" x14ac:dyDescent="0.25">
      <c r="A838" s="14"/>
      <c r="B838" s="8"/>
      <c r="C838" s="15"/>
      <c r="D838" s="16"/>
      <c r="E838" s="8"/>
      <c r="F838" s="19"/>
      <c r="G838" s="18"/>
      <c r="H838" s="18"/>
      <c r="I838"/>
      <c r="J838"/>
      <c r="K838"/>
      <c r="L838"/>
      <c r="M838"/>
      <c r="N838"/>
      <c r="O838"/>
      <c r="P838"/>
      <c r="Q838"/>
      <c r="S838"/>
      <c r="T838"/>
      <c r="U838"/>
      <c r="V838"/>
      <c r="W838"/>
      <c r="X838"/>
      <c r="Y838"/>
      <c r="Z838"/>
      <c r="AB838"/>
      <c r="AC838"/>
      <c r="AD838"/>
      <c r="AE838"/>
      <c r="AF838"/>
      <c r="AG838"/>
      <c r="AH838"/>
      <c r="AI838"/>
      <c r="AJ838" s="72"/>
    </row>
    <row r="839" spans="1:36" x14ac:dyDescent="0.25">
      <c r="A839" s="14"/>
      <c r="B839" s="8"/>
      <c r="C839" s="15"/>
      <c r="D839" s="16"/>
      <c r="E839" s="8"/>
      <c r="F839" s="19"/>
      <c r="G839" s="18"/>
      <c r="H839" s="18"/>
      <c r="I839"/>
      <c r="J839"/>
      <c r="K839"/>
      <c r="L839"/>
      <c r="M839"/>
      <c r="N839"/>
      <c r="O839"/>
      <c r="P839"/>
      <c r="Q839"/>
      <c r="S839"/>
      <c r="T839"/>
      <c r="U839"/>
      <c r="V839"/>
      <c r="W839"/>
      <c r="X839"/>
      <c r="Y839"/>
      <c r="Z839"/>
      <c r="AB839"/>
      <c r="AC839"/>
      <c r="AD839"/>
      <c r="AE839"/>
      <c r="AF839"/>
      <c r="AG839"/>
      <c r="AH839"/>
      <c r="AI839"/>
      <c r="AJ839" s="72"/>
    </row>
    <row r="840" spans="1:36" x14ac:dyDescent="0.25">
      <c r="A840" s="14"/>
      <c r="B840" s="8"/>
      <c r="C840" s="15"/>
      <c r="D840" s="16"/>
      <c r="E840" s="8"/>
      <c r="F840" s="19"/>
      <c r="G840" s="18"/>
      <c r="H840" s="18"/>
      <c r="I840"/>
      <c r="J840"/>
      <c r="K840"/>
      <c r="L840"/>
      <c r="M840"/>
      <c r="N840"/>
      <c r="O840"/>
      <c r="P840"/>
      <c r="Q840"/>
      <c r="S840"/>
      <c r="T840"/>
      <c r="U840"/>
      <c r="V840"/>
      <c r="W840"/>
      <c r="X840"/>
      <c r="Y840"/>
      <c r="Z840"/>
      <c r="AB840"/>
      <c r="AC840"/>
      <c r="AD840"/>
      <c r="AE840"/>
      <c r="AF840"/>
      <c r="AG840"/>
      <c r="AH840"/>
      <c r="AI840"/>
      <c r="AJ840" s="72"/>
    </row>
    <row r="841" spans="1:36" x14ac:dyDescent="0.25">
      <c r="A841" s="14"/>
      <c r="B841" s="8"/>
      <c r="C841" s="15"/>
      <c r="D841" s="16"/>
      <c r="E841" s="8"/>
      <c r="F841" s="19"/>
      <c r="G841" s="18"/>
      <c r="H841" s="18"/>
      <c r="I841"/>
      <c r="J841"/>
      <c r="K841"/>
      <c r="L841"/>
      <c r="M841"/>
      <c r="N841"/>
      <c r="O841"/>
      <c r="P841"/>
      <c r="Q841"/>
      <c r="S841"/>
      <c r="T841"/>
      <c r="U841"/>
      <c r="V841"/>
      <c r="W841"/>
      <c r="X841"/>
      <c r="Y841"/>
      <c r="Z841"/>
      <c r="AB841"/>
      <c r="AC841"/>
      <c r="AD841"/>
      <c r="AE841"/>
      <c r="AF841"/>
      <c r="AG841"/>
      <c r="AH841"/>
      <c r="AI841"/>
      <c r="AJ841" s="72"/>
    </row>
    <row r="842" spans="1:36" x14ac:dyDescent="0.25">
      <c r="A842" s="14"/>
      <c r="B842" s="8"/>
      <c r="C842" s="15"/>
      <c r="D842" s="16"/>
      <c r="E842" s="8"/>
      <c r="F842" s="19"/>
      <c r="G842" s="18"/>
      <c r="H842" s="18"/>
      <c r="I842"/>
      <c r="J842"/>
      <c r="K842"/>
      <c r="L842"/>
      <c r="M842"/>
      <c r="N842"/>
      <c r="O842"/>
      <c r="P842"/>
      <c r="Q842"/>
      <c r="S842"/>
      <c r="T842"/>
      <c r="U842"/>
      <c r="V842"/>
      <c r="W842"/>
      <c r="X842"/>
      <c r="Y842"/>
      <c r="Z842"/>
      <c r="AB842"/>
      <c r="AC842"/>
      <c r="AD842"/>
      <c r="AE842"/>
      <c r="AF842"/>
      <c r="AG842"/>
      <c r="AH842"/>
      <c r="AI842"/>
      <c r="AJ842" s="72"/>
    </row>
    <row r="843" spans="1:36" x14ac:dyDescent="0.25">
      <c r="A843" s="14"/>
      <c r="B843" s="8"/>
      <c r="C843" s="15"/>
      <c r="D843" s="16"/>
      <c r="E843" s="8"/>
      <c r="F843" s="19"/>
      <c r="G843" s="18"/>
      <c r="H843" s="18"/>
      <c r="I843"/>
      <c r="J843"/>
      <c r="K843"/>
      <c r="L843"/>
      <c r="M843"/>
      <c r="N843"/>
      <c r="O843"/>
      <c r="P843"/>
      <c r="Q843"/>
      <c r="S843"/>
      <c r="T843"/>
      <c r="U843"/>
      <c r="V843"/>
      <c r="W843"/>
      <c r="X843"/>
      <c r="Y843"/>
      <c r="Z843"/>
      <c r="AB843"/>
      <c r="AC843"/>
      <c r="AD843"/>
      <c r="AE843"/>
      <c r="AF843"/>
      <c r="AG843"/>
      <c r="AH843"/>
      <c r="AI843"/>
      <c r="AJ843" s="72"/>
    </row>
    <row r="844" spans="1:36" x14ac:dyDescent="0.25">
      <c r="A844" s="14"/>
      <c r="B844" s="8"/>
      <c r="C844" s="15"/>
      <c r="D844" s="16"/>
      <c r="E844" s="8"/>
      <c r="F844" s="19"/>
      <c r="G844" s="18"/>
      <c r="H844" s="18"/>
      <c r="I844"/>
      <c r="J844"/>
      <c r="K844"/>
      <c r="L844"/>
      <c r="M844"/>
      <c r="N844"/>
      <c r="O844"/>
      <c r="P844"/>
      <c r="Q844"/>
      <c r="S844"/>
      <c r="T844"/>
      <c r="U844"/>
      <c r="V844"/>
      <c r="W844"/>
      <c r="X844"/>
      <c r="Y844"/>
      <c r="Z844"/>
      <c r="AB844"/>
      <c r="AC844"/>
      <c r="AD844"/>
      <c r="AE844"/>
      <c r="AF844"/>
      <c r="AG844"/>
      <c r="AH844"/>
      <c r="AI844"/>
      <c r="AJ844" s="72"/>
    </row>
    <row r="845" spans="1:36" x14ac:dyDescent="0.25">
      <c r="A845" s="14"/>
      <c r="B845" s="8"/>
      <c r="C845" s="15"/>
      <c r="D845" s="16"/>
      <c r="E845" s="8"/>
      <c r="F845" s="19"/>
      <c r="G845" s="18"/>
      <c r="H845" s="18"/>
      <c r="I845"/>
      <c r="J845"/>
      <c r="K845"/>
      <c r="L845"/>
      <c r="M845"/>
      <c r="N845"/>
      <c r="O845"/>
      <c r="P845"/>
      <c r="Q845"/>
      <c r="S845"/>
      <c r="T845"/>
      <c r="U845"/>
      <c r="V845"/>
      <c r="W845"/>
      <c r="X845"/>
      <c r="Y845"/>
      <c r="Z845"/>
      <c r="AB845"/>
      <c r="AC845"/>
      <c r="AD845"/>
      <c r="AE845"/>
      <c r="AF845"/>
      <c r="AG845"/>
      <c r="AH845"/>
      <c r="AI845"/>
      <c r="AJ845" s="72"/>
    </row>
    <row r="846" spans="1:36" x14ac:dyDescent="0.25">
      <c r="A846" s="14"/>
      <c r="B846" s="8"/>
      <c r="C846" s="15"/>
      <c r="D846" s="16"/>
      <c r="E846" s="8"/>
      <c r="F846" s="19"/>
      <c r="G846" s="18"/>
      <c r="H846" s="18"/>
      <c r="I846"/>
      <c r="J846"/>
      <c r="K846"/>
      <c r="L846"/>
      <c r="M846"/>
      <c r="N846"/>
      <c r="O846"/>
      <c r="P846"/>
      <c r="Q846"/>
      <c r="S846"/>
      <c r="T846"/>
      <c r="U846"/>
      <c r="V846"/>
      <c r="W846"/>
      <c r="X846"/>
      <c r="Y846"/>
      <c r="Z846"/>
      <c r="AB846"/>
      <c r="AC846"/>
      <c r="AD846"/>
      <c r="AE846"/>
      <c r="AF846"/>
      <c r="AG846"/>
      <c r="AH846"/>
      <c r="AI846"/>
      <c r="AJ846" s="72"/>
    </row>
    <row r="847" spans="1:36" x14ac:dyDescent="0.25">
      <c r="A847" s="14"/>
      <c r="B847" s="8"/>
      <c r="C847" s="15"/>
      <c r="D847" s="16"/>
      <c r="E847" s="8"/>
      <c r="F847" s="19"/>
      <c r="G847" s="18"/>
      <c r="H847" s="18"/>
      <c r="I847"/>
      <c r="J847"/>
      <c r="K847"/>
      <c r="L847"/>
      <c r="M847"/>
      <c r="N847"/>
      <c r="O847"/>
      <c r="P847"/>
      <c r="Q847"/>
      <c r="S847"/>
      <c r="T847"/>
      <c r="U847"/>
      <c r="V847"/>
      <c r="W847"/>
      <c r="X847"/>
      <c r="Y847"/>
      <c r="Z847"/>
      <c r="AB847"/>
      <c r="AC847"/>
      <c r="AD847"/>
      <c r="AE847"/>
      <c r="AF847"/>
      <c r="AG847"/>
      <c r="AH847"/>
      <c r="AI847"/>
      <c r="AJ847" s="72"/>
    </row>
    <row r="848" spans="1:36" x14ac:dyDescent="0.25">
      <c r="A848" s="14"/>
      <c r="B848" s="8"/>
      <c r="C848" s="15"/>
      <c r="D848" s="16"/>
      <c r="E848" s="8"/>
      <c r="F848" s="19"/>
      <c r="G848" s="18"/>
      <c r="H848" s="18"/>
      <c r="I848"/>
      <c r="J848"/>
      <c r="K848"/>
      <c r="L848"/>
      <c r="M848"/>
      <c r="N848"/>
      <c r="O848"/>
      <c r="P848"/>
      <c r="Q848"/>
      <c r="S848"/>
      <c r="T848"/>
      <c r="U848"/>
      <c r="V848"/>
      <c r="W848"/>
      <c r="X848"/>
      <c r="Y848"/>
      <c r="Z848"/>
      <c r="AB848"/>
      <c r="AC848"/>
      <c r="AD848"/>
      <c r="AE848"/>
      <c r="AF848"/>
      <c r="AG848"/>
      <c r="AH848"/>
      <c r="AI848"/>
      <c r="AJ848" s="72"/>
    </row>
    <row r="849" spans="1:36" x14ac:dyDescent="0.25">
      <c r="A849" s="14"/>
      <c r="B849" s="8"/>
      <c r="C849" s="15"/>
      <c r="D849" s="16"/>
      <c r="E849" s="8"/>
      <c r="F849" s="19"/>
      <c r="G849" s="18"/>
      <c r="H849" s="18"/>
      <c r="I849"/>
      <c r="J849"/>
      <c r="K849"/>
      <c r="L849"/>
      <c r="M849"/>
      <c r="N849"/>
      <c r="O849"/>
      <c r="P849"/>
      <c r="Q849"/>
      <c r="S849"/>
      <c r="T849"/>
      <c r="U849"/>
      <c r="V849"/>
      <c r="W849"/>
      <c r="X849"/>
      <c r="Y849"/>
      <c r="Z849"/>
      <c r="AB849"/>
      <c r="AC849"/>
      <c r="AD849"/>
      <c r="AE849"/>
      <c r="AF849"/>
      <c r="AG849"/>
      <c r="AH849"/>
      <c r="AI849"/>
      <c r="AJ849" s="72"/>
    </row>
    <row r="850" spans="1:36" x14ac:dyDescent="0.25">
      <c r="A850" s="14"/>
      <c r="B850" s="8"/>
      <c r="C850" s="15"/>
      <c r="D850" s="16"/>
      <c r="E850" s="8"/>
      <c r="F850" s="19"/>
      <c r="G850" s="18"/>
      <c r="H850" s="18"/>
      <c r="I850"/>
      <c r="J850"/>
      <c r="K850"/>
      <c r="L850"/>
      <c r="M850"/>
      <c r="N850"/>
      <c r="O850"/>
      <c r="P850"/>
      <c r="Q850"/>
      <c r="S850"/>
      <c r="T850"/>
      <c r="U850"/>
      <c r="V850"/>
      <c r="W850"/>
      <c r="X850"/>
      <c r="Y850"/>
      <c r="Z850"/>
      <c r="AB850"/>
      <c r="AC850"/>
      <c r="AD850"/>
      <c r="AE850"/>
      <c r="AF850"/>
      <c r="AG850"/>
      <c r="AH850"/>
      <c r="AI850"/>
      <c r="AJ850" s="72"/>
    </row>
    <row r="851" spans="1:36" x14ac:dyDescent="0.25">
      <c r="A851" s="14"/>
      <c r="B851" s="8"/>
      <c r="C851" s="15"/>
      <c r="D851" s="16"/>
      <c r="E851" s="8"/>
      <c r="F851" s="19"/>
      <c r="G851" s="18"/>
      <c r="H851" s="18"/>
      <c r="I851"/>
      <c r="J851"/>
      <c r="K851"/>
      <c r="L851"/>
      <c r="M851"/>
      <c r="N851"/>
      <c r="O851"/>
      <c r="P851"/>
      <c r="Q851"/>
      <c r="S851"/>
      <c r="T851"/>
      <c r="U851"/>
      <c r="V851"/>
      <c r="W851"/>
      <c r="X851"/>
      <c r="Y851"/>
      <c r="Z851"/>
      <c r="AB851"/>
      <c r="AC851"/>
      <c r="AD851"/>
      <c r="AE851"/>
      <c r="AF851"/>
      <c r="AG851"/>
      <c r="AH851"/>
      <c r="AI851"/>
      <c r="AJ851" s="72"/>
    </row>
    <row r="852" spans="1:36" x14ac:dyDescent="0.25">
      <c r="A852" s="14"/>
      <c r="B852" s="8"/>
      <c r="C852" s="15"/>
      <c r="D852" s="16"/>
      <c r="E852" s="8"/>
      <c r="F852" s="19"/>
      <c r="G852" s="18"/>
      <c r="H852" s="18"/>
      <c r="I852"/>
      <c r="J852"/>
      <c r="K852"/>
      <c r="L852"/>
      <c r="M852"/>
      <c r="N852"/>
      <c r="O852"/>
      <c r="P852"/>
      <c r="Q852"/>
      <c r="S852"/>
      <c r="T852"/>
      <c r="U852"/>
      <c r="V852"/>
      <c r="W852"/>
      <c r="X852"/>
      <c r="Y852"/>
      <c r="Z852"/>
      <c r="AB852"/>
      <c r="AC852"/>
      <c r="AD852"/>
      <c r="AE852"/>
      <c r="AF852"/>
      <c r="AG852"/>
      <c r="AH852"/>
      <c r="AI852"/>
      <c r="AJ852" s="72"/>
    </row>
    <row r="853" spans="1:36" x14ac:dyDescent="0.25">
      <c r="A853" s="14"/>
      <c r="B853" s="8"/>
      <c r="C853" s="15"/>
      <c r="D853" s="16"/>
      <c r="E853" s="8"/>
      <c r="F853" s="19"/>
      <c r="G853" s="18"/>
      <c r="H853" s="18"/>
      <c r="I853"/>
      <c r="J853"/>
      <c r="K853"/>
      <c r="L853"/>
      <c r="M853"/>
      <c r="N853"/>
      <c r="O853"/>
      <c r="P853"/>
      <c r="Q853"/>
      <c r="S853"/>
      <c r="T853"/>
      <c r="U853"/>
      <c r="V853"/>
      <c r="W853"/>
      <c r="X853"/>
      <c r="Y853"/>
      <c r="Z853"/>
      <c r="AB853"/>
      <c r="AC853"/>
      <c r="AD853"/>
      <c r="AE853"/>
      <c r="AF853"/>
      <c r="AG853"/>
      <c r="AH853"/>
      <c r="AI853"/>
      <c r="AJ853" s="72"/>
    </row>
    <row r="854" spans="1:36" x14ac:dyDescent="0.25">
      <c r="A854" s="14"/>
      <c r="B854" s="8"/>
      <c r="C854" s="15"/>
      <c r="D854" s="16"/>
      <c r="E854" s="8"/>
      <c r="F854" s="19"/>
      <c r="G854" s="18"/>
      <c r="H854" s="18"/>
      <c r="I854"/>
      <c r="J854"/>
      <c r="K854"/>
      <c r="L854"/>
      <c r="M854"/>
      <c r="N854"/>
      <c r="O854"/>
      <c r="P854"/>
      <c r="Q854"/>
      <c r="S854"/>
      <c r="T854"/>
      <c r="U854"/>
      <c r="V854"/>
      <c r="W854"/>
      <c r="X854"/>
      <c r="Y854"/>
      <c r="Z854"/>
      <c r="AB854"/>
      <c r="AC854"/>
      <c r="AD854"/>
      <c r="AE854"/>
      <c r="AF854"/>
      <c r="AG854"/>
      <c r="AH854"/>
      <c r="AI854"/>
      <c r="AJ854" s="72"/>
    </row>
    <row r="855" spans="1:36" x14ac:dyDescent="0.25">
      <c r="A855" s="14"/>
      <c r="B855" s="8"/>
      <c r="C855" s="15"/>
      <c r="D855" s="16"/>
      <c r="E855" s="8"/>
      <c r="F855" s="19"/>
      <c r="G855" s="18"/>
      <c r="H855" s="18"/>
      <c r="I855"/>
      <c r="J855"/>
      <c r="K855"/>
      <c r="L855"/>
      <c r="M855"/>
      <c r="N855"/>
      <c r="O855"/>
      <c r="P855"/>
      <c r="Q855"/>
      <c r="S855"/>
      <c r="T855"/>
      <c r="U855"/>
      <c r="V855"/>
      <c r="W855"/>
      <c r="X855"/>
      <c r="Y855"/>
      <c r="Z855"/>
      <c r="AB855"/>
      <c r="AC855"/>
      <c r="AD855"/>
      <c r="AE855"/>
      <c r="AF855"/>
      <c r="AG855"/>
      <c r="AH855"/>
      <c r="AI855"/>
      <c r="AJ855" s="72"/>
    </row>
    <row r="856" spans="1:36" x14ac:dyDescent="0.25">
      <c r="A856" s="14"/>
      <c r="B856" s="8"/>
      <c r="C856" s="15"/>
      <c r="D856" s="16"/>
      <c r="E856" s="8"/>
      <c r="F856" s="19"/>
      <c r="G856" s="18"/>
      <c r="H856" s="18"/>
      <c r="I856"/>
      <c r="J856"/>
      <c r="K856"/>
      <c r="L856"/>
      <c r="M856"/>
      <c r="N856"/>
      <c r="O856"/>
      <c r="P856"/>
      <c r="Q856"/>
      <c r="S856"/>
      <c r="T856"/>
      <c r="U856"/>
      <c r="V856"/>
      <c r="W856"/>
      <c r="X856"/>
      <c r="Y856"/>
      <c r="Z856"/>
      <c r="AB856"/>
      <c r="AC856"/>
      <c r="AD856"/>
      <c r="AE856"/>
      <c r="AF856"/>
      <c r="AG856"/>
      <c r="AH856"/>
      <c r="AI856"/>
      <c r="AJ856" s="72"/>
    </row>
    <row r="857" spans="1:36" x14ac:dyDescent="0.25">
      <c r="A857" s="14"/>
      <c r="B857" s="8"/>
      <c r="C857" s="15"/>
      <c r="D857" s="16"/>
      <c r="E857" s="8"/>
      <c r="F857" s="19"/>
      <c r="G857" s="18"/>
      <c r="H857" s="18"/>
      <c r="I857"/>
      <c r="J857"/>
      <c r="K857"/>
      <c r="L857"/>
      <c r="M857"/>
      <c r="N857"/>
      <c r="O857"/>
      <c r="P857"/>
      <c r="Q857"/>
      <c r="S857"/>
      <c r="T857"/>
      <c r="U857"/>
      <c r="V857"/>
      <c r="W857"/>
      <c r="X857"/>
      <c r="Y857"/>
      <c r="Z857"/>
      <c r="AB857"/>
      <c r="AC857"/>
      <c r="AD857"/>
      <c r="AE857"/>
      <c r="AF857"/>
      <c r="AG857"/>
      <c r="AH857"/>
      <c r="AI857"/>
      <c r="AJ857" s="72"/>
    </row>
    <row r="858" spans="1:36" x14ac:dyDescent="0.25">
      <c r="A858" s="14"/>
      <c r="B858" s="8"/>
      <c r="C858" s="15"/>
      <c r="D858" s="16"/>
      <c r="E858" s="8"/>
      <c r="F858" s="19"/>
      <c r="G858" s="18"/>
      <c r="H858" s="18"/>
      <c r="I858"/>
      <c r="J858"/>
      <c r="K858"/>
      <c r="L858"/>
      <c r="M858"/>
      <c r="N858"/>
      <c r="O858"/>
      <c r="P858"/>
      <c r="Q858"/>
      <c r="S858"/>
      <c r="T858"/>
      <c r="U858"/>
      <c r="V858"/>
      <c r="W858"/>
      <c r="X858"/>
      <c r="Y858"/>
      <c r="Z858"/>
      <c r="AB858"/>
      <c r="AC858"/>
      <c r="AD858"/>
      <c r="AE858"/>
      <c r="AF858"/>
      <c r="AG858"/>
      <c r="AH858"/>
      <c r="AI858"/>
      <c r="AJ858" s="72"/>
    </row>
    <row r="859" spans="1:36" x14ac:dyDescent="0.25">
      <c r="A859" s="14"/>
      <c r="B859" s="8"/>
      <c r="C859" s="15"/>
      <c r="D859" s="16"/>
      <c r="E859" s="8"/>
      <c r="F859" s="19"/>
      <c r="G859" s="18"/>
      <c r="H859" s="18"/>
      <c r="I859"/>
      <c r="J859"/>
      <c r="K859"/>
      <c r="L859"/>
      <c r="M859"/>
      <c r="N859"/>
      <c r="O859"/>
      <c r="P859"/>
      <c r="Q859"/>
      <c r="S859"/>
      <c r="T859"/>
      <c r="U859"/>
      <c r="V859"/>
      <c r="W859"/>
      <c r="X859"/>
      <c r="Y859"/>
      <c r="Z859"/>
      <c r="AB859"/>
      <c r="AC859"/>
      <c r="AD859"/>
      <c r="AE859"/>
      <c r="AF859"/>
      <c r="AG859"/>
      <c r="AH859"/>
      <c r="AI859"/>
      <c r="AJ859" s="72"/>
    </row>
    <row r="860" spans="1:36" x14ac:dyDescent="0.25">
      <c r="A860" s="14"/>
      <c r="B860" s="8"/>
      <c r="C860" s="15"/>
      <c r="D860" s="16"/>
      <c r="E860" s="8"/>
      <c r="F860" s="19"/>
      <c r="G860" s="18"/>
      <c r="H860" s="18"/>
      <c r="I860"/>
      <c r="J860"/>
      <c r="K860"/>
      <c r="L860"/>
      <c r="M860"/>
      <c r="N860"/>
      <c r="O860"/>
      <c r="P860"/>
      <c r="Q860"/>
      <c r="S860"/>
      <c r="T860"/>
      <c r="U860"/>
      <c r="V860"/>
      <c r="W860"/>
      <c r="X860"/>
      <c r="Y860"/>
      <c r="Z860"/>
      <c r="AB860"/>
      <c r="AC860"/>
      <c r="AD860"/>
      <c r="AE860"/>
      <c r="AF860"/>
      <c r="AG860"/>
      <c r="AH860"/>
      <c r="AI860"/>
      <c r="AJ860" s="72"/>
    </row>
    <row r="861" spans="1:36" x14ac:dyDescent="0.25">
      <c r="A861" s="14"/>
      <c r="B861" s="8"/>
      <c r="C861" s="15"/>
      <c r="D861" s="16"/>
      <c r="E861" s="8"/>
      <c r="F861" s="19"/>
      <c r="G861" s="18"/>
      <c r="H861" s="18"/>
      <c r="I861"/>
      <c r="J861"/>
      <c r="K861"/>
      <c r="L861"/>
      <c r="M861"/>
      <c r="N861"/>
      <c r="O861"/>
      <c r="P861"/>
      <c r="Q861"/>
      <c r="S861"/>
      <c r="T861"/>
      <c r="U861"/>
      <c r="V861"/>
      <c r="W861"/>
      <c r="X861"/>
      <c r="Y861"/>
      <c r="Z861"/>
      <c r="AB861"/>
      <c r="AC861"/>
      <c r="AD861"/>
      <c r="AE861"/>
      <c r="AF861"/>
      <c r="AG861"/>
      <c r="AH861"/>
      <c r="AI861"/>
      <c r="AJ861" s="72"/>
    </row>
    <row r="862" spans="1:36" x14ac:dyDescent="0.25">
      <c r="A862" s="14"/>
      <c r="B862" s="8"/>
      <c r="C862" s="15"/>
      <c r="D862" s="16"/>
      <c r="E862" s="8"/>
      <c r="F862" s="19"/>
      <c r="G862" s="18"/>
      <c r="H862" s="18"/>
      <c r="I862"/>
      <c r="J862"/>
      <c r="K862"/>
      <c r="L862"/>
      <c r="M862"/>
      <c r="N862"/>
      <c r="O862"/>
      <c r="P862"/>
      <c r="Q862"/>
      <c r="S862"/>
      <c r="T862"/>
      <c r="U862"/>
      <c r="V862"/>
      <c r="W862"/>
      <c r="X862"/>
      <c r="Y862"/>
      <c r="Z862"/>
      <c r="AB862"/>
      <c r="AC862"/>
      <c r="AD862"/>
      <c r="AE862"/>
      <c r="AF862"/>
      <c r="AG862"/>
      <c r="AH862"/>
      <c r="AI862"/>
      <c r="AJ862" s="72"/>
    </row>
    <row r="863" spans="1:36" x14ac:dyDescent="0.25">
      <c r="A863" s="14"/>
      <c r="B863" s="8"/>
      <c r="C863" s="15"/>
      <c r="D863" s="16"/>
      <c r="E863" s="8"/>
      <c r="F863" s="19"/>
      <c r="G863" s="18"/>
      <c r="H863" s="18"/>
      <c r="I863"/>
      <c r="J863"/>
      <c r="K863"/>
      <c r="L863"/>
      <c r="M863"/>
      <c r="N863"/>
      <c r="O863"/>
      <c r="P863"/>
      <c r="Q863"/>
      <c r="S863"/>
      <c r="T863"/>
      <c r="U863"/>
      <c r="V863"/>
      <c r="W863"/>
      <c r="X863"/>
      <c r="Y863"/>
      <c r="Z863"/>
      <c r="AB863"/>
      <c r="AC863"/>
      <c r="AD863"/>
      <c r="AE863"/>
      <c r="AF863"/>
      <c r="AG863"/>
      <c r="AH863"/>
      <c r="AI863"/>
      <c r="AJ863" s="72"/>
    </row>
    <row r="864" spans="1:36" x14ac:dyDescent="0.25">
      <c r="A864" s="14"/>
      <c r="B864" s="8"/>
      <c r="C864" s="15"/>
      <c r="D864" s="16"/>
      <c r="E864" s="8"/>
      <c r="F864" s="19"/>
      <c r="G864" s="18"/>
      <c r="H864" s="18"/>
      <c r="I864"/>
      <c r="J864"/>
      <c r="K864"/>
      <c r="L864"/>
      <c r="M864"/>
      <c r="N864"/>
      <c r="O864"/>
      <c r="P864"/>
      <c r="Q864"/>
      <c r="S864"/>
      <c r="T864"/>
      <c r="U864"/>
      <c r="V864"/>
      <c r="W864"/>
      <c r="X864"/>
      <c r="Y864"/>
      <c r="Z864"/>
      <c r="AB864"/>
      <c r="AC864"/>
      <c r="AD864"/>
      <c r="AE864"/>
      <c r="AF864"/>
      <c r="AG864"/>
      <c r="AH864"/>
      <c r="AI864"/>
      <c r="AJ864" s="72"/>
    </row>
    <row r="865" spans="1:36" x14ac:dyDescent="0.25">
      <c r="A865" s="14"/>
      <c r="B865" s="8"/>
      <c r="C865" s="15"/>
      <c r="D865" s="16"/>
      <c r="E865" s="8"/>
      <c r="F865" s="19"/>
      <c r="G865" s="18"/>
      <c r="H865" s="18"/>
      <c r="I865"/>
      <c r="J865"/>
      <c r="K865"/>
      <c r="L865"/>
      <c r="M865"/>
      <c r="N865"/>
      <c r="O865"/>
      <c r="P865"/>
      <c r="Q865"/>
      <c r="S865"/>
      <c r="T865"/>
      <c r="U865"/>
      <c r="V865"/>
      <c r="W865"/>
      <c r="X865"/>
      <c r="Y865"/>
      <c r="Z865"/>
      <c r="AB865"/>
      <c r="AC865"/>
      <c r="AD865"/>
      <c r="AE865"/>
      <c r="AF865"/>
      <c r="AG865"/>
      <c r="AH865"/>
      <c r="AI865"/>
      <c r="AJ865" s="72"/>
    </row>
    <row r="866" spans="1:36" x14ac:dyDescent="0.25">
      <c r="A866" s="14"/>
      <c r="B866" s="8"/>
      <c r="C866" s="15"/>
      <c r="D866" s="16"/>
      <c r="E866" s="8"/>
      <c r="F866" s="19"/>
      <c r="G866" s="18"/>
      <c r="H866" s="18"/>
      <c r="I866"/>
      <c r="J866"/>
      <c r="K866"/>
      <c r="L866"/>
      <c r="M866"/>
      <c r="N866"/>
      <c r="O866"/>
      <c r="P866"/>
      <c r="Q866"/>
      <c r="S866"/>
      <c r="T866"/>
      <c r="U866"/>
      <c r="V866"/>
      <c r="W866"/>
      <c r="X866"/>
      <c r="Y866"/>
      <c r="Z866"/>
      <c r="AB866"/>
      <c r="AC866"/>
      <c r="AD866"/>
      <c r="AE866"/>
      <c r="AF866"/>
      <c r="AG866"/>
      <c r="AH866"/>
      <c r="AI866"/>
      <c r="AJ866" s="72"/>
    </row>
    <row r="867" spans="1:36" x14ac:dyDescent="0.25">
      <c r="A867" s="14"/>
      <c r="B867" s="8"/>
      <c r="C867" s="15"/>
      <c r="D867" s="16"/>
      <c r="E867" s="8"/>
      <c r="F867" s="19"/>
      <c r="G867" s="18"/>
      <c r="H867" s="18"/>
      <c r="I867"/>
      <c r="J867"/>
      <c r="K867"/>
      <c r="L867"/>
      <c r="M867"/>
      <c r="N867"/>
      <c r="O867"/>
      <c r="P867"/>
      <c r="Q867"/>
      <c r="S867"/>
      <c r="T867"/>
      <c r="U867"/>
      <c r="V867"/>
      <c r="W867"/>
      <c r="X867"/>
      <c r="Y867"/>
      <c r="Z867"/>
      <c r="AB867"/>
      <c r="AC867"/>
      <c r="AD867"/>
      <c r="AE867"/>
      <c r="AF867"/>
      <c r="AG867"/>
      <c r="AH867"/>
      <c r="AI867"/>
      <c r="AJ867" s="72"/>
    </row>
    <row r="868" spans="1:36" x14ac:dyDescent="0.25">
      <c r="A868" s="14"/>
      <c r="B868" s="8"/>
      <c r="C868" s="15"/>
      <c r="D868" s="16"/>
      <c r="E868" s="8"/>
      <c r="F868" s="19"/>
      <c r="G868" s="18"/>
      <c r="H868" s="18"/>
      <c r="I868"/>
      <c r="J868"/>
      <c r="K868"/>
      <c r="L868"/>
      <c r="M868"/>
      <c r="N868"/>
      <c r="O868"/>
      <c r="P868"/>
      <c r="Q868"/>
      <c r="S868"/>
      <c r="T868"/>
      <c r="U868"/>
      <c r="V868"/>
      <c r="W868"/>
      <c r="X868"/>
      <c r="Y868"/>
      <c r="Z868"/>
      <c r="AB868"/>
      <c r="AC868"/>
      <c r="AD868"/>
      <c r="AE868"/>
      <c r="AF868"/>
      <c r="AG868"/>
      <c r="AH868"/>
      <c r="AI868"/>
      <c r="AJ868" s="72"/>
    </row>
    <row r="869" spans="1:36" x14ac:dyDescent="0.25">
      <c r="A869" s="14"/>
      <c r="B869" s="8"/>
      <c r="C869" s="15"/>
      <c r="D869" s="16"/>
      <c r="E869" s="8"/>
      <c r="F869" s="19"/>
      <c r="G869" s="18"/>
      <c r="H869" s="18"/>
      <c r="I869"/>
      <c r="J869"/>
      <c r="K869"/>
      <c r="L869"/>
      <c r="M869"/>
      <c r="N869"/>
      <c r="O869"/>
      <c r="P869"/>
      <c r="Q869"/>
      <c r="S869"/>
      <c r="T869"/>
      <c r="U869"/>
      <c r="V869"/>
      <c r="W869"/>
      <c r="X869"/>
      <c r="Y869"/>
      <c r="Z869"/>
      <c r="AB869"/>
      <c r="AC869"/>
      <c r="AD869"/>
      <c r="AE869"/>
      <c r="AF869"/>
      <c r="AG869"/>
      <c r="AH869"/>
      <c r="AI869"/>
      <c r="AJ869" s="72"/>
    </row>
    <row r="870" spans="1:36" x14ac:dyDescent="0.25">
      <c r="A870" s="14"/>
      <c r="B870" s="8"/>
      <c r="C870" s="15"/>
      <c r="D870" s="16"/>
      <c r="E870" s="8"/>
      <c r="F870" s="19"/>
      <c r="G870" s="18"/>
      <c r="H870" s="18"/>
      <c r="I870"/>
      <c r="J870"/>
      <c r="K870"/>
      <c r="L870"/>
      <c r="M870"/>
      <c r="N870"/>
      <c r="O870"/>
      <c r="P870"/>
      <c r="Q870"/>
      <c r="S870"/>
      <c r="T870"/>
      <c r="U870"/>
      <c r="V870"/>
      <c r="W870"/>
      <c r="X870"/>
      <c r="Y870"/>
      <c r="Z870"/>
      <c r="AB870"/>
      <c r="AC870"/>
      <c r="AD870"/>
      <c r="AE870"/>
      <c r="AF870"/>
      <c r="AG870"/>
      <c r="AH870"/>
      <c r="AI870"/>
      <c r="AJ870" s="72"/>
    </row>
    <row r="871" spans="1:36" x14ac:dyDescent="0.25">
      <c r="A871" s="14"/>
      <c r="B871" s="8"/>
      <c r="C871" s="15"/>
      <c r="D871" s="16"/>
      <c r="E871" s="8"/>
      <c r="F871" s="19"/>
      <c r="G871" s="18"/>
      <c r="H871" s="18"/>
      <c r="I871"/>
      <c r="J871"/>
      <c r="K871"/>
      <c r="L871"/>
      <c r="M871"/>
      <c r="N871"/>
      <c r="O871"/>
      <c r="P871"/>
      <c r="Q871"/>
      <c r="S871"/>
      <c r="T871"/>
      <c r="U871"/>
      <c r="V871"/>
      <c r="W871"/>
      <c r="X871"/>
      <c r="Y871"/>
      <c r="Z871"/>
      <c r="AB871"/>
      <c r="AC871"/>
      <c r="AD871"/>
      <c r="AE871"/>
      <c r="AF871"/>
      <c r="AG871"/>
      <c r="AH871"/>
      <c r="AI871"/>
      <c r="AJ871" s="72"/>
    </row>
    <row r="872" spans="1:36" x14ac:dyDescent="0.25">
      <c r="A872" s="14"/>
      <c r="B872" s="8"/>
      <c r="C872" s="15"/>
      <c r="D872" s="16"/>
      <c r="E872" s="8"/>
      <c r="F872" s="19"/>
      <c r="G872" s="18"/>
      <c r="H872" s="18"/>
      <c r="I872"/>
      <c r="J872"/>
      <c r="K872"/>
      <c r="L872"/>
      <c r="M872"/>
      <c r="N872"/>
      <c r="O872"/>
      <c r="P872"/>
      <c r="Q872"/>
      <c r="S872"/>
      <c r="T872"/>
      <c r="U872"/>
      <c r="V872"/>
      <c r="W872"/>
      <c r="X872"/>
      <c r="Y872"/>
      <c r="Z872"/>
      <c r="AB872"/>
      <c r="AC872"/>
      <c r="AD872"/>
      <c r="AE872"/>
      <c r="AF872"/>
      <c r="AG872"/>
      <c r="AH872"/>
      <c r="AI872"/>
      <c r="AJ872" s="72"/>
    </row>
    <row r="873" spans="1:36" x14ac:dyDescent="0.25">
      <c r="A873" s="14"/>
      <c r="B873" s="8"/>
      <c r="C873" s="15"/>
      <c r="D873" s="16"/>
      <c r="E873" s="8"/>
      <c r="F873" s="19"/>
      <c r="G873" s="18"/>
      <c r="H873" s="18"/>
      <c r="I873"/>
      <c r="J873"/>
      <c r="K873"/>
      <c r="L873"/>
      <c r="M873"/>
      <c r="N873"/>
      <c r="O873"/>
      <c r="P873"/>
      <c r="Q873"/>
      <c r="S873"/>
      <c r="T873"/>
      <c r="U873"/>
      <c r="V873"/>
      <c r="W873"/>
      <c r="X873"/>
      <c r="Y873"/>
      <c r="Z873"/>
      <c r="AB873"/>
      <c r="AC873"/>
      <c r="AD873"/>
      <c r="AE873"/>
      <c r="AF873"/>
      <c r="AG873"/>
      <c r="AH873"/>
      <c r="AI873"/>
      <c r="AJ873" s="72"/>
    </row>
    <row r="874" spans="1:36" x14ac:dyDescent="0.25">
      <c r="A874" s="14"/>
      <c r="B874" s="8"/>
      <c r="C874" s="15"/>
      <c r="D874" s="16"/>
      <c r="E874" s="8"/>
      <c r="F874" s="19"/>
      <c r="G874" s="18"/>
      <c r="H874" s="18"/>
      <c r="I874"/>
      <c r="J874"/>
      <c r="K874"/>
      <c r="L874"/>
      <c r="M874"/>
      <c r="N874"/>
      <c r="O874"/>
      <c r="P874"/>
      <c r="Q874"/>
      <c r="S874"/>
      <c r="T874"/>
      <c r="U874"/>
      <c r="V874"/>
      <c r="W874"/>
      <c r="X874"/>
      <c r="Y874"/>
      <c r="Z874"/>
      <c r="AB874"/>
      <c r="AC874"/>
      <c r="AD874"/>
      <c r="AE874"/>
      <c r="AF874"/>
      <c r="AG874"/>
      <c r="AH874"/>
      <c r="AI874"/>
      <c r="AJ874" s="72"/>
    </row>
    <row r="875" spans="1:36" x14ac:dyDescent="0.25">
      <c r="A875" s="14"/>
      <c r="B875" s="8"/>
      <c r="C875" s="15"/>
      <c r="D875" s="16"/>
      <c r="E875" s="8"/>
      <c r="F875" s="19"/>
      <c r="G875" s="18"/>
      <c r="H875" s="18"/>
      <c r="I875"/>
      <c r="J875"/>
      <c r="K875"/>
      <c r="L875"/>
      <c r="M875"/>
      <c r="N875"/>
      <c r="O875"/>
      <c r="P875"/>
      <c r="Q875"/>
      <c r="S875"/>
      <c r="T875"/>
      <c r="U875"/>
      <c r="V875"/>
      <c r="W875"/>
      <c r="X875"/>
      <c r="Y875"/>
      <c r="Z875"/>
      <c r="AB875"/>
      <c r="AC875"/>
      <c r="AD875"/>
      <c r="AE875"/>
      <c r="AF875"/>
      <c r="AG875"/>
      <c r="AH875"/>
      <c r="AI875"/>
      <c r="AJ875" s="72"/>
    </row>
    <row r="876" spans="1:36" x14ac:dyDescent="0.25">
      <c r="A876" s="14"/>
      <c r="B876" s="8"/>
      <c r="C876" s="15"/>
      <c r="D876" s="16"/>
      <c r="E876" s="8"/>
      <c r="F876" s="19"/>
      <c r="G876" s="18"/>
      <c r="H876" s="18"/>
      <c r="I876"/>
      <c r="J876"/>
      <c r="K876"/>
      <c r="L876"/>
      <c r="M876"/>
      <c r="N876"/>
      <c r="O876"/>
      <c r="P876"/>
      <c r="Q876"/>
      <c r="S876"/>
      <c r="T876"/>
      <c r="U876"/>
      <c r="V876"/>
      <c r="W876"/>
      <c r="X876"/>
      <c r="Y876"/>
      <c r="Z876"/>
      <c r="AB876"/>
      <c r="AC876"/>
      <c r="AD876"/>
      <c r="AE876"/>
      <c r="AF876"/>
      <c r="AG876"/>
      <c r="AH876"/>
      <c r="AI876"/>
      <c r="AJ876" s="72"/>
    </row>
    <row r="877" spans="1:36" x14ac:dyDescent="0.25">
      <c r="A877" s="14"/>
      <c r="B877" s="8"/>
      <c r="C877" s="15"/>
      <c r="D877" s="16"/>
      <c r="E877" s="8"/>
      <c r="F877" s="19"/>
      <c r="G877" s="18"/>
      <c r="H877" s="18"/>
      <c r="I877"/>
      <c r="J877"/>
      <c r="K877"/>
      <c r="L877"/>
      <c r="M877"/>
      <c r="N877"/>
      <c r="O877"/>
      <c r="P877"/>
      <c r="Q877"/>
      <c r="S877"/>
      <c r="T877"/>
      <c r="U877"/>
      <c r="V877"/>
      <c r="W877"/>
      <c r="X877"/>
      <c r="Y877"/>
      <c r="Z877"/>
      <c r="AB877"/>
      <c r="AC877"/>
      <c r="AD877"/>
      <c r="AE877"/>
      <c r="AF877"/>
      <c r="AG877"/>
      <c r="AH877"/>
      <c r="AI877"/>
      <c r="AJ877" s="72"/>
    </row>
    <row r="878" spans="1:36" x14ac:dyDescent="0.25">
      <c r="A878" s="14"/>
      <c r="B878" s="8"/>
      <c r="C878" s="15"/>
      <c r="D878" s="16"/>
      <c r="E878" s="8"/>
      <c r="F878" s="19"/>
      <c r="G878" s="18"/>
      <c r="H878" s="18"/>
      <c r="I878"/>
      <c r="J878"/>
      <c r="K878"/>
      <c r="L878"/>
      <c r="M878"/>
      <c r="N878"/>
      <c r="O878"/>
      <c r="P878"/>
      <c r="Q878"/>
      <c r="S878"/>
      <c r="T878"/>
      <c r="U878"/>
      <c r="V878"/>
      <c r="W878"/>
      <c r="X878"/>
      <c r="Y878"/>
      <c r="Z878"/>
      <c r="AB878"/>
      <c r="AC878"/>
      <c r="AD878"/>
      <c r="AE878"/>
      <c r="AF878"/>
      <c r="AG878"/>
      <c r="AH878"/>
      <c r="AI878"/>
      <c r="AJ878" s="72"/>
    </row>
    <row r="879" spans="1:36" x14ac:dyDescent="0.25">
      <c r="A879" s="14"/>
      <c r="B879" s="8"/>
      <c r="C879" s="15"/>
      <c r="D879" s="16"/>
      <c r="E879" s="8"/>
      <c r="F879" s="19"/>
      <c r="G879" s="18"/>
      <c r="H879" s="18"/>
      <c r="I879"/>
      <c r="J879"/>
      <c r="K879"/>
      <c r="L879"/>
      <c r="M879"/>
      <c r="N879"/>
      <c r="O879"/>
      <c r="P879"/>
      <c r="Q879"/>
      <c r="S879"/>
      <c r="T879"/>
      <c r="U879"/>
      <c r="V879"/>
      <c r="W879"/>
      <c r="X879"/>
      <c r="Y879"/>
      <c r="Z879"/>
      <c r="AB879"/>
      <c r="AC879"/>
      <c r="AD879"/>
      <c r="AE879"/>
      <c r="AF879"/>
      <c r="AG879"/>
      <c r="AH879"/>
      <c r="AI879"/>
      <c r="AJ879" s="72"/>
    </row>
    <row r="880" spans="1:36" x14ac:dyDescent="0.25">
      <c r="A880" s="14"/>
      <c r="B880" s="8"/>
      <c r="C880" s="15"/>
      <c r="D880" s="16"/>
      <c r="E880" s="8"/>
      <c r="F880" s="19"/>
      <c r="G880" s="18"/>
      <c r="H880" s="18"/>
      <c r="I880"/>
      <c r="J880"/>
      <c r="K880"/>
      <c r="L880"/>
      <c r="M880"/>
      <c r="N880"/>
      <c r="O880"/>
      <c r="P880"/>
      <c r="Q880"/>
      <c r="S880"/>
      <c r="T880"/>
      <c r="U880"/>
      <c r="V880"/>
      <c r="W880"/>
      <c r="X880"/>
      <c r="Y880"/>
      <c r="Z880"/>
      <c r="AB880"/>
      <c r="AC880"/>
      <c r="AD880"/>
      <c r="AE880"/>
      <c r="AF880"/>
      <c r="AG880"/>
      <c r="AH880"/>
      <c r="AI880"/>
      <c r="AJ880" s="72"/>
    </row>
    <row r="881" spans="1:36" x14ac:dyDescent="0.25">
      <c r="A881" s="14"/>
      <c r="B881" s="8"/>
      <c r="C881" s="15"/>
      <c r="D881" s="16"/>
      <c r="E881" s="8"/>
      <c r="F881" s="19"/>
      <c r="G881" s="18"/>
      <c r="H881" s="18"/>
      <c r="I881"/>
      <c r="J881"/>
      <c r="K881"/>
      <c r="L881"/>
      <c r="M881"/>
      <c r="N881"/>
      <c r="O881"/>
      <c r="P881"/>
      <c r="Q881"/>
      <c r="S881"/>
      <c r="T881"/>
      <c r="U881"/>
      <c r="V881"/>
      <c r="W881"/>
      <c r="X881"/>
      <c r="Y881"/>
      <c r="Z881"/>
      <c r="AB881"/>
      <c r="AC881"/>
      <c r="AD881"/>
      <c r="AE881"/>
      <c r="AF881"/>
      <c r="AG881"/>
      <c r="AH881"/>
      <c r="AI881"/>
      <c r="AJ881" s="72"/>
    </row>
    <row r="882" spans="1:36" x14ac:dyDescent="0.25">
      <c r="A882" s="14"/>
      <c r="B882" s="8"/>
      <c r="C882" s="15"/>
      <c r="D882" s="16"/>
      <c r="E882" s="8"/>
      <c r="F882" s="19"/>
      <c r="G882" s="18"/>
      <c r="H882" s="18"/>
      <c r="I882"/>
      <c r="J882"/>
      <c r="K882"/>
      <c r="L882"/>
      <c r="M882"/>
      <c r="N882"/>
      <c r="O882"/>
      <c r="P882"/>
      <c r="Q882"/>
      <c r="S882"/>
      <c r="T882"/>
      <c r="U882"/>
      <c r="V882"/>
      <c r="W882"/>
      <c r="X882"/>
      <c r="Y882"/>
      <c r="Z882"/>
      <c r="AB882"/>
      <c r="AC882"/>
      <c r="AD882"/>
      <c r="AE882"/>
      <c r="AF882"/>
      <c r="AG882"/>
      <c r="AH882"/>
      <c r="AI882"/>
      <c r="AJ882" s="72"/>
    </row>
    <row r="883" spans="1:36" x14ac:dyDescent="0.25">
      <c r="A883" s="14"/>
      <c r="B883" s="8"/>
      <c r="C883" s="15"/>
      <c r="D883" s="16"/>
      <c r="E883" s="8"/>
      <c r="F883" s="19"/>
      <c r="G883" s="18"/>
      <c r="H883" s="18"/>
      <c r="I883"/>
      <c r="J883"/>
      <c r="K883"/>
      <c r="L883"/>
      <c r="M883"/>
      <c r="N883"/>
      <c r="O883"/>
      <c r="P883"/>
      <c r="Q883"/>
      <c r="S883"/>
      <c r="T883"/>
      <c r="U883"/>
      <c r="V883"/>
      <c r="W883"/>
      <c r="X883"/>
      <c r="Y883"/>
      <c r="Z883"/>
      <c r="AB883"/>
      <c r="AC883"/>
      <c r="AD883"/>
      <c r="AE883"/>
      <c r="AF883"/>
      <c r="AG883"/>
      <c r="AH883"/>
      <c r="AI883"/>
      <c r="AJ883" s="72"/>
    </row>
    <row r="884" spans="1:36" x14ac:dyDescent="0.25">
      <c r="A884" s="14"/>
      <c r="B884" s="8"/>
      <c r="C884" s="15"/>
      <c r="D884" s="16"/>
      <c r="E884" s="8"/>
      <c r="F884" s="19"/>
      <c r="G884" s="18"/>
      <c r="H884" s="18"/>
      <c r="I884"/>
      <c r="J884"/>
      <c r="K884"/>
      <c r="L884"/>
      <c r="M884"/>
      <c r="N884"/>
      <c r="O884"/>
      <c r="P884"/>
      <c r="Q884"/>
      <c r="S884"/>
      <c r="T884"/>
      <c r="U884"/>
      <c r="V884"/>
      <c r="W884"/>
      <c r="X884"/>
      <c r="Y884"/>
      <c r="Z884"/>
      <c r="AB884"/>
      <c r="AC884"/>
      <c r="AD884"/>
      <c r="AE884"/>
      <c r="AF884"/>
      <c r="AG884"/>
      <c r="AH884"/>
      <c r="AI884"/>
      <c r="AJ884" s="72"/>
    </row>
    <row r="885" spans="1:36" x14ac:dyDescent="0.25">
      <c r="A885" s="14"/>
      <c r="B885" s="8"/>
      <c r="C885" s="15"/>
      <c r="D885" s="16"/>
      <c r="E885" s="8"/>
      <c r="F885" s="19"/>
      <c r="G885" s="18"/>
      <c r="H885" s="18"/>
      <c r="I885"/>
      <c r="J885"/>
      <c r="K885"/>
      <c r="L885"/>
      <c r="M885"/>
      <c r="N885"/>
      <c r="O885"/>
      <c r="P885"/>
      <c r="Q885"/>
      <c r="S885"/>
      <c r="T885"/>
      <c r="U885"/>
      <c r="V885"/>
      <c r="W885"/>
      <c r="X885"/>
      <c r="Y885"/>
      <c r="Z885"/>
      <c r="AB885"/>
      <c r="AC885"/>
      <c r="AD885"/>
      <c r="AE885"/>
      <c r="AF885"/>
      <c r="AG885"/>
      <c r="AH885"/>
      <c r="AI885"/>
      <c r="AJ885" s="72"/>
    </row>
    <row r="886" spans="1:36" x14ac:dyDescent="0.25">
      <c r="A886" s="14"/>
      <c r="B886" s="8"/>
      <c r="C886" s="15"/>
      <c r="D886" s="16"/>
      <c r="E886" s="8"/>
      <c r="F886" s="19"/>
      <c r="G886" s="18"/>
      <c r="H886" s="18"/>
      <c r="I886"/>
      <c r="J886"/>
      <c r="K886"/>
      <c r="L886"/>
      <c r="M886"/>
      <c r="N886"/>
      <c r="O886"/>
      <c r="P886"/>
      <c r="Q886"/>
      <c r="S886"/>
      <c r="T886"/>
      <c r="U886"/>
      <c r="V886"/>
      <c r="W886"/>
      <c r="X886"/>
      <c r="Y886"/>
      <c r="Z886"/>
      <c r="AB886"/>
      <c r="AC886"/>
      <c r="AD886"/>
      <c r="AE886"/>
      <c r="AF886"/>
      <c r="AG886"/>
      <c r="AH886"/>
      <c r="AI886"/>
      <c r="AJ886" s="72"/>
    </row>
    <row r="887" spans="1:36" x14ac:dyDescent="0.25">
      <c r="A887" s="14"/>
      <c r="B887" s="8"/>
      <c r="C887" s="15"/>
      <c r="D887" s="16"/>
      <c r="E887" s="8"/>
      <c r="F887" s="19"/>
      <c r="G887" s="18"/>
      <c r="H887" s="18"/>
      <c r="I887"/>
      <c r="J887"/>
      <c r="K887"/>
      <c r="L887"/>
      <c r="M887"/>
      <c r="N887"/>
      <c r="O887"/>
      <c r="P887"/>
      <c r="Q887"/>
      <c r="S887"/>
      <c r="T887"/>
      <c r="U887"/>
      <c r="V887"/>
      <c r="W887"/>
      <c r="X887"/>
      <c r="Y887"/>
      <c r="Z887"/>
      <c r="AB887"/>
      <c r="AC887"/>
      <c r="AD887"/>
      <c r="AE887"/>
      <c r="AF887"/>
      <c r="AG887"/>
      <c r="AH887"/>
      <c r="AI887"/>
      <c r="AJ887" s="72"/>
    </row>
    <row r="888" spans="1:36" x14ac:dyDescent="0.25">
      <c r="A888" s="14"/>
      <c r="B888" s="8"/>
      <c r="C888" s="15"/>
      <c r="D888" s="16"/>
      <c r="E888" s="8"/>
      <c r="F888" s="19"/>
      <c r="G888" s="18"/>
      <c r="H888" s="18"/>
      <c r="I888"/>
      <c r="J888"/>
      <c r="K888"/>
      <c r="L888"/>
      <c r="M888"/>
      <c r="N888"/>
      <c r="O888"/>
      <c r="P888"/>
      <c r="Q888"/>
      <c r="S888"/>
      <c r="T888"/>
      <c r="U888"/>
      <c r="V888"/>
      <c r="W888"/>
      <c r="X888"/>
      <c r="Y888"/>
      <c r="Z888"/>
      <c r="AB888"/>
      <c r="AC888"/>
      <c r="AD888"/>
      <c r="AE888"/>
      <c r="AF888"/>
      <c r="AG888"/>
      <c r="AH888"/>
      <c r="AI888"/>
      <c r="AJ888" s="72"/>
    </row>
    <row r="889" spans="1:36" x14ac:dyDescent="0.25">
      <c r="A889" s="14"/>
      <c r="B889" s="8"/>
      <c r="C889" s="15"/>
      <c r="D889" s="16"/>
      <c r="E889" s="8"/>
      <c r="F889" s="19"/>
      <c r="G889" s="18"/>
      <c r="H889" s="18"/>
      <c r="I889"/>
      <c r="J889"/>
      <c r="K889"/>
      <c r="L889"/>
      <c r="M889"/>
      <c r="N889"/>
      <c r="O889"/>
      <c r="P889"/>
      <c r="Q889"/>
      <c r="S889"/>
      <c r="T889"/>
      <c r="U889"/>
      <c r="V889"/>
      <c r="W889"/>
      <c r="X889"/>
      <c r="Y889"/>
      <c r="Z889"/>
      <c r="AB889"/>
      <c r="AC889"/>
      <c r="AD889"/>
      <c r="AE889"/>
      <c r="AF889"/>
      <c r="AG889"/>
      <c r="AH889"/>
      <c r="AI889"/>
      <c r="AJ889" s="72"/>
    </row>
    <row r="890" spans="1:36" x14ac:dyDescent="0.25">
      <c r="A890" s="14"/>
      <c r="B890" s="8"/>
      <c r="C890" s="15"/>
      <c r="D890" s="16"/>
      <c r="E890" s="8"/>
      <c r="F890" s="19"/>
      <c r="G890" s="18"/>
      <c r="H890" s="18"/>
      <c r="I890"/>
      <c r="J890"/>
      <c r="K890"/>
      <c r="L890"/>
      <c r="M890"/>
      <c r="N890"/>
      <c r="O890"/>
      <c r="P890"/>
      <c r="Q890"/>
      <c r="S890"/>
      <c r="T890"/>
      <c r="U890"/>
      <c r="V890"/>
      <c r="W890"/>
      <c r="X890"/>
      <c r="Y890"/>
      <c r="Z890"/>
      <c r="AB890"/>
      <c r="AC890"/>
      <c r="AD890"/>
      <c r="AE890"/>
      <c r="AF890"/>
      <c r="AG890"/>
      <c r="AH890"/>
      <c r="AI890"/>
      <c r="AJ890" s="72"/>
    </row>
    <row r="891" spans="1:36" x14ac:dyDescent="0.25">
      <c r="A891" s="14"/>
      <c r="B891" s="8"/>
      <c r="C891" s="15"/>
      <c r="D891" s="16"/>
      <c r="E891" s="8"/>
      <c r="F891" s="19"/>
      <c r="G891" s="18"/>
      <c r="H891" s="18"/>
      <c r="I891"/>
      <c r="J891"/>
      <c r="K891"/>
      <c r="L891"/>
      <c r="M891"/>
      <c r="N891"/>
      <c r="O891"/>
      <c r="P891"/>
      <c r="Q891"/>
      <c r="S891"/>
      <c r="T891"/>
      <c r="U891"/>
      <c r="V891"/>
      <c r="W891"/>
      <c r="X891"/>
      <c r="Y891"/>
      <c r="Z891"/>
      <c r="AB891"/>
      <c r="AC891"/>
      <c r="AD891"/>
      <c r="AE891"/>
      <c r="AF891"/>
      <c r="AG891"/>
      <c r="AH891"/>
      <c r="AI891"/>
      <c r="AJ891" s="72"/>
    </row>
    <row r="892" spans="1:36" x14ac:dyDescent="0.25">
      <c r="A892" s="14"/>
      <c r="B892" s="8"/>
      <c r="C892" s="15"/>
      <c r="D892" s="16"/>
      <c r="E892" s="8"/>
      <c r="F892" s="19"/>
      <c r="G892" s="18"/>
      <c r="H892" s="18"/>
      <c r="I892"/>
      <c r="J892"/>
      <c r="K892"/>
      <c r="L892"/>
      <c r="M892"/>
      <c r="N892"/>
      <c r="O892"/>
      <c r="P892"/>
      <c r="Q892"/>
      <c r="S892"/>
      <c r="T892"/>
      <c r="U892"/>
      <c r="V892"/>
      <c r="W892"/>
      <c r="X892"/>
      <c r="Y892"/>
      <c r="Z892"/>
      <c r="AB892"/>
      <c r="AC892"/>
      <c r="AD892"/>
      <c r="AE892"/>
      <c r="AF892"/>
      <c r="AG892"/>
      <c r="AH892"/>
      <c r="AI892"/>
      <c r="AJ892" s="72"/>
    </row>
    <row r="893" spans="1:36" x14ac:dyDescent="0.25">
      <c r="A893" s="14"/>
      <c r="B893" s="8"/>
      <c r="C893" s="15"/>
      <c r="D893" s="16"/>
      <c r="E893" s="8"/>
      <c r="F893" s="19"/>
      <c r="G893" s="18"/>
      <c r="H893" s="18"/>
      <c r="I893"/>
      <c r="J893"/>
      <c r="K893"/>
      <c r="L893"/>
      <c r="M893"/>
      <c r="N893"/>
      <c r="O893"/>
      <c r="P893"/>
      <c r="Q893"/>
      <c r="S893"/>
      <c r="T893"/>
      <c r="U893"/>
      <c r="V893"/>
      <c r="W893"/>
      <c r="X893"/>
      <c r="Y893"/>
      <c r="Z893"/>
      <c r="AB893"/>
      <c r="AC893"/>
      <c r="AD893"/>
      <c r="AE893"/>
      <c r="AF893"/>
      <c r="AG893"/>
      <c r="AH893"/>
      <c r="AI893"/>
      <c r="AJ893" s="72"/>
    </row>
    <row r="894" spans="1:36" x14ac:dyDescent="0.25">
      <c r="A894" s="14"/>
      <c r="B894" s="8"/>
      <c r="C894" s="15"/>
      <c r="D894" s="16"/>
      <c r="E894" s="8"/>
      <c r="F894" s="19"/>
      <c r="G894" s="18"/>
      <c r="H894" s="18"/>
      <c r="I894"/>
      <c r="J894"/>
      <c r="K894"/>
      <c r="L894"/>
      <c r="M894"/>
      <c r="N894"/>
      <c r="O894"/>
      <c r="P894"/>
      <c r="Q894"/>
      <c r="S894"/>
      <c r="T894"/>
      <c r="U894"/>
      <c r="V894"/>
      <c r="W894"/>
      <c r="X894"/>
      <c r="Y894"/>
      <c r="Z894"/>
      <c r="AB894"/>
      <c r="AC894"/>
      <c r="AD894"/>
      <c r="AE894"/>
      <c r="AF894"/>
      <c r="AG894"/>
      <c r="AH894"/>
      <c r="AI894"/>
      <c r="AJ894" s="72"/>
    </row>
    <row r="895" spans="1:36" x14ac:dyDescent="0.25">
      <c r="A895" s="14"/>
      <c r="B895" s="8"/>
      <c r="C895" s="15"/>
      <c r="D895" s="16"/>
      <c r="E895" s="8"/>
      <c r="F895" s="19"/>
      <c r="G895" s="18"/>
      <c r="H895" s="18"/>
      <c r="I895"/>
      <c r="J895"/>
      <c r="K895"/>
      <c r="L895"/>
      <c r="M895"/>
      <c r="N895"/>
      <c r="O895"/>
      <c r="P895"/>
      <c r="Q895"/>
      <c r="S895"/>
      <c r="T895"/>
      <c r="U895"/>
      <c r="V895"/>
      <c r="W895"/>
      <c r="X895"/>
      <c r="Y895"/>
      <c r="Z895"/>
      <c r="AB895"/>
      <c r="AC895"/>
      <c r="AD895"/>
      <c r="AE895"/>
      <c r="AF895"/>
      <c r="AG895"/>
      <c r="AH895"/>
      <c r="AI895"/>
      <c r="AJ895" s="72"/>
    </row>
    <row r="896" spans="1:36" x14ac:dyDescent="0.25">
      <c r="A896" s="14"/>
      <c r="B896" s="8"/>
      <c r="C896" s="15"/>
      <c r="D896" s="16"/>
      <c r="E896" s="8"/>
      <c r="F896" s="19"/>
      <c r="G896" s="18"/>
      <c r="H896" s="18"/>
      <c r="I896"/>
      <c r="J896"/>
      <c r="K896"/>
      <c r="L896"/>
      <c r="M896"/>
      <c r="N896"/>
      <c r="O896"/>
      <c r="P896"/>
      <c r="Q896"/>
      <c r="S896"/>
      <c r="T896"/>
      <c r="U896"/>
      <c r="V896"/>
      <c r="W896"/>
      <c r="X896"/>
      <c r="Y896"/>
      <c r="Z896"/>
      <c r="AB896"/>
      <c r="AC896"/>
      <c r="AD896"/>
      <c r="AE896"/>
      <c r="AF896"/>
      <c r="AG896"/>
      <c r="AH896"/>
      <c r="AI896"/>
      <c r="AJ896" s="72"/>
    </row>
    <row r="897" spans="1:36" x14ac:dyDescent="0.25">
      <c r="A897" s="14"/>
      <c r="B897" s="8"/>
      <c r="C897" s="15"/>
      <c r="D897" s="16"/>
      <c r="E897" s="8"/>
      <c r="F897" s="19"/>
      <c r="G897" s="18"/>
      <c r="H897" s="18"/>
      <c r="I897"/>
      <c r="J897"/>
      <c r="K897"/>
      <c r="L897"/>
      <c r="M897"/>
      <c r="N897"/>
      <c r="O897"/>
      <c r="P897"/>
      <c r="Q897"/>
      <c r="S897"/>
      <c r="T897"/>
      <c r="U897"/>
      <c r="V897"/>
      <c r="W897"/>
      <c r="X897"/>
      <c r="Y897"/>
      <c r="Z897"/>
      <c r="AB897"/>
      <c r="AC897"/>
      <c r="AD897"/>
      <c r="AE897"/>
      <c r="AF897"/>
      <c r="AG897"/>
      <c r="AH897"/>
      <c r="AI897"/>
      <c r="AJ897" s="72"/>
    </row>
    <row r="898" spans="1:36" x14ac:dyDescent="0.25">
      <c r="A898" s="14"/>
      <c r="B898" s="8"/>
      <c r="C898" s="15"/>
      <c r="D898" s="16"/>
      <c r="E898" s="8"/>
      <c r="F898" s="19"/>
      <c r="G898" s="18"/>
      <c r="H898" s="18"/>
      <c r="I898"/>
      <c r="J898"/>
      <c r="K898"/>
      <c r="L898"/>
      <c r="M898"/>
      <c r="N898"/>
      <c r="O898"/>
      <c r="P898"/>
      <c r="Q898"/>
      <c r="S898"/>
      <c r="T898"/>
      <c r="U898"/>
      <c r="V898"/>
      <c r="W898"/>
      <c r="X898"/>
      <c r="Y898"/>
      <c r="Z898"/>
      <c r="AB898"/>
      <c r="AC898"/>
      <c r="AD898"/>
      <c r="AE898"/>
      <c r="AF898"/>
      <c r="AG898"/>
      <c r="AH898"/>
      <c r="AI898"/>
      <c r="AJ898" s="72"/>
    </row>
    <row r="899" spans="1:36" x14ac:dyDescent="0.25">
      <c r="A899" s="14"/>
      <c r="B899" s="8"/>
      <c r="C899" s="15"/>
      <c r="D899" s="16"/>
      <c r="E899" s="8"/>
      <c r="F899" s="19"/>
      <c r="G899" s="18"/>
      <c r="H899" s="18"/>
      <c r="I899"/>
      <c r="J899"/>
      <c r="K899"/>
      <c r="L899"/>
      <c r="M899"/>
      <c r="N899"/>
      <c r="O899"/>
      <c r="P899"/>
      <c r="Q899"/>
      <c r="S899"/>
      <c r="T899"/>
      <c r="U899"/>
      <c r="V899"/>
      <c r="W899"/>
      <c r="X899"/>
      <c r="Y899"/>
      <c r="Z899"/>
      <c r="AB899"/>
      <c r="AC899"/>
      <c r="AD899"/>
      <c r="AE899"/>
      <c r="AF899"/>
      <c r="AG899"/>
      <c r="AH899"/>
      <c r="AI899"/>
      <c r="AJ899" s="72"/>
    </row>
    <row r="900" spans="1:36" x14ac:dyDescent="0.25">
      <c r="A900" s="14"/>
      <c r="B900" s="8"/>
      <c r="C900" s="15"/>
      <c r="D900" s="16"/>
      <c r="E900" s="8"/>
      <c r="F900" s="19"/>
      <c r="G900" s="18"/>
      <c r="H900" s="18"/>
      <c r="I900"/>
      <c r="J900"/>
      <c r="K900"/>
      <c r="L900"/>
      <c r="M900"/>
      <c r="N900"/>
      <c r="O900"/>
      <c r="P900"/>
      <c r="Q900"/>
      <c r="S900"/>
      <c r="T900"/>
      <c r="U900"/>
      <c r="V900"/>
      <c r="W900"/>
      <c r="X900"/>
      <c r="Y900"/>
      <c r="Z900"/>
      <c r="AB900"/>
      <c r="AC900"/>
      <c r="AD900"/>
      <c r="AE900"/>
      <c r="AF900"/>
      <c r="AG900"/>
      <c r="AH900"/>
      <c r="AI900"/>
      <c r="AJ900" s="72"/>
    </row>
    <row r="901" spans="1:36" x14ac:dyDescent="0.25">
      <c r="A901" s="14"/>
      <c r="B901" s="8"/>
      <c r="C901" s="15"/>
      <c r="D901" s="16"/>
      <c r="E901" s="8"/>
      <c r="F901" s="19"/>
      <c r="G901" s="18"/>
      <c r="H901" s="18"/>
      <c r="I901"/>
      <c r="J901"/>
      <c r="K901"/>
      <c r="L901"/>
      <c r="M901"/>
      <c r="N901"/>
      <c r="O901"/>
      <c r="P901"/>
      <c r="Q901"/>
      <c r="S901"/>
      <c r="T901"/>
      <c r="U901"/>
      <c r="V901"/>
      <c r="W901"/>
      <c r="X901"/>
      <c r="Y901"/>
      <c r="Z901"/>
      <c r="AB901"/>
      <c r="AC901"/>
      <c r="AD901"/>
      <c r="AE901"/>
      <c r="AF901"/>
      <c r="AG901"/>
      <c r="AH901"/>
      <c r="AI901"/>
      <c r="AJ901" s="72"/>
    </row>
    <row r="902" spans="1:36" x14ac:dyDescent="0.25">
      <c r="A902" s="14"/>
      <c r="B902" s="8"/>
      <c r="C902" s="15"/>
      <c r="D902" s="16"/>
      <c r="E902" s="8"/>
      <c r="F902" s="19"/>
      <c r="G902" s="18"/>
      <c r="H902" s="18"/>
      <c r="I902"/>
      <c r="J902"/>
      <c r="K902"/>
      <c r="L902"/>
      <c r="M902"/>
      <c r="N902"/>
      <c r="O902"/>
      <c r="P902"/>
      <c r="Q902"/>
      <c r="S902"/>
      <c r="T902"/>
      <c r="U902"/>
      <c r="V902"/>
      <c r="W902"/>
      <c r="X902"/>
      <c r="Y902"/>
      <c r="Z902"/>
      <c r="AB902"/>
      <c r="AC902"/>
      <c r="AD902"/>
      <c r="AE902"/>
      <c r="AF902"/>
      <c r="AG902"/>
      <c r="AH902"/>
      <c r="AI902"/>
      <c r="AJ902" s="72"/>
    </row>
    <row r="903" spans="1:36" x14ac:dyDescent="0.25">
      <c r="A903" s="14"/>
      <c r="B903" s="8"/>
      <c r="C903" s="15"/>
      <c r="D903" s="16"/>
      <c r="E903" s="8"/>
      <c r="F903" s="19"/>
      <c r="G903" s="18"/>
      <c r="H903" s="18"/>
      <c r="I903"/>
      <c r="J903"/>
      <c r="K903"/>
      <c r="L903"/>
      <c r="M903"/>
      <c r="N903"/>
      <c r="O903"/>
      <c r="P903"/>
      <c r="Q903"/>
      <c r="S903"/>
      <c r="T903"/>
      <c r="U903"/>
      <c r="V903"/>
      <c r="W903"/>
      <c r="X903"/>
      <c r="Y903"/>
      <c r="Z903"/>
      <c r="AB903"/>
      <c r="AC903"/>
      <c r="AD903"/>
      <c r="AE903"/>
      <c r="AF903"/>
      <c r="AG903"/>
      <c r="AH903"/>
      <c r="AI903"/>
      <c r="AJ903" s="72"/>
    </row>
    <row r="904" spans="1:36" x14ac:dyDescent="0.25">
      <c r="A904" s="14"/>
      <c r="B904" s="8"/>
      <c r="C904" s="15"/>
      <c r="D904" s="16"/>
      <c r="E904" s="8"/>
      <c r="F904" s="19"/>
      <c r="G904" s="18"/>
      <c r="H904" s="18"/>
      <c r="I904"/>
      <c r="J904"/>
      <c r="K904"/>
      <c r="L904"/>
      <c r="M904"/>
      <c r="N904"/>
      <c r="O904"/>
      <c r="P904"/>
      <c r="Q904"/>
      <c r="S904"/>
      <c r="T904"/>
      <c r="U904"/>
      <c r="V904"/>
      <c r="W904"/>
      <c r="X904"/>
      <c r="Y904"/>
      <c r="Z904"/>
      <c r="AB904"/>
      <c r="AC904"/>
      <c r="AD904"/>
      <c r="AE904"/>
      <c r="AF904"/>
      <c r="AG904"/>
      <c r="AH904"/>
      <c r="AI904"/>
      <c r="AJ904" s="72"/>
    </row>
    <row r="905" spans="1:36" x14ac:dyDescent="0.25">
      <c r="A905" s="14"/>
      <c r="B905" s="8"/>
      <c r="C905" s="15"/>
      <c r="D905" s="16"/>
      <c r="E905" s="8"/>
      <c r="F905" s="19"/>
      <c r="G905" s="18"/>
      <c r="H905" s="18"/>
      <c r="I905"/>
      <c r="J905"/>
      <c r="K905"/>
      <c r="L905"/>
      <c r="M905"/>
      <c r="N905"/>
      <c r="O905"/>
      <c r="P905"/>
      <c r="Q905"/>
      <c r="S905"/>
      <c r="T905"/>
      <c r="U905"/>
      <c r="V905"/>
      <c r="W905"/>
      <c r="X905"/>
      <c r="Y905"/>
      <c r="Z905"/>
      <c r="AB905"/>
      <c r="AC905"/>
      <c r="AD905"/>
      <c r="AE905"/>
      <c r="AF905"/>
      <c r="AG905"/>
      <c r="AH905"/>
      <c r="AI905"/>
      <c r="AJ905" s="72"/>
    </row>
    <row r="906" spans="1:36" x14ac:dyDescent="0.25">
      <c r="A906" s="14"/>
      <c r="B906" s="8"/>
      <c r="C906" s="15"/>
      <c r="D906" s="16"/>
      <c r="E906" s="8"/>
      <c r="F906" s="19"/>
      <c r="G906" s="18"/>
      <c r="H906" s="18"/>
      <c r="I906"/>
      <c r="J906"/>
      <c r="K906"/>
      <c r="L906"/>
      <c r="M906"/>
      <c r="N906"/>
      <c r="O906"/>
      <c r="P906"/>
      <c r="Q906"/>
      <c r="S906"/>
      <c r="T906"/>
      <c r="U906"/>
      <c r="V906"/>
      <c r="W906"/>
      <c r="X906"/>
      <c r="Y906"/>
      <c r="Z906"/>
      <c r="AB906"/>
      <c r="AC906"/>
      <c r="AD906"/>
      <c r="AE906"/>
      <c r="AF906"/>
      <c r="AG906"/>
      <c r="AH906"/>
      <c r="AI906"/>
      <c r="AJ906" s="72"/>
    </row>
    <row r="907" spans="1:36" x14ac:dyDescent="0.25">
      <c r="A907" s="14"/>
      <c r="B907" s="8"/>
      <c r="C907" s="15"/>
      <c r="D907" s="16"/>
      <c r="E907" s="8"/>
      <c r="F907" s="19"/>
      <c r="G907" s="18"/>
      <c r="H907" s="18"/>
      <c r="I907"/>
      <c r="J907"/>
      <c r="K907"/>
      <c r="L907"/>
      <c r="M907"/>
      <c r="N907"/>
      <c r="O907"/>
      <c r="P907"/>
      <c r="Q907"/>
      <c r="S907"/>
      <c r="T907"/>
      <c r="U907"/>
      <c r="V907"/>
      <c r="W907"/>
      <c r="X907"/>
      <c r="Y907"/>
      <c r="Z907"/>
      <c r="AB907"/>
      <c r="AC907"/>
      <c r="AD907"/>
      <c r="AE907"/>
      <c r="AF907"/>
      <c r="AG907"/>
      <c r="AH907"/>
      <c r="AI907"/>
      <c r="AJ907" s="72"/>
    </row>
    <row r="908" spans="1:36" x14ac:dyDescent="0.25">
      <c r="A908" s="14"/>
      <c r="B908" s="8"/>
      <c r="C908" s="15"/>
      <c r="D908" s="16"/>
      <c r="E908" s="8"/>
      <c r="F908" s="19"/>
      <c r="G908" s="18"/>
      <c r="H908" s="18"/>
      <c r="I908"/>
      <c r="J908"/>
      <c r="K908"/>
      <c r="L908"/>
      <c r="M908"/>
      <c r="N908"/>
      <c r="O908"/>
      <c r="P908"/>
      <c r="Q908"/>
      <c r="S908"/>
      <c r="T908"/>
      <c r="U908"/>
      <c r="V908"/>
      <c r="W908"/>
      <c r="X908"/>
      <c r="Y908"/>
      <c r="Z908"/>
      <c r="AB908"/>
      <c r="AC908"/>
      <c r="AD908"/>
      <c r="AE908"/>
      <c r="AF908"/>
      <c r="AG908"/>
      <c r="AH908"/>
      <c r="AI908"/>
      <c r="AJ908" s="72"/>
    </row>
    <row r="909" spans="1:36" x14ac:dyDescent="0.25">
      <c r="A909" s="14"/>
      <c r="B909" s="8"/>
      <c r="C909" s="15"/>
      <c r="D909" s="16"/>
      <c r="E909" s="8"/>
      <c r="F909" s="19"/>
      <c r="G909" s="18"/>
      <c r="H909" s="18"/>
      <c r="I909"/>
      <c r="J909"/>
      <c r="K909"/>
      <c r="L909"/>
      <c r="M909"/>
      <c r="N909"/>
      <c r="O909"/>
      <c r="P909"/>
      <c r="Q909"/>
      <c r="S909"/>
      <c r="T909"/>
      <c r="U909"/>
      <c r="V909"/>
      <c r="W909"/>
      <c r="X909"/>
      <c r="Y909"/>
      <c r="Z909"/>
      <c r="AB909"/>
      <c r="AC909"/>
      <c r="AD909"/>
      <c r="AE909"/>
      <c r="AF909"/>
      <c r="AG909"/>
      <c r="AH909"/>
      <c r="AI909"/>
      <c r="AJ909" s="72"/>
    </row>
    <row r="910" spans="1:36" x14ac:dyDescent="0.25">
      <c r="A910" s="14"/>
      <c r="B910" s="8"/>
      <c r="C910" s="15"/>
      <c r="D910" s="16"/>
      <c r="E910" s="8"/>
      <c r="F910" s="19"/>
      <c r="G910" s="18"/>
      <c r="H910" s="18"/>
      <c r="I910"/>
      <c r="J910"/>
      <c r="K910"/>
      <c r="L910"/>
      <c r="M910"/>
      <c r="N910"/>
      <c r="O910"/>
      <c r="P910"/>
      <c r="Q910"/>
      <c r="S910"/>
      <c r="T910"/>
      <c r="U910"/>
      <c r="V910"/>
      <c r="W910"/>
      <c r="X910"/>
      <c r="Y910"/>
      <c r="Z910"/>
      <c r="AB910"/>
      <c r="AC910"/>
      <c r="AD910"/>
      <c r="AE910"/>
      <c r="AF910"/>
      <c r="AG910"/>
      <c r="AH910"/>
      <c r="AI910"/>
      <c r="AJ910" s="72"/>
    </row>
    <row r="911" spans="1:36" x14ac:dyDescent="0.25">
      <c r="A911" s="14"/>
      <c r="B911" s="8"/>
      <c r="C911" s="15"/>
      <c r="D911" s="16"/>
      <c r="E911" s="8"/>
      <c r="F911" s="19"/>
      <c r="G911" s="18"/>
      <c r="H911" s="18"/>
      <c r="I911"/>
      <c r="J911"/>
      <c r="K911"/>
      <c r="L911"/>
      <c r="M911"/>
      <c r="N911"/>
      <c r="O911"/>
      <c r="P911"/>
      <c r="Q911"/>
      <c r="S911"/>
      <c r="T911"/>
      <c r="U911"/>
      <c r="V911"/>
      <c r="W911"/>
      <c r="X911"/>
      <c r="Y911"/>
      <c r="Z911"/>
      <c r="AB911"/>
      <c r="AC911"/>
      <c r="AD911"/>
      <c r="AE911"/>
      <c r="AF911"/>
      <c r="AG911"/>
      <c r="AH911"/>
      <c r="AI911"/>
      <c r="AJ911" s="72"/>
    </row>
    <row r="912" spans="1:36" x14ac:dyDescent="0.25">
      <c r="A912" s="14"/>
      <c r="B912" s="8"/>
      <c r="C912" s="15"/>
      <c r="D912" s="16"/>
      <c r="E912" s="8"/>
      <c r="F912" s="19"/>
      <c r="G912" s="18"/>
      <c r="H912" s="18"/>
      <c r="I912"/>
      <c r="J912"/>
      <c r="K912"/>
      <c r="L912"/>
      <c r="M912"/>
      <c r="N912"/>
      <c r="O912"/>
      <c r="P912"/>
      <c r="Q912"/>
      <c r="S912"/>
      <c r="T912"/>
      <c r="U912"/>
      <c r="V912"/>
      <c r="W912"/>
      <c r="X912"/>
      <c r="Y912"/>
      <c r="Z912"/>
      <c r="AB912"/>
      <c r="AC912"/>
      <c r="AD912"/>
      <c r="AE912"/>
      <c r="AF912"/>
      <c r="AG912"/>
      <c r="AH912"/>
      <c r="AI912"/>
      <c r="AJ912" s="72"/>
    </row>
    <row r="913" spans="1:36" x14ac:dyDescent="0.25">
      <c r="A913" s="14"/>
      <c r="B913" s="8"/>
      <c r="C913" s="15"/>
      <c r="D913" s="16"/>
      <c r="E913" s="8"/>
      <c r="F913" s="19"/>
      <c r="G913" s="18"/>
      <c r="H913" s="18"/>
      <c r="I913"/>
      <c r="J913"/>
      <c r="K913"/>
      <c r="L913"/>
      <c r="M913"/>
      <c r="N913"/>
      <c r="O913"/>
      <c r="P913"/>
      <c r="Q913"/>
      <c r="S913"/>
      <c r="T913"/>
      <c r="U913"/>
      <c r="V913"/>
      <c r="W913"/>
      <c r="X913"/>
      <c r="Y913"/>
      <c r="Z913"/>
      <c r="AB913"/>
      <c r="AC913"/>
      <c r="AD913"/>
      <c r="AE913"/>
      <c r="AF913"/>
      <c r="AG913"/>
      <c r="AH913"/>
      <c r="AI913"/>
      <c r="AJ913" s="72"/>
    </row>
    <row r="914" spans="1:36" x14ac:dyDescent="0.25">
      <c r="A914" s="14"/>
      <c r="B914" s="8"/>
      <c r="C914" s="15"/>
      <c r="D914" s="16"/>
      <c r="E914" s="8"/>
      <c r="F914" s="19"/>
      <c r="G914" s="18"/>
      <c r="H914" s="18"/>
      <c r="I914"/>
      <c r="J914"/>
      <c r="K914"/>
      <c r="L914"/>
      <c r="M914"/>
      <c r="N914"/>
      <c r="O914"/>
      <c r="P914"/>
      <c r="Q914"/>
      <c r="S914"/>
      <c r="T914"/>
      <c r="U914"/>
      <c r="V914"/>
      <c r="W914"/>
      <c r="X914"/>
      <c r="Y914"/>
      <c r="Z914"/>
      <c r="AB914"/>
      <c r="AC914"/>
      <c r="AD914"/>
      <c r="AE914"/>
      <c r="AF914"/>
      <c r="AG914"/>
      <c r="AH914"/>
      <c r="AI914"/>
      <c r="AJ914" s="72"/>
    </row>
    <row r="915" spans="1:36" x14ac:dyDescent="0.25">
      <c r="A915" s="14"/>
      <c r="B915" s="8"/>
      <c r="C915" s="15"/>
      <c r="D915" s="16"/>
      <c r="E915" s="8"/>
      <c r="F915" s="19"/>
      <c r="G915" s="18"/>
      <c r="H915" s="18"/>
      <c r="I915"/>
      <c r="J915"/>
      <c r="K915"/>
      <c r="L915"/>
      <c r="M915"/>
      <c r="N915"/>
      <c r="O915"/>
      <c r="P915"/>
      <c r="Q915"/>
      <c r="S915"/>
      <c r="T915"/>
      <c r="U915"/>
      <c r="V915"/>
      <c r="W915"/>
      <c r="X915"/>
      <c r="Y915"/>
      <c r="Z915"/>
      <c r="AB915"/>
      <c r="AC915"/>
      <c r="AD915"/>
      <c r="AE915"/>
      <c r="AF915"/>
      <c r="AG915"/>
      <c r="AH915"/>
      <c r="AI915"/>
      <c r="AJ915" s="72"/>
    </row>
    <row r="916" spans="1:36" x14ac:dyDescent="0.25">
      <c r="A916" s="14"/>
      <c r="B916" s="8"/>
      <c r="C916" s="15"/>
      <c r="D916" s="16"/>
      <c r="E916" s="8"/>
      <c r="F916" s="19"/>
      <c r="G916" s="18"/>
      <c r="H916" s="18"/>
      <c r="I916"/>
      <c r="J916"/>
      <c r="K916"/>
      <c r="L916"/>
      <c r="M916"/>
      <c r="N916"/>
      <c r="O916"/>
      <c r="P916"/>
      <c r="Q916"/>
      <c r="S916"/>
      <c r="T916"/>
      <c r="U916"/>
      <c r="V916"/>
      <c r="W916"/>
      <c r="X916"/>
      <c r="Y916"/>
      <c r="Z916"/>
      <c r="AB916"/>
      <c r="AC916"/>
      <c r="AD916"/>
      <c r="AE916"/>
      <c r="AF916"/>
      <c r="AG916"/>
      <c r="AH916"/>
      <c r="AI916"/>
      <c r="AJ916" s="72"/>
    </row>
    <row r="917" spans="1:36" x14ac:dyDescent="0.25">
      <c r="A917" s="14"/>
      <c r="B917" s="8"/>
      <c r="C917" s="15"/>
      <c r="D917" s="16"/>
      <c r="E917" s="8"/>
      <c r="F917" s="19"/>
      <c r="G917" s="18"/>
      <c r="H917" s="18"/>
      <c r="I917"/>
      <c r="J917"/>
      <c r="K917"/>
      <c r="L917"/>
      <c r="M917"/>
      <c r="N917"/>
      <c r="O917"/>
      <c r="P917"/>
      <c r="Q917"/>
      <c r="S917"/>
      <c r="T917"/>
      <c r="U917"/>
      <c r="V917"/>
      <c r="W917"/>
      <c r="X917"/>
      <c r="Y917"/>
      <c r="Z917"/>
      <c r="AB917"/>
      <c r="AC917"/>
      <c r="AD917"/>
      <c r="AE917"/>
      <c r="AF917"/>
      <c r="AG917"/>
      <c r="AH917"/>
      <c r="AI917"/>
      <c r="AJ917" s="72"/>
    </row>
    <row r="918" spans="1:36" x14ac:dyDescent="0.25">
      <c r="A918" s="14"/>
      <c r="B918" s="8"/>
      <c r="C918" s="15"/>
      <c r="D918" s="16"/>
      <c r="E918" s="8"/>
      <c r="F918" s="19"/>
      <c r="G918" s="18"/>
      <c r="H918" s="18"/>
      <c r="I918"/>
      <c r="J918"/>
      <c r="K918"/>
      <c r="L918"/>
      <c r="M918"/>
      <c r="N918"/>
      <c r="O918"/>
      <c r="P918"/>
      <c r="Q918"/>
      <c r="S918"/>
      <c r="T918"/>
      <c r="U918"/>
      <c r="V918"/>
      <c r="W918"/>
      <c r="X918"/>
      <c r="Y918"/>
      <c r="Z918"/>
      <c r="AB918"/>
      <c r="AC918"/>
      <c r="AD918"/>
      <c r="AE918"/>
      <c r="AF918"/>
      <c r="AG918"/>
      <c r="AH918"/>
      <c r="AI918"/>
      <c r="AJ918" s="72"/>
    </row>
    <row r="919" spans="1:36" x14ac:dyDescent="0.25">
      <c r="A919" s="14"/>
      <c r="B919" s="8"/>
      <c r="C919" s="15"/>
      <c r="D919" s="16"/>
      <c r="E919" s="8"/>
      <c r="F919" s="19"/>
      <c r="G919" s="18"/>
      <c r="H919" s="18"/>
      <c r="I919"/>
      <c r="J919"/>
      <c r="K919"/>
      <c r="L919"/>
      <c r="M919"/>
      <c r="N919"/>
      <c r="O919"/>
      <c r="P919"/>
      <c r="Q919"/>
      <c r="S919"/>
      <c r="T919"/>
      <c r="U919"/>
      <c r="V919"/>
      <c r="W919"/>
      <c r="X919"/>
      <c r="Y919"/>
      <c r="Z919"/>
      <c r="AB919"/>
      <c r="AC919"/>
      <c r="AD919"/>
      <c r="AE919"/>
      <c r="AF919"/>
      <c r="AG919"/>
      <c r="AH919"/>
      <c r="AI919"/>
      <c r="AJ919" s="72"/>
    </row>
    <row r="920" spans="1:36" x14ac:dyDescent="0.25">
      <c r="A920" s="14"/>
      <c r="B920" s="8"/>
      <c r="C920" s="15"/>
      <c r="D920" s="16"/>
      <c r="E920" s="8"/>
      <c r="F920" s="19"/>
      <c r="G920" s="18"/>
      <c r="H920" s="18"/>
      <c r="I920"/>
      <c r="J920"/>
      <c r="K920"/>
      <c r="L920"/>
      <c r="M920"/>
      <c r="N920"/>
      <c r="O920"/>
      <c r="P920"/>
      <c r="Q920"/>
      <c r="S920"/>
      <c r="T920"/>
      <c r="U920"/>
      <c r="V920"/>
      <c r="W920"/>
      <c r="X920"/>
      <c r="Y920"/>
      <c r="Z920"/>
      <c r="AB920"/>
      <c r="AC920"/>
      <c r="AD920"/>
      <c r="AE920"/>
      <c r="AF920"/>
      <c r="AG920"/>
      <c r="AH920"/>
      <c r="AI920"/>
      <c r="AJ920" s="72"/>
    </row>
    <row r="921" spans="1:36" x14ac:dyDescent="0.25">
      <c r="A921" s="14"/>
      <c r="B921" s="8"/>
      <c r="C921" s="15"/>
      <c r="D921" s="16"/>
      <c r="E921" s="8"/>
      <c r="F921" s="19"/>
      <c r="G921" s="18"/>
      <c r="H921" s="18"/>
      <c r="I921"/>
      <c r="J921"/>
      <c r="K921"/>
      <c r="L921"/>
      <c r="M921"/>
      <c r="N921"/>
      <c r="O921"/>
      <c r="P921"/>
      <c r="Q921"/>
      <c r="S921"/>
      <c r="T921"/>
      <c r="U921"/>
      <c r="V921"/>
      <c r="W921"/>
      <c r="X921"/>
      <c r="Y921"/>
      <c r="Z921"/>
      <c r="AB921"/>
      <c r="AC921"/>
      <c r="AD921"/>
      <c r="AE921"/>
      <c r="AF921"/>
      <c r="AG921"/>
      <c r="AH921"/>
      <c r="AI921"/>
      <c r="AJ921" s="72"/>
    </row>
    <row r="922" spans="1:36" x14ac:dyDescent="0.25">
      <c r="A922" s="14"/>
      <c r="B922" s="8"/>
      <c r="C922" s="15"/>
      <c r="D922" s="16"/>
      <c r="E922" s="8"/>
      <c r="F922" s="19"/>
      <c r="G922" s="18"/>
      <c r="H922" s="18"/>
      <c r="I922"/>
      <c r="J922"/>
      <c r="K922"/>
      <c r="L922"/>
      <c r="M922"/>
      <c r="N922"/>
      <c r="O922"/>
      <c r="P922"/>
      <c r="Q922"/>
      <c r="S922"/>
      <c r="T922"/>
      <c r="U922"/>
      <c r="V922"/>
      <c r="W922"/>
      <c r="X922"/>
      <c r="Y922"/>
      <c r="Z922"/>
      <c r="AB922"/>
      <c r="AC922"/>
      <c r="AD922"/>
      <c r="AE922"/>
      <c r="AF922"/>
      <c r="AG922"/>
      <c r="AH922"/>
      <c r="AI922"/>
      <c r="AJ922" s="72"/>
    </row>
    <row r="923" spans="1:36" x14ac:dyDescent="0.25">
      <c r="A923" s="14"/>
      <c r="B923" s="8"/>
      <c r="C923" s="15"/>
      <c r="D923" s="16"/>
      <c r="E923" s="8"/>
      <c r="F923" s="19"/>
      <c r="G923" s="18"/>
      <c r="H923" s="18"/>
      <c r="I923"/>
      <c r="J923"/>
      <c r="K923"/>
      <c r="L923"/>
      <c r="M923"/>
      <c r="N923"/>
      <c r="O923"/>
      <c r="P923"/>
      <c r="Q923"/>
      <c r="S923"/>
      <c r="T923"/>
      <c r="U923"/>
      <c r="V923"/>
      <c r="W923"/>
      <c r="X923"/>
      <c r="Y923"/>
      <c r="Z923"/>
      <c r="AB923"/>
      <c r="AC923"/>
      <c r="AD923"/>
      <c r="AE923"/>
      <c r="AF923"/>
      <c r="AG923"/>
      <c r="AH923"/>
      <c r="AI923"/>
      <c r="AJ923" s="72"/>
    </row>
    <row r="924" spans="1:36" x14ac:dyDescent="0.25">
      <c r="A924" s="14"/>
      <c r="B924" s="8"/>
      <c r="C924" s="15"/>
      <c r="D924" s="16"/>
      <c r="E924" s="8"/>
      <c r="F924" s="19"/>
      <c r="G924" s="18"/>
      <c r="H924" s="18"/>
      <c r="I924"/>
      <c r="J924"/>
      <c r="K924"/>
      <c r="L924"/>
      <c r="M924"/>
      <c r="N924"/>
      <c r="O924"/>
      <c r="P924"/>
      <c r="Q924"/>
      <c r="S924"/>
      <c r="T924"/>
      <c r="U924"/>
      <c r="V924"/>
      <c r="W924"/>
      <c r="X924"/>
      <c r="Y924"/>
      <c r="Z924"/>
      <c r="AB924"/>
      <c r="AC924"/>
      <c r="AD924"/>
      <c r="AE924"/>
      <c r="AF924"/>
      <c r="AG924"/>
      <c r="AH924"/>
      <c r="AI924"/>
      <c r="AJ924" s="72"/>
    </row>
    <row r="925" spans="1:36" x14ac:dyDescent="0.25">
      <c r="A925" s="14"/>
      <c r="B925" s="8"/>
      <c r="C925" s="15"/>
      <c r="D925" s="16"/>
      <c r="E925" s="8"/>
      <c r="F925" s="19"/>
      <c r="G925" s="18"/>
      <c r="H925" s="18"/>
      <c r="I925"/>
      <c r="J925"/>
      <c r="K925"/>
      <c r="L925"/>
      <c r="M925"/>
      <c r="N925"/>
      <c r="O925"/>
      <c r="P925"/>
      <c r="Q925"/>
      <c r="S925"/>
      <c r="T925"/>
      <c r="U925"/>
      <c r="V925"/>
      <c r="W925"/>
      <c r="X925"/>
      <c r="Y925"/>
      <c r="Z925"/>
      <c r="AB925"/>
      <c r="AC925"/>
      <c r="AD925"/>
      <c r="AE925"/>
      <c r="AF925"/>
      <c r="AG925"/>
      <c r="AH925"/>
      <c r="AI925"/>
      <c r="AJ925" s="72"/>
    </row>
    <row r="926" spans="1:36" x14ac:dyDescent="0.25">
      <c r="A926" s="14"/>
      <c r="B926" s="8"/>
      <c r="C926" s="15"/>
      <c r="D926" s="16"/>
      <c r="E926" s="8"/>
      <c r="F926" s="19"/>
      <c r="G926" s="18"/>
      <c r="H926" s="18"/>
      <c r="I926"/>
      <c r="J926"/>
      <c r="K926"/>
      <c r="L926"/>
      <c r="M926"/>
      <c r="N926"/>
      <c r="O926"/>
      <c r="P926"/>
      <c r="Q926"/>
      <c r="S926"/>
      <c r="T926"/>
      <c r="U926"/>
      <c r="V926"/>
      <c r="W926"/>
      <c r="X926"/>
      <c r="Y926"/>
      <c r="Z926"/>
      <c r="AB926"/>
      <c r="AC926"/>
      <c r="AD926"/>
      <c r="AE926"/>
      <c r="AF926"/>
      <c r="AG926"/>
      <c r="AH926"/>
      <c r="AI926"/>
      <c r="AJ926" s="72"/>
    </row>
    <row r="927" spans="1:36" x14ac:dyDescent="0.25">
      <c r="A927" s="14"/>
      <c r="B927" s="8"/>
      <c r="C927" s="15"/>
      <c r="D927" s="16"/>
      <c r="E927" s="8"/>
      <c r="F927" s="19"/>
      <c r="G927" s="18"/>
      <c r="H927" s="18"/>
      <c r="I927"/>
      <c r="J927"/>
      <c r="K927"/>
      <c r="L927"/>
      <c r="M927"/>
      <c r="N927"/>
      <c r="O927"/>
      <c r="P927"/>
      <c r="Q927"/>
      <c r="S927"/>
      <c r="T927"/>
      <c r="U927"/>
      <c r="V927"/>
      <c r="W927"/>
      <c r="X927"/>
      <c r="Y927"/>
      <c r="Z927"/>
      <c r="AB927"/>
      <c r="AC927"/>
      <c r="AD927"/>
      <c r="AE927"/>
      <c r="AF927"/>
      <c r="AG927"/>
      <c r="AH927"/>
      <c r="AI927"/>
      <c r="AJ927" s="72"/>
    </row>
    <row r="928" spans="1:36" x14ac:dyDescent="0.25">
      <c r="A928" s="14"/>
      <c r="B928" s="8"/>
      <c r="C928" s="15"/>
      <c r="D928" s="16"/>
      <c r="E928" s="8"/>
      <c r="F928" s="19"/>
      <c r="G928" s="18"/>
      <c r="H928" s="18"/>
      <c r="I928"/>
      <c r="J928"/>
      <c r="K928"/>
      <c r="L928"/>
      <c r="M928"/>
      <c r="N928"/>
      <c r="O928"/>
      <c r="P928"/>
      <c r="Q928"/>
      <c r="S928"/>
      <c r="T928"/>
      <c r="U928"/>
      <c r="V928"/>
      <c r="W928"/>
      <c r="X928"/>
      <c r="Y928"/>
      <c r="Z928"/>
      <c r="AB928"/>
      <c r="AC928"/>
      <c r="AD928"/>
      <c r="AE928"/>
      <c r="AF928"/>
      <c r="AG928"/>
      <c r="AH928"/>
      <c r="AI928"/>
      <c r="AJ928" s="72"/>
    </row>
    <row r="929" spans="1:36" x14ac:dyDescent="0.25">
      <c r="A929" s="14"/>
      <c r="B929" s="8"/>
      <c r="C929" s="15"/>
      <c r="D929" s="16"/>
      <c r="E929" s="8"/>
      <c r="F929" s="19"/>
      <c r="G929" s="18"/>
      <c r="H929" s="18"/>
      <c r="I929"/>
      <c r="J929"/>
      <c r="K929"/>
      <c r="L929"/>
      <c r="M929"/>
      <c r="N929"/>
      <c r="O929"/>
      <c r="P929"/>
      <c r="Q929"/>
      <c r="S929"/>
      <c r="T929"/>
      <c r="U929"/>
      <c r="V929"/>
      <c r="W929"/>
      <c r="X929"/>
      <c r="Y929"/>
      <c r="Z929"/>
      <c r="AB929"/>
      <c r="AC929"/>
      <c r="AD929"/>
      <c r="AE929"/>
      <c r="AF929"/>
      <c r="AG929"/>
      <c r="AH929"/>
      <c r="AI929"/>
      <c r="AJ929" s="72"/>
    </row>
    <row r="930" spans="1:36" x14ac:dyDescent="0.25">
      <c r="A930" s="14"/>
      <c r="B930" s="8"/>
      <c r="D930" s="16"/>
      <c r="I930"/>
      <c r="J930"/>
      <c r="K930"/>
      <c r="L930"/>
      <c r="M930"/>
      <c r="N930"/>
      <c r="O930"/>
      <c r="P930"/>
      <c r="Q930"/>
      <c r="S930"/>
      <c r="T930"/>
      <c r="U930"/>
      <c r="V930"/>
      <c r="W930"/>
      <c r="X930"/>
      <c r="Y930"/>
      <c r="Z930"/>
      <c r="AB930"/>
      <c r="AC930"/>
      <c r="AD930"/>
      <c r="AE930"/>
      <c r="AF930"/>
      <c r="AG930"/>
      <c r="AH930"/>
      <c r="AI930"/>
      <c r="AJ930" s="72"/>
    </row>
    <row r="931" spans="1:36" x14ac:dyDescent="0.25">
      <c r="A931" s="14"/>
      <c r="B931" s="8"/>
      <c r="D931" s="16"/>
      <c r="I931"/>
      <c r="J931"/>
      <c r="K931"/>
      <c r="L931"/>
      <c r="M931"/>
      <c r="N931"/>
      <c r="O931"/>
      <c r="P931"/>
      <c r="Q931"/>
      <c r="S931"/>
      <c r="T931"/>
      <c r="U931"/>
      <c r="V931"/>
      <c r="W931"/>
      <c r="X931"/>
      <c r="Y931"/>
      <c r="Z931"/>
      <c r="AB931"/>
      <c r="AC931"/>
      <c r="AD931"/>
      <c r="AE931"/>
      <c r="AF931"/>
      <c r="AG931"/>
      <c r="AH931"/>
      <c r="AI931"/>
      <c r="AJ931" s="72"/>
    </row>
    <row r="932" spans="1:36" x14ac:dyDescent="0.25">
      <c r="A932" s="14"/>
      <c r="B932" s="8"/>
      <c r="D932" s="16"/>
      <c r="I932"/>
      <c r="J932"/>
      <c r="K932"/>
      <c r="L932"/>
      <c r="M932"/>
      <c r="N932"/>
      <c r="O932"/>
      <c r="P932"/>
      <c r="Q932"/>
      <c r="S932"/>
      <c r="T932"/>
      <c r="U932"/>
      <c r="V932"/>
      <c r="W932"/>
      <c r="X932"/>
      <c r="Y932"/>
      <c r="Z932"/>
      <c r="AB932"/>
      <c r="AC932"/>
      <c r="AD932"/>
      <c r="AE932"/>
      <c r="AF932"/>
      <c r="AG932"/>
      <c r="AH932"/>
      <c r="AI932"/>
      <c r="AJ932" s="72"/>
    </row>
    <row r="933" spans="1:36" x14ac:dyDescent="0.25">
      <c r="A933" s="14"/>
      <c r="B933" s="8"/>
      <c r="D933" s="16"/>
      <c r="I933"/>
      <c r="J933"/>
      <c r="K933"/>
      <c r="L933"/>
      <c r="M933"/>
      <c r="N933"/>
      <c r="O933"/>
      <c r="P933"/>
      <c r="Q933"/>
      <c r="S933"/>
      <c r="T933"/>
      <c r="U933"/>
      <c r="V933"/>
      <c r="W933"/>
      <c r="X933"/>
      <c r="Y933"/>
      <c r="Z933"/>
      <c r="AB933"/>
      <c r="AC933"/>
      <c r="AD933"/>
      <c r="AE933"/>
      <c r="AF933"/>
      <c r="AG933"/>
      <c r="AH933"/>
      <c r="AI933"/>
      <c r="AJ933" s="72"/>
    </row>
    <row r="934" spans="1:36" x14ac:dyDescent="0.25">
      <c r="A934" s="14"/>
      <c r="B934" s="8"/>
      <c r="D934" s="16"/>
      <c r="I934"/>
      <c r="J934"/>
      <c r="K934"/>
      <c r="L934"/>
      <c r="M934"/>
      <c r="N934"/>
      <c r="O934"/>
      <c r="P934"/>
      <c r="Q934"/>
      <c r="S934"/>
      <c r="T934"/>
      <c r="U934"/>
      <c r="V934"/>
      <c r="W934"/>
      <c r="X934"/>
      <c r="Y934"/>
      <c r="Z934"/>
      <c r="AB934"/>
      <c r="AC934"/>
      <c r="AD934"/>
      <c r="AE934"/>
      <c r="AF934"/>
      <c r="AG934"/>
      <c r="AH934"/>
      <c r="AI934"/>
      <c r="AJ934" s="72"/>
    </row>
    <row r="935" spans="1:36" x14ac:dyDescent="0.25">
      <c r="A935" s="14"/>
      <c r="B935" s="8"/>
      <c r="D935" s="16"/>
      <c r="I935"/>
      <c r="J935"/>
      <c r="K935"/>
      <c r="L935"/>
      <c r="M935"/>
      <c r="N935"/>
      <c r="O935"/>
      <c r="P935"/>
      <c r="Q935"/>
      <c r="S935"/>
      <c r="T935"/>
      <c r="U935"/>
      <c r="V935"/>
      <c r="W935"/>
      <c r="X935"/>
      <c r="Y935"/>
      <c r="Z935"/>
      <c r="AB935"/>
      <c r="AC935"/>
      <c r="AD935"/>
      <c r="AE935"/>
      <c r="AF935"/>
      <c r="AG935"/>
      <c r="AH935"/>
      <c r="AI935"/>
      <c r="AJ935" s="72"/>
    </row>
    <row r="936" spans="1:36" x14ac:dyDescent="0.25">
      <c r="A936" s="14"/>
      <c r="I936"/>
      <c r="J936"/>
      <c r="K936"/>
      <c r="L936"/>
      <c r="M936"/>
      <c r="N936"/>
      <c r="O936"/>
      <c r="P936"/>
      <c r="Q936"/>
      <c r="S936"/>
      <c r="T936"/>
      <c r="U936"/>
      <c r="V936"/>
      <c r="W936"/>
      <c r="X936"/>
      <c r="Y936"/>
      <c r="Z936"/>
      <c r="AB936"/>
      <c r="AC936"/>
      <c r="AD936"/>
      <c r="AE936"/>
      <c r="AF936"/>
      <c r="AG936"/>
      <c r="AH936"/>
      <c r="AI936"/>
      <c r="AJ936" s="72"/>
    </row>
    <row r="937" spans="1:36" x14ac:dyDescent="0.25">
      <c r="A937" s="14"/>
      <c r="I937"/>
      <c r="J937"/>
      <c r="K937"/>
      <c r="L937"/>
      <c r="M937"/>
      <c r="N937"/>
      <c r="O937"/>
      <c r="P937"/>
      <c r="Q937"/>
      <c r="S937"/>
      <c r="T937"/>
      <c r="U937"/>
      <c r="V937"/>
      <c r="W937"/>
      <c r="X937"/>
      <c r="Y937"/>
      <c r="Z937"/>
      <c r="AB937"/>
      <c r="AC937"/>
      <c r="AD937"/>
      <c r="AE937"/>
      <c r="AF937"/>
      <c r="AG937"/>
      <c r="AH937"/>
      <c r="AI937"/>
      <c r="AJ937" s="72"/>
    </row>
    <row r="938" spans="1:36" x14ac:dyDescent="0.25">
      <c r="A938" s="14"/>
      <c r="I938"/>
      <c r="J938"/>
      <c r="K938"/>
      <c r="L938"/>
      <c r="M938"/>
      <c r="N938"/>
      <c r="O938"/>
      <c r="P938"/>
      <c r="Q938"/>
      <c r="S938"/>
      <c r="T938"/>
      <c r="U938"/>
      <c r="V938"/>
      <c r="W938"/>
      <c r="X938"/>
      <c r="Y938"/>
      <c r="Z938"/>
      <c r="AB938"/>
      <c r="AC938"/>
      <c r="AD938"/>
      <c r="AE938"/>
      <c r="AF938"/>
      <c r="AG938"/>
      <c r="AH938"/>
      <c r="AI938"/>
      <c r="AJ938" s="72"/>
    </row>
    <row r="939" spans="1:36" x14ac:dyDescent="0.25">
      <c r="A939" s="14"/>
      <c r="I939"/>
      <c r="J939"/>
      <c r="K939"/>
      <c r="L939"/>
      <c r="M939"/>
      <c r="N939"/>
      <c r="O939"/>
      <c r="P939"/>
      <c r="Q939"/>
      <c r="S939"/>
      <c r="T939"/>
      <c r="U939"/>
      <c r="V939"/>
      <c r="W939"/>
      <c r="X939"/>
      <c r="Y939"/>
      <c r="Z939"/>
      <c r="AB939"/>
      <c r="AC939"/>
      <c r="AD939"/>
      <c r="AE939"/>
      <c r="AF939"/>
      <c r="AG939"/>
      <c r="AH939"/>
      <c r="AI939"/>
      <c r="AJ939" s="72"/>
    </row>
    <row r="940" spans="1:36" x14ac:dyDescent="0.25">
      <c r="A940" s="14"/>
      <c r="I940"/>
      <c r="J940"/>
      <c r="K940"/>
      <c r="L940"/>
      <c r="M940"/>
      <c r="N940"/>
      <c r="O940"/>
      <c r="P940"/>
      <c r="Q940"/>
      <c r="S940"/>
      <c r="T940"/>
      <c r="U940"/>
      <c r="V940"/>
      <c r="W940"/>
      <c r="X940"/>
      <c r="Y940"/>
      <c r="Z940"/>
      <c r="AB940"/>
      <c r="AC940"/>
      <c r="AD940"/>
      <c r="AE940"/>
      <c r="AF940"/>
      <c r="AG940"/>
      <c r="AH940"/>
      <c r="AI940"/>
      <c r="AJ940" s="72"/>
    </row>
    <row r="941" spans="1:36" x14ac:dyDescent="0.25">
      <c r="A941" s="14"/>
      <c r="I941"/>
      <c r="J941"/>
      <c r="K941"/>
      <c r="L941"/>
      <c r="M941"/>
      <c r="N941"/>
      <c r="O941"/>
      <c r="P941"/>
      <c r="Q941"/>
      <c r="S941"/>
      <c r="T941"/>
      <c r="U941"/>
      <c r="V941"/>
      <c r="W941"/>
      <c r="X941"/>
      <c r="Y941"/>
      <c r="Z941"/>
      <c r="AB941"/>
      <c r="AC941"/>
      <c r="AD941"/>
      <c r="AE941"/>
      <c r="AF941"/>
      <c r="AG941"/>
      <c r="AH941"/>
      <c r="AI941"/>
      <c r="AJ941" s="72"/>
    </row>
  </sheetData>
  <mergeCells count="50">
    <mergeCell ref="S106:V106"/>
    <mergeCell ref="V112:W113"/>
    <mergeCell ref="S105:U105"/>
    <mergeCell ref="S112:U113"/>
    <mergeCell ref="X112:Z113"/>
    <mergeCell ref="AG112:AI113"/>
    <mergeCell ref="AB1:AI13"/>
    <mergeCell ref="AB14:AD14"/>
    <mergeCell ref="AE14:AG14"/>
    <mergeCell ref="AH14:AI14"/>
    <mergeCell ref="AB16:AE16"/>
    <mergeCell ref="AB105:AD105"/>
    <mergeCell ref="AB106:AE106"/>
    <mergeCell ref="AB112:AD113"/>
    <mergeCell ref="AE112:AF113"/>
    <mergeCell ref="B117:C118"/>
    <mergeCell ref="E117:H118"/>
    <mergeCell ref="B96:G96"/>
    <mergeCell ref="B101:G101"/>
    <mergeCell ref="E110:G110"/>
    <mergeCell ref="E113:G113"/>
    <mergeCell ref="B33:G33"/>
    <mergeCell ref="B45:G45"/>
    <mergeCell ref="B84:G84"/>
    <mergeCell ref="B115:C116"/>
    <mergeCell ref="E115:H116"/>
    <mergeCell ref="A13:H13"/>
    <mergeCell ref="A14:H14"/>
    <mergeCell ref="B16:G16"/>
    <mergeCell ref="B21:G21"/>
    <mergeCell ref="B25:G25"/>
    <mergeCell ref="A1:H8"/>
    <mergeCell ref="A9:H9"/>
    <mergeCell ref="A10:H10"/>
    <mergeCell ref="A11:F11"/>
    <mergeCell ref="A12:E12"/>
    <mergeCell ref="J1:Q13"/>
    <mergeCell ref="J14:L14"/>
    <mergeCell ref="M14:O14"/>
    <mergeCell ref="J110:K113"/>
    <mergeCell ref="L110:N113"/>
    <mergeCell ref="J16:M16"/>
    <mergeCell ref="J104:M104"/>
    <mergeCell ref="J105:M105"/>
    <mergeCell ref="J106:N106"/>
    <mergeCell ref="Y14:Z14"/>
    <mergeCell ref="V14:X14"/>
    <mergeCell ref="S14:U14"/>
    <mergeCell ref="S1:Z13"/>
    <mergeCell ref="S16:V16"/>
  </mergeCells>
  <pageMargins left="0.25" right="0.25" top="0.75" bottom="0.75" header="0.3" footer="0.3"/>
  <pageSetup paperSize="9" scale="14"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932"/>
  <sheetViews>
    <sheetView topLeftCell="A91" zoomScale="90" zoomScaleNormal="90" workbookViewId="0">
      <selection activeCell="I104" sqref="A1:R104"/>
    </sheetView>
  </sheetViews>
  <sheetFormatPr defaultColWidth="14.42578125" defaultRowHeight="15" x14ac:dyDescent="0.25"/>
  <cols>
    <col min="1" max="1" width="7.140625" style="23" customWidth="1"/>
    <col min="2" max="2" width="12.42578125" style="21" customWidth="1"/>
    <col min="3" max="3" width="11" style="21" customWidth="1"/>
    <col min="4" max="4" width="78.140625" style="20" customWidth="1"/>
    <col min="5" max="5" width="9.85546875" style="23" customWidth="1"/>
    <col min="6" max="6" width="13.85546875" style="21" customWidth="1"/>
    <col min="7" max="7" width="18.85546875" style="22" customWidth="1"/>
    <col min="8" max="8" width="18.5703125" style="23" customWidth="1"/>
    <col min="9" max="9" width="21.5703125" style="23" customWidth="1"/>
    <col min="10" max="10" width="2.140625" style="2" hidden="1" customWidth="1"/>
    <col min="11" max="11" width="18" style="78" hidden="1" customWidth="1"/>
    <col min="12" max="12" width="14.28515625" style="79" hidden="1" customWidth="1"/>
    <col min="13" max="13" width="17.5703125" style="79" hidden="1" customWidth="1"/>
    <col min="14" max="14" width="12.7109375" style="78" hidden="1" customWidth="1"/>
    <col min="15" max="15" width="19.42578125" style="78" hidden="1" customWidth="1"/>
    <col min="16" max="16" width="21.85546875" style="77" hidden="1" customWidth="1"/>
    <col min="17" max="17" width="12.42578125" style="69" hidden="1" customWidth="1"/>
    <col min="18" max="18" width="16.7109375" style="77" hidden="1" customWidth="1"/>
    <col min="19" max="19" width="2.140625" hidden="1" customWidth="1"/>
    <col min="20" max="20" width="25.140625" style="78" hidden="1" customWidth="1"/>
    <col min="21" max="21" width="15.5703125" style="79" hidden="1" customWidth="1"/>
    <col min="22" max="22" width="17.5703125" style="79" hidden="1" customWidth="1"/>
    <col min="23" max="23" width="18.42578125" style="78" hidden="1" customWidth="1"/>
    <col min="24" max="24" width="19.42578125" style="78" hidden="1" customWidth="1"/>
    <col min="25" max="25" width="21.85546875" style="77" hidden="1" customWidth="1"/>
    <col min="26" max="26" width="12.42578125" style="69" hidden="1" customWidth="1"/>
    <col min="27" max="27" width="16.85546875" style="77" hidden="1" customWidth="1"/>
    <col min="28" max="28" width="1.85546875" hidden="1" customWidth="1"/>
    <col min="29" max="29" width="18" style="78" hidden="1" customWidth="1"/>
    <col min="30" max="30" width="15.5703125" style="79" hidden="1" customWidth="1"/>
    <col min="31" max="31" width="20.42578125" style="79" hidden="1" customWidth="1"/>
    <col min="32" max="32" width="18.42578125" style="78" hidden="1" customWidth="1"/>
    <col min="33" max="33" width="19.42578125" style="78" hidden="1" customWidth="1"/>
    <col min="34" max="34" width="21.85546875" style="302" hidden="1" customWidth="1"/>
    <col min="35" max="35" width="12.42578125" style="69" hidden="1" customWidth="1"/>
    <col min="36" max="36" width="16.85546875" style="77" hidden="1" customWidth="1"/>
    <col min="37" max="37" width="3.28515625" hidden="1" customWidth="1"/>
    <col min="38" max="38" width="18" style="78" hidden="1" customWidth="1"/>
    <col min="39" max="39" width="15.5703125" style="328" hidden="1" customWidth="1"/>
    <col min="40" max="40" width="20.42578125" style="79" hidden="1" customWidth="1"/>
    <col min="41" max="41" width="18.42578125" style="310" hidden="1" customWidth="1"/>
    <col min="42" max="42" width="24" style="321" hidden="1" customWidth="1"/>
    <col min="43" max="43" width="21.85546875" style="77" hidden="1" customWidth="1"/>
    <col min="44" max="44" width="12.42578125" style="69" hidden="1" customWidth="1"/>
    <col min="45" max="45" width="16.85546875" style="77" hidden="1" customWidth="1"/>
    <col min="46" max="47" width="0" hidden="1" customWidth="1"/>
  </cols>
  <sheetData>
    <row r="1" spans="1:45" ht="18" customHeight="1" x14ac:dyDescent="0.25">
      <c r="A1" s="715" t="s">
        <v>0</v>
      </c>
      <c r="B1" s="716"/>
      <c r="C1" s="716"/>
      <c r="D1" s="716"/>
      <c r="E1" s="716"/>
      <c r="F1" s="716"/>
      <c r="G1" s="716"/>
      <c r="H1" s="716"/>
      <c r="I1" s="717"/>
      <c r="J1" s="427"/>
      <c r="K1" s="721" t="s">
        <v>276</v>
      </c>
      <c r="L1" s="722"/>
      <c r="M1" s="722"/>
      <c r="N1" s="722"/>
      <c r="O1" s="722"/>
      <c r="P1" s="722"/>
      <c r="Q1" s="722"/>
      <c r="R1" s="723"/>
      <c r="S1" s="82"/>
      <c r="T1" s="608" t="s">
        <v>285</v>
      </c>
      <c r="U1" s="609"/>
      <c r="V1" s="609"/>
      <c r="W1" s="609"/>
      <c r="X1" s="609"/>
      <c r="Y1" s="609"/>
      <c r="Z1" s="609"/>
      <c r="AA1" s="610"/>
      <c r="AC1" s="608" t="s">
        <v>298</v>
      </c>
      <c r="AD1" s="609"/>
      <c r="AE1" s="609"/>
      <c r="AF1" s="609"/>
      <c r="AG1" s="609"/>
      <c r="AH1" s="609"/>
      <c r="AI1" s="609"/>
      <c r="AJ1" s="610"/>
      <c r="AL1" s="608" t="s">
        <v>300</v>
      </c>
      <c r="AM1" s="609"/>
      <c r="AN1" s="609"/>
      <c r="AO1" s="609"/>
      <c r="AP1" s="609"/>
      <c r="AQ1" s="609"/>
      <c r="AR1" s="609"/>
      <c r="AS1" s="610"/>
    </row>
    <row r="2" spans="1:45" ht="12" customHeight="1" x14ac:dyDescent="0.25">
      <c r="A2" s="718"/>
      <c r="B2" s="719"/>
      <c r="C2" s="719"/>
      <c r="D2" s="719"/>
      <c r="E2" s="719"/>
      <c r="F2" s="719"/>
      <c r="G2" s="719"/>
      <c r="H2" s="719"/>
      <c r="I2" s="720"/>
      <c r="J2" s="385"/>
      <c r="K2" s="724"/>
      <c r="L2" s="725"/>
      <c r="M2" s="725"/>
      <c r="N2" s="725"/>
      <c r="O2" s="725"/>
      <c r="P2" s="725"/>
      <c r="Q2" s="725"/>
      <c r="R2" s="726"/>
      <c r="S2" s="82"/>
      <c r="T2" s="611"/>
      <c r="U2" s="612"/>
      <c r="V2" s="612"/>
      <c r="W2" s="612"/>
      <c r="X2" s="612"/>
      <c r="Y2" s="612"/>
      <c r="Z2" s="612"/>
      <c r="AA2" s="613"/>
      <c r="AC2" s="611"/>
      <c r="AD2" s="612"/>
      <c r="AE2" s="612"/>
      <c r="AF2" s="612"/>
      <c r="AG2" s="612"/>
      <c r="AH2" s="612"/>
      <c r="AI2" s="612"/>
      <c r="AJ2" s="613"/>
      <c r="AL2" s="611"/>
      <c r="AM2" s="612"/>
      <c r="AN2" s="612"/>
      <c r="AO2" s="612"/>
      <c r="AP2" s="612"/>
      <c r="AQ2" s="612"/>
      <c r="AR2" s="612"/>
      <c r="AS2" s="613"/>
    </row>
    <row r="3" spans="1:45" ht="12.75" customHeight="1" x14ac:dyDescent="0.25">
      <c r="A3" s="718"/>
      <c r="B3" s="719"/>
      <c r="C3" s="719"/>
      <c r="D3" s="719"/>
      <c r="E3" s="719"/>
      <c r="F3" s="719"/>
      <c r="G3" s="719"/>
      <c r="H3" s="719"/>
      <c r="I3" s="720"/>
      <c r="J3" s="385"/>
      <c r="K3" s="724"/>
      <c r="L3" s="725"/>
      <c r="M3" s="725"/>
      <c r="N3" s="725"/>
      <c r="O3" s="725"/>
      <c r="P3" s="725"/>
      <c r="Q3" s="725"/>
      <c r="R3" s="726"/>
      <c r="S3" s="82"/>
      <c r="T3" s="611"/>
      <c r="U3" s="612"/>
      <c r="V3" s="612"/>
      <c r="W3" s="612"/>
      <c r="X3" s="612"/>
      <c r="Y3" s="612"/>
      <c r="Z3" s="612"/>
      <c r="AA3" s="613"/>
      <c r="AC3" s="611"/>
      <c r="AD3" s="612"/>
      <c r="AE3" s="612"/>
      <c r="AF3" s="612"/>
      <c r="AG3" s="612"/>
      <c r="AH3" s="612"/>
      <c r="AI3" s="612"/>
      <c r="AJ3" s="613"/>
      <c r="AL3" s="611"/>
      <c r="AM3" s="612"/>
      <c r="AN3" s="612"/>
      <c r="AO3" s="612"/>
      <c r="AP3" s="612"/>
      <c r="AQ3" s="612"/>
      <c r="AR3" s="612"/>
      <c r="AS3" s="613"/>
    </row>
    <row r="4" spans="1:45" ht="15" customHeight="1" x14ac:dyDescent="0.25">
      <c r="A4" s="718"/>
      <c r="B4" s="719"/>
      <c r="C4" s="719"/>
      <c r="D4" s="719"/>
      <c r="E4" s="719"/>
      <c r="F4" s="719"/>
      <c r="G4" s="719"/>
      <c r="H4" s="719"/>
      <c r="I4" s="720"/>
      <c r="J4" s="385"/>
      <c r="K4" s="724"/>
      <c r="L4" s="725"/>
      <c r="M4" s="725"/>
      <c r="N4" s="725"/>
      <c r="O4" s="725"/>
      <c r="P4" s="725"/>
      <c r="Q4" s="725"/>
      <c r="R4" s="726"/>
      <c r="S4" s="82"/>
      <c r="T4" s="611"/>
      <c r="U4" s="612"/>
      <c r="V4" s="612"/>
      <c r="W4" s="612"/>
      <c r="X4" s="612"/>
      <c r="Y4" s="612"/>
      <c r="Z4" s="612"/>
      <c r="AA4" s="613"/>
      <c r="AC4" s="611"/>
      <c r="AD4" s="612"/>
      <c r="AE4" s="612"/>
      <c r="AF4" s="612"/>
      <c r="AG4" s="612"/>
      <c r="AH4" s="612"/>
      <c r="AI4" s="612"/>
      <c r="AJ4" s="613"/>
      <c r="AL4" s="611"/>
      <c r="AM4" s="612"/>
      <c r="AN4" s="612"/>
      <c r="AO4" s="612"/>
      <c r="AP4" s="612"/>
      <c r="AQ4" s="612"/>
      <c r="AR4" s="612"/>
      <c r="AS4" s="613"/>
    </row>
    <row r="5" spans="1:45" ht="15" customHeight="1" x14ac:dyDescent="0.25">
      <c r="A5" s="718"/>
      <c r="B5" s="719"/>
      <c r="C5" s="719"/>
      <c r="D5" s="719"/>
      <c r="E5" s="719"/>
      <c r="F5" s="719"/>
      <c r="G5" s="719"/>
      <c r="H5" s="719"/>
      <c r="I5" s="720"/>
      <c r="J5" s="385"/>
      <c r="K5" s="724"/>
      <c r="L5" s="725"/>
      <c r="M5" s="725"/>
      <c r="N5" s="725"/>
      <c r="O5" s="725"/>
      <c r="P5" s="725"/>
      <c r="Q5" s="725"/>
      <c r="R5" s="726"/>
      <c r="S5" s="82"/>
      <c r="T5" s="611"/>
      <c r="U5" s="612"/>
      <c r="V5" s="612"/>
      <c r="W5" s="612"/>
      <c r="X5" s="612"/>
      <c r="Y5" s="612"/>
      <c r="Z5" s="612"/>
      <c r="AA5" s="613"/>
      <c r="AC5" s="611"/>
      <c r="AD5" s="612"/>
      <c r="AE5" s="612"/>
      <c r="AF5" s="612"/>
      <c r="AG5" s="612"/>
      <c r="AH5" s="612"/>
      <c r="AI5" s="612"/>
      <c r="AJ5" s="613"/>
      <c r="AL5" s="611"/>
      <c r="AM5" s="612"/>
      <c r="AN5" s="612"/>
      <c r="AO5" s="612"/>
      <c r="AP5" s="612"/>
      <c r="AQ5" s="612"/>
      <c r="AR5" s="612"/>
      <c r="AS5" s="613"/>
    </row>
    <row r="6" spans="1:45" ht="12" customHeight="1" x14ac:dyDescent="0.25">
      <c r="A6" s="718"/>
      <c r="B6" s="719"/>
      <c r="C6" s="719"/>
      <c r="D6" s="719"/>
      <c r="E6" s="719"/>
      <c r="F6" s="719"/>
      <c r="G6" s="719"/>
      <c r="H6" s="719"/>
      <c r="I6" s="720"/>
      <c r="J6" s="428"/>
      <c r="K6" s="724"/>
      <c r="L6" s="725"/>
      <c r="M6" s="725"/>
      <c r="N6" s="725"/>
      <c r="O6" s="725"/>
      <c r="P6" s="725"/>
      <c r="Q6" s="725"/>
      <c r="R6" s="726"/>
      <c r="S6" s="82"/>
      <c r="T6" s="611"/>
      <c r="U6" s="612"/>
      <c r="V6" s="612"/>
      <c r="W6" s="612"/>
      <c r="X6" s="612"/>
      <c r="Y6" s="612"/>
      <c r="Z6" s="612"/>
      <c r="AA6" s="613"/>
      <c r="AC6" s="611"/>
      <c r="AD6" s="612"/>
      <c r="AE6" s="612"/>
      <c r="AF6" s="612"/>
      <c r="AG6" s="612"/>
      <c r="AH6" s="612"/>
      <c r="AI6" s="612"/>
      <c r="AJ6" s="613"/>
      <c r="AL6" s="611"/>
      <c r="AM6" s="612"/>
      <c r="AN6" s="612"/>
      <c r="AO6" s="612"/>
      <c r="AP6" s="612"/>
      <c r="AQ6" s="612"/>
      <c r="AR6" s="612"/>
      <c r="AS6" s="613"/>
    </row>
    <row r="7" spans="1:45" ht="7.5" customHeight="1" thickBot="1" x14ac:dyDescent="0.3">
      <c r="A7" s="718"/>
      <c r="B7" s="719"/>
      <c r="C7" s="719"/>
      <c r="D7" s="719"/>
      <c r="E7" s="719"/>
      <c r="F7" s="719"/>
      <c r="G7" s="719"/>
      <c r="H7" s="719"/>
      <c r="I7" s="720"/>
      <c r="J7" s="428"/>
      <c r="K7" s="724"/>
      <c r="L7" s="725"/>
      <c r="M7" s="725"/>
      <c r="N7" s="725"/>
      <c r="O7" s="725"/>
      <c r="P7" s="725"/>
      <c r="Q7" s="725"/>
      <c r="R7" s="726"/>
      <c r="S7" s="82"/>
      <c r="T7" s="611"/>
      <c r="U7" s="612"/>
      <c r="V7" s="612"/>
      <c r="W7" s="612"/>
      <c r="X7" s="612"/>
      <c r="Y7" s="612"/>
      <c r="Z7" s="612"/>
      <c r="AA7" s="613"/>
      <c r="AC7" s="611"/>
      <c r="AD7" s="612"/>
      <c r="AE7" s="612"/>
      <c r="AF7" s="612"/>
      <c r="AG7" s="612"/>
      <c r="AH7" s="612"/>
      <c r="AI7" s="612"/>
      <c r="AJ7" s="613"/>
      <c r="AL7" s="611"/>
      <c r="AM7" s="612"/>
      <c r="AN7" s="612"/>
      <c r="AO7" s="612"/>
      <c r="AP7" s="612"/>
      <c r="AQ7" s="612"/>
      <c r="AR7" s="612"/>
      <c r="AS7" s="613"/>
    </row>
    <row r="8" spans="1:45" ht="15.75" x14ac:dyDescent="0.25">
      <c r="A8" s="730" t="s">
        <v>1</v>
      </c>
      <c r="B8" s="731"/>
      <c r="C8" s="731"/>
      <c r="D8" s="731"/>
      <c r="E8" s="731"/>
      <c r="F8" s="731"/>
      <c r="G8" s="731"/>
      <c r="H8" s="731"/>
      <c r="I8" s="732"/>
      <c r="J8" s="429"/>
      <c r="K8" s="724"/>
      <c r="L8" s="725"/>
      <c r="M8" s="725"/>
      <c r="N8" s="725"/>
      <c r="O8" s="725"/>
      <c r="P8" s="725"/>
      <c r="Q8" s="725"/>
      <c r="R8" s="726"/>
      <c r="S8" s="82"/>
      <c r="T8" s="611"/>
      <c r="U8" s="612"/>
      <c r="V8" s="612"/>
      <c r="W8" s="612"/>
      <c r="X8" s="612"/>
      <c r="Y8" s="612"/>
      <c r="Z8" s="612"/>
      <c r="AA8" s="613"/>
      <c r="AC8" s="611"/>
      <c r="AD8" s="612"/>
      <c r="AE8" s="612"/>
      <c r="AF8" s="612"/>
      <c r="AG8" s="612"/>
      <c r="AH8" s="612"/>
      <c r="AI8" s="612"/>
      <c r="AJ8" s="613"/>
      <c r="AL8" s="611"/>
      <c r="AM8" s="612"/>
      <c r="AN8" s="612"/>
      <c r="AO8" s="612"/>
      <c r="AP8" s="612"/>
      <c r="AQ8" s="612"/>
      <c r="AR8" s="612"/>
      <c r="AS8" s="613"/>
    </row>
    <row r="9" spans="1:45" ht="15.75" x14ac:dyDescent="0.25">
      <c r="A9" s="733" t="s">
        <v>2</v>
      </c>
      <c r="B9" s="734"/>
      <c r="C9" s="734"/>
      <c r="D9" s="734"/>
      <c r="E9" s="734"/>
      <c r="F9" s="734"/>
      <c r="G9" s="734"/>
      <c r="H9" s="734"/>
      <c r="I9" s="735"/>
      <c r="J9" s="429"/>
      <c r="K9" s="724"/>
      <c r="L9" s="725"/>
      <c r="M9" s="725"/>
      <c r="N9" s="725"/>
      <c r="O9" s="725"/>
      <c r="P9" s="725"/>
      <c r="Q9" s="725"/>
      <c r="R9" s="726"/>
      <c r="S9" s="82"/>
      <c r="T9" s="611"/>
      <c r="U9" s="612"/>
      <c r="V9" s="612"/>
      <c r="W9" s="612"/>
      <c r="X9" s="612"/>
      <c r="Y9" s="612"/>
      <c r="Z9" s="612"/>
      <c r="AA9" s="613"/>
      <c r="AC9" s="611"/>
      <c r="AD9" s="612"/>
      <c r="AE9" s="612"/>
      <c r="AF9" s="612"/>
      <c r="AG9" s="612"/>
      <c r="AH9" s="612"/>
      <c r="AI9" s="612"/>
      <c r="AJ9" s="613"/>
      <c r="AL9" s="611"/>
      <c r="AM9" s="612"/>
      <c r="AN9" s="612"/>
      <c r="AO9" s="612"/>
      <c r="AP9" s="612"/>
      <c r="AQ9" s="612"/>
      <c r="AR9" s="612"/>
      <c r="AS9" s="613"/>
    </row>
    <row r="10" spans="1:45" ht="16.5" x14ac:dyDescent="0.3">
      <c r="A10" s="733" t="s">
        <v>343</v>
      </c>
      <c r="B10" s="736"/>
      <c r="C10" s="736"/>
      <c r="D10" s="736"/>
      <c r="E10" s="736"/>
      <c r="F10" s="736"/>
      <c r="G10" s="736"/>
      <c r="H10" s="430" t="s">
        <v>3</v>
      </c>
      <c r="I10" s="590">
        <v>46064</v>
      </c>
      <c r="J10" s="429"/>
      <c r="K10" s="724"/>
      <c r="L10" s="725"/>
      <c r="M10" s="725"/>
      <c r="N10" s="725"/>
      <c r="O10" s="725"/>
      <c r="P10" s="725"/>
      <c r="Q10" s="725"/>
      <c r="R10" s="726"/>
      <c r="S10" s="82"/>
      <c r="T10" s="611"/>
      <c r="U10" s="612"/>
      <c r="V10" s="612"/>
      <c r="W10" s="612"/>
      <c r="X10" s="612"/>
      <c r="Y10" s="612"/>
      <c r="Z10" s="612"/>
      <c r="AA10" s="613"/>
      <c r="AC10" s="611"/>
      <c r="AD10" s="612"/>
      <c r="AE10" s="612"/>
      <c r="AF10" s="612"/>
      <c r="AG10" s="612"/>
      <c r="AH10" s="612"/>
      <c r="AI10" s="612"/>
      <c r="AJ10" s="613"/>
      <c r="AL10" s="611"/>
      <c r="AM10" s="612"/>
      <c r="AN10" s="612"/>
      <c r="AO10" s="612"/>
      <c r="AP10" s="612"/>
      <c r="AQ10" s="612"/>
      <c r="AR10" s="612"/>
      <c r="AS10" s="613"/>
    </row>
    <row r="11" spans="1:45" ht="15.75" x14ac:dyDescent="0.25">
      <c r="A11" s="733" t="s">
        <v>4</v>
      </c>
      <c r="B11" s="734"/>
      <c r="C11" s="734"/>
      <c r="D11" s="734"/>
      <c r="E11" s="734"/>
      <c r="F11" s="734"/>
      <c r="G11" s="431" t="s">
        <v>302</v>
      </c>
      <c r="H11" s="432">
        <v>0.27639999999999998</v>
      </c>
      <c r="I11" s="433"/>
      <c r="J11" s="429"/>
      <c r="K11" s="724"/>
      <c r="L11" s="725"/>
      <c r="M11" s="725"/>
      <c r="N11" s="725"/>
      <c r="O11" s="725"/>
      <c r="P11" s="725"/>
      <c r="Q11" s="725"/>
      <c r="R11" s="726"/>
      <c r="S11" s="82"/>
      <c r="T11" s="611"/>
      <c r="U11" s="612"/>
      <c r="V11" s="612"/>
      <c r="W11" s="612"/>
      <c r="X11" s="612"/>
      <c r="Y11" s="612"/>
      <c r="Z11" s="612"/>
      <c r="AA11" s="613"/>
      <c r="AC11" s="611"/>
      <c r="AD11" s="612"/>
      <c r="AE11" s="612"/>
      <c r="AF11" s="612"/>
      <c r="AG11" s="612"/>
      <c r="AH11" s="612"/>
      <c r="AI11" s="612"/>
      <c r="AJ11" s="613"/>
      <c r="AL11" s="611"/>
      <c r="AM11" s="612"/>
      <c r="AN11" s="612"/>
      <c r="AO11" s="612"/>
      <c r="AP11" s="612"/>
      <c r="AQ11" s="612"/>
      <c r="AR11" s="612"/>
      <c r="AS11" s="613"/>
    </row>
    <row r="12" spans="1:45" ht="15.75" x14ac:dyDescent="0.25">
      <c r="A12" s="733" t="s">
        <v>443</v>
      </c>
      <c r="B12" s="734"/>
      <c r="C12" s="734"/>
      <c r="D12" s="734"/>
      <c r="E12" s="734"/>
      <c r="F12" s="734"/>
      <c r="G12" s="734"/>
      <c r="H12" s="734"/>
      <c r="I12" s="735"/>
      <c r="J12" s="429"/>
      <c r="K12" s="727"/>
      <c r="L12" s="728"/>
      <c r="M12" s="728"/>
      <c r="N12" s="728"/>
      <c r="O12" s="728"/>
      <c r="P12" s="728"/>
      <c r="Q12" s="728"/>
      <c r="R12" s="729"/>
      <c r="S12" s="82"/>
      <c r="T12" s="614"/>
      <c r="U12" s="615"/>
      <c r="V12" s="615"/>
      <c r="W12" s="615"/>
      <c r="X12" s="615"/>
      <c r="Y12" s="615"/>
      <c r="Z12" s="615"/>
      <c r="AA12" s="616"/>
      <c r="AC12" s="614"/>
      <c r="AD12" s="615"/>
      <c r="AE12" s="615"/>
      <c r="AF12" s="615"/>
      <c r="AG12" s="615"/>
      <c r="AH12" s="615"/>
      <c r="AI12" s="615"/>
      <c r="AJ12" s="616"/>
      <c r="AL12" s="614"/>
      <c r="AM12" s="615"/>
      <c r="AN12" s="615"/>
      <c r="AO12" s="615"/>
      <c r="AP12" s="615"/>
      <c r="AQ12" s="615"/>
      <c r="AR12" s="615"/>
      <c r="AS12" s="616"/>
    </row>
    <row r="13" spans="1:45" ht="16.5" thickBot="1" x14ac:dyDescent="0.3">
      <c r="A13" s="704" t="s">
        <v>413</v>
      </c>
      <c r="B13" s="705"/>
      <c r="C13" s="705"/>
      <c r="D13" s="705"/>
      <c r="E13" s="705"/>
      <c r="F13" s="705"/>
      <c r="G13" s="705"/>
      <c r="H13" s="705"/>
      <c r="I13" s="706"/>
      <c r="J13" s="429"/>
      <c r="K13" s="707" t="s">
        <v>277</v>
      </c>
      <c r="L13" s="708"/>
      <c r="M13" s="709"/>
      <c r="N13" s="710" t="s">
        <v>278</v>
      </c>
      <c r="O13" s="708"/>
      <c r="P13" s="709"/>
      <c r="Q13" s="434"/>
      <c r="R13" s="435"/>
      <c r="S13" s="82"/>
      <c r="T13" s="607" t="s">
        <v>277</v>
      </c>
      <c r="U13" s="605"/>
      <c r="V13" s="606"/>
      <c r="W13" s="604" t="s">
        <v>278</v>
      </c>
      <c r="X13" s="605"/>
      <c r="Y13" s="606"/>
      <c r="Z13" s="602"/>
      <c r="AA13" s="603"/>
      <c r="AC13" s="607" t="s">
        <v>277</v>
      </c>
      <c r="AD13" s="605"/>
      <c r="AE13" s="606"/>
      <c r="AF13" s="604" t="s">
        <v>278</v>
      </c>
      <c r="AG13" s="605"/>
      <c r="AH13" s="606"/>
      <c r="AI13" s="602"/>
      <c r="AJ13" s="603"/>
      <c r="AL13" s="607" t="s">
        <v>277</v>
      </c>
      <c r="AM13" s="605"/>
      <c r="AN13" s="606"/>
      <c r="AO13" s="604" t="s">
        <v>278</v>
      </c>
      <c r="AP13" s="605"/>
      <c r="AQ13" s="606"/>
      <c r="AR13" s="602"/>
      <c r="AS13" s="603"/>
    </row>
    <row r="14" spans="1:45" ht="30.75" customHeight="1" thickBot="1" x14ac:dyDescent="0.3">
      <c r="A14" s="436" t="s">
        <v>7</v>
      </c>
      <c r="B14" s="437" t="s">
        <v>8</v>
      </c>
      <c r="C14" s="438"/>
      <c r="D14" s="439" t="s">
        <v>9</v>
      </c>
      <c r="E14" s="437" t="s">
        <v>10</v>
      </c>
      <c r="F14" s="438" t="s">
        <v>11</v>
      </c>
      <c r="G14" s="440" t="s">
        <v>12</v>
      </c>
      <c r="H14" s="441" t="s">
        <v>13</v>
      </c>
      <c r="I14" s="441" t="s">
        <v>14</v>
      </c>
      <c r="J14" s="429"/>
      <c r="K14" s="442" t="s">
        <v>279</v>
      </c>
      <c r="L14" s="443" t="s">
        <v>280</v>
      </c>
      <c r="M14" s="443" t="s">
        <v>281</v>
      </c>
      <c r="N14" s="443" t="s">
        <v>279</v>
      </c>
      <c r="O14" s="443" t="s">
        <v>280</v>
      </c>
      <c r="P14" s="443" t="s">
        <v>281</v>
      </c>
      <c r="Q14" s="444"/>
      <c r="R14" s="445"/>
      <c r="S14" s="82"/>
      <c r="T14" s="230" t="s">
        <v>279</v>
      </c>
      <c r="U14" s="231" t="s">
        <v>280</v>
      </c>
      <c r="V14" s="231" t="s">
        <v>281</v>
      </c>
      <c r="W14" s="231" t="s">
        <v>279</v>
      </c>
      <c r="X14" s="231" t="s">
        <v>280</v>
      </c>
      <c r="Y14" s="231" t="s">
        <v>281</v>
      </c>
      <c r="Z14" s="232"/>
      <c r="AA14" s="233"/>
      <c r="AC14" s="230" t="s">
        <v>279</v>
      </c>
      <c r="AD14" s="231" t="s">
        <v>280</v>
      </c>
      <c r="AE14" s="231" t="s">
        <v>281</v>
      </c>
      <c r="AF14" s="231" t="s">
        <v>279</v>
      </c>
      <c r="AG14" s="231" t="s">
        <v>280</v>
      </c>
      <c r="AH14" s="294" t="s">
        <v>281</v>
      </c>
      <c r="AI14" s="232"/>
      <c r="AJ14" s="233"/>
      <c r="AL14" s="230" t="s">
        <v>279</v>
      </c>
      <c r="AM14" s="322" t="s">
        <v>280</v>
      </c>
      <c r="AN14" s="231" t="s">
        <v>281</v>
      </c>
      <c r="AO14" s="306" t="s">
        <v>279</v>
      </c>
      <c r="AP14" s="313" t="s">
        <v>280</v>
      </c>
      <c r="AQ14" s="231" t="s">
        <v>281</v>
      </c>
      <c r="AR14" s="232"/>
      <c r="AS14" s="233"/>
    </row>
    <row r="15" spans="1:45" ht="16.5" customHeight="1" x14ac:dyDescent="0.25">
      <c r="A15" s="446">
        <v>1</v>
      </c>
      <c r="B15" s="711" t="s">
        <v>15</v>
      </c>
      <c r="C15" s="711"/>
      <c r="D15" s="711"/>
      <c r="E15" s="711"/>
      <c r="F15" s="711"/>
      <c r="G15" s="711"/>
      <c r="H15" s="712"/>
      <c r="I15" s="447">
        <f>SUM(I16:I18)</f>
        <v>56067.69</v>
      </c>
      <c r="J15" s="429"/>
      <c r="K15" s="713"/>
      <c r="L15" s="714"/>
      <c r="M15" s="714"/>
      <c r="N15" s="714"/>
      <c r="O15" s="448"/>
      <c r="P15" s="449"/>
      <c r="Q15" s="450"/>
      <c r="R15" s="451"/>
      <c r="S15" s="82"/>
      <c r="T15" s="617"/>
      <c r="U15" s="618"/>
      <c r="V15" s="618"/>
      <c r="W15" s="619"/>
      <c r="X15" s="234"/>
      <c r="Y15" s="235"/>
      <c r="Z15" s="236"/>
      <c r="AA15" s="237"/>
      <c r="AC15" s="617"/>
      <c r="AD15" s="618"/>
      <c r="AE15" s="618"/>
      <c r="AF15" s="619"/>
      <c r="AG15" s="234"/>
      <c r="AH15" s="300"/>
      <c r="AI15" s="236"/>
      <c r="AJ15" s="237"/>
      <c r="AL15" s="617"/>
      <c r="AM15" s="618"/>
      <c r="AN15" s="618"/>
      <c r="AO15" s="619"/>
      <c r="AP15" s="314"/>
      <c r="AQ15" s="235"/>
      <c r="AR15" s="236"/>
      <c r="AS15" s="237"/>
    </row>
    <row r="16" spans="1:45" s="263" customFormat="1" ht="89.25" customHeight="1" x14ac:dyDescent="0.25">
      <c r="A16" s="452" t="s">
        <v>16</v>
      </c>
      <c r="B16" s="453" t="s">
        <v>17</v>
      </c>
      <c r="C16" s="453" t="s">
        <v>316</v>
      </c>
      <c r="D16" s="454" t="s">
        <v>18</v>
      </c>
      <c r="E16" s="455" t="s">
        <v>19</v>
      </c>
      <c r="F16" s="456">
        <v>1</v>
      </c>
      <c r="G16" s="457">
        <v>1153.26</v>
      </c>
      <c r="H16" s="457">
        <f>G16+G16*$H$11</f>
        <v>1472.021064</v>
      </c>
      <c r="I16" s="458">
        <v>1472.02</v>
      </c>
      <c r="J16" s="459"/>
      <c r="K16" s="460"/>
      <c r="L16" s="461">
        <f>R16</f>
        <v>1</v>
      </c>
      <c r="M16" s="461">
        <f>K16+L16</f>
        <v>1</v>
      </c>
      <c r="N16" s="462"/>
      <c r="O16" s="462">
        <f>L16*H16</f>
        <v>1472.021064</v>
      </c>
      <c r="P16" s="463">
        <f>N16+O16</f>
        <v>1472.021064</v>
      </c>
      <c r="Q16" s="464">
        <v>1</v>
      </c>
      <c r="R16" s="465">
        <f>ROUND(F16*Q16,2)</f>
        <v>1</v>
      </c>
      <c r="S16" s="278"/>
      <c r="T16" s="256">
        <f>L16</f>
        <v>1</v>
      </c>
      <c r="U16" s="257">
        <f>AA16</f>
        <v>0</v>
      </c>
      <c r="V16" s="257">
        <f>T16+U16</f>
        <v>1</v>
      </c>
      <c r="W16" s="253">
        <f>T16*H16</f>
        <v>1472.021064</v>
      </c>
      <c r="X16" s="253">
        <f>U16*H16</f>
        <v>0</v>
      </c>
      <c r="Y16" s="258">
        <f>W16+X16</f>
        <v>1472.021064</v>
      </c>
      <c r="Z16" s="259">
        <v>1</v>
      </c>
      <c r="AA16" s="260">
        <f>ROUND((F16-M16)*Z16,2)</f>
        <v>0</v>
      </c>
      <c r="AC16" s="256">
        <f t="shared" ref="AC16:AC18" si="0">V16</f>
        <v>1</v>
      </c>
      <c r="AD16" s="261">
        <f t="shared" ref="AD16:AD18" si="1">AJ16</f>
        <v>0</v>
      </c>
      <c r="AE16" s="257">
        <f t="shared" ref="AE16:AE18" si="2">AC16+AD16</f>
        <v>1</v>
      </c>
      <c r="AF16" s="253">
        <f>AC16*H16</f>
        <v>1472.021064</v>
      </c>
      <c r="AG16" s="253">
        <f>AD16*H16</f>
        <v>0</v>
      </c>
      <c r="AH16" s="335">
        <f t="shared" ref="AH16:AH72" si="3">AF16+AG16</f>
        <v>1472.021064</v>
      </c>
      <c r="AI16" s="259">
        <v>0</v>
      </c>
      <c r="AJ16" s="260">
        <f>ROUND(F16*AI16,2)</f>
        <v>0</v>
      </c>
      <c r="AL16" s="256">
        <f t="shared" ref="AL16:AL18" si="4">AE16</f>
        <v>1</v>
      </c>
      <c r="AM16" s="373">
        <f t="shared" ref="AM16:AM18" si="5">AS16</f>
        <v>0</v>
      </c>
      <c r="AN16" s="257">
        <f t="shared" ref="AN16:AN18" si="6">AL16+AM16</f>
        <v>1</v>
      </c>
      <c r="AO16" s="311">
        <f>AL16*H16</f>
        <v>1472.021064</v>
      </c>
      <c r="AP16" s="315">
        <f>AM16*H16</f>
        <v>0</v>
      </c>
      <c r="AQ16" s="258">
        <f t="shared" ref="AQ16:AQ72" si="7">AO16+AP16</f>
        <v>1472.021064</v>
      </c>
      <c r="AR16" s="259">
        <v>0</v>
      </c>
      <c r="AS16" s="260">
        <f>ROUND(F16*AR16,2)</f>
        <v>0</v>
      </c>
    </row>
    <row r="17" spans="1:48" s="263" customFormat="1" ht="29.25" customHeight="1" x14ac:dyDescent="0.25">
      <c r="A17" s="452" t="s">
        <v>20</v>
      </c>
      <c r="B17" s="453" t="s">
        <v>301</v>
      </c>
      <c r="C17" s="453" t="s">
        <v>316</v>
      </c>
      <c r="D17" s="454" t="s">
        <v>21</v>
      </c>
      <c r="E17" s="455" t="s">
        <v>22</v>
      </c>
      <c r="F17" s="456">
        <v>8</v>
      </c>
      <c r="G17" s="457">
        <v>640.96</v>
      </c>
      <c r="H17" s="457">
        <f t="shared" ref="H17" si="8">G17+G17*$H$11</f>
        <v>818.12134400000002</v>
      </c>
      <c r="I17" s="458">
        <v>6544.96</v>
      </c>
      <c r="J17" s="459"/>
      <c r="K17" s="460"/>
      <c r="L17" s="461">
        <f t="shared" ref="L17:L72" si="9">R17</f>
        <v>8</v>
      </c>
      <c r="M17" s="461">
        <f t="shared" ref="M17:M72" si="10">K17+L17</f>
        <v>8</v>
      </c>
      <c r="N17" s="462"/>
      <c r="O17" s="462">
        <f>L17*H17</f>
        <v>6544.9707520000002</v>
      </c>
      <c r="P17" s="463">
        <f t="shared" ref="P17:P72" si="11">N17+O17</f>
        <v>6544.9707520000002</v>
      </c>
      <c r="Q17" s="464">
        <v>1</v>
      </c>
      <c r="R17" s="465">
        <f>ROUND(F17*Q17,2)</f>
        <v>8</v>
      </c>
      <c r="S17" s="278"/>
      <c r="T17" s="256">
        <f>L17</f>
        <v>8</v>
      </c>
      <c r="U17" s="257">
        <f t="shared" ref="U17:U18" si="12">AA17</f>
        <v>0</v>
      </c>
      <c r="V17" s="257">
        <f t="shared" ref="V17:V72" si="13">T17+U17</f>
        <v>8</v>
      </c>
      <c r="W17" s="253">
        <f>T17*H17</f>
        <v>6544.9707520000002</v>
      </c>
      <c r="X17" s="253">
        <f>U17*H17</f>
        <v>0</v>
      </c>
      <c r="Y17" s="258">
        <f t="shared" ref="Y17:Y72" si="14">W17+X17</f>
        <v>6544.9707520000002</v>
      </c>
      <c r="Z17" s="259">
        <v>1</v>
      </c>
      <c r="AA17" s="260">
        <f>ROUND((F17-M17)*Z17,2)</f>
        <v>0</v>
      </c>
      <c r="AC17" s="256">
        <f t="shared" si="0"/>
        <v>8</v>
      </c>
      <c r="AD17" s="261">
        <f t="shared" si="1"/>
        <v>0</v>
      </c>
      <c r="AE17" s="257">
        <f t="shared" si="2"/>
        <v>8</v>
      </c>
      <c r="AF17" s="253">
        <f>AC17*H17</f>
        <v>6544.9707520000002</v>
      </c>
      <c r="AG17" s="253">
        <f>AD17*H17</f>
        <v>0</v>
      </c>
      <c r="AH17" s="335">
        <f t="shared" si="3"/>
        <v>6544.9707520000002</v>
      </c>
      <c r="AI17" s="259">
        <v>0</v>
      </c>
      <c r="AJ17" s="260">
        <f>ROUND(F17*AI17,2)</f>
        <v>0</v>
      </c>
      <c r="AL17" s="256">
        <f t="shared" si="4"/>
        <v>8</v>
      </c>
      <c r="AM17" s="373">
        <f t="shared" si="5"/>
        <v>0</v>
      </c>
      <c r="AN17" s="257">
        <f t="shared" si="6"/>
        <v>8</v>
      </c>
      <c r="AO17" s="311">
        <f>AL17*H17</f>
        <v>6544.9707520000002</v>
      </c>
      <c r="AP17" s="315">
        <f>AM17*H17</f>
        <v>0</v>
      </c>
      <c r="AQ17" s="258">
        <f t="shared" si="7"/>
        <v>6544.9707520000002</v>
      </c>
      <c r="AR17" s="259">
        <v>0</v>
      </c>
      <c r="AS17" s="260">
        <f>ROUND(F17*AR17,2)</f>
        <v>0</v>
      </c>
    </row>
    <row r="18" spans="1:48" s="263" customFormat="1" ht="73.5" customHeight="1" thickBot="1" x14ac:dyDescent="0.3">
      <c r="A18" s="452" t="s">
        <v>23</v>
      </c>
      <c r="B18" s="453" t="s">
        <v>303</v>
      </c>
      <c r="C18" s="453" t="s">
        <v>316</v>
      </c>
      <c r="D18" s="454" t="s">
        <v>304</v>
      </c>
      <c r="E18" s="455" t="s">
        <v>22</v>
      </c>
      <c r="F18" s="456">
        <v>576.77</v>
      </c>
      <c r="G18" s="457">
        <v>65.27</v>
      </c>
      <c r="H18" s="457">
        <f>G18+G18*$H$11</f>
        <v>83.310627999999994</v>
      </c>
      <c r="I18" s="458">
        <v>48050.71</v>
      </c>
      <c r="J18" s="459"/>
      <c r="K18" s="460"/>
      <c r="L18" s="461">
        <f t="shared" si="9"/>
        <v>576.77</v>
      </c>
      <c r="M18" s="461">
        <f t="shared" si="10"/>
        <v>576.77</v>
      </c>
      <c r="N18" s="462"/>
      <c r="O18" s="462">
        <f>L18*H18</f>
        <v>48051.070911559997</v>
      </c>
      <c r="P18" s="463">
        <f t="shared" si="11"/>
        <v>48051.070911559997</v>
      </c>
      <c r="Q18" s="464">
        <v>1</v>
      </c>
      <c r="R18" s="465">
        <f>ROUND(F18*Q18,2)</f>
        <v>576.77</v>
      </c>
      <c r="S18" s="278"/>
      <c r="T18" s="256">
        <f>L18</f>
        <v>576.77</v>
      </c>
      <c r="U18" s="257">
        <f t="shared" si="12"/>
        <v>0</v>
      </c>
      <c r="V18" s="257">
        <f t="shared" si="13"/>
        <v>576.77</v>
      </c>
      <c r="W18" s="253">
        <f>T18*H18</f>
        <v>48051.070911559997</v>
      </c>
      <c r="X18" s="253">
        <f>U18*H18</f>
        <v>0</v>
      </c>
      <c r="Y18" s="258">
        <f t="shared" si="14"/>
        <v>48051.070911559997</v>
      </c>
      <c r="Z18" s="259">
        <v>1</v>
      </c>
      <c r="AA18" s="260">
        <f>ROUND((F18-M18)*Z18,2)</f>
        <v>0</v>
      </c>
      <c r="AC18" s="256">
        <f t="shared" si="0"/>
        <v>576.77</v>
      </c>
      <c r="AD18" s="261">
        <f t="shared" si="1"/>
        <v>0</v>
      </c>
      <c r="AE18" s="257">
        <f t="shared" si="2"/>
        <v>576.77</v>
      </c>
      <c r="AF18" s="253">
        <f>AC18*H18</f>
        <v>48051.070911559997</v>
      </c>
      <c r="AG18" s="253">
        <f>AD18*H18</f>
        <v>0</v>
      </c>
      <c r="AH18" s="335">
        <f t="shared" si="3"/>
        <v>48051.070911559997</v>
      </c>
      <c r="AI18" s="259">
        <v>0</v>
      </c>
      <c r="AJ18" s="260">
        <f>ROUND(F18*AI18,2)</f>
        <v>0</v>
      </c>
      <c r="AL18" s="256">
        <f t="shared" si="4"/>
        <v>576.77</v>
      </c>
      <c r="AM18" s="373">
        <f t="shared" si="5"/>
        <v>0</v>
      </c>
      <c r="AN18" s="257">
        <f t="shared" si="6"/>
        <v>576.77</v>
      </c>
      <c r="AO18" s="311">
        <f>AL18*H18</f>
        <v>48051.070911559997</v>
      </c>
      <c r="AP18" s="315">
        <f>AM18*H18</f>
        <v>0</v>
      </c>
      <c r="AQ18" s="258">
        <f t="shared" si="7"/>
        <v>48051.070911559997</v>
      </c>
      <c r="AR18" s="259">
        <v>0</v>
      </c>
      <c r="AS18" s="260">
        <f>ROUND(F18*AR18,2)</f>
        <v>0</v>
      </c>
    </row>
    <row r="19" spans="1:48" s="72" customFormat="1" ht="15.75" customHeight="1" thickBot="1" x14ac:dyDescent="0.3">
      <c r="A19" s="466">
        <v>2</v>
      </c>
      <c r="B19" s="684" t="s">
        <v>30</v>
      </c>
      <c r="C19" s="685"/>
      <c r="D19" s="685"/>
      <c r="E19" s="685"/>
      <c r="F19" s="685"/>
      <c r="G19" s="685"/>
      <c r="H19" s="686"/>
      <c r="I19" s="467">
        <f>SUM(I20:I24)</f>
        <v>8030.0099999999993</v>
      </c>
      <c r="J19" s="468"/>
      <c r="K19" s="469"/>
      <c r="L19" s="470"/>
      <c r="M19" s="470"/>
      <c r="N19" s="471"/>
      <c r="O19" s="471">
        <f>SUM(O16:O18)</f>
        <v>56068.062727559998</v>
      </c>
      <c r="P19" s="471">
        <f>SUM(P16:P18)</f>
        <v>56068.062727559998</v>
      </c>
      <c r="Q19" s="472"/>
      <c r="R19" s="473"/>
      <c r="S19" s="120"/>
      <c r="T19" s="238"/>
      <c r="U19" s="239"/>
      <c r="V19" s="239"/>
      <c r="W19" s="240">
        <f>SUM(W16:W18)</f>
        <v>56068.062727559998</v>
      </c>
      <c r="X19" s="240">
        <f>SUM(X16:X18)</f>
        <v>0</v>
      </c>
      <c r="Y19" s="241">
        <f t="shared" si="14"/>
        <v>56068.062727559998</v>
      </c>
      <c r="Z19" s="242"/>
      <c r="AA19" s="243"/>
      <c r="AC19" s="238"/>
      <c r="AD19" s="239"/>
      <c r="AE19" s="239"/>
      <c r="AF19" s="240">
        <f>SUM(AF16:AF18)</f>
        <v>56068.062727559998</v>
      </c>
      <c r="AG19" s="240">
        <f>SUM(AG16:AG18)</f>
        <v>0</v>
      </c>
      <c r="AH19" s="301">
        <f t="shared" si="3"/>
        <v>56068.062727559998</v>
      </c>
      <c r="AI19" s="242"/>
      <c r="AJ19" s="243"/>
      <c r="AL19" s="238"/>
      <c r="AM19" s="323"/>
      <c r="AN19" s="239"/>
      <c r="AO19" s="312">
        <f>SUM(AO16:AO18)</f>
        <v>56068.062727559998</v>
      </c>
      <c r="AP19" s="316">
        <f>SUM(AP16:AP18)</f>
        <v>0</v>
      </c>
      <c r="AQ19" s="241">
        <f t="shared" si="7"/>
        <v>56068.062727559998</v>
      </c>
      <c r="AR19" s="242"/>
      <c r="AS19" s="242"/>
    </row>
    <row r="20" spans="1:48" s="263" customFormat="1" ht="42" customHeight="1" x14ac:dyDescent="0.25">
      <c r="A20" s="452" t="s">
        <v>305</v>
      </c>
      <c r="B20" s="453" t="s">
        <v>39</v>
      </c>
      <c r="C20" s="453" t="s">
        <v>316</v>
      </c>
      <c r="D20" s="454" t="s">
        <v>40</v>
      </c>
      <c r="E20" s="455" t="s">
        <v>22</v>
      </c>
      <c r="F20" s="456">
        <v>897.66</v>
      </c>
      <c r="G20" s="457">
        <v>2.75</v>
      </c>
      <c r="H20" s="457">
        <f>G20+G20*$H$11</f>
        <v>3.5101</v>
      </c>
      <c r="I20" s="458">
        <v>3150.79</v>
      </c>
      <c r="J20" s="459"/>
      <c r="K20" s="474"/>
      <c r="L20" s="475">
        <f>R20</f>
        <v>44.88</v>
      </c>
      <c r="M20" s="475">
        <f>K20+L20</f>
        <v>44.88</v>
      </c>
      <c r="N20" s="476"/>
      <c r="O20" s="476">
        <f>L20*H20</f>
        <v>157.533288</v>
      </c>
      <c r="P20" s="477">
        <f>N20+O20</f>
        <v>157.533288</v>
      </c>
      <c r="Q20" s="478">
        <v>0.05</v>
      </c>
      <c r="R20" s="479">
        <f>ROUND(F20*Q20,2)</f>
        <v>44.88</v>
      </c>
      <c r="S20" s="278"/>
      <c r="T20" s="274">
        <f>L20</f>
        <v>44.88</v>
      </c>
      <c r="U20" s="261">
        <f>AA20</f>
        <v>767.5</v>
      </c>
      <c r="V20" s="261">
        <f>T20+U20</f>
        <v>812.38</v>
      </c>
      <c r="W20" s="275">
        <f>T20*H20</f>
        <v>157.533288</v>
      </c>
      <c r="X20" s="275">
        <f>U20*H20</f>
        <v>2694.0017499999999</v>
      </c>
      <c r="Y20" s="276">
        <f>W20+X20</f>
        <v>2851.535038</v>
      </c>
      <c r="Z20" s="262">
        <v>0.9</v>
      </c>
      <c r="AA20" s="277">
        <f>ROUND((F20-M20)*Z20,2)</f>
        <v>767.5</v>
      </c>
      <c r="AC20" s="256">
        <f>V20</f>
        <v>812.38</v>
      </c>
      <c r="AD20" s="261">
        <f>AJ20</f>
        <v>85.28</v>
      </c>
      <c r="AE20" s="257">
        <f>AC20+AD20</f>
        <v>897.66</v>
      </c>
      <c r="AF20" s="253">
        <f>AC20*H20</f>
        <v>2851.535038</v>
      </c>
      <c r="AG20" s="253">
        <f>AD20*H20</f>
        <v>299.34132799999998</v>
      </c>
      <c r="AH20" s="335">
        <f>AF20+AG20</f>
        <v>3150.876366</v>
      </c>
      <c r="AI20" s="272">
        <v>9.5000000000000001E-2</v>
      </c>
      <c r="AJ20" s="260">
        <f>ROUND(F20*AI20,2)</f>
        <v>85.28</v>
      </c>
      <c r="AL20" s="256">
        <f>AE20</f>
        <v>897.66</v>
      </c>
      <c r="AM20" s="373">
        <f>AS20</f>
        <v>0</v>
      </c>
      <c r="AN20" s="257">
        <f>AL20+AM20</f>
        <v>897.66</v>
      </c>
      <c r="AO20" s="311">
        <f>AL20*H20</f>
        <v>3150.876366</v>
      </c>
      <c r="AP20" s="315">
        <f>AM20*H20</f>
        <v>0</v>
      </c>
      <c r="AQ20" s="258">
        <f>AO20+AP20</f>
        <v>3150.876366</v>
      </c>
      <c r="AR20" s="264">
        <v>0</v>
      </c>
      <c r="AS20" s="260">
        <f>ROUND(F20*AR20,2)</f>
        <v>0</v>
      </c>
      <c r="AT20" s="263">
        <v>1867</v>
      </c>
    </row>
    <row r="21" spans="1:48" s="263" customFormat="1" ht="32.25" customHeight="1" x14ac:dyDescent="0.25">
      <c r="A21" s="452" t="s">
        <v>32</v>
      </c>
      <c r="B21" s="453" t="s">
        <v>306</v>
      </c>
      <c r="C21" s="453" t="s">
        <v>316</v>
      </c>
      <c r="D21" s="454" t="s">
        <v>360</v>
      </c>
      <c r="E21" s="455" t="s">
        <v>308</v>
      </c>
      <c r="F21" s="456">
        <v>46.2</v>
      </c>
      <c r="G21" s="457">
        <v>41.88</v>
      </c>
      <c r="H21" s="457">
        <f>G21+G21*$H$11</f>
        <v>53.455632000000001</v>
      </c>
      <c r="I21" s="458">
        <v>2469.85</v>
      </c>
      <c r="J21" s="459"/>
      <c r="K21" s="474"/>
      <c r="L21" s="475"/>
      <c r="M21" s="475"/>
      <c r="N21" s="476"/>
      <c r="O21" s="476"/>
      <c r="P21" s="477"/>
      <c r="Q21" s="478"/>
      <c r="R21" s="479"/>
      <c r="S21" s="278"/>
      <c r="T21" s="274"/>
      <c r="U21" s="261"/>
      <c r="V21" s="261"/>
      <c r="W21" s="275"/>
      <c r="X21" s="275"/>
      <c r="Y21" s="276"/>
      <c r="Z21" s="262"/>
      <c r="AA21" s="277"/>
      <c r="AC21" s="256"/>
      <c r="AD21" s="261"/>
      <c r="AE21" s="257"/>
      <c r="AF21" s="253"/>
      <c r="AG21" s="253"/>
      <c r="AH21" s="335"/>
      <c r="AI21" s="272"/>
      <c r="AJ21" s="260"/>
      <c r="AL21" s="256"/>
      <c r="AM21" s="373"/>
      <c r="AN21" s="257"/>
      <c r="AO21" s="311"/>
      <c r="AP21" s="315"/>
      <c r="AQ21" s="258"/>
      <c r="AR21" s="264"/>
      <c r="AS21" s="260"/>
    </row>
    <row r="22" spans="1:48" s="263" customFormat="1" ht="47.25" customHeight="1" x14ac:dyDescent="0.25">
      <c r="A22" s="452" t="s">
        <v>35</v>
      </c>
      <c r="B22" s="453" t="s">
        <v>307</v>
      </c>
      <c r="C22" s="453" t="s">
        <v>316</v>
      </c>
      <c r="D22" s="454" t="s">
        <v>357</v>
      </c>
      <c r="E22" s="455" t="s">
        <v>314</v>
      </c>
      <c r="F22" s="456">
        <v>138.9</v>
      </c>
      <c r="G22" s="457">
        <v>1.99</v>
      </c>
      <c r="H22" s="457">
        <f>G22+G22*$H$11</f>
        <v>2.5400359999999997</v>
      </c>
      <c r="I22" s="458">
        <v>352.81</v>
      </c>
      <c r="J22" s="459"/>
      <c r="K22" s="474"/>
      <c r="L22" s="475"/>
      <c r="M22" s="475"/>
      <c r="N22" s="476"/>
      <c r="O22" s="476"/>
      <c r="P22" s="477"/>
      <c r="Q22" s="478"/>
      <c r="R22" s="479"/>
      <c r="S22" s="278"/>
      <c r="T22" s="274"/>
      <c r="U22" s="261"/>
      <c r="V22" s="261"/>
      <c r="W22" s="275"/>
      <c r="X22" s="275"/>
      <c r="Y22" s="276"/>
      <c r="Z22" s="262"/>
      <c r="AA22" s="277"/>
      <c r="AC22" s="256"/>
      <c r="AD22" s="261"/>
      <c r="AE22" s="257"/>
      <c r="AF22" s="253"/>
      <c r="AG22" s="253"/>
      <c r="AH22" s="335"/>
      <c r="AI22" s="272"/>
      <c r="AJ22" s="260"/>
      <c r="AL22" s="256"/>
      <c r="AM22" s="373"/>
      <c r="AN22" s="257"/>
      <c r="AO22" s="311"/>
      <c r="AP22" s="315"/>
      <c r="AQ22" s="258"/>
      <c r="AR22" s="264"/>
      <c r="AS22" s="260"/>
    </row>
    <row r="23" spans="1:48" s="263" customFormat="1" ht="34.5" customHeight="1" x14ac:dyDescent="0.25">
      <c r="A23" s="452" t="s">
        <v>38</v>
      </c>
      <c r="B23" s="453" t="s">
        <v>33</v>
      </c>
      <c r="C23" s="453" t="s">
        <v>316</v>
      </c>
      <c r="D23" s="454" t="s">
        <v>34</v>
      </c>
      <c r="E23" s="480" t="s">
        <v>31</v>
      </c>
      <c r="F23" s="456">
        <v>11.28</v>
      </c>
      <c r="G23" s="457">
        <v>71.42</v>
      </c>
      <c r="H23" s="457">
        <f>G23+G23*$H$11</f>
        <v>91.160488000000001</v>
      </c>
      <c r="I23" s="458">
        <v>1028.28</v>
      </c>
      <c r="J23" s="459"/>
      <c r="K23" s="460"/>
      <c r="L23" s="461">
        <f t="shared" si="9"/>
        <v>0.56000000000000005</v>
      </c>
      <c r="M23" s="461">
        <f t="shared" si="10"/>
        <v>0.56000000000000005</v>
      </c>
      <c r="N23" s="462"/>
      <c r="O23" s="462">
        <f>L23*H23</f>
        <v>51.049873280000007</v>
      </c>
      <c r="P23" s="463">
        <f t="shared" si="11"/>
        <v>51.049873280000007</v>
      </c>
      <c r="Q23" s="464">
        <v>0.05</v>
      </c>
      <c r="R23" s="465">
        <f>ROUND(F23*Q23,2)</f>
        <v>0.56000000000000005</v>
      </c>
      <c r="S23" s="278"/>
      <c r="T23" s="256">
        <f>L23</f>
        <v>0.56000000000000005</v>
      </c>
      <c r="U23" s="261">
        <f t="shared" ref="U23:U24" si="15">AA23</f>
        <v>8.58</v>
      </c>
      <c r="V23" s="257">
        <f t="shared" si="13"/>
        <v>9.14</v>
      </c>
      <c r="W23" s="253">
        <f>T23*H23</f>
        <v>51.049873280000007</v>
      </c>
      <c r="X23" s="253">
        <f>U23*H23</f>
        <v>782.15698703999999</v>
      </c>
      <c r="Y23" s="258">
        <f t="shared" si="14"/>
        <v>833.20686032000003</v>
      </c>
      <c r="Z23" s="259">
        <v>0.8</v>
      </c>
      <c r="AA23" s="260">
        <f>ROUND((F23-M23)*Z23,2)</f>
        <v>8.58</v>
      </c>
      <c r="AC23" s="256">
        <f>V23</f>
        <v>9.14</v>
      </c>
      <c r="AD23" s="261">
        <f t="shared" ref="AD23:AD24" si="16">AJ23</f>
        <v>2.14</v>
      </c>
      <c r="AE23" s="257">
        <f t="shared" ref="AE23:AE24" si="17">AC23+AD23</f>
        <v>11.280000000000001</v>
      </c>
      <c r="AF23" s="253">
        <f>AC23*H23</f>
        <v>833.20686032000003</v>
      </c>
      <c r="AG23" s="253">
        <f>AD23*H23</f>
        <v>195.08344432000001</v>
      </c>
      <c r="AH23" s="335">
        <f t="shared" si="3"/>
        <v>1028.2903046400002</v>
      </c>
      <c r="AI23" s="259">
        <v>0.19</v>
      </c>
      <c r="AJ23" s="260">
        <f>ROUND(F23*AI23,2)</f>
        <v>2.14</v>
      </c>
      <c r="AL23" s="256">
        <f>AE23</f>
        <v>11.280000000000001</v>
      </c>
      <c r="AM23" s="373">
        <f t="shared" ref="AM23:AM24" si="18">AS23</f>
        <v>0</v>
      </c>
      <c r="AN23" s="257">
        <f t="shared" ref="AN23:AN24" si="19">AL23+AM23</f>
        <v>11.280000000000001</v>
      </c>
      <c r="AO23" s="311">
        <f>AL23*H23</f>
        <v>1028.2903046400002</v>
      </c>
      <c r="AP23" s="315">
        <f>AM23*H23</f>
        <v>0</v>
      </c>
      <c r="AQ23" s="258">
        <f t="shared" si="7"/>
        <v>1028.2903046400002</v>
      </c>
      <c r="AR23" s="259">
        <v>0</v>
      </c>
      <c r="AS23" s="260">
        <f>ROUND(F23*AR23,2)</f>
        <v>0</v>
      </c>
      <c r="AT23" s="263">
        <v>1867</v>
      </c>
    </row>
    <row r="24" spans="1:48" s="263" customFormat="1" ht="26.25" customHeight="1" thickBot="1" x14ac:dyDescent="0.3">
      <c r="A24" s="452" t="s">
        <v>349</v>
      </c>
      <c r="B24" s="453" t="s">
        <v>36</v>
      </c>
      <c r="C24" s="453" t="s">
        <v>316</v>
      </c>
      <c r="D24" s="454" t="s">
        <v>37</v>
      </c>
      <c r="E24" s="480" t="s">
        <v>31</v>
      </c>
      <c r="F24" s="456">
        <v>11.28</v>
      </c>
      <c r="G24" s="457">
        <v>71.42</v>
      </c>
      <c r="H24" s="457">
        <f t="shared" ref="H24" si="20">G24+G24*$H$11</f>
        <v>91.160488000000001</v>
      </c>
      <c r="I24" s="458">
        <v>1028.28</v>
      </c>
      <c r="J24" s="459"/>
      <c r="K24" s="460"/>
      <c r="L24" s="461">
        <f t="shared" si="9"/>
        <v>0.56000000000000005</v>
      </c>
      <c r="M24" s="461">
        <f t="shared" si="10"/>
        <v>0.56000000000000005</v>
      </c>
      <c r="N24" s="462"/>
      <c r="O24" s="462">
        <f>L24*H24</f>
        <v>51.049873280000007</v>
      </c>
      <c r="P24" s="463">
        <f t="shared" si="11"/>
        <v>51.049873280000007</v>
      </c>
      <c r="Q24" s="464">
        <v>0.05</v>
      </c>
      <c r="R24" s="465">
        <f>ROUND(F24*Q24,2)</f>
        <v>0.56000000000000005</v>
      </c>
      <c r="S24" s="278"/>
      <c r="T24" s="256">
        <f>L24</f>
        <v>0.56000000000000005</v>
      </c>
      <c r="U24" s="261">
        <f t="shared" si="15"/>
        <v>8.58</v>
      </c>
      <c r="V24" s="257">
        <f t="shared" si="13"/>
        <v>9.14</v>
      </c>
      <c r="W24" s="253">
        <f>T24*H24</f>
        <v>51.049873280000007</v>
      </c>
      <c r="X24" s="253">
        <f>U24*H24</f>
        <v>782.15698703999999</v>
      </c>
      <c r="Y24" s="258">
        <f t="shared" si="14"/>
        <v>833.20686032000003</v>
      </c>
      <c r="Z24" s="259">
        <v>0.8</v>
      </c>
      <c r="AA24" s="260">
        <f>ROUND((F24-M24)*Z24,2)</f>
        <v>8.58</v>
      </c>
      <c r="AC24" s="256">
        <f t="shared" ref="AC24" si="21">V24</f>
        <v>9.14</v>
      </c>
      <c r="AD24" s="261">
        <f t="shared" si="16"/>
        <v>2.14</v>
      </c>
      <c r="AE24" s="257">
        <f t="shared" si="17"/>
        <v>11.280000000000001</v>
      </c>
      <c r="AF24" s="253">
        <f>AC24*H24</f>
        <v>833.20686032000003</v>
      </c>
      <c r="AG24" s="253">
        <f>AD24*H24</f>
        <v>195.08344432000001</v>
      </c>
      <c r="AH24" s="335">
        <f t="shared" si="3"/>
        <v>1028.2903046400002</v>
      </c>
      <c r="AI24" s="259">
        <v>0.19</v>
      </c>
      <c r="AJ24" s="260">
        <f>ROUND(F24*AI24,2)</f>
        <v>2.14</v>
      </c>
      <c r="AL24" s="256">
        <f t="shared" ref="AL24" si="22">AE24</f>
        <v>11.280000000000001</v>
      </c>
      <c r="AM24" s="373">
        <f t="shared" si="18"/>
        <v>0</v>
      </c>
      <c r="AN24" s="257">
        <f t="shared" si="19"/>
        <v>11.280000000000001</v>
      </c>
      <c r="AO24" s="311">
        <f>AL24*H24</f>
        <v>1028.2903046400002</v>
      </c>
      <c r="AP24" s="315">
        <f>AM24*H24</f>
        <v>0</v>
      </c>
      <c r="AQ24" s="258">
        <f t="shared" si="7"/>
        <v>1028.2903046400002</v>
      </c>
      <c r="AR24" s="259">
        <v>0</v>
      </c>
      <c r="AS24" s="260">
        <f>ROUND(F24*AR24,2)</f>
        <v>0</v>
      </c>
      <c r="AT24" s="263">
        <v>1867</v>
      </c>
    </row>
    <row r="25" spans="1:48" s="72" customFormat="1" ht="16.5" customHeight="1" thickBot="1" x14ac:dyDescent="0.3">
      <c r="A25" s="481">
        <v>3</v>
      </c>
      <c r="B25" s="684" t="s">
        <v>41</v>
      </c>
      <c r="C25" s="685"/>
      <c r="D25" s="685"/>
      <c r="E25" s="685"/>
      <c r="F25" s="685"/>
      <c r="G25" s="685"/>
      <c r="H25" s="686"/>
      <c r="I25" s="482">
        <f>SUM(I26:I34)</f>
        <v>107641.01999999999</v>
      </c>
      <c r="J25" s="531"/>
      <c r="K25" s="469"/>
      <c r="L25" s="470"/>
      <c r="M25" s="470"/>
      <c r="N25" s="471"/>
      <c r="O25" s="471">
        <f>SUM(O23:O24)</f>
        <v>102.09974656000001</v>
      </c>
      <c r="P25" s="471">
        <f>SUM(P23:P24)</f>
        <v>102.09974656000001</v>
      </c>
      <c r="Q25" s="472"/>
      <c r="R25" s="473"/>
      <c r="S25" s="120"/>
      <c r="T25" s="238"/>
      <c r="U25" s="239"/>
      <c r="V25" s="239"/>
      <c r="W25" s="240">
        <f>SUM(W23:W24)</f>
        <v>102.09974656000001</v>
      </c>
      <c r="X25" s="240">
        <f>SUM(X23:X24)</f>
        <v>1564.31397408</v>
      </c>
      <c r="Y25" s="241">
        <f t="shared" si="14"/>
        <v>1666.4137206400001</v>
      </c>
      <c r="Z25" s="242"/>
      <c r="AA25" s="243"/>
      <c r="AC25" s="238"/>
      <c r="AD25" s="239"/>
      <c r="AE25" s="239"/>
      <c r="AF25" s="240">
        <f>SUM(AF23:AF24)</f>
        <v>1666.4137206400001</v>
      </c>
      <c r="AG25" s="240">
        <f>SUM(AG23:AG24)</f>
        <v>390.16688864000002</v>
      </c>
      <c r="AH25" s="301">
        <f t="shared" si="3"/>
        <v>2056.5806092800003</v>
      </c>
      <c r="AI25" s="242"/>
      <c r="AJ25" s="243"/>
      <c r="AL25" s="238"/>
      <c r="AM25" s="323"/>
      <c r="AN25" s="239"/>
      <c r="AO25" s="312">
        <f>SUM(AO23:AO24)</f>
        <v>2056.5806092800003</v>
      </c>
      <c r="AP25" s="316">
        <f>SUM(AP23:AP24)</f>
        <v>0</v>
      </c>
      <c r="AQ25" s="241">
        <f t="shared" si="7"/>
        <v>2056.5806092800003</v>
      </c>
      <c r="AR25" s="242"/>
      <c r="AS25" s="242"/>
    </row>
    <row r="26" spans="1:48" s="263" customFormat="1" ht="30.75" customHeight="1" x14ac:dyDescent="0.25">
      <c r="A26" s="452" t="s">
        <v>42</v>
      </c>
      <c r="B26" s="453" t="s">
        <v>53</v>
      </c>
      <c r="C26" s="453" t="s">
        <v>316</v>
      </c>
      <c r="D26" s="454" t="s">
        <v>341</v>
      </c>
      <c r="E26" s="453" t="s">
        <v>22</v>
      </c>
      <c r="F26" s="456">
        <v>27.67</v>
      </c>
      <c r="G26" s="457">
        <v>67.760000000000005</v>
      </c>
      <c r="H26" s="457">
        <f>G26+G26*$H$11</f>
        <v>86.488864000000007</v>
      </c>
      <c r="I26" s="458">
        <v>2393.1799999999998</v>
      </c>
      <c r="J26" s="459"/>
      <c r="K26" s="460"/>
      <c r="L26" s="461">
        <f>R26</f>
        <v>0</v>
      </c>
      <c r="M26" s="461">
        <f>K26+L26</f>
        <v>0</v>
      </c>
      <c r="N26" s="462"/>
      <c r="O26" s="462">
        <f>L26*H26</f>
        <v>0</v>
      </c>
      <c r="P26" s="463">
        <f>N26+O26</f>
        <v>0</v>
      </c>
      <c r="Q26" s="464">
        <v>0</v>
      </c>
      <c r="R26" s="465">
        <f>ROUND(F26*Q26,2)</f>
        <v>0</v>
      </c>
      <c r="S26" s="278"/>
      <c r="T26" s="256">
        <f>L26</f>
        <v>0</v>
      </c>
      <c r="U26" s="261">
        <f>AA26</f>
        <v>22.41</v>
      </c>
      <c r="V26" s="257">
        <f>T26+U26</f>
        <v>22.41</v>
      </c>
      <c r="W26" s="253">
        <f>T26*H26</f>
        <v>0</v>
      </c>
      <c r="X26" s="253">
        <f>U26*H26</f>
        <v>1938.2154422400001</v>
      </c>
      <c r="Y26" s="258">
        <f>W26+X26</f>
        <v>1938.2154422400001</v>
      </c>
      <c r="Z26" s="262">
        <v>0.81</v>
      </c>
      <c r="AA26" s="260">
        <f>ROUND((F26-M26)*Z26,2)</f>
        <v>22.41</v>
      </c>
      <c r="AC26" s="256">
        <f>V26</f>
        <v>22.41</v>
      </c>
      <c r="AD26" s="261">
        <f>AJ26</f>
        <v>5.26</v>
      </c>
      <c r="AE26" s="257">
        <f>AC26+AD26</f>
        <v>27.67</v>
      </c>
      <c r="AF26" s="253">
        <f>AC26*H26</f>
        <v>1938.2154422400001</v>
      </c>
      <c r="AG26" s="253">
        <f>AD26*H26</f>
        <v>454.93142463999999</v>
      </c>
      <c r="AH26" s="335">
        <f>AF26+AG26</f>
        <v>2393.1468668800003</v>
      </c>
      <c r="AI26" s="259">
        <v>0.19</v>
      </c>
      <c r="AJ26" s="260">
        <f>ROUND(F26*AI26,2)</f>
        <v>5.26</v>
      </c>
      <c r="AL26" s="256">
        <f>AE26</f>
        <v>27.67</v>
      </c>
      <c r="AM26" s="373">
        <f>AS26</f>
        <v>0</v>
      </c>
      <c r="AN26" s="257">
        <f>AL26+AM26</f>
        <v>27.67</v>
      </c>
      <c r="AO26" s="311">
        <f>AL26*H26</f>
        <v>2393.1468668800003</v>
      </c>
      <c r="AP26" s="315">
        <f>AM26*H26</f>
        <v>0</v>
      </c>
      <c r="AQ26" s="258">
        <f>AO26+AP26</f>
        <v>2393.1468668800003</v>
      </c>
      <c r="AR26" s="259">
        <v>0</v>
      </c>
      <c r="AS26" s="260">
        <f>ROUND(F26*AR26,2)</f>
        <v>0</v>
      </c>
      <c r="AT26" s="263">
        <v>1863</v>
      </c>
    </row>
    <row r="27" spans="1:48" s="263" customFormat="1" ht="75.75" customHeight="1" x14ac:dyDescent="0.25">
      <c r="A27" s="452" t="s">
        <v>45</v>
      </c>
      <c r="B27" s="453" t="s">
        <v>315</v>
      </c>
      <c r="C27" s="453" t="s">
        <v>316</v>
      </c>
      <c r="D27" s="454" t="s">
        <v>369</v>
      </c>
      <c r="E27" s="455" t="s">
        <v>22</v>
      </c>
      <c r="F27" s="456">
        <v>657</v>
      </c>
      <c r="G27" s="457">
        <v>89.88</v>
      </c>
      <c r="H27" s="457">
        <f>G27+G27*$H$11</f>
        <v>114.722832</v>
      </c>
      <c r="I27" s="458">
        <v>75371.039999999994</v>
      </c>
      <c r="J27" s="459"/>
      <c r="K27" s="460"/>
      <c r="L27" s="461">
        <f t="shared" si="9"/>
        <v>0</v>
      </c>
      <c r="M27" s="461">
        <f t="shared" si="10"/>
        <v>0</v>
      </c>
      <c r="N27" s="462"/>
      <c r="O27" s="462">
        <f>L27*H27</f>
        <v>0</v>
      </c>
      <c r="P27" s="463">
        <f t="shared" si="11"/>
        <v>0</v>
      </c>
      <c r="Q27" s="464">
        <v>0</v>
      </c>
      <c r="R27" s="465">
        <f>ROUND(F27*Q27,2)</f>
        <v>0</v>
      </c>
      <c r="S27" s="278"/>
      <c r="T27" s="256">
        <f t="shared" ref="T27" si="23">L27</f>
        <v>0</v>
      </c>
      <c r="U27" s="261">
        <f t="shared" ref="U27" si="24">AA27</f>
        <v>0</v>
      </c>
      <c r="V27" s="257">
        <f t="shared" si="13"/>
        <v>0</v>
      </c>
      <c r="W27" s="253">
        <f>T27*H27</f>
        <v>0</v>
      </c>
      <c r="X27" s="253">
        <f>U27*H27</f>
        <v>0</v>
      </c>
      <c r="Y27" s="258">
        <f t="shared" si="14"/>
        <v>0</v>
      </c>
      <c r="Z27" s="262">
        <v>0</v>
      </c>
      <c r="AA27" s="260">
        <f>ROUND((F27-M27)*Z27,2)</f>
        <v>0</v>
      </c>
      <c r="AC27" s="256">
        <f t="shared" ref="AC27" si="25">V27</f>
        <v>0</v>
      </c>
      <c r="AD27" s="261">
        <f t="shared" ref="AD27" si="26">AJ27</f>
        <v>657</v>
      </c>
      <c r="AE27" s="257">
        <f t="shared" ref="AE27" si="27">AC27+AD27</f>
        <v>657</v>
      </c>
      <c r="AF27" s="253">
        <f>AC27*H27</f>
        <v>0</v>
      </c>
      <c r="AG27" s="253">
        <f>AD27*H27</f>
        <v>75372.900624000002</v>
      </c>
      <c r="AH27" s="335">
        <f t="shared" si="3"/>
        <v>75372.900624000002</v>
      </c>
      <c r="AI27" s="259">
        <v>1</v>
      </c>
      <c r="AJ27" s="260">
        <f>ROUND(F27*AI27,2)</f>
        <v>657</v>
      </c>
      <c r="AL27" s="256">
        <f t="shared" ref="AL27" si="28">AE27</f>
        <v>657</v>
      </c>
      <c r="AM27" s="373">
        <f t="shared" ref="AM27" si="29">AS27</f>
        <v>0</v>
      </c>
      <c r="AN27" s="257">
        <f t="shared" ref="AN27" si="30">AL27+AM27</f>
        <v>657</v>
      </c>
      <c r="AO27" s="311">
        <f>AL27*H27</f>
        <v>75372.900624000002</v>
      </c>
      <c r="AP27" s="315">
        <f>AM27*H27</f>
        <v>0</v>
      </c>
      <c r="AQ27" s="258">
        <f t="shared" si="7"/>
        <v>75372.900624000002</v>
      </c>
      <c r="AR27" s="259">
        <v>0</v>
      </c>
      <c r="AS27" s="260">
        <f>ROUND(F27*AR27,2)</f>
        <v>0</v>
      </c>
      <c r="AT27" s="263">
        <v>1867</v>
      </c>
      <c r="AV27" s="374"/>
    </row>
    <row r="28" spans="1:48" s="263" customFormat="1" ht="56.25" customHeight="1" x14ac:dyDescent="0.25">
      <c r="A28" s="452" t="s">
        <v>48</v>
      </c>
      <c r="B28" s="453" t="s">
        <v>339</v>
      </c>
      <c r="C28" s="453" t="s">
        <v>316</v>
      </c>
      <c r="D28" s="454" t="s">
        <v>361</v>
      </c>
      <c r="E28" s="455" t="s">
        <v>22</v>
      </c>
      <c r="F28" s="456">
        <v>38.58</v>
      </c>
      <c r="G28" s="457">
        <v>178.99</v>
      </c>
      <c r="H28" s="457">
        <f>G28+G28*$H$11</f>
        <v>228.46283600000001</v>
      </c>
      <c r="I28" s="458">
        <v>8813.99</v>
      </c>
      <c r="J28" s="459"/>
      <c r="K28" s="532"/>
      <c r="L28" s="485"/>
      <c r="M28" s="485"/>
      <c r="N28" s="486"/>
      <c r="O28" s="486"/>
      <c r="P28" s="487"/>
      <c r="Q28" s="488"/>
      <c r="R28" s="489"/>
      <c r="S28" s="278"/>
      <c r="T28" s="375"/>
      <c r="U28" s="376"/>
      <c r="V28" s="376"/>
      <c r="W28" s="377"/>
      <c r="X28" s="377"/>
      <c r="Y28" s="336"/>
      <c r="Z28" s="338"/>
      <c r="AA28" s="337"/>
      <c r="AC28" s="375"/>
      <c r="AD28" s="376"/>
      <c r="AE28" s="376"/>
      <c r="AF28" s="377"/>
      <c r="AG28" s="377"/>
      <c r="AH28" s="339"/>
      <c r="AI28" s="338"/>
      <c r="AJ28" s="337"/>
      <c r="AL28" s="375"/>
      <c r="AM28" s="378"/>
      <c r="AN28" s="376"/>
      <c r="AO28" s="349"/>
      <c r="AP28" s="350"/>
      <c r="AQ28" s="336"/>
      <c r="AR28" s="338"/>
      <c r="AS28" s="337"/>
      <c r="AV28" s="374"/>
    </row>
    <row r="29" spans="1:48" s="263" customFormat="1" ht="45.75" customHeight="1" x14ac:dyDescent="0.25">
      <c r="A29" s="452" t="s">
        <v>50</v>
      </c>
      <c r="B29" s="453" t="s">
        <v>319</v>
      </c>
      <c r="C29" s="453" t="s">
        <v>316</v>
      </c>
      <c r="D29" s="454" t="s">
        <v>362</v>
      </c>
      <c r="E29" s="453" t="s">
        <v>22</v>
      </c>
      <c r="F29" s="456">
        <v>77.16</v>
      </c>
      <c r="G29" s="457">
        <v>13.7</v>
      </c>
      <c r="H29" s="457">
        <f t="shared" ref="H29:H34" si="31">G29+G29*$H$11</f>
        <v>17.48668</v>
      </c>
      <c r="I29" s="458">
        <v>1349.53</v>
      </c>
      <c r="J29" s="459"/>
      <c r="K29" s="460"/>
      <c r="L29" s="461">
        <f t="shared" ref="L29:L30" si="32">R29</f>
        <v>7.72</v>
      </c>
      <c r="M29" s="461">
        <f t="shared" ref="M29:M30" si="33">K29+L29</f>
        <v>7.72</v>
      </c>
      <c r="N29" s="462"/>
      <c r="O29" s="462">
        <f>L29*H29</f>
        <v>134.99716960000001</v>
      </c>
      <c r="P29" s="463">
        <f t="shared" ref="P29:P30" si="34">N29+O29</f>
        <v>134.99716960000001</v>
      </c>
      <c r="Q29" s="464">
        <v>0.1</v>
      </c>
      <c r="R29" s="465">
        <f>ROUND(F29*Q29,2)</f>
        <v>7.72</v>
      </c>
      <c r="S29" s="278"/>
      <c r="T29" s="256">
        <f t="shared" ref="T29:T30" si="35">L29</f>
        <v>7.72</v>
      </c>
      <c r="U29" s="261">
        <f t="shared" ref="U29:U30" si="36">AA29</f>
        <v>55.55</v>
      </c>
      <c r="V29" s="257">
        <f t="shared" ref="V29:V30" si="37">T29+U29</f>
        <v>63.269999999999996</v>
      </c>
      <c r="W29" s="253">
        <f>T29*H29</f>
        <v>134.99716960000001</v>
      </c>
      <c r="X29" s="253">
        <f>U29*H29</f>
        <v>971.38507399999992</v>
      </c>
      <c r="Y29" s="258">
        <f t="shared" ref="Y29:Y30" si="38">W29+X29</f>
        <v>1106.3822436</v>
      </c>
      <c r="Z29" s="262">
        <v>0.8</v>
      </c>
      <c r="AA29" s="260">
        <f>ROUND((F29-M29)*Z29,2)</f>
        <v>55.55</v>
      </c>
      <c r="AC29" s="256">
        <f t="shared" ref="AC29:AC30" si="39">V29</f>
        <v>63.269999999999996</v>
      </c>
      <c r="AD29" s="261">
        <f t="shared" ref="AD29:AD30" si="40">AJ29</f>
        <v>13.89</v>
      </c>
      <c r="AE29" s="257">
        <f t="shared" ref="AE29:AE30" si="41">AC29+AD29</f>
        <v>77.16</v>
      </c>
      <c r="AF29" s="253">
        <f>AC29*H29</f>
        <v>1106.3822435999998</v>
      </c>
      <c r="AG29" s="253">
        <f>AD29*H29</f>
        <v>242.88998520000001</v>
      </c>
      <c r="AH29" s="335">
        <f t="shared" ref="AH29:AH30" si="42">AF29+AG29</f>
        <v>1349.2722287999998</v>
      </c>
      <c r="AI29" s="264">
        <v>0.18</v>
      </c>
      <c r="AJ29" s="260">
        <f>ROUND(F29*AI29,2)</f>
        <v>13.89</v>
      </c>
      <c r="AL29" s="256">
        <f t="shared" ref="AL29:AL30" si="43">AE29</f>
        <v>77.16</v>
      </c>
      <c r="AM29" s="373">
        <f t="shared" ref="AM29:AM30" si="44">AS29</f>
        <v>0</v>
      </c>
      <c r="AN29" s="257">
        <f t="shared" ref="AN29:AN30" si="45">AL29+AM29</f>
        <v>77.16</v>
      </c>
      <c r="AO29" s="311">
        <f>AL29*H29</f>
        <v>1349.2722288</v>
      </c>
      <c r="AP29" s="315">
        <f>AM29*H29</f>
        <v>0</v>
      </c>
      <c r="AQ29" s="258">
        <f t="shared" ref="AQ29:AQ30" si="46">AO29+AP29</f>
        <v>1349.2722288</v>
      </c>
      <c r="AR29" s="264">
        <v>0</v>
      </c>
      <c r="AS29" s="260">
        <f>ROUND(F29*AR29,2)</f>
        <v>0</v>
      </c>
      <c r="AT29" s="263">
        <v>1863</v>
      </c>
    </row>
    <row r="30" spans="1:48" s="263" customFormat="1" ht="45.75" customHeight="1" x14ac:dyDescent="0.25">
      <c r="A30" s="452" t="s">
        <v>51</v>
      </c>
      <c r="B30" s="453" t="s">
        <v>68</v>
      </c>
      <c r="C30" s="453" t="s">
        <v>316</v>
      </c>
      <c r="D30" s="454" t="s">
        <v>309</v>
      </c>
      <c r="E30" s="453" t="s">
        <v>22</v>
      </c>
      <c r="F30" s="456">
        <v>77.16</v>
      </c>
      <c r="G30" s="457">
        <v>37.78</v>
      </c>
      <c r="H30" s="457">
        <f t="shared" si="31"/>
        <v>48.222391999999999</v>
      </c>
      <c r="I30" s="458">
        <v>3720.66</v>
      </c>
      <c r="J30" s="459"/>
      <c r="K30" s="460"/>
      <c r="L30" s="461">
        <f t="shared" si="32"/>
        <v>7.72</v>
      </c>
      <c r="M30" s="461">
        <f t="shared" si="33"/>
        <v>7.72</v>
      </c>
      <c r="N30" s="462"/>
      <c r="O30" s="462">
        <f>L30*H30</f>
        <v>372.27686624</v>
      </c>
      <c r="P30" s="463">
        <f t="shared" si="34"/>
        <v>372.27686624</v>
      </c>
      <c r="Q30" s="464">
        <v>0.1</v>
      </c>
      <c r="R30" s="465">
        <f>ROUND(F30*Q30,2)</f>
        <v>7.72</v>
      </c>
      <c r="S30" s="278"/>
      <c r="T30" s="256">
        <f t="shared" si="35"/>
        <v>7.72</v>
      </c>
      <c r="U30" s="261">
        <f t="shared" si="36"/>
        <v>55.55</v>
      </c>
      <c r="V30" s="257">
        <f t="shared" si="37"/>
        <v>63.269999999999996</v>
      </c>
      <c r="W30" s="253">
        <f>T30*H30</f>
        <v>372.27686624</v>
      </c>
      <c r="X30" s="253">
        <f>U30*H30</f>
        <v>2678.7538755999999</v>
      </c>
      <c r="Y30" s="258">
        <f t="shared" si="38"/>
        <v>3051.0307418399998</v>
      </c>
      <c r="Z30" s="262">
        <v>0.8</v>
      </c>
      <c r="AA30" s="260">
        <f>ROUND((F30-M30)*Z30,2)</f>
        <v>55.55</v>
      </c>
      <c r="AC30" s="256">
        <f t="shared" si="39"/>
        <v>63.269999999999996</v>
      </c>
      <c r="AD30" s="261">
        <f t="shared" si="40"/>
        <v>13.89</v>
      </c>
      <c r="AE30" s="257">
        <f t="shared" si="41"/>
        <v>77.16</v>
      </c>
      <c r="AF30" s="253">
        <f>AC30*H30</f>
        <v>3051.0307418399998</v>
      </c>
      <c r="AG30" s="253">
        <f>AD30*H30</f>
        <v>669.80902488000004</v>
      </c>
      <c r="AH30" s="335">
        <f t="shared" si="42"/>
        <v>3720.8397667199997</v>
      </c>
      <c r="AI30" s="264">
        <v>0.18</v>
      </c>
      <c r="AJ30" s="260">
        <f>ROUND(F30*AI30,2)</f>
        <v>13.89</v>
      </c>
      <c r="AL30" s="256">
        <f t="shared" si="43"/>
        <v>77.16</v>
      </c>
      <c r="AM30" s="373">
        <f t="shared" si="44"/>
        <v>0</v>
      </c>
      <c r="AN30" s="257">
        <f t="shared" si="45"/>
        <v>77.16</v>
      </c>
      <c r="AO30" s="311">
        <f>AL30*H30</f>
        <v>3720.8397667199997</v>
      </c>
      <c r="AP30" s="315">
        <f>AM30*H30</f>
        <v>0</v>
      </c>
      <c r="AQ30" s="258">
        <f t="shared" si="46"/>
        <v>3720.8397667199997</v>
      </c>
      <c r="AR30" s="264">
        <v>0</v>
      </c>
      <c r="AS30" s="260">
        <f>ROUND(F30*AR30,2)</f>
        <v>0</v>
      </c>
      <c r="AT30" s="263">
        <v>1863</v>
      </c>
    </row>
    <row r="31" spans="1:48" s="263" customFormat="1" ht="28.5" customHeight="1" x14ac:dyDescent="0.25">
      <c r="A31" s="453" t="s">
        <v>52</v>
      </c>
      <c r="B31" s="453" t="s">
        <v>74</v>
      </c>
      <c r="C31" s="453" t="s">
        <v>316</v>
      </c>
      <c r="D31" s="484" t="s">
        <v>387</v>
      </c>
      <c r="E31" s="453" t="s">
        <v>22</v>
      </c>
      <c r="F31" s="456">
        <v>833.62</v>
      </c>
      <c r="G31" s="457">
        <v>12.77</v>
      </c>
      <c r="H31" s="457">
        <f t="shared" si="31"/>
        <v>16.299627999999998</v>
      </c>
      <c r="I31" s="458">
        <v>13588.01</v>
      </c>
      <c r="J31" s="459"/>
      <c r="K31" s="532"/>
      <c r="L31" s="485"/>
      <c r="M31" s="485"/>
      <c r="N31" s="486"/>
      <c r="O31" s="486"/>
      <c r="P31" s="487"/>
      <c r="Q31" s="488"/>
      <c r="R31" s="489"/>
      <c r="S31" s="278"/>
      <c r="T31" s="375"/>
      <c r="U31" s="376"/>
      <c r="V31" s="376"/>
      <c r="W31" s="377"/>
      <c r="X31" s="377"/>
      <c r="Y31" s="336"/>
      <c r="Z31" s="338"/>
      <c r="AA31" s="337"/>
      <c r="AC31" s="375"/>
      <c r="AD31" s="376"/>
      <c r="AE31" s="376"/>
      <c r="AF31" s="377"/>
      <c r="AG31" s="377"/>
      <c r="AH31" s="339"/>
      <c r="AI31" s="379"/>
      <c r="AJ31" s="337"/>
      <c r="AL31" s="375"/>
      <c r="AM31" s="378"/>
      <c r="AN31" s="376"/>
      <c r="AO31" s="349"/>
      <c r="AP31" s="350"/>
      <c r="AQ31" s="336"/>
      <c r="AR31" s="379"/>
      <c r="AS31" s="337"/>
    </row>
    <row r="32" spans="1:48" s="263" customFormat="1" ht="21" customHeight="1" x14ac:dyDescent="0.25">
      <c r="A32" s="453" t="s">
        <v>55</v>
      </c>
      <c r="B32" s="453" t="s">
        <v>418</v>
      </c>
      <c r="C32" s="453" t="s">
        <v>316</v>
      </c>
      <c r="D32" s="484" t="s">
        <v>422</v>
      </c>
      <c r="E32" s="453" t="s">
        <v>419</v>
      </c>
      <c r="F32" s="456">
        <v>33</v>
      </c>
      <c r="G32" s="457">
        <v>28.61</v>
      </c>
      <c r="H32" s="457">
        <f t="shared" si="31"/>
        <v>36.517803999999998</v>
      </c>
      <c r="I32" s="582">
        <v>1205.1600000000001</v>
      </c>
      <c r="J32" s="459"/>
      <c r="K32" s="532"/>
      <c r="L32" s="485"/>
      <c r="M32" s="485"/>
      <c r="N32" s="486"/>
      <c r="O32" s="486"/>
      <c r="P32" s="487"/>
      <c r="Q32" s="488"/>
      <c r="R32" s="489"/>
      <c r="S32" s="278"/>
      <c r="T32" s="375"/>
      <c r="U32" s="376"/>
      <c r="V32" s="376"/>
      <c r="W32" s="377"/>
      <c r="X32" s="377"/>
      <c r="Y32" s="336"/>
      <c r="Z32" s="338"/>
      <c r="AA32" s="337"/>
      <c r="AC32" s="375"/>
      <c r="AD32" s="376"/>
      <c r="AE32" s="376"/>
      <c r="AF32" s="377"/>
      <c r="AG32" s="377"/>
      <c r="AH32" s="339"/>
      <c r="AI32" s="379"/>
      <c r="AJ32" s="337"/>
      <c r="AL32" s="375"/>
      <c r="AM32" s="378"/>
      <c r="AN32" s="376"/>
      <c r="AO32" s="349"/>
      <c r="AP32" s="350"/>
      <c r="AQ32" s="336"/>
      <c r="AR32" s="379"/>
      <c r="AS32" s="337"/>
    </row>
    <row r="33" spans="1:46" s="263" customFormat="1" ht="21" customHeight="1" x14ac:dyDescent="0.25">
      <c r="A33" s="453" t="s">
        <v>420</v>
      </c>
      <c r="B33" s="453" t="s">
        <v>421</v>
      </c>
      <c r="C33" s="453" t="s">
        <v>316</v>
      </c>
      <c r="D33" s="484" t="s">
        <v>423</v>
      </c>
      <c r="E33" s="453" t="s">
        <v>419</v>
      </c>
      <c r="F33" s="456">
        <v>33</v>
      </c>
      <c r="G33" s="457">
        <v>20.94</v>
      </c>
      <c r="H33" s="457">
        <f t="shared" si="31"/>
        <v>26.727816000000001</v>
      </c>
      <c r="I33" s="582">
        <v>882.09</v>
      </c>
      <c r="J33" s="459"/>
      <c r="K33" s="532"/>
      <c r="L33" s="485"/>
      <c r="M33" s="485"/>
      <c r="N33" s="486"/>
      <c r="O33" s="486"/>
      <c r="P33" s="487"/>
      <c r="Q33" s="488"/>
      <c r="R33" s="489"/>
      <c r="S33" s="278"/>
      <c r="T33" s="375"/>
      <c r="U33" s="376"/>
      <c r="V33" s="376"/>
      <c r="W33" s="377"/>
      <c r="X33" s="377"/>
      <c r="Y33" s="336"/>
      <c r="Z33" s="338"/>
      <c r="AA33" s="337"/>
      <c r="AC33" s="375"/>
      <c r="AD33" s="376"/>
      <c r="AE33" s="376"/>
      <c r="AF33" s="377"/>
      <c r="AG33" s="377"/>
      <c r="AH33" s="339"/>
      <c r="AI33" s="379"/>
      <c r="AJ33" s="337"/>
      <c r="AL33" s="375"/>
      <c r="AM33" s="378"/>
      <c r="AN33" s="376"/>
      <c r="AO33" s="349"/>
      <c r="AP33" s="350"/>
      <c r="AQ33" s="336"/>
      <c r="AR33" s="379"/>
      <c r="AS33" s="337"/>
    </row>
    <row r="34" spans="1:46" s="263" customFormat="1" ht="30.75" customHeight="1" thickBot="1" x14ac:dyDescent="0.3">
      <c r="A34" s="453" t="s">
        <v>426</v>
      </c>
      <c r="B34" s="453" t="s">
        <v>424</v>
      </c>
      <c r="C34" s="453" t="s">
        <v>316</v>
      </c>
      <c r="D34" s="484" t="s">
        <v>425</v>
      </c>
      <c r="E34" s="480" t="s">
        <v>31</v>
      </c>
      <c r="F34" s="456">
        <v>0.5</v>
      </c>
      <c r="G34" s="457">
        <v>497.27</v>
      </c>
      <c r="H34" s="457">
        <f t="shared" si="31"/>
        <v>634.71542799999997</v>
      </c>
      <c r="I34" s="582">
        <v>317.36</v>
      </c>
      <c r="J34" s="459"/>
      <c r="K34" s="532"/>
      <c r="L34" s="485"/>
      <c r="M34" s="485"/>
      <c r="N34" s="486"/>
      <c r="O34" s="486"/>
      <c r="P34" s="487"/>
      <c r="Q34" s="488"/>
      <c r="R34" s="489"/>
      <c r="S34" s="278"/>
      <c r="T34" s="375"/>
      <c r="U34" s="376"/>
      <c r="V34" s="376"/>
      <c r="W34" s="377"/>
      <c r="X34" s="377"/>
      <c r="Y34" s="336"/>
      <c r="Z34" s="338"/>
      <c r="AA34" s="337"/>
      <c r="AC34" s="375"/>
      <c r="AD34" s="376"/>
      <c r="AE34" s="376"/>
      <c r="AF34" s="377"/>
      <c r="AG34" s="377"/>
      <c r="AH34" s="339"/>
      <c r="AI34" s="379"/>
      <c r="AJ34" s="337"/>
      <c r="AL34" s="375"/>
      <c r="AM34" s="378"/>
      <c r="AN34" s="376"/>
      <c r="AO34" s="349"/>
      <c r="AP34" s="350"/>
      <c r="AQ34" s="336"/>
      <c r="AR34" s="379"/>
      <c r="AS34" s="337"/>
    </row>
    <row r="35" spans="1:46" ht="24.75" customHeight="1" thickBot="1" x14ac:dyDescent="0.3">
      <c r="A35" s="481">
        <v>4</v>
      </c>
      <c r="B35" s="684" t="s">
        <v>370</v>
      </c>
      <c r="C35" s="685"/>
      <c r="D35" s="685"/>
      <c r="E35" s="685"/>
      <c r="F35" s="685"/>
      <c r="G35" s="685"/>
      <c r="H35" s="686"/>
      <c r="I35" s="482">
        <f>SUM(I36:I47)</f>
        <v>56830.310000000005</v>
      </c>
      <c r="J35" s="533"/>
      <c r="K35" s="469"/>
      <c r="L35" s="470"/>
      <c r="M35" s="470"/>
      <c r="N35" s="471"/>
      <c r="O35" s="471">
        <f>SUM(O25:O26)</f>
        <v>102.09974656000001</v>
      </c>
      <c r="P35" s="471">
        <f>SUM(P25:P26)</f>
        <v>102.09974656000001</v>
      </c>
      <c r="Q35" s="472"/>
      <c r="R35" s="473"/>
      <c r="S35" s="147"/>
      <c r="T35" s="238"/>
      <c r="U35" s="239"/>
      <c r="V35" s="239"/>
      <c r="W35" s="240">
        <f>SUM(W25:W26)</f>
        <v>102.09974656000001</v>
      </c>
      <c r="X35" s="240">
        <f>SUM(X25:X26)</f>
        <v>3502.5294163200001</v>
      </c>
      <c r="Y35" s="241">
        <f t="shared" ref="Y35:Y36" si="47">W35+X35</f>
        <v>3604.62916288</v>
      </c>
      <c r="Z35" s="243"/>
      <c r="AA35" s="243"/>
      <c r="AC35" s="238"/>
      <c r="AD35" s="239"/>
      <c r="AE35" s="239"/>
      <c r="AF35" s="240">
        <f>SUM(AF25:AF26)</f>
        <v>3604.62916288</v>
      </c>
      <c r="AG35" s="240">
        <f>SUM(AG25:AG26)</f>
        <v>845.09831327999996</v>
      </c>
      <c r="AH35" s="301">
        <f t="shared" ref="AH35:AH36" si="48">AF35+AG35</f>
        <v>4449.7274761600002</v>
      </c>
      <c r="AI35" s="243"/>
      <c r="AJ35" s="243"/>
      <c r="AL35" s="238"/>
      <c r="AM35" s="323"/>
      <c r="AN35" s="239"/>
      <c r="AO35" s="312">
        <f>SUM(AO25:AO26)</f>
        <v>4449.7274761600002</v>
      </c>
      <c r="AP35" s="316">
        <f>SUM(AP25:AP26)</f>
        <v>0</v>
      </c>
      <c r="AQ35" s="241">
        <f t="shared" ref="AQ35:AQ36" si="49">AO35+AP35</f>
        <v>4449.7274761600002</v>
      </c>
      <c r="AR35" s="243"/>
      <c r="AS35" s="243"/>
      <c r="AT35" s="263"/>
    </row>
    <row r="36" spans="1:46" s="263" customFormat="1" ht="42.75" customHeight="1" x14ac:dyDescent="0.25">
      <c r="A36" s="452" t="s">
        <v>60</v>
      </c>
      <c r="B36" s="453" t="s">
        <v>371</v>
      </c>
      <c r="C36" s="453" t="s">
        <v>316</v>
      </c>
      <c r="D36" s="454" t="s">
        <v>372</v>
      </c>
      <c r="E36" s="480" t="s">
        <v>31</v>
      </c>
      <c r="F36" s="456">
        <v>14.73</v>
      </c>
      <c r="G36" s="457">
        <v>773.51</v>
      </c>
      <c r="H36" s="457">
        <f t="shared" ref="H36:H47" si="50">G36+G36*$H$11</f>
        <v>987.30816400000003</v>
      </c>
      <c r="I36" s="458">
        <v>14543.08</v>
      </c>
      <c r="J36" s="459"/>
      <c r="K36" s="460"/>
      <c r="L36" s="461">
        <f t="shared" ref="L36" si="51">R36</f>
        <v>0.74</v>
      </c>
      <c r="M36" s="461">
        <f t="shared" ref="M36" si="52">K36+L36</f>
        <v>0.74</v>
      </c>
      <c r="N36" s="462"/>
      <c r="O36" s="462">
        <f t="shared" ref="O36" si="53">L36*H36</f>
        <v>730.60804136000002</v>
      </c>
      <c r="P36" s="463">
        <f t="shared" ref="P36" si="54">N36+O36</f>
        <v>730.60804136000002</v>
      </c>
      <c r="Q36" s="464">
        <v>0.05</v>
      </c>
      <c r="R36" s="465">
        <f t="shared" ref="R36" si="55">ROUND(F36*Q36,2)</f>
        <v>0.74</v>
      </c>
      <c r="S36" s="278"/>
      <c r="T36" s="256">
        <f>L36</f>
        <v>0.74</v>
      </c>
      <c r="U36" s="261">
        <f t="shared" ref="U36" si="56">AA36</f>
        <v>11.19</v>
      </c>
      <c r="V36" s="257">
        <f t="shared" ref="V36" si="57">T36+U36</f>
        <v>11.93</v>
      </c>
      <c r="W36" s="253">
        <f t="shared" ref="W36" si="58">T36*H36</f>
        <v>730.60804136000002</v>
      </c>
      <c r="X36" s="253">
        <f t="shared" ref="X36" si="59">U36*H36</f>
        <v>11047.978355159999</v>
      </c>
      <c r="Y36" s="258">
        <f t="shared" si="47"/>
        <v>11778.586396519999</v>
      </c>
      <c r="Z36" s="259">
        <v>0.8</v>
      </c>
      <c r="AA36" s="260">
        <f t="shared" ref="AA36" si="60">ROUND((F36-M36)*Z36,2)</f>
        <v>11.19</v>
      </c>
      <c r="AC36" s="256">
        <f t="shared" ref="AC36" si="61">V36</f>
        <v>11.93</v>
      </c>
      <c r="AD36" s="261">
        <f t="shared" ref="AD36" si="62">AJ36</f>
        <v>2.8</v>
      </c>
      <c r="AE36" s="257">
        <f t="shared" ref="AE36" si="63">AC36+AD36</f>
        <v>14.73</v>
      </c>
      <c r="AF36" s="253">
        <f t="shared" ref="AF36" si="64">AC36*H36</f>
        <v>11778.586396520001</v>
      </c>
      <c r="AG36" s="253">
        <f t="shared" ref="AG36" si="65">AD36*H36</f>
        <v>2764.4628591999999</v>
      </c>
      <c r="AH36" s="335">
        <f t="shared" si="48"/>
        <v>14543.049255720001</v>
      </c>
      <c r="AI36" s="259">
        <v>0.19</v>
      </c>
      <c r="AJ36" s="260">
        <f t="shared" ref="AJ36" si="66">ROUND(F36*AI36,2)</f>
        <v>2.8</v>
      </c>
      <c r="AL36" s="256">
        <f t="shared" ref="AL36" si="67">AE36</f>
        <v>14.73</v>
      </c>
      <c r="AM36" s="373">
        <f t="shared" ref="AM36" si="68">AS36</f>
        <v>0</v>
      </c>
      <c r="AN36" s="257">
        <f t="shared" ref="AN36" si="69">AL36+AM36</f>
        <v>14.73</v>
      </c>
      <c r="AO36" s="311">
        <f t="shared" ref="AO36" si="70">AL36*H36</f>
        <v>14543.049255720001</v>
      </c>
      <c r="AP36" s="315">
        <f t="shared" ref="AP36" si="71">AM36*H36</f>
        <v>0</v>
      </c>
      <c r="AQ36" s="258">
        <f t="shared" si="49"/>
        <v>14543.049255720001</v>
      </c>
      <c r="AR36" s="259">
        <v>0</v>
      </c>
      <c r="AS36" s="260">
        <f t="shared" ref="AS36" si="72">ROUND(F36*AR36,2)</f>
        <v>0</v>
      </c>
      <c r="AT36" s="263">
        <v>1867</v>
      </c>
    </row>
    <row r="37" spans="1:46" s="263" customFormat="1" ht="27.75" customHeight="1" x14ac:dyDescent="0.25">
      <c r="A37" s="452" t="s">
        <v>62</v>
      </c>
      <c r="B37" s="453" t="s">
        <v>87</v>
      </c>
      <c r="C37" s="453" t="s">
        <v>316</v>
      </c>
      <c r="D37" s="454" t="s">
        <v>88</v>
      </c>
      <c r="E37" s="480" t="s">
        <v>85</v>
      </c>
      <c r="F37" s="456">
        <v>664.38</v>
      </c>
      <c r="G37" s="457">
        <v>13.2</v>
      </c>
      <c r="H37" s="457">
        <f t="shared" si="50"/>
        <v>16.848479999999999</v>
      </c>
      <c r="I37" s="458">
        <v>11194.8</v>
      </c>
      <c r="J37" s="459"/>
      <c r="K37" s="532"/>
      <c r="L37" s="485"/>
      <c r="M37" s="485"/>
      <c r="N37" s="486"/>
      <c r="O37" s="486"/>
      <c r="P37" s="487"/>
      <c r="Q37" s="488"/>
      <c r="R37" s="489"/>
      <c r="S37" s="278"/>
      <c r="T37" s="375"/>
      <c r="U37" s="376"/>
      <c r="V37" s="376"/>
      <c r="W37" s="377"/>
      <c r="X37" s="377"/>
      <c r="Y37" s="336"/>
      <c r="Z37" s="338"/>
      <c r="AA37" s="337"/>
      <c r="AC37" s="375"/>
      <c r="AD37" s="376"/>
      <c r="AE37" s="376"/>
      <c r="AF37" s="377"/>
      <c r="AG37" s="377"/>
      <c r="AH37" s="339"/>
      <c r="AI37" s="338"/>
      <c r="AJ37" s="337"/>
      <c r="AL37" s="375"/>
      <c r="AM37" s="378"/>
      <c r="AN37" s="376"/>
      <c r="AO37" s="349"/>
      <c r="AP37" s="350"/>
      <c r="AQ37" s="336"/>
      <c r="AR37" s="338"/>
      <c r="AS37" s="337"/>
    </row>
    <row r="38" spans="1:46" s="263" customFormat="1" ht="32.25" customHeight="1" x14ac:dyDescent="0.25">
      <c r="A38" s="452" t="s">
        <v>65</v>
      </c>
      <c r="B38" s="578" t="s">
        <v>90</v>
      </c>
      <c r="C38" s="453" t="s">
        <v>316</v>
      </c>
      <c r="D38" s="581" t="s">
        <v>373</v>
      </c>
      <c r="E38" s="453" t="s">
        <v>22</v>
      </c>
      <c r="F38" s="579">
        <v>52.91</v>
      </c>
      <c r="G38" s="580">
        <v>75.790000000000006</v>
      </c>
      <c r="H38" s="457">
        <f t="shared" si="50"/>
        <v>96.73835600000001</v>
      </c>
      <c r="I38" s="458">
        <v>5118.51</v>
      </c>
      <c r="J38" s="459"/>
      <c r="K38" s="532"/>
      <c r="L38" s="485"/>
      <c r="M38" s="485"/>
      <c r="N38" s="486"/>
      <c r="O38" s="486"/>
      <c r="P38" s="487"/>
      <c r="Q38" s="488"/>
      <c r="R38" s="489"/>
      <c r="S38" s="278"/>
      <c r="T38" s="375"/>
      <c r="U38" s="376"/>
      <c r="V38" s="376"/>
      <c r="W38" s="377"/>
      <c r="X38" s="377"/>
      <c r="Y38" s="336"/>
      <c r="Z38" s="338"/>
      <c r="AA38" s="337"/>
      <c r="AC38" s="375"/>
      <c r="AD38" s="376"/>
      <c r="AE38" s="376"/>
      <c r="AF38" s="377"/>
      <c r="AG38" s="377"/>
      <c r="AH38" s="339"/>
      <c r="AI38" s="338"/>
      <c r="AJ38" s="337"/>
      <c r="AL38" s="375"/>
      <c r="AM38" s="378"/>
      <c r="AN38" s="376"/>
      <c r="AO38" s="349"/>
      <c r="AP38" s="350"/>
      <c r="AQ38" s="336"/>
      <c r="AR38" s="338"/>
      <c r="AS38" s="337"/>
    </row>
    <row r="39" spans="1:46" s="263" customFormat="1" ht="42.75" customHeight="1" x14ac:dyDescent="0.25">
      <c r="A39" s="453" t="s">
        <v>67</v>
      </c>
      <c r="B39" s="453">
        <v>10749</v>
      </c>
      <c r="C39" s="453" t="s">
        <v>348</v>
      </c>
      <c r="D39" s="454" t="s">
        <v>412</v>
      </c>
      <c r="E39" s="480" t="s">
        <v>374</v>
      </c>
      <c r="F39" s="456">
        <v>96</v>
      </c>
      <c r="G39" s="457">
        <v>19.52</v>
      </c>
      <c r="H39" s="457">
        <f t="shared" si="50"/>
        <v>24.915327999999999</v>
      </c>
      <c r="I39" s="582">
        <v>2392.3200000000002</v>
      </c>
      <c r="J39" s="459"/>
      <c r="K39" s="532"/>
      <c r="L39" s="485"/>
      <c r="M39" s="485"/>
      <c r="N39" s="486"/>
      <c r="O39" s="486"/>
      <c r="P39" s="487"/>
      <c r="Q39" s="488"/>
      <c r="R39" s="489"/>
      <c r="S39" s="278"/>
      <c r="T39" s="375"/>
      <c r="U39" s="376"/>
      <c r="V39" s="376"/>
      <c r="W39" s="377"/>
      <c r="X39" s="377"/>
      <c r="Y39" s="336"/>
      <c r="Z39" s="338"/>
      <c r="AA39" s="337"/>
      <c r="AC39" s="375"/>
      <c r="AD39" s="376"/>
      <c r="AE39" s="376"/>
      <c r="AF39" s="377"/>
      <c r="AG39" s="377"/>
      <c r="AH39" s="339"/>
      <c r="AI39" s="338"/>
      <c r="AJ39" s="337"/>
      <c r="AL39" s="375"/>
      <c r="AM39" s="378"/>
      <c r="AN39" s="376"/>
      <c r="AO39" s="349"/>
      <c r="AP39" s="350"/>
      <c r="AQ39" s="336"/>
      <c r="AR39" s="338"/>
      <c r="AS39" s="337"/>
    </row>
    <row r="40" spans="1:46" s="263" customFormat="1" ht="44.25" customHeight="1" x14ac:dyDescent="0.25">
      <c r="A40" s="452" t="s">
        <v>70</v>
      </c>
      <c r="B40" s="578" t="s">
        <v>375</v>
      </c>
      <c r="C40" s="453" t="s">
        <v>316</v>
      </c>
      <c r="D40" s="454" t="s">
        <v>376</v>
      </c>
      <c r="E40" s="453" t="s">
        <v>22</v>
      </c>
      <c r="F40" s="456">
        <v>128.6</v>
      </c>
      <c r="G40" s="457">
        <v>14.89</v>
      </c>
      <c r="H40" s="457">
        <f t="shared" si="50"/>
        <v>19.005596000000001</v>
      </c>
      <c r="I40" s="582">
        <v>2444.69</v>
      </c>
      <c r="J40" s="459"/>
      <c r="K40" s="532"/>
      <c r="L40" s="485"/>
      <c r="M40" s="485"/>
      <c r="N40" s="486"/>
      <c r="O40" s="486"/>
      <c r="P40" s="487"/>
      <c r="Q40" s="488"/>
      <c r="R40" s="489"/>
      <c r="S40" s="278"/>
      <c r="T40" s="375"/>
      <c r="U40" s="376"/>
      <c r="V40" s="376"/>
      <c r="W40" s="377"/>
      <c r="X40" s="377"/>
      <c r="Y40" s="336"/>
      <c r="Z40" s="338"/>
      <c r="AA40" s="337"/>
      <c r="AC40" s="375"/>
      <c r="AD40" s="376"/>
      <c r="AE40" s="376"/>
      <c r="AF40" s="377"/>
      <c r="AG40" s="377"/>
      <c r="AH40" s="339"/>
      <c r="AI40" s="338"/>
      <c r="AJ40" s="337"/>
      <c r="AL40" s="375"/>
      <c r="AM40" s="378"/>
      <c r="AN40" s="376"/>
      <c r="AO40" s="349"/>
      <c r="AP40" s="350"/>
      <c r="AQ40" s="336"/>
      <c r="AR40" s="338"/>
      <c r="AS40" s="337"/>
    </row>
    <row r="41" spans="1:46" s="263" customFormat="1" ht="43.5" customHeight="1" x14ac:dyDescent="0.25">
      <c r="A41" s="452" t="s">
        <v>73</v>
      </c>
      <c r="B41" s="578" t="s">
        <v>68</v>
      </c>
      <c r="C41" s="453" t="s">
        <v>316</v>
      </c>
      <c r="D41" s="454" t="s">
        <v>309</v>
      </c>
      <c r="E41" s="453" t="s">
        <v>22</v>
      </c>
      <c r="F41" s="456">
        <v>128.6</v>
      </c>
      <c r="G41" s="457">
        <v>37.78</v>
      </c>
      <c r="H41" s="457">
        <f t="shared" si="50"/>
        <v>48.222391999999999</v>
      </c>
      <c r="I41" s="582">
        <v>6201.09</v>
      </c>
      <c r="J41" s="459"/>
      <c r="K41" s="532"/>
      <c r="L41" s="485"/>
      <c r="M41" s="485"/>
      <c r="N41" s="486"/>
      <c r="O41" s="486"/>
      <c r="P41" s="487"/>
      <c r="Q41" s="488"/>
      <c r="R41" s="489"/>
      <c r="S41" s="278"/>
      <c r="T41" s="375"/>
      <c r="U41" s="376"/>
      <c r="V41" s="376"/>
      <c r="W41" s="377"/>
      <c r="X41" s="377"/>
      <c r="Y41" s="336"/>
      <c r="Z41" s="338"/>
      <c r="AA41" s="337"/>
      <c r="AC41" s="375"/>
      <c r="AD41" s="376"/>
      <c r="AE41" s="376"/>
      <c r="AF41" s="377"/>
      <c r="AG41" s="377"/>
      <c r="AH41" s="339"/>
      <c r="AI41" s="338"/>
      <c r="AJ41" s="337"/>
      <c r="AL41" s="375"/>
      <c r="AM41" s="378"/>
      <c r="AN41" s="376"/>
      <c r="AO41" s="349"/>
      <c r="AP41" s="350"/>
      <c r="AQ41" s="336"/>
      <c r="AR41" s="338"/>
      <c r="AS41" s="337"/>
    </row>
    <row r="42" spans="1:46" s="263" customFormat="1" ht="45" customHeight="1" x14ac:dyDescent="0.25">
      <c r="A42" s="452" t="s">
        <v>76</v>
      </c>
      <c r="B42" s="453" t="s">
        <v>377</v>
      </c>
      <c r="C42" s="453" t="s">
        <v>316</v>
      </c>
      <c r="D42" s="454" t="s">
        <v>388</v>
      </c>
      <c r="E42" s="455" t="s">
        <v>19</v>
      </c>
      <c r="F42" s="456">
        <v>6</v>
      </c>
      <c r="G42" s="457">
        <v>154.30000000000001</v>
      </c>
      <c r="H42" s="457">
        <f t="shared" si="50"/>
        <v>196.94852</v>
      </c>
      <c r="I42" s="582">
        <v>1181.7</v>
      </c>
      <c r="J42" s="459"/>
      <c r="K42" s="532"/>
      <c r="L42" s="485"/>
      <c r="M42" s="485"/>
      <c r="N42" s="486"/>
      <c r="O42" s="486"/>
      <c r="P42" s="487"/>
      <c r="Q42" s="488"/>
      <c r="R42" s="489"/>
      <c r="S42" s="278"/>
      <c r="T42" s="375"/>
      <c r="U42" s="376"/>
      <c r="V42" s="376"/>
      <c r="W42" s="377"/>
      <c r="X42" s="377"/>
      <c r="Y42" s="336"/>
      <c r="Z42" s="338"/>
      <c r="AA42" s="337"/>
      <c r="AC42" s="375"/>
      <c r="AD42" s="376"/>
      <c r="AE42" s="376"/>
      <c r="AF42" s="377"/>
      <c r="AG42" s="377"/>
      <c r="AH42" s="339"/>
      <c r="AI42" s="338"/>
      <c r="AJ42" s="337"/>
      <c r="AL42" s="375"/>
      <c r="AM42" s="378"/>
      <c r="AN42" s="376"/>
      <c r="AO42" s="349"/>
      <c r="AP42" s="350"/>
      <c r="AQ42" s="336"/>
      <c r="AR42" s="338"/>
      <c r="AS42" s="337"/>
    </row>
    <row r="43" spans="1:46" s="263" customFormat="1" ht="32.25" customHeight="1" x14ac:dyDescent="0.25">
      <c r="A43" s="452" t="s">
        <v>79</v>
      </c>
      <c r="B43" s="453" t="s">
        <v>175</v>
      </c>
      <c r="C43" s="453" t="s">
        <v>316</v>
      </c>
      <c r="D43" s="454" t="s">
        <v>176</v>
      </c>
      <c r="E43" s="455" t="s">
        <v>19</v>
      </c>
      <c r="F43" s="456">
        <v>1</v>
      </c>
      <c r="G43" s="457">
        <v>49.75</v>
      </c>
      <c r="H43" s="457">
        <f t="shared" si="50"/>
        <v>63.500900000000001</v>
      </c>
      <c r="I43" s="582">
        <v>63.5</v>
      </c>
      <c r="J43" s="459"/>
      <c r="K43" s="532"/>
      <c r="L43" s="485"/>
      <c r="M43" s="485"/>
      <c r="N43" s="486"/>
      <c r="O43" s="486"/>
      <c r="P43" s="487"/>
      <c r="Q43" s="488"/>
      <c r="R43" s="489"/>
      <c r="S43" s="278"/>
      <c r="T43" s="375"/>
      <c r="U43" s="376"/>
      <c r="V43" s="376"/>
      <c r="W43" s="377"/>
      <c r="X43" s="377"/>
      <c r="Y43" s="336"/>
      <c r="Z43" s="338"/>
      <c r="AA43" s="337"/>
      <c r="AC43" s="375"/>
      <c r="AD43" s="376"/>
      <c r="AE43" s="376"/>
      <c r="AF43" s="377"/>
      <c r="AG43" s="377"/>
      <c r="AH43" s="339"/>
      <c r="AI43" s="338"/>
      <c r="AJ43" s="337"/>
      <c r="AL43" s="375"/>
      <c r="AM43" s="378"/>
      <c r="AN43" s="376"/>
      <c r="AO43" s="349"/>
      <c r="AP43" s="350"/>
      <c r="AQ43" s="336"/>
      <c r="AR43" s="338"/>
      <c r="AS43" s="337"/>
    </row>
    <row r="44" spans="1:46" s="263" customFormat="1" ht="60.75" customHeight="1" x14ac:dyDescent="0.25">
      <c r="A44" s="453" t="s">
        <v>82</v>
      </c>
      <c r="B44" s="453" t="s">
        <v>311</v>
      </c>
      <c r="C44" s="453" t="s">
        <v>316</v>
      </c>
      <c r="D44" s="454" t="s">
        <v>378</v>
      </c>
      <c r="E44" s="453" t="s">
        <v>26</v>
      </c>
      <c r="F44" s="456">
        <v>63</v>
      </c>
      <c r="G44" s="457">
        <v>4.26</v>
      </c>
      <c r="H44" s="457">
        <f t="shared" si="50"/>
        <v>5.4374639999999994</v>
      </c>
      <c r="I44" s="582">
        <v>342.72</v>
      </c>
      <c r="J44" s="459"/>
      <c r="K44" s="532"/>
      <c r="L44" s="485"/>
      <c r="M44" s="485"/>
      <c r="N44" s="486"/>
      <c r="O44" s="486"/>
      <c r="P44" s="487"/>
      <c r="Q44" s="488"/>
      <c r="R44" s="489"/>
      <c r="S44" s="278"/>
      <c r="T44" s="375"/>
      <c r="U44" s="376"/>
      <c r="V44" s="376"/>
      <c r="W44" s="377"/>
      <c r="X44" s="377"/>
      <c r="Y44" s="336"/>
      <c r="Z44" s="338"/>
      <c r="AA44" s="337"/>
      <c r="AC44" s="375"/>
      <c r="AD44" s="376"/>
      <c r="AE44" s="376"/>
      <c r="AF44" s="377"/>
      <c r="AG44" s="377"/>
      <c r="AH44" s="339"/>
      <c r="AI44" s="338"/>
      <c r="AJ44" s="337"/>
      <c r="AL44" s="375"/>
      <c r="AM44" s="378"/>
      <c r="AN44" s="376"/>
      <c r="AO44" s="349"/>
      <c r="AP44" s="350"/>
      <c r="AQ44" s="336"/>
      <c r="AR44" s="338"/>
      <c r="AS44" s="337"/>
    </row>
    <row r="45" spans="1:46" s="263" customFormat="1" ht="30.75" customHeight="1" x14ac:dyDescent="0.25">
      <c r="A45" s="583" t="s">
        <v>86</v>
      </c>
      <c r="B45" s="453" t="s">
        <v>379</v>
      </c>
      <c r="C45" s="453" t="s">
        <v>316</v>
      </c>
      <c r="D45" s="454" t="s">
        <v>380</v>
      </c>
      <c r="E45" s="453" t="s">
        <v>26</v>
      </c>
      <c r="F45" s="456">
        <v>31.5</v>
      </c>
      <c r="G45" s="457">
        <v>5.2</v>
      </c>
      <c r="H45" s="457">
        <f t="shared" si="50"/>
        <v>6.6372800000000005</v>
      </c>
      <c r="I45" s="582">
        <v>209.16</v>
      </c>
      <c r="J45" s="459"/>
      <c r="K45" s="532"/>
      <c r="L45" s="485"/>
      <c r="M45" s="485"/>
      <c r="N45" s="486"/>
      <c r="O45" s="486"/>
      <c r="P45" s="487"/>
      <c r="Q45" s="488"/>
      <c r="R45" s="489"/>
      <c r="S45" s="278"/>
      <c r="T45" s="375"/>
      <c r="U45" s="376"/>
      <c r="V45" s="376"/>
      <c r="W45" s="377"/>
      <c r="X45" s="377"/>
      <c r="Y45" s="336"/>
      <c r="Z45" s="338"/>
      <c r="AA45" s="337"/>
      <c r="AC45" s="375"/>
      <c r="AD45" s="376"/>
      <c r="AE45" s="376"/>
      <c r="AF45" s="377"/>
      <c r="AG45" s="377"/>
      <c r="AH45" s="339"/>
      <c r="AI45" s="338"/>
      <c r="AJ45" s="337"/>
      <c r="AL45" s="375"/>
      <c r="AM45" s="378"/>
      <c r="AN45" s="376"/>
      <c r="AO45" s="349"/>
      <c r="AP45" s="350"/>
      <c r="AQ45" s="336"/>
      <c r="AR45" s="338"/>
      <c r="AS45" s="337"/>
    </row>
    <row r="46" spans="1:46" s="263" customFormat="1" ht="50.25" customHeight="1" x14ac:dyDescent="0.25">
      <c r="A46" s="583" t="s">
        <v>89</v>
      </c>
      <c r="B46" s="453" t="s">
        <v>381</v>
      </c>
      <c r="C46" s="453" t="s">
        <v>316</v>
      </c>
      <c r="D46" s="454" t="s">
        <v>382</v>
      </c>
      <c r="E46" s="453" t="s">
        <v>19</v>
      </c>
      <c r="F46" s="456">
        <v>12</v>
      </c>
      <c r="G46" s="457">
        <v>10.58</v>
      </c>
      <c r="H46" s="457">
        <f t="shared" si="50"/>
        <v>13.504311999999999</v>
      </c>
      <c r="I46" s="582">
        <v>162</v>
      </c>
      <c r="J46" s="459"/>
      <c r="K46" s="532"/>
      <c r="L46" s="485"/>
      <c r="M46" s="485"/>
      <c r="N46" s="486"/>
      <c r="O46" s="486"/>
      <c r="P46" s="487"/>
      <c r="Q46" s="488"/>
      <c r="R46" s="489"/>
      <c r="S46" s="278"/>
      <c r="T46" s="375"/>
      <c r="U46" s="376"/>
      <c r="V46" s="376"/>
      <c r="W46" s="377"/>
      <c r="X46" s="377"/>
      <c r="Y46" s="336"/>
      <c r="Z46" s="338"/>
      <c r="AA46" s="337"/>
      <c r="AC46" s="375"/>
      <c r="AD46" s="376"/>
      <c r="AE46" s="376"/>
      <c r="AF46" s="377"/>
      <c r="AG46" s="377"/>
      <c r="AH46" s="339"/>
      <c r="AI46" s="338"/>
      <c r="AJ46" s="337"/>
      <c r="AL46" s="375"/>
      <c r="AM46" s="378"/>
      <c r="AN46" s="376"/>
      <c r="AO46" s="349"/>
      <c r="AP46" s="350"/>
      <c r="AQ46" s="336"/>
      <c r="AR46" s="338"/>
      <c r="AS46" s="337"/>
    </row>
    <row r="47" spans="1:46" s="263" customFormat="1" ht="26.25" customHeight="1" thickBot="1" x14ac:dyDescent="0.3">
      <c r="A47" s="453" t="s">
        <v>390</v>
      </c>
      <c r="B47" s="453" t="s">
        <v>383</v>
      </c>
      <c r="C47" s="453" t="s">
        <v>383</v>
      </c>
      <c r="D47" s="484" t="s">
        <v>384</v>
      </c>
      <c r="E47" s="453" t="s">
        <v>19</v>
      </c>
      <c r="F47" s="456">
        <v>1</v>
      </c>
      <c r="G47" s="457">
        <v>10166.67</v>
      </c>
      <c r="H47" s="457">
        <f t="shared" si="50"/>
        <v>12976.737588</v>
      </c>
      <c r="I47" s="458">
        <v>12976.74</v>
      </c>
      <c r="J47" s="459"/>
      <c r="K47" s="532"/>
      <c r="L47" s="485"/>
      <c r="M47" s="485"/>
      <c r="N47" s="486"/>
      <c r="O47" s="486"/>
      <c r="P47" s="487"/>
      <c r="Q47" s="488"/>
      <c r="R47" s="489"/>
      <c r="S47" s="278"/>
      <c r="T47" s="375"/>
      <c r="U47" s="376"/>
      <c r="V47" s="376"/>
      <c r="W47" s="377"/>
      <c r="X47" s="377"/>
      <c r="Y47" s="336"/>
      <c r="Z47" s="338"/>
      <c r="AA47" s="337"/>
      <c r="AC47" s="375"/>
      <c r="AD47" s="376"/>
      <c r="AE47" s="376"/>
      <c r="AF47" s="377"/>
      <c r="AG47" s="377"/>
      <c r="AH47" s="339"/>
      <c r="AI47" s="379"/>
      <c r="AJ47" s="337"/>
      <c r="AL47" s="375"/>
      <c r="AM47" s="378"/>
      <c r="AN47" s="376"/>
      <c r="AO47" s="349"/>
      <c r="AP47" s="350"/>
      <c r="AQ47" s="336"/>
      <c r="AR47" s="379"/>
      <c r="AS47" s="337"/>
    </row>
    <row r="48" spans="1:46" ht="22.5" customHeight="1" thickBot="1" x14ac:dyDescent="0.3">
      <c r="A48" s="481">
        <v>5</v>
      </c>
      <c r="B48" s="684" t="s">
        <v>317</v>
      </c>
      <c r="C48" s="685"/>
      <c r="D48" s="685"/>
      <c r="E48" s="685"/>
      <c r="F48" s="685"/>
      <c r="G48" s="685"/>
      <c r="H48" s="686"/>
      <c r="I48" s="482">
        <f>SUM(I49:I56)</f>
        <v>16442.150000000001</v>
      </c>
      <c r="J48" s="533"/>
      <c r="K48" s="469"/>
      <c r="L48" s="470"/>
      <c r="M48" s="470"/>
      <c r="N48" s="471"/>
      <c r="O48" s="471">
        <f>SUM(O26:O27)</f>
        <v>0</v>
      </c>
      <c r="P48" s="471">
        <f>SUM(P26:P27)</f>
        <v>0</v>
      </c>
      <c r="Q48" s="472"/>
      <c r="R48" s="473"/>
      <c r="S48" s="147"/>
      <c r="T48" s="238"/>
      <c r="U48" s="239"/>
      <c r="V48" s="239"/>
      <c r="W48" s="240">
        <f>SUM(W26:W27)</f>
        <v>0</v>
      </c>
      <c r="X48" s="240">
        <f>SUM(X26:X27)</f>
        <v>1938.2154422400001</v>
      </c>
      <c r="Y48" s="241">
        <f t="shared" si="14"/>
        <v>1938.2154422400001</v>
      </c>
      <c r="Z48" s="243"/>
      <c r="AA48" s="243"/>
      <c r="AC48" s="238"/>
      <c r="AD48" s="239"/>
      <c r="AE48" s="239"/>
      <c r="AF48" s="240">
        <f>SUM(AF26:AF27)</f>
        <v>1938.2154422400001</v>
      </c>
      <c r="AG48" s="240">
        <f>SUM(AG26:AG27)</f>
        <v>75827.832048640004</v>
      </c>
      <c r="AH48" s="301">
        <f t="shared" si="3"/>
        <v>77766.04749088001</v>
      </c>
      <c r="AI48" s="243"/>
      <c r="AJ48" s="243"/>
      <c r="AL48" s="238"/>
      <c r="AM48" s="323"/>
      <c r="AN48" s="239"/>
      <c r="AO48" s="312">
        <f>SUM(AO26:AO27)</f>
        <v>77766.047490879995</v>
      </c>
      <c r="AP48" s="316">
        <f>SUM(AP26:AP27)</f>
        <v>0</v>
      </c>
      <c r="AQ48" s="241">
        <f t="shared" si="7"/>
        <v>77766.047490879995</v>
      </c>
      <c r="AR48" s="243"/>
      <c r="AS48" s="243"/>
      <c r="AT48" s="263"/>
    </row>
    <row r="49" spans="1:47" s="263" customFormat="1" ht="30.75" customHeight="1" x14ac:dyDescent="0.25">
      <c r="A49" s="452" t="s">
        <v>93</v>
      </c>
      <c r="B49" s="453" t="s">
        <v>33</v>
      </c>
      <c r="C49" s="453" t="s">
        <v>316</v>
      </c>
      <c r="D49" s="454" t="s">
        <v>34</v>
      </c>
      <c r="E49" s="480" t="s">
        <v>31</v>
      </c>
      <c r="F49" s="456">
        <v>1.51</v>
      </c>
      <c r="G49" s="457">
        <v>71.42</v>
      </c>
      <c r="H49" s="457">
        <f>G49+G49*$H$11</f>
        <v>91.160488000000001</v>
      </c>
      <c r="I49" s="458">
        <v>137.65</v>
      </c>
      <c r="J49" s="459"/>
      <c r="K49" s="460"/>
      <c r="L49" s="461">
        <f t="shared" ref="L49:L50" si="73">R49</f>
        <v>0.08</v>
      </c>
      <c r="M49" s="461">
        <f t="shared" ref="M49:M50" si="74">K49+L49</f>
        <v>0.08</v>
      </c>
      <c r="N49" s="462"/>
      <c r="O49" s="462">
        <f t="shared" ref="O49:O56" si="75">L49*H49</f>
        <v>7.2928390400000005</v>
      </c>
      <c r="P49" s="463">
        <f t="shared" ref="P49:P50" si="76">N49+O49</f>
        <v>7.2928390400000005</v>
      </c>
      <c r="Q49" s="464">
        <v>0.05</v>
      </c>
      <c r="R49" s="465">
        <f t="shared" ref="R49:R56" si="77">ROUND(F49*Q49,2)</f>
        <v>0.08</v>
      </c>
      <c r="S49" s="278"/>
      <c r="T49" s="256">
        <f>L49</f>
        <v>0.08</v>
      </c>
      <c r="U49" s="261">
        <f t="shared" ref="U49:U50" si="78">AA49</f>
        <v>1.1399999999999999</v>
      </c>
      <c r="V49" s="257">
        <f t="shared" ref="V49:V50" si="79">T49+U49</f>
        <v>1.22</v>
      </c>
      <c r="W49" s="253">
        <f t="shared" ref="W49:W56" si="80">T49*H49</f>
        <v>7.2928390400000005</v>
      </c>
      <c r="X49" s="253">
        <f t="shared" ref="X49:X56" si="81">U49*H49</f>
        <v>103.92295632</v>
      </c>
      <c r="Y49" s="258">
        <f t="shared" ref="Y49:Y50" si="82">W49+X49</f>
        <v>111.21579536</v>
      </c>
      <c r="Z49" s="259">
        <v>0.8</v>
      </c>
      <c r="AA49" s="260">
        <f t="shared" ref="AA49:AA56" si="83">ROUND((F49-M49)*Z49,2)</f>
        <v>1.1399999999999999</v>
      </c>
      <c r="AC49" s="256">
        <f>V49</f>
        <v>1.22</v>
      </c>
      <c r="AD49" s="261">
        <f t="shared" ref="AD49:AD50" si="84">AJ49</f>
        <v>0.28999999999999998</v>
      </c>
      <c r="AE49" s="257">
        <f t="shared" ref="AE49:AE50" si="85">AC49+AD49</f>
        <v>1.51</v>
      </c>
      <c r="AF49" s="253">
        <f t="shared" ref="AF49:AF56" si="86">AC49*H49</f>
        <v>111.21579536</v>
      </c>
      <c r="AG49" s="253">
        <f t="shared" ref="AG49:AG56" si="87">AD49*H49</f>
        <v>26.436541519999999</v>
      </c>
      <c r="AH49" s="335">
        <f t="shared" ref="AH49:AH50" si="88">AF49+AG49</f>
        <v>137.65233688000001</v>
      </c>
      <c r="AI49" s="259">
        <v>0.19</v>
      </c>
      <c r="AJ49" s="260">
        <f t="shared" ref="AJ49:AJ56" si="89">ROUND(F49*AI49,2)</f>
        <v>0.28999999999999998</v>
      </c>
      <c r="AL49" s="256">
        <f>AE49</f>
        <v>1.51</v>
      </c>
      <c r="AM49" s="373">
        <f t="shared" ref="AM49:AM50" si="90">AS49</f>
        <v>0</v>
      </c>
      <c r="AN49" s="257">
        <f t="shared" ref="AN49:AN50" si="91">AL49+AM49</f>
        <v>1.51</v>
      </c>
      <c r="AO49" s="311">
        <f t="shared" ref="AO49:AO56" si="92">AL49*H49</f>
        <v>137.65233688000001</v>
      </c>
      <c r="AP49" s="315">
        <f t="shared" ref="AP49:AP56" si="93">AM49*H49</f>
        <v>0</v>
      </c>
      <c r="AQ49" s="258">
        <f t="shared" ref="AQ49:AQ50" si="94">AO49+AP49</f>
        <v>137.65233688000001</v>
      </c>
      <c r="AR49" s="259">
        <v>0</v>
      </c>
      <c r="AS49" s="260">
        <f t="shared" ref="AS49:AS56" si="95">ROUND(F49*AR49,2)</f>
        <v>0</v>
      </c>
      <c r="AT49" s="263">
        <v>1867</v>
      </c>
    </row>
    <row r="50" spans="1:47" s="263" customFormat="1" ht="27.75" customHeight="1" x14ac:dyDescent="0.25">
      <c r="A50" s="452" t="s">
        <v>95</v>
      </c>
      <c r="B50" s="453" t="s">
        <v>36</v>
      </c>
      <c r="C50" s="453" t="s">
        <v>316</v>
      </c>
      <c r="D50" s="454" t="s">
        <v>37</v>
      </c>
      <c r="E50" s="480" t="s">
        <v>31</v>
      </c>
      <c r="F50" s="456">
        <v>1.51</v>
      </c>
      <c r="G50" s="457">
        <v>71.42</v>
      </c>
      <c r="H50" s="457">
        <f t="shared" ref="H50" si="96">G50+G50*$H$11</f>
        <v>91.160488000000001</v>
      </c>
      <c r="I50" s="458">
        <v>137.65</v>
      </c>
      <c r="J50" s="459"/>
      <c r="K50" s="460"/>
      <c r="L50" s="461">
        <f t="shared" si="73"/>
        <v>0.08</v>
      </c>
      <c r="M50" s="461">
        <f t="shared" si="74"/>
        <v>0.08</v>
      </c>
      <c r="N50" s="462"/>
      <c r="O50" s="462">
        <f t="shared" si="75"/>
        <v>7.2928390400000005</v>
      </c>
      <c r="P50" s="463">
        <f t="shared" si="76"/>
        <v>7.2928390400000005</v>
      </c>
      <c r="Q50" s="464">
        <v>0.05</v>
      </c>
      <c r="R50" s="465">
        <f t="shared" si="77"/>
        <v>0.08</v>
      </c>
      <c r="S50" s="278"/>
      <c r="T50" s="256">
        <f>L50</f>
        <v>0.08</v>
      </c>
      <c r="U50" s="261">
        <f t="shared" si="78"/>
        <v>1.1399999999999999</v>
      </c>
      <c r="V50" s="257">
        <f t="shared" si="79"/>
        <v>1.22</v>
      </c>
      <c r="W50" s="253">
        <f t="shared" si="80"/>
        <v>7.2928390400000005</v>
      </c>
      <c r="X50" s="253">
        <f t="shared" si="81"/>
        <v>103.92295632</v>
      </c>
      <c r="Y50" s="258">
        <f t="shared" si="82"/>
        <v>111.21579536</v>
      </c>
      <c r="Z50" s="259">
        <v>0.8</v>
      </c>
      <c r="AA50" s="260">
        <f t="shared" si="83"/>
        <v>1.1399999999999999</v>
      </c>
      <c r="AC50" s="256">
        <f t="shared" ref="AC50" si="97">V50</f>
        <v>1.22</v>
      </c>
      <c r="AD50" s="261">
        <f t="shared" si="84"/>
        <v>0.28999999999999998</v>
      </c>
      <c r="AE50" s="257">
        <f t="shared" si="85"/>
        <v>1.51</v>
      </c>
      <c r="AF50" s="253">
        <f t="shared" si="86"/>
        <v>111.21579536</v>
      </c>
      <c r="AG50" s="253">
        <f t="shared" si="87"/>
        <v>26.436541519999999</v>
      </c>
      <c r="AH50" s="335">
        <f t="shared" si="88"/>
        <v>137.65233688000001</v>
      </c>
      <c r="AI50" s="259">
        <v>0.19</v>
      </c>
      <c r="AJ50" s="260">
        <f t="shared" si="89"/>
        <v>0.28999999999999998</v>
      </c>
      <c r="AL50" s="256">
        <f t="shared" ref="AL50" si="98">AE50</f>
        <v>1.51</v>
      </c>
      <c r="AM50" s="373">
        <f t="shared" si="90"/>
        <v>0</v>
      </c>
      <c r="AN50" s="257">
        <f t="shared" si="91"/>
        <v>1.51</v>
      </c>
      <c r="AO50" s="311">
        <f t="shared" si="92"/>
        <v>137.65233688000001</v>
      </c>
      <c r="AP50" s="315">
        <f t="shared" si="93"/>
        <v>0</v>
      </c>
      <c r="AQ50" s="258">
        <f t="shared" si="94"/>
        <v>137.65233688000001</v>
      </c>
      <c r="AR50" s="259">
        <v>0</v>
      </c>
      <c r="AS50" s="260">
        <f t="shared" si="95"/>
        <v>0</v>
      </c>
      <c r="AT50" s="263">
        <v>1867</v>
      </c>
    </row>
    <row r="51" spans="1:47" s="263" customFormat="1" ht="30" customHeight="1" x14ac:dyDescent="0.25">
      <c r="A51" s="452" t="s">
        <v>97</v>
      </c>
      <c r="B51" s="453" t="s">
        <v>80</v>
      </c>
      <c r="C51" s="453" t="s">
        <v>316</v>
      </c>
      <c r="D51" s="454" t="s">
        <v>81</v>
      </c>
      <c r="E51" s="453" t="s">
        <v>31</v>
      </c>
      <c r="F51" s="456">
        <v>8.8000000000000007</v>
      </c>
      <c r="G51" s="491">
        <v>824.13</v>
      </c>
      <c r="H51" s="457">
        <f>G51+G51*$H$11</f>
        <v>1051.9195319999999</v>
      </c>
      <c r="I51" s="458">
        <v>9256.9</v>
      </c>
      <c r="J51" s="534"/>
      <c r="K51" s="460"/>
      <c r="L51" s="461">
        <f>R51</f>
        <v>0.44</v>
      </c>
      <c r="M51" s="461">
        <f>K51+L51</f>
        <v>0.44</v>
      </c>
      <c r="N51" s="462"/>
      <c r="O51" s="462">
        <f t="shared" si="75"/>
        <v>462.84459407999998</v>
      </c>
      <c r="P51" s="463">
        <f>N51+O51</f>
        <v>462.84459407999998</v>
      </c>
      <c r="Q51" s="464">
        <v>0.05</v>
      </c>
      <c r="R51" s="465">
        <f t="shared" si="77"/>
        <v>0.44</v>
      </c>
      <c r="S51" s="278"/>
      <c r="T51" s="256">
        <f>L51</f>
        <v>0.44</v>
      </c>
      <c r="U51" s="261">
        <f>AA51</f>
        <v>8.36</v>
      </c>
      <c r="V51" s="257">
        <f>T51+U51</f>
        <v>8.7999999999999989</v>
      </c>
      <c r="W51" s="253">
        <f t="shared" si="80"/>
        <v>462.84459407999998</v>
      </c>
      <c r="X51" s="253">
        <f t="shared" si="81"/>
        <v>8794.0472875199994</v>
      </c>
      <c r="Y51" s="258">
        <f>W51+X51</f>
        <v>9256.8918815999987</v>
      </c>
      <c r="Z51" s="262">
        <v>1</v>
      </c>
      <c r="AA51" s="260">
        <f t="shared" si="83"/>
        <v>8.36</v>
      </c>
      <c r="AC51" s="256">
        <f>V51</f>
        <v>8.7999999999999989</v>
      </c>
      <c r="AD51" s="261">
        <f>AJ51</f>
        <v>0</v>
      </c>
      <c r="AE51" s="257">
        <f>AC51+AD51</f>
        <v>8.7999999999999989</v>
      </c>
      <c r="AF51" s="253">
        <f t="shared" si="86"/>
        <v>9256.8918815999987</v>
      </c>
      <c r="AG51" s="253">
        <f t="shared" si="87"/>
        <v>0</v>
      </c>
      <c r="AH51" s="335">
        <f>AF51+AG51</f>
        <v>9256.8918815999987</v>
      </c>
      <c r="AI51" s="272">
        <v>0</v>
      </c>
      <c r="AJ51" s="260">
        <f t="shared" si="89"/>
        <v>0</v>
      </c>
      <c r="AL51" s="256">
        <f>AE51</f>
        <v>8.7999999999999989</v>
      </c>
      <c r="AM51" s="373">
        <f>AS51</f>
        <v>0</v>
      </c>
      <c r="AN51" s="257">
        <f>AL51+AM51</f>
        <v>8.7999999999999989</v>
      </c>
      <c r="AO51" s="311">
        <f t="shared" si="92"/>
        <v>9256.8918815999987</v>
      </c>
      <c r="AP51" s="315">
        <f t="shared" si="93"/>
        <v>0</v>
      </c>
      <c r="AQ51" s="258">
        <f>AO51+AP51</f>
        <v>9256.8918815999987</v>
      </c>
      <c r="AR51" s="264">
        <v>0</v>
      </c>
      <c r="AS51" s="260">
        <f t="shared" si="95"/>
        <v>0</v>
      </c>
    </row>
    <row r="52" spans="1:47" s="263" customFormat="1" ht="18" customHeight="1" x14ac:dyDescent="0.25">
      <c r="A52" s="452" t="s">
        <v>99</v>
      </c>
      <c r="B52" s="453" t="s">
        <v>318</v>
      </c>
      <c r="C52" s="453" t="s">
        <v>316</v>
      </c>
      <c r="D52" s="454" t="s">
        <v>358</v>
      </c>
      <c r="E52" s="453" t="s">
        <v>85</v>
      </c>
      <c r="F52" s="483">
        <v>76.180000000000007</v>
      </c>
      <c r="G52" s="491">
        <v>13.61</v>
      </c>
      <c r="H52" s="457">
        <f>G52+G52*$H$11</f>
        <v>17.371803999999997</v>
      </c>
      <c r="I52" s="458">
        <v>1323.25</v>
      </c>
      <c r="J52" s="459"/>
      <c r="K52" s="460"/>
      <c r="L52" s="461">
        <f>R52</f>
        <v>3.81</v>
      </c>
      <c r="M52" s="461">
        <f>K52+L52</f>
        <v>3.81</v>
      </c>
      <c r="N52" s="462"/>
      <c r="O52" s="462">
        <f t="shared" si="75"/>
        <v>66.186573239999987</v>
      </c>
      <c r="P52" s="463">
        <f>N52+O52</f>
        <v>66.186573239999987</v>
      </c>
      <c r="Q52" s="464">
        <v>0.05</v>
      </c>
      <c r="R52" s="465">
        <f t="shared" si="77"/>
        <v>3.81</v>
      </c>
      <c r="S52" s="278"/>
      <c r="T52" s="256">
        <f>L52</f>
        <v>3.81</v>
      </c>
      <c r="U52" s="261">
        <f>AA52</f>
        <v>72.37</v>
      </c>
      <c r="V52" s="257">
        <f>T52+U52</f>
        <v>76.180000000000007</v>
      </c>
      <c r="W52" s="253">
        <f t="shared" si="80"/>
        <v>66.186573239999987</v>
      </c>
      <c r="X52" s="253">
        <f t="shared" si="81"/>
        <v>1257.1974554799999</v>
      </c>
      <c r="Y52" s="258">
        <f>W52+X52</f>
        <v>1323.3840287199998</v>
      </c>
      <c r="Z52" s="262">
        <v>1</v>
      </c>
      <c r="AA52" s="260">
        <f t="shared" si="83"/>
        <v>72.37</v>
      </c>
      <c r="AC52" s="256">
        <f>V52</f>
        <v>76.180000000000007</v>
      </c>
      <c r="AD52" s="261">
        <f>AJ52</f>
        <v>0</v>
      </c>
      <c r="AE52" s="257">
        <f>AC52+AD52</f>
        <v>76.180000000000007</v>
      </c>
      <c r="AF52" s="253">
        <f t="shared" si="86"/>
        <v>1323.3840287199998</v>
      </c>
      <c r="AG52" s="253">
        <f t="shared" si="87"/>
        <v>0</v>
      </c>
      <c r="AH52" s="335">
        <f>AF52+AG52</f>
        <v>1323.3840287199998</v>
      </c>
      <c r="AI52" s="273">
        <v>0</v>
      </c>
      <c r="AJ52" s="260">
        <f t="shared" si="89"/>
        <v>0</v>
      </c>
      <c r="AL52" s="256">
        <f>AE52</f>
        <v>76.180000000000007</v>
      </c>
      <c r="AM52" s="373">
        <f>AS52</f>
        <v>0</v>
      </c>
      <c r="AN52" s="257">
        <f>AL52+AM52</f>
        <v>76.180000000000007</v>
      </c>
      <c r="AO52" s="311">
        <f t="shared" si="92"/>
        <v>1323.3840287199998</v>
      </c>
      <c r="AP52" s="315">
        <f t="shared" si="93"/>
        <v>0</v>
      </c>
      <c r="AQ52" s="258">
        <f>AO52+AP52</f>
        <v>1323.3840287199998</v>
      </c>
      <c r="AR52" s="264">
        <v>0</v>
      </c>
      <c r="AS52" s="260">
        <f t="shared" si="95"/>
        <v>0</v>
      </c>
    </row>
    <row r="53" spans="1:47" s="263" customFormat="1" ht="28.5" customHeight="1" x14ac:dyDescent="0.25">
      <c r="A53" s="452" t="s">
        <v>101</v>
      </c>
      <c r="B53" s="453" t="s">
        <v>90</v>
      </c>
      <c r="C53" s="453" t="s">
        <v>316</v>
      </c>
      <c r="D53" s="454" t="s">
        <v>91</v>
      </c>
      <c r="E53" s="453" t="s">
        <v>22</v>
      </c>
      <c r="F53" s="483">
        <v>10</v>
      </c>
      <c r="G53" s="491">
        <v>75.88</v>
      </c>
      <c r="H53" s="457">
        <f>G53+G53*$H$11</f>
        <v>96.853231999999991</v>
      </c>
      <c r="I53" s="458">
        <v>968.5</v>
      </c>
      <c r="J53" s="459"/>
      <c r="K53" s="474"/>
      <c r="L53" s="475">
        <f>R53</f>
        <v>0.5</v>
      </c>
      <c r="M53" s="475">
        <f>K53+L53</f>
        <v>0.5</v>
      </c>
      <c r="N53" s="476"/>
      <c r="O53" s="476">
        <f t="shared" si="75"/>
        <v>48.426615999999996</v>
      </c>
      <c r="P53" s="477">
        <f>N53+O53</f>
        <v>48.426615999999996</v>
      </c>
      <c r="Q53" s="478">
        <v>0.05</v>
      </c>
      <c r="R53" s="479">
        <f t="shared" si="77"/>
        <v>0.5</v>
      </c>
      <c r="S53" s="278"/>
      <c r="T53" s="274">
        <f>L53</f>
        <v>0.5</v>
      </c>
      <c r="U53" s="261">
        <f>AA53</f>
        <v>9.5</v>
      </c>
      <c r="V53" s="261">
        <f>T53+U53</f>
        <v>10</v>
      </c>
      <c r="W53" s="275">
        <f t="shared" si="80"/>
        <v>48.426615999999996</v>
      </c>
      <c r="X53" s="275">
        <f t="shared" si="81"/>
        <v>920.10570399999995</v>
      </c>
      <c r="Y53" s="276">
        <f>W53+X53</f>
        <v>968.53231999999991</v>
      </c>
      <c r="Z53" s="262">
        <v>1</v>
      </c>
      <c r="AA53" s="277">
        <f t="shared" si="83"/>
        <v>9.5</v>
      </c>
      <c r="AC53" s="256">
        <f>V53</f>
        <v>10</v>
      </c>
      <c r="AD53" s="261">
        <f>AJ53</f>
        <v>0</v>
      </c>
      <c r="AE53" s="257">
        <f>AC53+AD53</f>
        <v>10</v>
      </c>
      <c r="AF53" s="253">
        <f t="shared" si="86"/>
        <v>968.53231999999991</v>
      </c>
      <c r="AG53" s="253">
        <f t="shared" si="87"/>
        <v>0</v>
      </c>
      <c r="AH53" s="335">
        <f>AF53+AG53</f>
        <v>968.53231999999991</v>
      </c>
      <c r="AI53" s="273">
        <v>0</v>
      </c>
      <c r="AJ53" s="260">
        <f t="shared" si="89"/>
        <v>0</v>
      </c>
      <c r="AL53" s="256">
        <f>AE53</f>
        <v>10</v>
      </c>
      <c r="AM53" s="373">
        <f>AS53</f>
        <v>0</v>
      </c>
      <c r="AN53" s="257">
        <f>AL53+AM53</f>
        <v>10</v>
      </c>
      <c r="AO53" s="311">
        <f t="shared" si="92"/>
        <v>968.53231999999991</v>
      </c>
      <c r="AP53" s="315">
        <f t="shared" si="93"/>
        <v>0</v>
      </c>
      <c r="AQ53" s="258">
        <f>AO53+AP53</f>
        <v>968.53231999999991</v>
      </c>
      <c r="AR53" s="264">
        <v>0</v>
      </c>
      <c r="AS53" s="260">
        <f t="shared" si="95"/>
        <v>0</v>
      </c>
    </row>
    <row r="54" spans="1:47" s="263" customFormat="1" ht="48" customHeight="1" x14ac:dyDescent="0.25">
      <c r="A54" s="452" t="s">
        <v>104</v>
      </c>
      <c r="B54" s="453" t="s">
        <v>319</v>
      </c>
      <c r="C54" s="453" t="s">
        <v>316</v>
      </c>
      <c r="D54" s="454" t="s">
        <v>362</v>
      </c>
      <c r="E54" s="453" t="s">
        <v>22</v>
      </c>
      <c r="F54" s="456">
        <v>30</v>
      </c>
      <c r="G54" s="457">
        <v>13.7</v>
      </c>
      <c r="H54" s="457">
        <f t="shared" ref="H54:H56" si="99">G54+G54*$H$11</f>
        <v>17.48668</v>
      </c>
      <c r="I54" s="458">
        <v>524.70000000000005</v>
      </c>
      <c r="J54" s="459"/>
      <c r="K54" s="460"/>
      <c r="L54" s="461">
        <f t="shared" si="9"/>
        <v>3</v>
      </c>
      <c r="M54" s="461">
        <f t="shared" si="10"/>
        <v>3</v>
      </c>
      <c r="N54" s="462"/>
      <c r="O54" s="462">
        <f t="shared" si="75"/>
        <v>52.460039999999999</v>
      </c>
      <c r="P54" s="463">
        <f t="shared" si="11"/>
        <v>52.460039999999999</v>
      </c>
      <c r="Q54" s="464">
        <v>0.1</v>
      </c>
      <c r="R54" s="465">
        <f t="shared" si="77"/>
        <v>3</v>
      </c>
      <c r="S54" s="278"/>
      <c r="T54" s="256">
        <f t="shared" ref="T54:T56" si="100">L54</f>
        <v>3</v>
      </c>
      <c r="U54" s="261">
        <f t="shared" ref="U54:U56" si="101">AA54</f>
        <v>21.6</v>
      </c>
      <c r="V54" s="257">
        <f t="shared" si="13"/>
        <v>24.6</v>
      </c>
      <c r="W54" s="253">
        <f t="shared" si="80"/>
        <v>52.460039999999999</v>
      </c>
      <c r="X54" s="253">
        <f t="shared" si="81"/>
        <v>377.712288</v>
      </c>
      <c r="Y54" s="258">
        <f t="shared" si="14"/>
        <v>430.17232799999999</v>
      </c>
      <c r="Z54" s="262">
        <v>0.8</v>
      </c>
      <c r="AA54" s="260">
        <f t="shared" si="83"/>
        <v>21.6</v>
      </c>
      <c r="AC54" s="256">
        <f t="shared" ref="AC54:AC56" si="102">V54</f>
        <v>24.6</v>
      </c>
      <c r="AD54" s="261">
        <f t="shared" ref="AD54:AD56" si="103">AJ54</f>
        <v>5.4</v>
      </c>
      <c r="AE54" s="257">
        <f t="shared" ref="AE54:AE56" si="104">AC54+AD54</f>
        <v>30</v>
      </c>
      <c r="AF54" s="253">
        <f t="shared" si="86"/>
        <v>430.17232799999999</v>
      </c>
      <c r="AG54" s="253">
        <f t="shared" si="87"/>
        <v>94.428072</v>
      </c>
      <c r="AH54" s="335">
        <f t="shared" si="3"/>
        <v>524.60040000000004</v>
      </c>
      <c r="AI54" s="264">
        <v>0.18</v>
      </c>
      <c r="AJ54" s="260">
        <f t="shared" si="89"/>
        <v>5.4</v>
      </c>
      <c r="AL54" s="256">
        <f t="shared" ref="AL54:AL56" si="105">AE54</f>
        <v>30</v>
      </c>
      <c r="AM54" s="373">
        <f t="shared" ref="AM54:AM56" si="106">AS54</f>
        <v>0</v>
      </c>
      <c r="AN54" s="257">
        <f t="shared" ref="AN54:AN56" si="107">AL54+AM54</f>
        <v>30</v>
      </c>
      <c r="AO54" s="311">
        <f t="shared" si="92"/>
        <v>524.60040000000004</v>
      </c>
      <c r="AP54" s="315">
        <f t="shared" si="93"/>
        <v>0</v>
      </c>
      <c r="AQ54" s="258">
        <f t="shared" si="7"/>
        <v>524.60040000000004</v>
      </c>
      <c r="AR54" s="264">
        <v>0</v>
      </c>
      <c r="AS54" s="260">
        <f t="shared" si="95"/>
        <v>0</v>
      </c>
      <c r="AT54" s="263">
        <v>1863</v>
      </c>
    </row>
    <row r="55" spans="1:47" s="263" customFormat="1" ht="46.5" customHeight="1" x14ac:dyDescent="0.25">
      <c r="A55" s="452" t="s">
        <v>107</v>
      </c>
      <c r="B55" s="453" t="s">
        <v>68</v>
      </c>
      <c r="C55" s="453" t="s">
        <v>316</v>
      </c>
      <c r="D55" s="454" t="s">
        <v>309</v>
      </c>
      <c r="E55" s="453" t="s">
        <v>22</v>
      </c>
      <c r="F55" s="456">
        <v>30</v>
      </c>
      <c r="G55" s="457">
        <v>37.78</v>
      </c>
      <c r="H55" s="457">
        <f t="shared" si="99"/>
        <v>48.222391999999999</v>
      </c>
      <c r="I55" s="458">
        <v>1446.6</v>
      </c>
      <c r="J55" s="459"/>
      <c r="K55" s="460"/>
      <c r="L55" s="461">
        <f t="shared" si="9"/>
        <v>3</v>
      </c>
      <c r="M55" s="461">
        <f t="shared" si="10"/>
        <v>3</v>
      </c>
      <c r="N55" s="462"/>
      <c r="O55" s="462">
        <f t="shared" si="75"/>
        <v>144.66717599999998</v>
      </c>
      <c r="P55" s="463">
        <f t="shared" si="11"/>
        <v>144.66717599999998</v>
      </c>
      <c r="Q55" s="464">
        <v>0.1</v>
      </c>
      <c r="R55" s="465">
        <f t="shared" si="77"/>
        <v>3</v>
      </c>
      <c r="S55" s="278"/>
      <c r="T55" s="256">
        <f t="shared" si="100"/>
        <v>3</v>
      </c>
      <c r="U55" s="261">
        <f t="shared" si="101"/>
        <v>21.6</v>
      </c>
      <c r="V55" s="257">
        <f t="shared" si="13"/>
        <v>24.6</v>
      </c>
      <c r="W55" s="253">
        <f t="shared" si="80"/>
        <v>144.66717599999998</v>
      </c>
      <c r="X55" s="253">
        <f t="shared" si="81"/>
        <v>1041.6036672</v>
      </c>
      <c r="Y55" s="258">
        <f t="shared" si="14"/>
        <v>1186.2708431999999</v>
      </c>
      <c r="Z55" s="262">
        <v>0.8</v>
      </c>
      <c r="AA55" s="260">
        <f t="shared" si="83"/>
        <v>21.6</v>
      </c>
      <c r="AC55" s="256">
        <f t="shared" si="102"/>
        <v>24.6</v>
      </c>
      <c r="AD55" s="261">
        <f t="shared" si="103"/>
        <v>5.4</v>
      </c>
      <c r="AE55" s="257">
        <f t="shared" si="104"/>
        <v>30</v>
      </c>
      <c r="AF55" s="253">
        <f t="shared" si="86"/>
        <v>1186.2708431999999</v>
      </c>
      <c r="AG55" s="253">
        <f t="shared" si="87"/>
        <v>260.4009168</v>
      </c>
      <c r="AH55" s="335">
        <f t="shared" si="3"/>
        <v>1446.6717599999999</v>
      </c>
      <c r="AI55" s="264">
        <v>0.18</v>
      </c>
      <c r="AJ55" s="260">
        <f t="shared" si="89"/>
        <v>5.4</v>
      </c>
      <c r="AL55" s="256">
        <f t="shared" si="105"/>
        <v>30</v>
      </c>
      <c r="AM55" s="373">
        <f t="shared" si="106"/>
        <v>0</v>
      </c>
      <c r="AN55" s="257">
        <f t="shared" si="107"/>
        <v>30</v>
      </c>
      <c r="AO55" s="311">
        <f t="shared" si="92"/>
        <v>1446.6717599999999</v>
      </c>
      <c r="AP55" s="315">
        <f t="shared" si="93"/>
        <v>0</v>
      </c>
      <c r="AQ55" s="258">
        <f t="shared" si="7"/>
        <v>1446.6717599999999</v>
      </c>
      <c r="AR55" s="264">
        <v>0</v>
      </c>
      <c r="AS55" s="260">
        <f t="shared" si="95"/>
        <v>0</v>
      </c>
      <c r="AT55" s="263">
        <v>1863</v>
      </c>
    </row>
    <row r="56" spans="1:47" s="263" customFormat="1" ht="31.5" customHeight="1" thickBot="1" x14ac:dyDescent="0.3">
      <c r="A56" s="452" t="s">
        <v>110</v>
      </c>
      <c r="B56" s="453" t="s">
        <v>320</v>
      </c>
      <c r="C56" s="453" t="s">
        <v>316</v>
      </c>
      <c r="D56" s="484" t="s">
        <v>321</v>
      </c>
      <c r="E56" s="453" t="s">
        <v>22</v>
      </c>
      <c r="F56" s="456">
        <v>76.5</v>
      </c>
      <c r="G56" s="457">
        <v>27.11</v>
      </c>
      <c r="H56" s="457">
        <f t="shared" si="99"/>
        <v>34.603203999999998</v>
      </c>
      <c r="I56" s="458">
        <v>2646.9</v>
      </c>
      <c r="J56" s="459"/>
      <c r="K56" s="460"/>
      <c r="L56" s="461">
        <f t="shared" si="9"/>
        <v>0</v>
      </c>
      <c r="M56" s="461">
        <f t="shared" si="10"/>
        <v>0</v>
      </c>
      <c r="N56" s="462"/>
      <c r="O56" s="462">
        <f t="shared" si="75"/>
        <v>0</v>
      </c>
      <c r="P56" s="463">
        <f t="shared" si="11"/>
        <v>0</v>
      </c>
      <c r="Q56" s="464">
        <v>0</v>
      </c>
      <c r="R56" s="465">
        <f t="shared" si="77"/>
        <v>0</v>
      </c>
      <c r="S56" s="278"/>
      <c r="T56" s="256">
        <f t="shared" si="100"/>
        <v>0</v>
      </c>
      <c r="U56" s="261">
        <f t="shared" si="101"/>
        <v>0</v>
      </c>
      <c r="V56" s="257">
        <f t="shared" si="13"/>
        <v>0</v>
      </c>
      <c r="W56" s="253">
        <f t="shared" si="80"/>
        <v>0</v>
      </c>
      <c r="X56" s="253">
        <f t="shared" si="81"/>
        <v>0</v>
      </c>
      <c r="Y56" s="258">
        <f t="shared" si="14"/>
        <v>0</v>
      </c>
      <c r="Z56" s="262">
        <v>0</v>
      </c>
      <c r="AA56" s="260">
        <f t="shared" si="83"/>
        <v>0</v>
      </c>
      <c r="AC56" s="256">
        <f t="shared" si="102"/>
        <v>0</v>
      </c>
      <c r="AD56" s="261">
        <f t="shared" si="103"/>
        <v>0</v>
      </c>
      <c r="AE56" s="257">
        <f t="shared" si="104"/>
        <v>0</v>
      </c>
      <c r="AF56" s="253">
        <f t="shared" si="86"/>
        <v>0</v>
      </c>
      <c r="AG56" s="253">
        <f t="shared" si="87"/>
        <v>0</v>
      </c>
      <c r="AH56" s="335">
        <f t="shared" si="3"/>
        <v>0</v>
      </c>
      <c r="AI56" s="264">
        <v>0</v>
      </c>
      <c r="AJ56" s="260">
        <f t="shared" si="89"/>
        <v>0</v>
      </c>
      <c r="AL56" s="256">
        <f t="shared" si="105"/>
        <v>0</v>
      </c>
      <c r="AM56" s="373">
        <f t="shared" si="106"/>
        <v>76.5</v>
      </c>
      <c r="AN56" s="257">
        <f t="shared" si="107"/>
        <v>76.5</v>
      </c>
      <c r="AO56" s="311">
        <f t="shared" si="92"/>
        <v>0</v>
      </c>
      <c r="AP56" s="315">
        <f t="shared" si="93"/>
        <v>2647.1451059999999</v>
      </c>
      <c r="AQ56" s="258">
        <f t="shared" si="7"/>
        <v>2647.1451059999999</v>
      </c>
      <c r="AR56" s="264">
        <v>1</v>
      </c>
      <c r="AS56" s="260">
        <f t="shared" si="95"/>
        <v>76.5</v>
      </c>
      <c r="AT56" s="263">
        <v>1863</v>
      </c>
    </row>
    <row r="57" spans="1:47" ht="18.75" customHeight="1" thickBot="1" x14ac:dyDescent="0.3">
      <c r="A57" s="481">
        <v>6</v>
      </c>
      <c r="B57" s="685" t="s">
        <v>342</v>
      </c>
      <c r="C57" s="685"/>
      <c r="D57" s="685"/>
      <c r="E57" s="685"/>
      <c r="F57" s="685"/>
      <c r="G57" s="685"/>
      <c r="H57" s="686"/>
      <c r="I57" s="482">
        <f>SUM(I58:I74)</f>
        <v>49593.349999999991</v>
      </c>
      <c r="J57" s="385"/>
      <c r="K57" s="469"/>
      <c r="L57" s="470"/>
      <c r="M57" s="470"/>
      <c r="N57" s="471"/>
      <c r="O57" s="471">
        <f>SUM(O54:O56)</f>
        <v>197.12721599999998</v>
      </c>
      <c r="P57" s="471">
        <f>SUM(P54:P56)</f>
        <v>197.12721599999998</v>
      </c>
      <c r="Q57" s="472"/>
      <c r="R57" s="473"/>
      <c r="S57" s="147"/>
      <c r="T57" s="238"/>
      <c r="U57" s="239"/>
      <c r="V57" s="239"/>
      <c r="W57" s="240">
        <f>SUM(W54:W56)</f>
        <v>197.12721599999998</v>
      </c>
      <c r="X57" s="240">
        <f>SUM(X54:X56)</f>
        <v>1419.3159552</v>
      </c>
      <c r="Y57" s="241">
        <f t="shared" si="14"/>
        <v>1616.4431712000001</v>
      </c>
      <c r="Z57" s="243"/>
      <c r="AA57" s="243"/>
      <c r="AC57" s="238"/>
      <c r="AD57" s="239"/>
      <c r="AE57" s="239"/>
      <c r="AF57" s="240">
        <f>SUM(AF54:AF56)</f>
        <v>1616.4431712000001</v>
      </c>
      <c r="AG57" s="240">
        <f>SUM(AG54:AG56)</f>
        <v>354.82898879999999</v>
      </c>
      <c r="AH57" s="301">
        <f t="shared" si="3"/>
        <v>1971.27216</v>
      </c>
      <c r="AI57" s="243"/>
      <c r="AJ57" s="243"/>
      <c r="AL57" s="238"/>
      <c r="AM57" s="323"/>
      <c r="AN57" s="239"/>
      <c r="AO57" s="312">
        <f>SUM(AO54:AO56)</f>
        <v>1971.27216</v>
      </c>
      <c r="AP57" s="316">
        <f>SUM(AP54:AP56)</f>
        <v>2647.1451059999999</v>
      </c>
      <c r="AQ57" s="241">
        <f t="shared" si="7"/>
        <v>4618.4172660000004</v>
      </c>
      <c r="AR57" s="243"/>
      <c r="AS57" s="243"/>
    </row>
    <row r="58" spans="1:47" s="72" customFormat="1" ht="45.75" customHeight="1" x14ac:dyDescent="0.25">
      <c r="A58" s="492" t="s">
        <v>178</v>
      </c>
      <c r="B58" s="595" t="s">
        <v>430</v>
      </c>
      <c r="C58" s="594" t="s">
        <v>430</v>
      </c>
      <c r="D58" s="454" t="s">
        <v>431</v>
      </c>
      <c r="E58" s="455" t="s">
        <v>19</v>
      </c>
      <c r="F58" s="456">
        <v>6</v>
      </c>
      <c r="G58" s="457">
        <v>850.22</v>
      </c>
      <c r="H58" s="457">
        <f t="shared" ref="H58:H74" si="108">G58+G58*$H$11</f>
        <v>1085.220808</v>
      </c>
      <c r="I58" s="494">
        <v>6511.32</v>
      </c>
      <c r="J58" s="468"/>
      <c r="K58" s="535"/>
      <c r="L58" s="495"/>
      <c r="M58" s="495"/>
      <c r="N58" s="496"/>
      <c r="O58" s="496"/>
      <c r="P58" s="497"/>
      <c r="Q58" s="498"/>
      <c r="R58" s="499"/>
      <c r="S58" s="120"/>
      <c r="T58" s="114"/>
      <c r="U58" s="122"/>
      <c r="V58" s="115"/>
      <c r="W58" s="116"/>
      <c r="X58" s="116"/>
      <c r="Y58" s="117"/>
      <c r="Z58" s="125"/>
      <c r="AA58" s="119"/>
      <c r="AC58" s="114"/>
      <c r="AD58" s="122"/>
      <c r="AE58" s="115"/>
      <c r="AF58" s="116"/>
      <c r="AG58" s="116"/>
      <c r="AH58" s="252"/>
      <c r="AI58" s="251"/>
      <c r="AJ58" s="119"/>
      <c r="AL58" s="114"/>
      <c r="AM58" s="324"/>
      <c r="AN58" s="115"/>
      <c r="AO58" s="311"/>
      <c r="AP58" s="315"/>
      <c r="AQ58" s="117"/>
      <c r="AR58" s="251"/>
      <c r="AS58" s="119"/>
      <c r="AU58" s="263"/>
    </row>
    <row r="59" spans="1:47" s="72" customFormat="1" ht="45.75" customHeight="1" x14ac:dyDescent="0.25">
      <c r="A59" s="492" t="s">
        <v>391</v>
      </c>
      <c r="B59" s="493" t="s">
        <v>416</v>
      </c>
      <c r="C59" s="453" t="s">
        <v>316</v>
      </c>
      <c r="D59" s="454" t="s">
        <v>417</v>
      </c>
      <c r="E59" s="455" t="s">
        <v>19</v>
      </c>
      <c r="F59" s="456">
        <v>4</v>
      </c>
      <c r="G59" s="457">
        <v>3455.56</v>
      </c>
      <c r="H59" s="457">
        <f t="shared" si="108"/>
        <v>4410.6767840000002</v>
      </c>
      <c r="I59" s="494">
        <v>17642.72</v>
      </c>
      <c r="J59" s="468"/>
      <c r="K59" s="535"/>
      <c r="L59" s="495"/>
      <c r="M59" s="495"/>
      <c r="N59" s="496"/>
      <c r="O59" s="496"/>
      <c r="P59" s="497"/>
      <c r="Q59" s="498"/>
      <c r="R59" s="499"/>
      <c r="S59" s="120"/>
      <c r="T59" s="114"/>
      <c r="U59" s="122"/>
      <c r="V59" s="115"/>
      <c r="W59" s="116"/>
      <c r="X59" s="116"/>
      <c r="Y59" s="117"/>
      <c r="Z59" s="125"/>
      <c r="AA59" s="119"/>
      <c r="AC59" s="114"/>
      <c r="AD59" s="122"/>
      <c r="AE59" s="115"/>
      <c r="AF59" s="116"/>
      <c r="AG59" s="116"/>
      <c r="AH59" s="252"/>
      <c r="AI59" s="251"/>
      <c r="AJ59" s="119"/>
      <c r="AL59" s="114"/>
      <c r="AM59" s="324"/>
      <c r="AN59" s="115"/>
      <c r="AO59" s="311"/>
      <c r="AP59" s="315"/>
      <c r="AQ59" s="117"/>
      <c r="AR59" s="251"/>
      <c r="AS59" s="119"/>
      <c r="AU59" s="263"/>
    </row>
    <row r="60" spans="1:47" s="72" customFormat="1" ht="75.75" customHeight="1" x14ac:dyDescent="0.25">
      <c r="A60" s="492" t="s">
        <v>392</v>
      </c>
      <c r="B60" s="453" t="s">
        <v>102</v>
      </c>
      <c r="C60" s="453" t="s">
        <v>316</v>
      </c>
      <c r="D60" s="454" t="s">
        <v>103</v>
      </c>
      <c r="E60" s="455" t="s">
        <v>19</v>
      </c>
      <c r="F60" s="456">
        <v>10</v>
      </c>
      <c r="G60" s="491">
        <v>291.64999999999998</v>
      </c>
      <c r="H60" s="457">
        <f t="shared" si="108"/>
        <v>372.26205999999996</v>
      </c>
      <c r="I60" s="494">
        <v>3722.6</v>
      </c>
      <c r="J60" s="536"/>
      <c r="K60" s="535"/>
      <c r="L60" s="495">
        <f t="shared" si="9"/>
        <v>0</v>
      </c>
      <c r="M60" s="495">
        <f t="shared" si="10"/>
        <v>0</v>
      </c>
      <c r="N60" s="496"/>
      <c r="O60" s="496">
        <f t="shared" ref="O60:O74" si="109">L60*H60</f>
        <v>0</v>
      </c>
      <c r="P60" s="497">
        <f t="shared" si="11"/>
        <v>0</v>
      </c>
      <c r="Q60" s="498">
        <v>0</v>
      </c>
      <c r="R60" s="499">
        <f t="shared" ref="R60:R74" si="110">ROUND(F60*Q60,2)</f>
        <v>0</v>
      </c>
      <c r="S60" s="120"/>
      <c r="T60" s="114">
        <f t="shared" ref="T60:T74" si="111">L60</f>
        <v>0</v>
      </c>
      <c r="U60" s="122">
        <f t="shared" ref="U60:U74" si="112">AA60</f>
        <v>0</v>
      </c>
      <c r="V60" s="115">
        <f t="shared" si="13"/>
        <v>0</v>
      </c>
      <c r="W60" s="116">
        <f t="shared" ref="W60:W74" si="113">T60*H60</f>
        <v>0</v>
      </c>
      <c r="X60" s="116">
        <f t="shared" ref="X60:X74" si="114">U60*H60</f>
        <v>0</v>
      </c>
      <c r="Y60" s="117">
        <f t="shared" si="14"/>
        <v>0</v>
      </c>
      <c r="Z60" s="125">
        <v>0</v>
      </c>
      <c r="AA60" s="119">
        <f t="shared" ref="AA60:AA74" si="115">ROUND((F60-M60)*Z60,2)</f>
        <v>0</v>
      </c>
      <c r="AC60" s="114">
        <f t="shared" ref="AC60:AC74" si="116">V60</f>
        <v>0</v>
      </c>
      <c r="AD60" s="122">
        <f t="shared" ref="AD60:AD74" si="117">AJ60</f>
        <v>0</v>
      </c>
      <c r="AE60" s="115">
        <f t="shared" ref="AE60:AE74" si="118">AC60+AD60</f>
        <v>0</v>
      </c>
      <c r="AF60" s="116">
        <f t="shared" ref="AF60:AF74" si="119">AC60*H60</f>
        <v>0</v>
      </c>
      <c r="AG60" s="116">
        <f t="shared" ref="AG60:AG74" si="120">AD60*H60</f>
        <v>0</v>
      </c>
      <c r="AH60" s="252">
        <f t="shared" si="3"/>
        <v>0</v>
      </c>
      <c r="AI60" s="251">
        <v>0</v>
      </c>
      <c r="AJ60" s="119">
        <f t="shared" ref="AJ60:AJ74" si="121">ROUND(F60*AI60,2)</f>
        <v>0</v>
      </c>
      <c r="AL60" s="114">
        <f t="shared" ref="AL60:AL74" si="122">AE60</f>
        <v>0</v>
      </c>
      <c r="AM60" s="324">
        <f t="shared" ref="AM60:AM74" si="123">AS60</f>
        <v>10</v>
      </c>
      <c r="AN60" s="115">
        <f t="shared" ref="AN60:AN74" si="124">AL60+AM60</f>
        <v>10</v>
      </c>
      <c r="AO60" s="311">
        <f t="shared" ref="AO60:AO74" si="125">AL60*H60</f>
        <v>0</v>
      </c>
      <c r="AP60" s="315">
        <f t="shared" ref="AP60:AP74" si="126">AM60*H60</f>
        <v>3722.6205999999997</v>
      </c>
      <c r="AQ60" s="117">
        <f t="shared" si="7"/>
        <v>3722.6205999999997</v>
      </c>
      <c r="AR60" s="251">
        <v>1</v>
      </c>
      <c r="AS60" s="119">
        <f t="shared" ref="AS60:AS74" si="127">ROUND(F60*AR60,2)</f>
        <v>10</v>
      </c>
      <c r="AU60" s="263"/>
    </row>
    <row r="61" spans="1:47" s="72" customFormat="1" ht="29.25" customHeight="1" x14ac:dyDescent="0.25">
      <c r="A61" s="492" t="s">
        <v>393</v>
      </c>
      <c r="B61" s="493" t="s">
        <v>108</v>
      </c>
      <c r="C61" s="493" t="s">
        <v>316</v>
      </c>
      <c r="D61" s="454" t="s">
        <v>363</v>
      </c>
      <c r="E61" s="453" t="s">
        <v>26</v>
      </c>
      <c r="F61" s="456">
        <v>5</v>
      </c>
      <c r="G61" s="457">
        <v>18.11</v>
      </c>
      <c r="H61" s="457">
        <f t="shared" si="108"/>
        <v>23.115603999999998</v>
      </c>
      <c r="I61" s="494">
        <v>115.6</v>
      </c>
      <c r="J61" s="537"/>
      <c r="K61" s="535"/>
      <c r="L61" s="495">
        <f t="shared" si="9"/>
        <v>0</v>
      </c>
      <c r="M61" s="495">
        <f t="shared" si="10"/>
        <v>0</v>
      </c>
      <c r="N61" s="496"/>
      <c r="O61" s="496">
        <f t="shared" si="109"/>
        <v>0</v>
      </c>
      <c r="P61" s="497">
        <f t="shared" si="11"/>
        <v>0</v>
      </c>
      <c r="Q61" s="498">
        <v>0</v>
      </c>
      <c r="R61" s="499">
        <f t="shared" si="110"/>
        <v>0</v>
      </c>
      <c r="S61" s="120"/>
      <c r="T61" s="114">
        <f t="shared" si="111"/>
        <v>0</v>
      </c>
      <c r="U61" s="122">
        <f t="shared" si="112"/>
        <v>0</v>
      </c>
      <c r="V61" s="115">
        <f t="shared" si="13"/>
        <v>0</v>
      </c>
      <c r="W61" s="116">
        <f t="shared" si="113"/>
        <v>0</v>
      </c>
      <c r="X61" s="116">
        <f t="shared" si="114"/>
        <v>0</v>
      </c>
      <c r="Y61" s="117">
        <f t="shared" si="14"/>
        <v>0</v>
      </c>
      <c r="Z61" s="125">
        <v>0</v>
      </c>
      <c r="AA61" s="119">
        <f t="shared" si="115"/>
        <v>0</v>
      </c>
      <c r="AC61" s="114">
        <f t="shared" si="116"/>
        <v>0</v>
      </c>
      <c r="AD61" s="122">
        <f t="shared" si="117"/>
        <v>0</v>
      </c>
      <c r="AE61" s="115">
        <f t="shared" si="118"/>
        <v>0</v>
      </c>
      <c r="AF61" s="116">
        <f t="shared" si="119"/>
        <v>0</v>
      </c>
      <c r="AG61" s="116">
        <f t="shared" si="120"/>
        <v>0</v>
      </c>
      <c r="AH61" s="252">
        <f t="shared" si="3"/>
        <v>0</v>
      </c>
      <c r="AI61" s="251">
        <v>0</v>
      </c>
      <c r="AJ61" s="119">
        <f t="shared" si="121"/>
        <v>0</v>
      </c>
      <c r="AL61" s="114">
        <f t="shared" si="122"/>
        <v>0</v>
      </c>
      <c r="AM61" s="324">
        <f t="shared" si="123"/>
        <v>5</v>
      </c>
      <c r="AN61" s="115">
        <f t="shared" si="124"/>
        <v>5</v>
      </c>
      <c r="AO61" s="311">
        <f t="shared" si="125"/>
        <v>0</v>
      </c>
      <c r="AP61" s="315">
        <f t="shared" si="126"/>
        <v>115.57801999999998</v>
      </c>
      <c r="AQ61" s="117">
        <f t="shared" si="7"/>
        <v>115.57801999999998</v>
      </c>
      <c r="AR61" s="251">
        <v>1</v>
      </c>
      <c r="AS61" s="119">
        <f t="shared" si="127"/>
        <v>5</v>
      </c>
      <c r="AU61" s="263"/>
    </row>
    <row r="62" spans="1:47" s="72" customFormat="1" ht="45.75" customHeight="1" x14ac:dyDescent="0.25">
      <c r="A62" s="492" t="s">
        <v>394</v>
      </c>
      <c r="B62" s="493" t="s">
        <v>111</v>
      </c>
      <c r="C62" s="493" t="s">
        <v>316</v>
      </c>
      <c r="D62" s="454" t="s">
        <v>354</v>
      </c>
      <c r="E62" s="453" t="s">
        <v>26</v>
      </c>
      <c r="F62" s="456">
        <v>121.94</v>
      </c>
      <c r="G62" s="457">
        <v>18.2</v>
      </c>
      <c r="H62" s="457">
        <f t="shared" si="108"/>
        <v>23.23048</v>
      </c>
      <c r="I62" s="494">
        <v>2832.67</v>
      </c>
      <c r="J62" s="537"/>
      <c r="K62" s="535"/>
      <c r="L62" s="495">
        <f t="shared" si="9"/>
        <v>0</v>
      </c>
      <c r="M62" s="495">
        <f t="shared" si="10"/>
        <v>0</v>
      </c>
      <c r="N62" s="496"/>
      <c r="O62" s="496">
        <f t="shared" si="109"/>
        <v>0</v>
      </c>
      <c r="P62" s="497">
        <f t="shared" si="11"/>
        <v>0</v>
      </c>
      <c r="Q62" s="498">
        <v>0</v>
      </c>
      <c r="R62" s="499">
        <f t="shared" si="110"/>
        <v>0</v>
      </c>
      <c r="S62" s="120"/>
      <c r="T62" s="114">
        <f t="shared" si="111"/>
        <v>0</v>
      </c>
      <c r="U62" s="122">
        <f t="shared" si="112"/>
        <v>0</v>
      </c>
      <c r="V62" s="115">
        <f t="shared" si="13"/>
        <v>0</v>
      </c>
      <c r="W62" s="116">
        <f t="shared" si="113"/>
        <v>0</v>
      </c>
      <c r="X62" s="116">
        <f t="shared" si="114"/>
        <v>0</v>
      </c>
      <c r="Y62" s="117">
        <f t="shared" si="14"/>
        <v>0</v>
      </c>
      <c r="Z62" s="125">
        <v>0</v>
      </c>
      <c r="AA62" s="119">
        <f t="shared" si="115"/>
        <v>0</v>
      </c>
      <c r="AC62" s="114">
        <f t="shared" si="116"/>
        <v>0</v>
      </c>
      <c r="AD62" s="122">
        <f t="shared" si="117"/>
        <v>0</v>
      </c>
      <c r="AE62" s="115">
        <f t="shared" si="118"/>
        <v>0</v>
      </c>
      <c r="AF62" s="116">
        <f t="shared" si="119"/>
        <v>0</v>
      </c>
      <c r="AG62" s="116">
        <f t="shared" si="120"/>
        <v>0</v>
      </c>
      <c r="AH62" s="252">
        <f t="shared" si="3"/>
        <v>0</v>
      </c>
      <c r="AI62" s="251">
        <v>0</v>
      </c>
      <c r="AJ62" s="119">
        <f t="shared" si="121"/>
        <v>0</v>
      </c>
      <c r="AL62" s="114">
        <f t="shared" si="122"/>
        <v>0</v>
      </c>
      <c r="AM62" s="324">
        <f t="shared" si="123"/>
        <v>121.94</v>
      </c>
      <c r="AN62" s="115">
        <f t="shared" si="124"/>
        <v>121.94</v>
      </c>
      <c r="AO62" s="311">
        <f t="shared" si="125"/>
        <v>0</v>
      </c>
      <c r="AP62" s="315">
        <f t="shared" si="126"/>
        <v>2832.7247312</v>
      </c>
      <c r="AQ62" s="117">
        <f t="shared" si="7"/>
        <v>2832.7247312</v>
      </c>
      <c r="AR62" s="251">
        <v>1</v>
      </c>
      <c r="AS62" s="119">
        <f t="shared" si="127"/>
        <v>121.94</v>
      </c>
      <c r="AU62" s="263"/>
    </row>
    <row r="63" spans="1:47" s="72" customFormat="1" ht="44.25" customHeight="1" x14ac:dyDescent="0.25">
      <c r="A63" s="492" t="s">
        <v>395</v>
      </c>
      <c r="B63" s="493" t="s">
        <v>111</v>
      </c>
      <c r="C63" s="493" t="s">
        <v>316</v>
      </c>
      <c r="D63" s="454" t="s">
        <v>355</v>
      </c>
      <c r="E63" s="453" t="s">
        <v>26</v>
      </c>
      <c r="F63" s="456">
        <v>121.94</v>
      </c>
      <c r="G63" s="457">
        <v>18.2</v>
      </c>
      <c r="H63" s="457">
        <f t="shared" si="108"/>
        <v>23.23048</v>
      </c>
      <c r="I63" s="494">
        <v>2832.67</v>
      </c>
      <c r="J63" s="468"/>
      <c r="K63" s="535"/>
      <c r="L63" s="495">
        <f t="shared" si="9"/>
        <v>0</v>
      </c>
      <c r="M63" s="495">
        <f t="shared" si="10"/>
        <v>0</v>
      </c>
      <c r="N63" s="496"/>
      <c r="O63" s="496">
        <f t="shared" si="109"/>
        <v>0</v>
      </c>
      <c r="P63" s="497">
        <f t="shared" si="11"/>
        <v>0</v>
      </c>
      <c r="Q63" s="498">
        <v>0</v>
      </c>
      <c r="R63" s="499">
        <f t="shared" si="110"/>
        <v>0</v>
      </c>
      <c r="S63" s="120"/>
      <c r="T63" s="114">
        <f t="shared" si="111"/>
        <v>0</v>
      </c>
      <c r="U63" s="122">
        <f t="shared" si="112"/>
        <v>0</v>
      </c>
      <c r="V63" s="115">
        <f t="shared" si="13"/>
        <v>0</v>
      </c>
      <c r="W63" s="116">
        <f t="shared" si="113"/>
        <v>0</v>
      </c>
      <c r="X63" s="116">
        <f t="shared" si="114"/>
        <v>0</v>
      </c>
      <c r="Y63" s="117">
        <f t="shared" si="14"/>
        <v>0</v>
      </c>
      <c r="Z63" s="125">
        <v>0</v>
      </c>
      <c r="AA63" s="119">
        <f t="shared" si="115"/>
        <v>0</v>
      </c>
      <c r="AC63" s="114">
        <f t="shared" si="116"/>
        <v>0</v>
      </c>
      <c r="AD63" s="122">
        <f t="shared" si="117"/>
        <v>0</v>
      </c>
      <c r="AE63" s="115">
        <f t="shared" si="118"/>
        <v>0</v>
      </c>
      <c r="AF63" s="116">
        <f t="shared" si="119"/>
        <v>0</v>
      </c>
      <c r="AG63" s="116">
        <f t="shared" si="120"/>
        <v>0</v>
      </c>
      <c r="AH63" s="252">
        <f t="shared" si="3"/>
        <v>0</v>
      </c>
      <c r="AI63" s="251">
        <v>0</v>
      </c>
      <c r="AJ63" s="119">
        <f t="shared" si="121"/>
        <v>0</v>
      </c>
      <c r="AL63" s="114">
        <f t="shared" si="122"/>
        <v>0</v>
      </c>
      <c r="AM63" s="324">
        <f t="shared" si="123"/>
        <v>121.94</v>
      </c>
      <c r="AN63" s="115">
        <f t="shared" si="124"/>
        <v>121.94</v>
      </c>
      <c r="AO63" s="311">
        <f t="shared" si="125"/>
        <v>0</v>
      </c>
      <c r="AP63" s="315">
        <f t="shared" si="126"/>
        <v>2832.7247312</v>
      </c>
      <c r="AQ63" s="117">
        <f t="shared" si="7"/>
        <v>2832.7247312</v>
      </c>
      <c r="AR63" s="251">
        <v>1</v>
      </c>
      <c r="AS63" s="119">
        <f t="shared" si="127"/>
        <v>121.94</v>
      </c>
      <c r="AU63" s="263"/>
    </row>
    <row r="64" spans="1:47" s="72" customFormat="1" ht="45.75" customHeight="1" x14ac:dyDescent="0.25">
      <c r="A64" s="492" t="s">
        <v>396</v>
      </c>
      <c r="B64" s="493" t="s">
        <v>111</v>
      </c>
      <c r="C64" s="493" t="s">
        <v>316</v>
      </c>
      <c r="D64" s="454" t="s">
        <v>356</v>
      </c>
      <c r="E64" s="453" t="s">
        <v>26</v>
      </c>
      <c r="F64" s="456">
        <v>121.94</v>
      </c>
      <c r="G64" s="457">
        <v>18.2</v>
      </c>
      <c r="H64" s="457">
        <f t="shared" ref="H64" si="128">G64+G64*$H$11</f>
        <v>23.23048</v>
      </c>
      <c r="I64" s="494">
        <v>2832.67</v>
      </c>
      <c r="J64" s="468"/>
      <c r="K64" s="535"/>
      <c r="L64" s="495">
        <f t="shared" ref="L64" si="129">R64</f>
        <v>0</v>
      </c>
      <c r="M64" s="495">
        <f t="shared" ref="M64" si="130">K64+L64</f>
        <v>0</v>
      </c>
      <c r="N64" s="496"/>
      <c r="O64" s="496">
        <f t="shared" si="109"/>
        <v>0</v>
      </c>
      <c r="P64" s="497">
        <f t="shared" ref="P64" si="131">N64+O64</f>
        <v>0</v>
      </c>
      <c r="Q64" s="498">
        <v>0</v>
      </c>
      <c r="R64" s="499">
        <f t="shared" si="110"/>
        <v>0</v>
      </c>
      <c r="S64" s="120"/>
      <c r="T64" s="114">
        <f t="shared" ref="T64" si="132">L64</f>
        <v>0</v>
      </c>
      <c r="U64" s="122">
        <f t="shared" ref="U64" si="133">AA64</f>
        <v>0</v>
      </c>
      <c r="V64" s="115">
        <f t="shared" ref="V64" si="134">T64+U64</f>
        <v>0</v>
      </c>
      <c r="W64" s="116">
        <f t="shared" si="113"/>
        <v>0</v>
      </c>
      <c r="X64" s="116">
        <f t="shared" si="114"/>
        <v>0</v>
      </c>
      <c r="Y64" s="117">
        <f t="shared" ref="Y64" si="135">W64+X64</f>
        <v>0</v>
      </c>
      <c r="Z64" s="125">
        <v>0</v>
      </c>
      <c r="AA64" s="119">
        <f t="shared" si="115"/>
        <v>0</v>
      </c>
      <c r="AC64" s="114">
        <f t="shared" ref="AC64" si="136">V64</f>
        <v>0</v>
      </c>
      <c r="AD64" s="122">
        <f t="shared" ref="AD64" si="137">AJ64</f>
        <v>0</v>
      </c>
      <c r="AE64" s="115">
        <f t="shared" ref="AE64" si="138">AC64+AD64</f>
        <v>0</v>
      </c>
      <c r="AF64" s="116">
        <f t="shared" si="119"/>
        <v>0</v>
      </c>
      <c r="AG64" s="116">
        <f t="shared" si="120"/>
        <v>0</v>
      </c>
      <c r="AH64" s="252">
        <f t="shared" ref="AH64" si="139">AF64+AG64</f>
        <v>0</v>
      </c>
      <c r="AI64" s="251">
        <v>0</v>
      </c>
      <c r="AJ64" s="119">
        <f t="shared" si="121"/>
        <v>0</v>
      </c>
      <c r="AL64" s="114">
        <f t="shared" ref="AL64" si="140">AE64</f>
        <v>0</v>
      </c>
      <c r="AM64" s="324">
        <f t="shared" ref="AM64" si="141">AS64</f>
        <v>121.94</v>
      </c>
      <c r="AN64" s="115">
        <f t="shared" ref="AN64" si="142">AL64+AM64</f>
        <v>121.94</v>
      </c>
      <c r="AO64" s="311">
        <f t="shared" si="125"/>
        <v>0</v>
      </c>
      <c r="AP64" s="315">
        <f t="shared" si="126"/>
        <v>2832.7247312</v>
      </c>
      <c r="AQ64" s="117">
        <f t="shared" ref="AQ64" si="143">AO64+AP64</f>
        <v>2832.7247312</v>
      </c>
      <c r="AR64" s="251">
        <v>1</v>
      </c>
      <c r="AS64" s="119">
        <f t="shared" si="127"/>
        <v>121.94</v>
      </c>
      <c r="AU64" s="263"/>
    </row>
    <row r="65" spans="1:64" s="72" customFormat="1" ht="59.25" customHeight="1" x14ac:dyDescent="0.25">
      <c r="A65" s="492" t="s">
        <v>181</v>
      </c>
      <c r="B65" s="453" t="s">
        <v>311</v>
      </c>
      <c r="C65" s="453" t="s">
        <v>316</v>
      </c>
      <c r="D65" s="454" t="s">
        <v>364</v>
      </c>
      <c r="E65" s="453" t="s">
        <v>26</v>
      </c>
      <c r="F65" s="456">
        <v>150</v>
      </c>
      <c r="G65" s="457">
        <v>4.26</v>
      </c>
      <c r="H65" s="457">
        <f t="shared" si="108"/>
        <v>5.4374639999999994</v>
      </c>
      <c r="I65" s="494">
        <v>816</v>
      </c>
      <c r="J65" s="468"/>
      <c r="K65" s="535"/>
      <c r="L65" s="495">
        <f t="shared" si="9"/>
        <v>0</v>
      </c>
      <c r="M65" s="495">
        <f t="shared" si="10"/>
        <v>0</v>
      </c>
      <c r="N65" s="496"/>
      <c r="O65" s="496">
        <f t="shared" si="109"/>
        <v>0</v>
      </c>
      <c r="P65" s="497">
        <f t="shared" si="11"/>
        <v>0</v>
      </c>
      <c r="Q65" s="498">
        <v>0</v>
      </c>
      <c r="R65" s="499">
        <f t="shared" si="110"/>
        <v>0</v>
      </c>
      <c r="S65" s="120"/>
      <c r="T65" s="114">
        <f t="shared" si="111"/>
        <v>0</v>
      </c>
      <c r="U65" s="122">
        <f t="shared" si="112"/>
        <v>0</v>
      </c>
      <c r="V65" s="115">
        <f t="shared" si="13"/>
        <v>0</v>
      </c>
      <c r="W65" s="116">
        <f t="shared" si="113"/>
        <v>0</v>
      </c>
      <c r="X65" s="116">
        <f t="shared" si="114"/>
        <v>0</v>
      </c>
      <c r="Y65" s="117">
        <f t="shared" si="14"/>
        <v>0</v>
      </c>
      <c r="Z65" s="125">
        <v>0</v>
      </c>
      <c r="AA65" s="119">
        <f t="shared" si="115"/>
        <v>0</v>
      </c>
      <c r="AC65" s="114">
        <f t="shared" si="116"/>
        <v>0</v>
      </c>
      <c r="AD65" s="122">
        <f t="shared" si="117"/>
        <v>0</v>
      </c>
      <c r="AE65" s="115">
        <f t="shared" si="118"/>
        <v>0</v>
      </c>
      <c r="AF65" s="116">
        <f t="shared" si="119"/>
        <v>0</v>
      </c>
      <c r="AG65" s="116">
        <f t="shared" si="120"/>
        <v>0</v>
      </c>
      <c r="AH65" s="252">
        <f t="shared" si="3"/>
        <v>0</v>
      </c>
      <c r="AI65" s="251">
        <v>0</v>
      </c>
      <c r="AJ65" s="119">
        <f t="shared" si="121"/>
        <v>0</v>
      </c>
      <c r="AL65" s="114">
        <f t="shared" si="122"/>
        <v>0</v>
      </c>
      <c r="AM65" s="324">
        <f t="shared" si="123"/>
        <v>150</v>
      </c>
      <c r="AN65" s="115">
        <f t="shared" si="124"/>
        <v>150</v>
      </c>
      <c r="AO65" s="311">
        <f t="shared" si="125"/>
        <v>0</v>
      </c>
      <c r="AP65" s="315">
        <f t="shared" si="126"/>
        <v>815.61959999999988</v>
      </c>
      <c r="AQ65" s="117">
        <f t="shared" si="7"/>
        <v>815.61959999999988</v>
      </c>
      <c r="AR65" s="251">
        <v>1</v>
      </c>
      <c r="AS65" s="119">
        <f t="shared" si="127"/>
        <v>150</v>
      </c>
      <c r="AU65" s="263"/>
    </row>
    <row r="66" spans="1:64" s="73" customFormat="1" ht="57" customHeight="1" x14ac:dyDescent="0.25">
      <c r="A66" s="492" t="s">
        <v>184</v>
      </c>
      <c r="B66" s="453" t="s">
        <v>428</v>
      </c>
      <c r="C66" s="453" t="s">
        <v>316</v>
      </c>
      <c r="D66" s="454" t="s">
        <v>429</v>
      </c>
      <c r="E66" s="453" t="s">
        <v>26</v>
      </c>
      <c r="F66" s="456">
        <v>121.94</v>
      </c>
      <c r="G66" s="491">
        <v>42.66</v>
      </c>
      <c r="H66" s="457">
        <f t="shared" si="108"/>
        <v>54.451223999999996</v>
      </c>
      <c r="I66" s="494">
        <v>6639.63</v>
      </c>
      <c r="J66" s="468"/>
      <c r="K66" s="535"/>
      <c r="L66" s="495">
        <f t="shared" si="9"/>
        <v>0</v>
      </c>
      <c r="M66" s="495">
        <f t="shared" si="10"/>
        <v>0</v>
      </c>
      <c r="N66" s="496"/>
      <c r="O66" s="496">
        <f t="shared" si="109"/>
        <v>0</v>
      </c>
      <c r="P66" s="497">
        <f t="shared" si="11"/>
        <v>0</v>
      </c>
      <c r="Q66" s="498">
        <v>0</v>
      </c>
      <c r="R66" s="499">
        <f t="shared" si="110"/>
        <v>0</v>
      </c>
      <c r="S66" s="155"/>
      <c r="T66" s="114">
        <f t="shared" si="111"/>
        <v>0</v>
      </c>
      <c r="U66" s="122">
        <f t="shared" si="112"/>
        <v>0</v>
      </c>
      <c r="V66" s="115">
        <f t="shared" si="13"/>
        <v>0</v>
      </c>
      <c r="W66" s="116">
        <f t="shared" si="113"/>
        <v>0</v>
      </c>
      <c r="X66" s="116">
        <f t="shared" si="114"/>
        <v>0</v>
      </c>
      <c r="Y66" s="117">
        <f t="shared" si="14"/>
        <v>0</v>
      </c>
      <c r="Z66" s="125">
        <v>0</v>
      </c>
      <c r="AA66" s="119">
        <f t="shared" si="115"/>
        <v>0</v>
      </c>
      <c r="AC66" s="114">
        <f t="shared" si="116"/>
        <v>0</v>
      </c>
      <c r="AD66" s="122">
        <f t="shared" si="117"/>
        <v>0</v>
      </c>
      <c r="AE66" s="115">
        <f t="shared" si="118"/>
        <v>0</v>
      </c>
      <c r="AF66" s="116">
        <f t="shared" si="119"/>
        <v>0</v>
      </c>
      <c r="AG66" s="116">
        <f t="shared" si="120"/>
        <v>0</v>
      </c>
      <c r="AH66" s="252">
        <f t="shared" si="3"/>
        <v>0</v>
      </c>
      <c r="AI66" s="251">
        <v>0</v>
      </c>
      <c r="AJ66" s="119">
        <f t="shared" si="121"/>
        <v>0</v>
      </c>
      <c r="AL66" s="114">
        <f t="shared" si="122"/>
        <v>0</v>
      </c>
      <c r="AM66" s="324">
        <f t="shared" si="123"/>
        <v>121.94</v>
      </c>
      <c r="AN66" s="115">
        <f t="shared" si="124"/>
        <v>121.94</v>
      </c>
      <c r="AO66" s="311">
        <f t="shared" si="125"/>
        <v>0</v>
      </c>
      <c r="AP66" s="315">
        <f t="shared" si="126"/>
        <v>6639.7822545599993</v>
      </c>
      <c r="AQ66" s="117">
        <f t="shared" si="7"/>
        <v>6639.7822545599993</v>
      </c>
      <c r="AR66" s="251">
        <v>1</v>
      </c>
      <c r="AS66" s="119">
        <f t="shared" si="127"/>
        <v>121.94</v>
      </c>
    </row>
    <row r="67" spans="1:64" s="72" customFormat="1" ht="31.5" customHeight="1" x14ac:dyDescent="0.25">
      <c r="A67" s="492" t="s">
        <v>187</v>
      </c>
      <c r="B67" s="453" t="s">
        <v>325</v>
      </c>
      <c r="C67" s="453" t="s">
        <v>316</v>
      </c>
      <c r="D67" s="484" t="s">
        <v>365</v>
      </c>
      <c r="E67" s="453" t="s">
        <v>26</v>
      </c>
      <c r="F67" s="456">
        <v>2</v>
      </c>
      <c r="G67" s="457">
        <v>44.26</v>
      </c>
      <c r="H67" s="457">
        <f>G67+G67*$H$11</f>
        <v>56.493463999999996</v>
      </c>
      <c r="I67" s="494">
        <v>112.98</v>
      </c>
      <c r="J67" s="468"/>
      <c r="K67" s="535"/>
      <c r="L67" s="495">
        <f>R67</f>
        <v>0</v>
      </c>
      <c r="M67" s="495">
        <f>K67+L67</f>
        <v>0</v>
      </c>
      <c r="N67" s="496"/>
      <c r="O67" s="496">
        <f t="shared" si="109"/>
        <v>0</v>
      </c>
      <c r="P67" s="497">
        <f>N67+O67</f>
        <v>0</v>
      </c>
      <c r="Q67" s="498">
        <v>0</v>
      </c>
      <c r="R67" s="499">
        <f t="shared" si="110"/>
        <v>0</v>
      </c>
      <c r="S67" s="120"/>
      <c r="T67" s="114">
        <f>L67</f>
        <v>0</v>
      </c>
      <c r="U67" s="122">
        <f>AA67</f>
        <v>0</v>
      </c>
      <c r="V67" s="115">
        <f>T67+U67</f>
        <v>0</v>
      </c>
      <c r="W67" s="116">
        <f t="shared" si="113"/>
        <v>0</v>
      </c>
      <c r="X67" s="116">
        <f t="shared" si="114"/>
        <v>0</v>
      </c>
      <c r="Y67" s="117">
        <f>W67+X67</f>
        <v>0</v>
      </c>
      <c r="Z67" s="125">
        <v>0</v>
      </c>
      <c r="AA67" s="119">
        <f t="shared" si="115"/>
        <v>0</v>
      </c>
      <c r="AC67" s="114">
        <f>V67</f>
        <v>0</v>
      </c>
      <c r="AD67" s="122">
        <f>AJ67</f>
        <v>0</v>
      </c>
      <c r="AE67" s="115">
        <f>AC67+AD67</f>
        <v>0</v>
      </c>
      <c r="AF67" s="116">
        <f t="shared" si="119"/>
        <v>0</v>
      </c>
      <c r="AG67" s="116">
        <f t="shared" si="120"/>
        <v>0</v>
      </c>
      <c r="AH67" s="252">
        <f>AF67+AG67</f>
        <v>0</v>
      </c>
      <c r="AI67" s="250">
        <v>0</v>
      </c>
      <c r="AJ67" s="119">
        <f t="shared" si="121"/>
        <v>0</v>
      </c>
      <c r="AL67" s="114">
        <f>AE67</f>
        <v>0</v>
      </c>
      <c r="AM67" s="324">
        <f>AS67</f>
        <v>2</v>
      </c>
      <c r="AN67" s="115">
        <f>AL67+AM67</f>
        <v>2</v>
      </c>
      <c r="AO67" s="311">
        <f t="shared" si="125"/>
        <v>0</v>
      </c>
      <c r="AP67" s="315">
        <f t="shared" si="126"/>
        <v>112.98692799999999</v>
      </c>
      <c r="AQ67" s="117">
        <f>AO67+AP67</f>
        <v>112.98692799999999</v>
      </c>
      <c r="AR67" s="251">
        <v>1</v>
      </c>
      <c r="AS67" s="119">
        <f t="shared" si="127"/>
        <v>2</v>
      </c>
      <c r="AU67" s="73"/>
      <c r="AV67" s="73"/>
    </row>
    <row r="68" spans="1:64" s="72" customFormat="1" ht="59.25" customHeight="1" x14ac:dyDescent="0.25">
      <c r="A68" s="492" t="s">
        <v>190</v>
      </c>
      <c r="B68" s="453" t="s">
        <v>312</v>
      </c>
      <c r="C68" s="453" t="s">
        <v>316</v>
      </c>
      <c r="D68" s="484" t="s">
        <v>366</v>
      </c>
      <c r="E68" s="455" t="s">
        <v>19</v>
      </c>
      <c r="F68" s="456">
        <v>1</v>
      </c>
      <c r="G68" s="457">
        <v>2431.62</v>
      </c>
      <c r="H68" s="457">
        <f t="shared" si="108"/>
        <v>3103.7197679999999</v>
      </c>
      <c r="I68" s="494">
        <v>3103.72</v>
      </c>
      <c r="J68" s="468"/>
      <c r="K68" s="535"/>
      <c r="L68" s="495">
        <f t="shared" si="9"/>
        <v>0</v>
      </c>
      <c r="M68" s="495">
        <f t="shared" si="10"/>
        <v>0</v>
      </c>
      <c r="N68" s="496"/>
      <c r="O68" s="496">
        <f t="shared" si="109"/>
        <v>0</v>
      </c>
      <c r="P68" s="497">
        <f t="shared" si="11"/>
        <v>0</v>
      </c>
      <c r="Q68" s="498">
        <v>0</v>
      </c>
      <c r="R68" s="499">
        <f t="shared" si="110"/>
        <v>0</v>
      </c>
      <c r="S68" s="120"/>
      <c r="T68" s="114">
        <f t="shared" si="111"/>
        <v>0</v>
      </c>
      <c r="U68" s="122">
        <f t="shared" si="112"/>
        <v>0</v>
      </c>
      <c r="V68" s="115">
        <f t="shared" si="13"/>
        <v>0</v>
      </c>
      <c r="W68" s="116">
        <f t="shared" si="113"/>
        <v>0</v>
      </c>
      <c r="X68" s="116">
        <f t="shared" si="114"/>
        <v>0</v>
      </c>
      <c r="Y68" s="117">
        <f t="shared" si="14"/>
        <v>0</v>
      </c>
      <c r="Z68" s="125">
        <v>0</v>
      </c>
      <c r="AA68" s="119">
        <f t="shared" si="115"/>
        <v>0</v>
      </c>
      <c r="AC68" s="114">
        <f t="shared" si="116"/>
        <v>0</v>
      </c>
      <c r="AD68" s="122">
        <f t="shared" si="117"/>
        <v>0</v>
      </c>
      <c r="AE68" s="115">
        <f t="shared" si="118"/>
        <v>0</v>
      </c>
      <c r="AF68" s="116">
        <f t="shared" si="119"/>
        <v>0</v>
      </c>
      <c r="AG68" s="116">
        <f t="shared" si="120"/>
        <v>0</v>
      </c>
      <c r="AH68" s="252">
        <f t="shared" si="3"/>
        <v>0</v>
      </c>
      <c r="AI68" s="251">
        <v>0</v>
      </c>
      <c r="AJ68" s="119">
        <f t="shared" si="121"/>
        <v>0</v>
      </c>
      <c r="AL68" s="114">
        <f t="shared" si="122"/>
        <v>0</v>
      </c>
      <c r="AM68" s="324">
        <f t="shared" si="123"/>
        <v>1</v>
      </c>
      <c r="AN68" s="115">
        <f t="shared" si="124"/>
        <v>1</v>
      </c>
      <c r="AO68" s="311">
        <f t="shared" si="125"/>
        <v>0</v>
      </c>
      <c r="AP68" s="315">
        <f t="shared" si="126"/>
        <v>3103.7197679999999</v>
      </c>
      <c r="AQ68" s="117">
        <f t="shared" si="7"/>
        <v>3103.7197679999999</v>
      </c>
      <c r="AR68" s="251">
        <v>1</v>
      </c>
      <c r="AS68" s="119">
        <f t="shared" si="127"/>
        <v>1</v>
      </c>
      <c r="AU68" s="73"/>
      <c r="AV68" s="73"/>
    </row>
    <row r="69" spans="1:64" s="72" customFormat="1" ht="59.25" customHeight="1" x14ac:dyDescent="0.25">
      <c r="A69" s="492" t="s">
        <v>192</v>
      </c>
      <c r="B69" s="453" t="s">
        <v>322</v>
      </c>
      <c r="C69" s="453" t="s">
        <v>316</v>
      </c>
      <c r="D69" s="484" t="s">
        <v>367</v>
      </c>
      <c r="E69" s="455" t="s">
        <v>19</v>
      </c>
      <c r="F69" s="456">
        <v>1</v>
      </c>
      <c r="G69" s="457">
        <v>179.19</v>
      </c>
      <c r="H69" s="457">
        <f>G69+G69*$H$11</f>
        <v>228.71811600000001</v>
      </c>
      <c r="I69" s="494">
        <v>228.72</v>
      </c>
      <c r="J69" s="468"/>
      <c r="K69" s="535"/>
      <c r="L69" s="495">
        <f t="shared" si="9"/>
        <v>0</v>
      </c>
      <c r="M69" s="495">
        <f t="shared" si="10"/>
        <v>0</v>
      </c>
      <c r="N69" s="496"/>
      <c r="O69" s="496">
        <f t="shared" si="109"/>
        <v>0</v>
      </c>
      <c r="P69" s="497">
        <f t="shared" si="11"/>
        <v>0</v>
      </c>
      <c r="Q69" s="498">
        <v>0</v>
      </c>
      <c r="R69" s="499">
        <f t="shared" si="110"/>
        <v>0</v>
      </c>
      <c r="S69" s="120"/>
      <c r="T69" s="114">
        <f t="shared" si="111"/>
        <v>0</v>
      </c>
      <c r="U69" s="122">
        <f t="shared" si="112"/>
        <v>0</v>
      </c>
      <c r="V69" s="115">
        <f t="shared" si="13"/>
        <v>0</v>
      </c>
      <c r="W69" s="116">
        <f t="shared" si="113"/>
        <v>0</v>
      </c>
      <c r="X69" s="116">
        <f t="shared" si="114"/>
        <v>0</v>
      </c>
      <c r="Y69" s="117">
        <f t="shared" si="14"/>
        <v>0</v>
      </c>
      <c r="Z69" s="125">
        <v>0</v>
      </c>
      <c r="AA69" s="119">
        <f t="shared" si="115"/>
        <v>0</v>
      </c>
      <c r="AC69" s="114">
        <f t="shared" si="116"/>
        <v>0</v>
      </c>
      <c r="AD69" s="122">
        <f t="shared" si="117"/>
        <v>0</v>
      </c>
      <c r="AE69" s="115">
        <f t="shared" si="118"/>
        <v>0</v>
      </c>
      <c r="AF69" s="116">
        <f t="shared" si="119"/>
        <v>0</v>
      </c>
      <c r="AG69" s="116">
        <f t="shared" si="120"/>
        <v>0</v>
      </c>
      <c r="AH69" s="252">
        <f t="shared" si="3"/>
        <v>0</v>
      </c>
      <c r="AI69" s="251">
        <v>0</v>
      </c>
      <c r="AJ69" s="119">
        <f t="shared" si="121"/>
        <v>0</v>
      </c>
      <c r="AL69" s="114">
        <f t="shared" si="122"/>
        <v>0</v>
      </c>
      <c r="AM69" s="324">
        <f t="shared" si="123"/>
        <v>1</v>
      </c>
      <c r="AN69" s="115">
        <f t="shared" si="124"/>
        <v>1</v>
      </c>
      <c r="AO69" s="311">
        <f t="shared" si="125"/>
        <v>0</v>
      </c>
      <c r="AP69" s="315">
        <f t="shared" si="126"/>
        <v>228.71811600000001</v>
      </c>
      <c r="AQ69" s="117">
        <f t="shared" si="7"/>
        <v>228.71811600000001</v>
      </c>
      <c r="AR69" s="251">
        <v>1</v>
      </c>
      <c r="AS69" s="119">
        <f t="shared" si="127"/>
        <v>1</v>
      </c>
      <c r="AU69" s="73"/>
      <c r="AV69" s="73"/>
    </row>
    <row r="70" spans="1:64" s="72" customFormat="1" ht="20.25" customHeight="1" x14ac:dyDescent="0.25">
      <c r="A70" s="492" t="s">
        <v>397</v>
      </c>
      <c r="B70" s="453" t="s">
        <v>146</v>
      </c>
      <c r="C70" s="453" t="s">
        <v>348</v>
      </c>
      <c r="D70" s="484" t="s">
        <v>147</v>
      </c>
      <c r="E70" s="455" t="s">
        <v>19</v>
      </c>
      <c r="F70" s="456">
        <v>15</v>
      </c>
      <c r="G70" s="457">
        <v>2.89</v>
      </c>
      <c r="H70" s="457">
        <f t="shared" si="108"/>
        <v>3.688796</v>
      </c>
      <c r="I70" s="494">
        <v>55.35</v>
      </c>
      <c r="J70" s="468"/>
      <c r="K70" s="535"/>
      <c r="L70" s="495">
        <f t="shared" si="9"/>
        <v>0</v>
      </c>
      <c r="M70" s="495">
        <f t="shared" si="10"/>
        <v>0</v>
      </c>
      <c r="N70" s="496"/>
      <c r="O70" s="496">
        <f t="shared" si="109"/>
        <v>0</v>
      </c>
      <c r="P70" s="497">
        <f t="shared" si="11"/>
        <v>0</v>
      </c>
      <c r="Q70" s="498">
        <v>0</v>
      </c>
      <c r="R70" s="499">
        <f t="shared" si="110"/>
        <v>0</v>
      </c>
      <c r="S70" s="120"/>
      <c r="T70" s="114">
        <f t="shared" si="111"/>
        <v>0</v>
      </c>
      <c r="U70" s="122">
        <f t="shared" si="112"/>
        <v>0</v>
      </c>
      <c r="V70" s="115">
        <f t="shared" si="13"/>
        <v>0</v>
      </c>
      <c r="W70" s="116">
        <f t="shared" si="113"/>
        <v>0</v>
      </c>
      <c r="X70" s="116">
        <f t="shared" si="114"/>
        <v>0</v>
      </c>
      <c r="Y70" s="117">
        <f t="shared" si="14"/>
        <v>0</v>
      </c>
      <c r="Z70" s="125">
        <v>0</v>
      </c>
      <c r="AA70" s="119">
        <f t="shared" si="115"/>
        <v>0</v>
      </c>
      <c r="AC70" s="114">
        <f t="shared" si="116"/>
        <v>0</v>
      </c>
      <c r="AD70" s="122">
        <f t="shared" si="117"/>
        <v>0</v>
      </c>
      <c r="AE70" s="115">
        <f t="shared" si="118"/>
        <v>0</v>
      </c>
      <c r="AF70" s="116">
        <f t="shared" si="119"/>
        <v>0</v>
      </c>
      <c r="AG70" s="116">
        <f t="shared" si="120"/>
        <v>0</v>
      </c>
      <c r="AH70" s="252">
        <f t="shared" si="3"/>
        <v>0</v>
      </c>
      <c r="AI70" s="251">
        <v>0</v>
      </c>
      <c r="AJ70" s="119">
        <f t="shared" si="121"/>
        <v>0</v>
      </c>
      <c r="AL70" s="114">
        <f t="shared" si="122"/>
        <v>0</v>
      </c>
      <c r="AM70" s="324">
        <f t="shared" si="123"/>
        <v>15</v>
      </c>
      <c r="AN70" s="115">
        <f t="shared" si="124"/>
        <v>15</v>
      </c>
      <c r="AO70" s="311">
        <f t="shared" si="125"/>
        <v>0</v>
      </c>
      <c r="AP70" s="315">
        <f t="shared" si="126"/>
        <v>55.331940000000003</v>
      </c>
      <c r="AQ70" s="117">
        <f t="shared" si="7"/>
        <v>55.331940000000003</v>
      </c>
      <c r="AR70" s="251">
        <v>1</v>
      </c>
      <c r="AS70" s="119">
        <f t="shared" si="127"/>
        <v>15</v>
      </c>
      <c r="AU70" s="73"/>
      <c r="AV70" s="73"/>
    </row>
    <row r="71" spans="1:64" s="72" customFormat="1" ht="18.75" customHeight="1" x14ac:dyDescent="0.25">
      <c r="A71" s="492" t="s">
        <v>398</v>
      </c>
      <c r="B71" s="453" t="s">
        <v>323</v>
      </c>
      <c r="C71" s="453" t="s">
        <v>316</v>
      </c>
      <c r="D71" s="484" t="s">
        <v>324</v>
      </c>
      <c r="E71" s="453" t="s">
        <v>151</v>
      </c>
      <c r="F71" s="456">
        <v>5</v>
      </c>
      <c r="G71" s="457">
        <v>4.6399999999999997</v>
      </c>
      <c r="H71" s="457">
        <f t="shared" si="108"/>
        <v>5.9224959999999998</v>
      </c>
      <c r="I71" s="494">
        <v>29.6</v>
      </c>
      <c r="J71" s="468"/>
      <c r="K71" s="535"/>
      <c r="L71" s="495">
        <f t="shared" si="9"/>
        <v>0</v>
      </c>
      <c r="M71" s="495">
        <f t="shared" si="10"/>
        <v>0</v>
      </c>
      <c r="N71" s="496"/>
      <c r="O71" s="496">
        <f t="shared" si="109"/>
        <v>0</v>
      </c>
      <c r="P71" s="497">
        <f t="shared" si="11"/>
        <v>0</v>
      </c>
      <c r="Q71" s="498">
        <v>0</v>
      </c>
      <c r="R71" s="499">
        <f t="shared" si="110"/>
        <v>0</v>
      </c>
      <c r="S71" s="120"/>
      <c r="T71" s="114">
        <f t="shared" si="111"/>
        <v>0</v>
      </c>
      <c r="U71" s="122">
        <f t="shared" si="112"/>
        <v>0</v>
      </c>
      <c r="V71" s="115">
        <f t="shared" si="13"/>
        <v>0</v>
      </c>
      <c r="W71" s="116">
        <f t="shared" si="113"/>
        <v>0</v>
      </c>
      <c r="X71" s="116">
        <f t="shared" si="114"/>
        <v>0</v>
      </c>
      <c r="Y71" s="117">
        <f t="shared" si="14"/>
        <v>0</v>
      </c>
      <c r="Z71" s="125">
        <v>0</v>
      </c>
      <c r="AA71" s="119">
        <f t="shared" si="115"/>
        <v>0</v>
      </c>
      <c r="AC71" s="114">
        <f t="shared" si="116"/>
        <v>0</v>
      </c>
      <c r="AD71" s="122">
        <f t="shared" si="117"/>
        <v>0</v>
      </c>
      <c r="AE71" s="115">
        <f t="shared" si="118"/>
        <v>0</v>
      </c>
      <c r="AF71" s="116">
        <f t="shared" si="119"/>
        <v>0</v>
      </c>
      <c r="AG71" s="116">
        <f t="shared" si="120"/>
        <v>0</v>
      </c>
      <c r="AH71" s="252">
        <f t="shared" si="3"/>
        <v>0</v>
      </c>
      <c r="AI71" s="251">
        <v>0</v>
      </c>
      <c r="AJ71" s="119">
        <f t="shared" si="121"/>
        <v>0</v>
      </c>
      <c r="AL71" s="114">
        <f t="shared" si="122"/>
        <v>0</v>
      </c>
      <c r="AM71" s="324">
        <f t="shared" si="123"/>
        <v>5</v>
      </c>
      <c r="AN71" s="115">
        <f t="shared" si="124"/>
        <v>5</v>
      </c>
      <c r="AO71" s="311">
        <f t="shared" si="125"/>
        <v>0</v>
      </c>
      <c r="AP71" s="315">
        <f t="shared" si="126"/>
        <v>29.612479999999998</v>
      </c>
      <c r="AQ71" s="117">
        <f t="shared" si="7"/>
        <v>29.612479999999998</v>
      </c>
      <c r="AR71" s="251">
        <v>1</v>
      </c>
      <c r="AS71" s="119">
        <f t="shared" si="127"/>
        <v>5</v>
      </c>
      <c r="AU71" s="73"/>
      <c r="AV71" s="73"/>
    </row>
    <row r="72" spans="1:64" s="72" customFormat="1" ht="31.5" customHeight="1" x14ac:dyDescent="0.25">
      <c r="A72" s="492" t="s">
        <v>194</v>
      </c>
      <c r="B72" s="453" t="s">
        <v>153</v>
      </c>
      <c r="C72" s="453" t="s">
        <v>348</v>
      </c>
      <c r="D72" s="484" t="s">
        <v>154</v>
      </c>
      <c r="E72" s="455" t="s">
        <v>19</v>
      </c>
      <c r="F72" s="456">
        <v>18</v>
      </c>
      <c r="G72" s="457">
        <v>13.26</v>
      </c>
      <c r="H72" s="457">
        <f t="shared" si="108"/>
        <v>16.925063999999999</v>
      </c>
      <c r="I72" s="494">
        <v>304.74</v>
      </c>
      <c r="J72" s="468"/>
      <c r="K72" s="535"/>
      <c r="L72" s="495">
        <f t="shared" si="9"/>
        <v>0</v>
      </c>
      <c r="M72" s="495">
        <f t="shared" si="10"/>
        <v>0</v>
      </c>
      <c r="N72" s="496"/>
      <c r="O72" s="496">
        <f t="shared" si="109"/>
        <v>0</v>
      </c>
      <c r="P72" s="497">
        <f t="shared" si="11"/>
        <v>0</v>
      </c>
      <c r="Q72" s="498">
        <v>0</v>
      </c>
      <c r="R72" s="499">
        <f t="shared" si="110"/>
        <v>0</v>
      </c>
      <c r="S72" s="120"/>
      <c r="T72" s="114">
        <f t="shared" si="111"/>
        <v>0</v>
      </c>
      <c r="U72" s="122">
        <f t="shared" si="112"/>
        <v>0</v>
      </c>
      <c r="V72" s="115">
        <f t="shared" si="13"/>
        <v>0</v>
      </c>
      <c r="W72" s="116">
        <f t="shared" si="113"/>
        <v>0</v>
      </c>
      <c r="X72" s="116">
        <f t="shared" si="114"/>
        <v>0</v>
      </c>
      <c r="Y72" s="117">
        <f t="shared" si="14"/>
        <v>0</v>
      </c>
      <c r="Z72" s="125">
        <v>0</v>
      </c>
      <c r="AA72" s="119">
        <f t="shared" si="115"/>
        <v>0</v>
      </c>
      <c r="AC72" s="114">
        <f t="shared" si="116"/>
        <v>0</v>
      </c>
      <c r="AD72" s="122">
        <f t="shared" si="117"/>
        <v>0</v>
      </c>
      <c r="AE72" s="115">
        <f t="shared" si="118"/>
        <v>0</v>
      </c>
      <c r="AF72" s="116">
        <f t="shared" si="119"/>
        <v>0</v>
      </c>
      <c r="AG72" s="116">
        <f t="shared" si="120"/>
        <v>0</v>
      </c>
      <c r="AH72" s="252">
        <f t="shared" si="3"/>
        <v>0</v>
      </c>
      <c r="AI72" s="251">
        <v>0</v>
      </c>
      <c r="AJ72" s="119">
        <f t="shared" si="121"/>
        <v>0</v>
      </c>
      <c r="AL72" s="114">
        <f t="shared" si="122"/>
        <v>0</v>
      </c>
      <c r="AM72" s="324">
        <f t="shared" si="123"/>
        <v>18</v>
      </c>
      <c r="AN72" s="115">
        <f t="shared" si="124"/>
        <v>18</v>
      </c>
      <c r="AO72" s="311">
        <f t="shared" si="125"/>
        <v>0</v>
      </c>
      <c r="AP72" s="315">
        <f t="shared" si="126"/>
        <v>304.65115199999997</v>
      </c>
      <c r="AQ72" s="117">
        <f t="shared" si="7"/>
        <v>304.65115199999997</v>
      </c>
      <c r="AR72" s="251">
        <v>1</v>
      </c>
      <c r="AS72" s="119">
        <f t="shared" si="127"/>
        <v>18</v>
      </c>
      <c r="AU72" s="73"/>
      <c r="AV72" s="73"/>
    </row>
    <row r="73" spans="1:64" s="72" customFormat="1" ht="30.75" customHeight="1" x14ac:dyDescent="0.25">
      <c r="A73" s="492" t="s">
        <v>198</v>
      </c>
      <c r="B73" s="453" t="s">
        <v>172</v>
      </c>
      <c r="C73" s="453" t="s">
        <v>348</v>
      </c>
      <c r="D73" s="484" t="s">
        <v>173</v>
      </c>
      <c r="E73" s="455" t="s">
        <v>19</v>
      </c>
      <c r="F73" s="456">
        <v>2</v>
      </c>
      <c r="G73" s="457">
        <v>13.46</v>
      </c>
      <c r="H73" s="457">
        <f t="shared" si="108"/>
        <v>17.180344000000002</v>
      </c>
      <c r="I73" s="494">
        <v>34.36</v>
      </c>
      <c r="J73" s="468"/>
      <c r="K73" s="535"/>
      <c r="L73" s="495">
        <f t="shared" ref="L73:L96" si="144">R73</f>
        <v>0</v>
      </c>
      <c r="M73" s="495">
        <f t="shared" ref="M73:M96" si="145">K73+L73</f>
        <v>0</v>
      </c>
      <c r="N73" s="496"/>
      <c r="O73" s="496">
        <f t="shared" si="109"/>
        <v>0</v>
      </c>
      <c r="P73" s="497">
        <f t="shared" ref="P73:P96" si="146">N73+O73</f>
        <v>0</v>
      </c>
      <c r="Q73" s="498">
        <v>0</v>
      </c>
      <c r="R73" s="499">
        <f t="shared" si="110"/>
        <v>0</v>
      </c>
      <c r="S73" s="120"/>
      <c r="T73" s="114">
        <f t="shared" si="111"/>
        <v>0</v>
      </c>
      <c r="U73" s="122">
        <f t="shared" si="112"/>
        <v>0</v>
      </c>
      <c r="V73" s="115">
        <f t="shared" ref="V73:V96" si="147">T73+U73</f>
        <v>0</v>
      </c>
      <c r="W73" s="116">
        <f t="shared" si="113"/>
        <v>0</v>
      </c>
      <c r="X73" s="116">
        <f t="shared" si="114"/>
        <v>0</v>
      </c>
      <c r="Y73" s="117">
        <f t="shared" ref="Y73:Y97" si="148">W73+X73</f>
        <v>0</v>
      </c>
      <c r="Z73" s="125">
        <v>0</v>
      </c>
      <c r="AA73" s="119">
        <f t="shared" si="115"/>
        <v>0</v>
      </c>
      <c r="AC73" s="114">
        <f t="shared" si="116"/>
        <v>0</v>
      </c>
      <c r="AD73" s="122">
        <f t="shared" si="117"/>
        <v>0</v>
      </c>
      <c r="AE73" s="115">
        <f t="shared" si="118"/>
        <v>0</v>
      </c>
      <c r="AF73" s="116">
        <f t="shared" si="119"/>
        <v>0</v>
      </c>
      <c r="AG73" s="116">
        <f t="shared" si="120"/>
        <v>0</v>
      </c>
      <c r="AH73" s="252">
        <f t="shared" ref="AH73:AH97" si="149">AF73+AG73</f>
        <v>0</v>
      </c>
      <c r="AI73" s="251">
        <v>0</v>
      </c>
      <c r="AJ73" s="119">
        <f t="shared" si="121"/>
        <v>0</v>
      </c>
      <c r="AL73" s="114">
        <f t="shared" si="122"/>
        <v>0</v>
      </c>
      <c r="AM73" s="324">
        <f t="shared" si="123"/>
        <v>2</v>
      </c>
      <c r="AN73" s="115">
        <f t="shared" si="124"/>
        <v>2</v>
      </c>
      <c r="AO73" s="311">
        <f t="shared" si="125"/>
        <v>0</v>
      </c>
      <c r="AP73" s="315">
        <f t="shared" si="126"/>
        <v>34.360688000000003</v>
      </c>
      <c r="AQ73" s="117">
        <f t="shared" ref="AQ73:AQ97" si="150">AO73+AP73</f>
        <v>34.360688000000003</v>
      </c>
      <c r="AR73" s="251">
        <v>1</v>
      </c>
      <c r="AS73" s="119">
        <f t="shared" si="127"/>
        <v>2</v>
      </c>
      <c r="AU73" s="73"/>
      <c r="AV73" s="73"/>
    </row>
    <row r="74" spans="1:64" s="72" customFormat="1" ht="28.5" customHeight="1" thickBot="1" x14ac:dyDescent="0.3">
      <c r="A74" s="492" t="s">
        <v>201</v>
      </c>
      <c r="B74" s="453" t="s">
        <v>175</v>
      </c>
      <c r="C74" s="453" t="s">
        <v>316</v>
      </c>
      <c r="D74" s="484" t="s">
        <v>176</v>
      </c>
      <c r="E74" s="455" t="s">
        <v>19</v>
      </c>
      <c r="F74" s="456">
        <v>28</v>
      </c>
      <c r="G74" s="457">
        <v>49.75</v>
      </c>
      <c r="H74" s="457">
        <f t="shared" si="108"/>
        <v>63.500900000000001</v>
      </c>
      <c r="I74" s="494">
        <v>1778</v>
      </c>
      <c r="J74" s="468"/>
      <c r="K74" s="538"/>
      <c r="L74" s="526">
        <f t="shared" si="144"/>
        <v>0</v>
      </c>
      <c r="M74" s="526">
        <f t="shared" si="145"/>
        <v>0</v>
      </c>
      <c r="N74" s="527"/>
      <c r="O74" s="527">
        <f t="shared" si="109"/>
        <v>0</v>
      </c>
      <c r="P74" s="528">
        <f t="shared" si="146"/>
        <v>0</v>
      </c>
      <c r="Q74" s="529">
        <v>0</v>
      </c>
      <c r="R74" s="530">
        <f t="shared" si="110"/>
        <v>0</v>
      </c>
      <c r="S74" s="120"/>
      <c r="T74" s="121">
        <f t="shared" si="111"/>
        <v>0</v>
      </c>
      <c r="U74" s="122">
        <f t="shared" si="112"/>
        <v>0</v>
      </c>
      <c r="V74" s="122">
        <f t="shared" si="147"/>
        <v>0</v>
      </c>
      <c r="W74" s="123">
        <f t="shared" si="113"/>
        <v>0</v>
      </c>
      <c r="X74" s="123">
        <f t="shared" si="114"/>
        <v>0</v>
      </c>
      <c r="Y74" s="124">
        <f t="shared" si="148"/>
        <v>0</v>
      </c>
      <c r="Z74" s="125">
        <v>0</v>
      </c>
      <c r="AA74" s="126">
        <f t="shared" si="115"/>
        <v>0</v>
      </c>
      <c r="AC74" s="114">
        <f t="shared" si="116"/>
        <v>0</v>
      </c>
      <c r="AD74" s="122">
        <f t="shared" si="117"/>
        <v>0</v>
      </c>
      <c r="AE74" s="115">
        <f t="shared" si="118"/>
        <v>0</v>
      </c>
      <c r="AF74" s="116">
        <f t="shared" si="119"/>
        <v>0</v>
      </c>
      <c r="AG74" s="116">
        <f t="shared" si="120"/>
        <v>0</v>
      </c>
      <c r="AH74" s="252">
        <f t="shared" si="149"/>
        <v>0</v>
      </c>
      <c r="AI74" s="250">
        <v>0</v>
      </c>
      <c r="AJ74" s="119">
        <f t="shared" si="121"/>
        <v>0</v>
      </c>
      <c r="AL74" s="114">
        <f t="shared" si="122"/>
        <v>0</v>
      </c>
      <c r="AM74" s="324">
        <f t="shared" si="123"/>
        <v>28</v>
      </c>
      <c r="AN74" s="115">
        <f t="shared" si="124"/>
        <v>28</v>
      </c>
      <c r="AO74" s="311">
        <f t="shared" si="125"/>
        <v>0</v>
      </c>
      <c r="AP74" s="315">
        <f t="shared" si="126"/>
        <v>1778.0252</v>
      </c>
      <c r="AQ74" s="117">
        <f t="shared" si="150"/>
        <v>1778.0252</v>
      </c>
      <c r="AR74" s="251">
        <v>1</v>
      </c>
      <c r="AS74" s="119">
        <f t="shared" si="127"/>
        <v>28</v>
      </c>
      <c r="AU74" s="73"/>
      <c r="AV74" s="73"/>
    </row>
    <row r="75" spans="1:64" ht="18" customHeight="1" thickBot="1" x14ac:dyDescent="0.3">
      <c r="A75" s="481">
        <v>7</v>
      </c>
      <c r="B75" s="684" t="s">
        <v>177</v>
      </c>
      <c r="C75" s="685"/>
      <c r="D75" s="685"/>
      <c r="E75" s="685"/>
      <c r="F75" s="685"/>
      <c r="G75" s="685"/>
      <c r="H75" s="686"/>
      <c r="I75" s="482">
        <f>SUM(I76:I88)</f>
        <v>39327.43</v>
      </c>
      <c r="J75" s="385"/>
      <c r="K75" s="469"/>
      <c r="L75" s="470"/>
      <c r="M75" s="470"/>
      <c r="N75" s="471"/>
      <c r="O75" s="471">
        <f>SUM(O58:O74)</f>
        <v>0</v>
      </c>
      <c r="P75" s="471">
        <f>SUM(P58:P74)</f>
        <v>0</v>
      </c>
      <c r="Q75" s="472"/>
      <c r="R75" s="473"/>
      <c r="S75" s="82"/>
      <c r="T75" s="238"/>
      <c r="U75" s="239"/>
      <c r="V75" s="239"/>
      <c r="W75" s="240">
        <f>SUM(W58:W74)</f>
        <v>0</v>
      </c>
      <c r="X75" s="240">
        <f>SUM(X58:X74)</f>
        <v>0</v>
      </c>
      <c r="Y75" s="241">
        <f t="shared" si="148"/>
        <v>0</v>
      </c>
      <c r="Z75" s="243"/>
      <c r="AA75" s="243"/>
      <c r="AC75" s="238"/>
      <c r="AD75" s="239"/>
      <c r="AE75" s="239"/>
      <c r="AF75" s="240">
        <f>SUM(AF58:AF74)</f>
        <v>0</v>
      </c>
      <c r="AG75" s="240">
        <f>SUM(AG58:AG74)</f>
        <v>0</v>
      </c>
      <c r="AH75" s="301">
        <f t="shared" si="149"/>
        <v>0</v>
      </c>
      <c r="AI75" s="243"/>
      <c r="AJ75" s="243"/>
      <c r="AL75" s="238"/>
      <c r="AM75" s="323"/>
      <c r="AN75" s="239"/>
      <c r="AO75" s="312">
        <f>SUM(AO58:AO74)</f>
        <v>0</v>
      </c>
      <c r="AP75" s="316">
        <f>SUM(AP58:AP74)</f>
        <v>25439.180940159993</v>
      </c>
      <c r="AQ75" s="241">
        <f t="shared" si="150"/>
        <v>25439.180940159993</v>
      </c>
      <c r="AR75" s="243"/>
      <c r="AS75" s="243"/>
    </row>
    <row r="76" spans="1:64" s="72" customFormat="1" ht="31.5" customHeight="1" x14ac:dyDescent="0.25">
      <c r="A76" s="452" t="s">
        <v>211</v>
      </c>
      <c r="B76" s="453" t="s">
        <v>326</v>
      </c>
      <c r="C76" s="453" t="s">
        <v>316</v>
      </c>
      <c r="D76" s="454" t="s">
        <v>327</v>
      </c>
      <c r="E76" s="453" t="s">
        <v>22</v>
      </c>
      <c r="F76" s="456">
        <v>175</v>
      </c>
      <c r="G76" s="490">
        <v>36.299999999999997</v>
      </c>
      <c r="H76" s="457">
        <f t="shared" ref="H76:H93" si="151">G76+G76*$H$11</f>
        <v>46.333319999999993</v>
      </c>
      <c r="I76" s="458">
        <v>8107.75</v>
      </c>
      <c r="J76" s="468"/>
      <c r="K76" s="539"/>
      <c r="L76" s="500">
        <f t="shared" si="144"/>
        <v>0</v>
      </c>
      <c r="M76" s="500">
        <f t="shared" si="145"/>
        <v>0</v>
      </c>
      <c r="N76" s="501"/>
      <c r="O76" s="501">
        <f>L76*H76</f>
        <v>0</v>
      </c>
      <c r="P76" s="502">
        <f t="shared" si="146"/>
        <v>0</v>
      </c>
      <c r="Q76" s="503">
        <v>0</v>
      </c>
      <c r="R76" s="504">
        <f>ROUND(F76*Q76,2)</f>
        <v>0</v>
      </c>
      <c r="S76" s="120"/>
      <c r="T76" s="137">
        <f t="shared" ref="T76:T86" si="152">L76</f>
        <v>0</v>
      </c>
      <c r="U76" s="122">
        <f t="shared" ref="U76:U93" si="153">AA76</f>
        <v>150.5</v>
      </c>
      <c r="V76" s="138">
        <f t="shared" si="147"/>
        <v>150.5</v>
      </c>
      <c r="W76" s="139">
        <f>T76*H76</f>
        <v>0</v>
      </c>
      <c r="X76" s="139">
        <f>U76*H76</f>
        <v>6973.1646599999995</v>
      </c>
      <c r="Y76" s="140">
        <f t="shared" si="148"/>
        <v>6973.1646599999995</v>
      </c>
      <c r="Z76" s="125">
        <v>0.86</v>
      </c>
      <c r="AA76" s="142">
        <f>ROUND((F76-M76)*Z76,2)</f>
        <v>150.5</v>
      </c>
      <c r="AC76" s="114">
        <f t="shared" ref="AC76:AC86" si="154">V76</f>
        <v>150.5</v>
      </c>
      <c r="AD76" s="122">
        <f t="shared" ref="AD76:AD86" si="155">AJ76</f>
        <v>24.5</v>
      </c>
      <c r="AE76" s="115">
        <f t="shared" ref="AE76:AE86" si="156">AC76+AD76</f>
        <v>175</v>
      </c>
      <c r="AF76" s="116">
        <f>AC76*H76</f>
        <v>6973.1646599999995</v>
      </c>
      <c r="AG76" s="116">
        <f>AD76*H76</f>
        <v>1135.1663399999998</v>
      </c>
      <c r="AH76" s="252">
        <f t="shared" si="149"/>
        <v>8108.3309999999992</v>
      </c>
      <c r="AI76" s="251">
        <v>0.14000000000000001</v>
      </c>
      <c r="AJ76" s="119">
        <f>ROUND(F76*AI76,2)</f>
        <v>24.5</v>
      </c>
      <c r="AL76" s="351">
        <f t="shared" ref="AL76:AL86" si="157">AE76</f>
        <v>175</v>
      </c>
      <c r="AM76" s="352">
        <f t="shared" ref="AM76:AM86" si="158">AS76</f>
        <v>0</v>
      </c>
      <c r="AN76" s="353">
        <f t="shared" ref="AN76:AN86" si="159">AL76+AM76</f>
        <v>175</v>
      </c>
      <c r="AO76" s="354">
        <f>AL76*H76</f>
        <v>8108.3309999999992</v>
      </c>
      <c r="AP76" s="355">
        <f>AM76*H76</f>
        <v>0</v>
      </c>
      <c r="AQ76" s="340">
        <f t="shared" si="150"/>
        <v>8108.3309999999992</v>
      </c>
      <c r="AR76" s="356">
        <v>0</v>
      </c>
      <c r="AS76" s="341">
        <f>ROUND(F76*AR76,2)</f>
        <v>0</v>
      </c>
      <c r="AU76" s="73"/>
      <c r="AV76" s="73"/>
    </row>
    <row r="77" spans="1:64" s="70" customFormat="1" ht="33.75" customHeight="1" x14ac:dyDescent="0.25">
      <c r="A77" s="452" t="s">
        <v>213</v>
      </c>
      <c r="B77" s="453" t="s">
        <v>182</v>
      </c>
      <c r="C77" s="453" t="s">
        <v>316</v>
      </c>
      <c r="D77" s="454" t="s">
        <v>183</v>
      </c>
      <c r="E77" s="455" t="s">
        <v>19</v>
      </c>
      <c r="F77" s="456">
        <v>115</v>
      </c>
      <c r="G77" s="490">
        <v>11.33</v>
      </c>
      <c r="H77" s="457">
        <f t="shared" si="151"/>
        <v>14.461611999999999</v>
      </c>
      <c r="I77" s="458">
        <v>1662.9</v>
      </c>
      <c r="J77" s="468"/>
      <c r="K77" s="535"/>
      <c r="L77" s="495">
        <f t="shared" si="144"/>
        <v>0</v>
      </c>
      <c r="M77" s="495">
        <f t="shared" si="145"/>
        <v>0</v>
      </c>
      <c r="N77" s="496"/>
      <c r="O77" s="496">
        <f>L77*H77</f>
        <v>0</v>
      </c>
      <c r="P77" s="497">
        <f t="shared" si="146"/>
        <v>0</v>
      </c>
      <c r="Q77" s="498">
        <v>0</v>
      </c>
      <c r="R77" s="499">
        <f>ROUND(F77*Q77,2)</f>
        <v>0</v>
      </c>
      <c r="S77" s="120"/>
      <c r="T77" s="114">
        <f t="shared" si="152"/>
        <v>0</v>
      </c>
      <c r="U77" s="122">
        <f t="shared" si="153"/>
        <v>0</v>
      </c>
      <c r="V77" s="115">
        <f t="shared" si="147"/>
        <v>0</v>
      </c>
      <c r="W77" s="116">
        <f>T77*H77</f>
        <v>0</v>
      </c>
      <c r="X77" s="116">
        <f>U77*H77</f>
        <v>0</v>
      </c>
      <c r="Y77" s="117">
        <f t="shared" si="148"/>
        <v>0</v>
      </c>
      <c r="Z77" s="125">
        <v>0</v>
      </c>
      <c r="AA77" s="119">
        <f>ROUND((F77-M77)*Z77,2)</f>
        <v>0</v>
      </c>
      <c r="AB77" s="80"/>
      <c r="AC77" s="114">
        <f t="shared" si="154"/>
        <v>0</v>
      </c>
      <c r="AD77" s="122">
        <f t="shared" si="155"/>
        <v>0</v>
      </c>
      <c r="AE77" s="115">
        <f t="shared" si="156"/>
        <v>0</v>
      </c>
      <c r="AF77" s="116">
        <f>AC77*H77</f>
        <v>0</v>
      </c>
      <c r="AG77" s="116">
        <f>AD77*H77</f>
        <v>0</v>
      </c>
      <c r="AH77" s="252">
        <f t="shared" si="149"/>
        <v>0</v>
      </c>
      <c r="AI77" s="251">
        <v>0</v>
      </c>
      <c r="AJ77" s="119">
        <f>ROUND(F77*AI77,2)</f>
        <v>0</v>
      </c>
      <c r="AL77" s="114">
        <f t="shared" si="157"/>
        <v>0</v>
      </c>
      <c r="AM77" s="324">
        <f t="shared" si="158"/>
        <v>115</v>
      </c>
      <c r="AN77" s="115">
        <f t="shared" si="159"/>
        <v>115</v>
      </c>
      <c r="AO77" s="311">
        <f>AL77*H77</f>
        <v>0</v>
      </c>
      <c r="AP77" s="315">
        <f>AM77*H77</f>
        <v>1663.0853799999998</v>
      </c>
      <c r="AQ77" s="117">
        <f t="shared" si="150"/>
        <v>1663.0853799999998</v>
      </c>
      <c r="AR77" s="251">
        <v>1</v>
      </c>
      <c r="AS77" s="119">
        <f>ROUND(F77*AR77,2)</f>
        <v>115</v>
      </c>
      <c r="AT77" s="304"/>
      <c r="AU77" s="305"/>
      <c r="AV77" s="305"/>
      <c r="AW77" s="304"/>
      <c r="AX77" s="304"/>
      <c r="AY77" s="304"/>
      <c r="AZ77" s="304"/>
      <c r="BA77" s="304"/>
      <c r="BB77" s="304"/>
      <c r="BC77" s="304"/>
      <c r="BD77" s="304"/>
      <c r="BE77" s="304"/>
      <c r="BF77" s="304"/>
      <c r="BG77" s="304"/>
      <c r="BH77" s="304"/>
      <c r="BI77" s="304"/>
      <c r="BJ77" s="304"/>
      <c r="BK77" s="304"/>
      <c r="BL77" s="304"/>
    </row>
    <row r="78" spans="1:64" s="304" customFormat="1" ht="28.5" customHeight="1" x14ac:dyDescent="0.25">
      <c r="A78" s="452" t="s">
        <v>215</v>
      </c>
      <c r="B78" s="453" t="s">
        <v>328</v>
      </c>
      <c r="C78" s="453" t="s">
        <v>316</v>
      </c>
      <c r="D78" s="454" t="s">
        <v>368</v>
      </c>
      <c r="E78" s="455" t="s">
        <v>19</v>
      </c>
      <c r="F78" s="456">
        <v>200</v>
      </c>
      <c r="G78" s="490">
        <v>9</v>
      </c>
      <c r="H78" s="457">
        <f t="shared" si="151"/>
        <v>11.4876</v>
      </c>
      <c r="I78" s="458">
        <v>2298</v>
      </c>
      <c r="J78" s="468"/>
      <c r="K78" s="535"/>
      <c r="L78" s="495"/>
      <c r="M78" s="495"/>
      <c r="N78" s="496"/>
      <c r="O78" s="496"/>
      <c r="P78" s="497"/>
      <c r="Q78" s="498"/>
      <c r="R78" s="499"/>
      <c r="S78" s="120"/>
      <c r="T78" s="114"/>
      <c r="U78" s="122"/>
      <c r="V78" s="115"/>
      <c r="W78" s="116"/>
      <c r="X78" s="116"/>
      <c r="Y78" s="117"/>
      <c r="Z78" s="125"/>
      <c r="AA78" s="119"/>
      <c r="AC78" s="114"/>
      <c r="AD78" s="122"/>
      <c r="AE78" s="115"/>
      <c r="AF78" s="116"/>
      <c r="AG78" s="116"/>
      <c r="AH78" s="252"/>
      <c r="AI78" s="251"/>
      <c r="AJ78" s="119"/>
      <c r="AL78" s="114"/>
      <c r="AM78" s="324"/>
      <c r="AN78" s="115"/>
      <c r="AO78" s="311"/>
      <c r="AP78" s="315"/>
      <c r="AQ78" s="117"/>
      <c r="AR78" s="251"/>
      <c r="AS78" s="119"/>
      <c r="AU78" s="305"/>
      <c r="AV78" s="305"/>
    </row>
    <row r="79" spans="1:64" s="72" customFormat="1" ht="42.75" customHeight="1" x14ac:dyDescent="0.25">
      <c r="A79" s="492" t="s">
        <v>217</v>
      </c>
      <c r="B79" s="540" t="s">
        <v>432</v>
      </c>
      <c r="C79" s="594" t="s">
        <v>432</v>
      </c>
      <c r="D79" s="541" t="s">
        <v>433</v>
      </c>
      <c r="E79" s="542" t="s">
        <v>19</v>
      </c>
      <c r="F79" s="543">
        <v>6</v>
      </c>
      <c r="G79" s="490">
        <v>209.9</v>
      </c>
      <c r="H79" s="545">
        <f t="shared" si="151"/>
        <v>267.91636</v>
      </c>
      <c r="I79" s="546">
        <v>1607.52</v>
      </c>
      <c r="J79" s="468"/>
      <c r="K79" s="535"/>
      <c r="L79" s="495">
        <f t="shared" si="144"/>
        <v>0</v>
      </c>
      <c r="M79" s="495">
        <f t="shared" si="145"/>
        <v>0</v>
      </c>
      <c r="N79" s="496"/>
      <c r="O79" s="496">
        <f>L79*H79</f>
        <v>0</v>
      </c>
      <c r="P79" s="497">
        <f t="shared" si="146"/>
        <v>0</v>
      </c>
      <c r="Q79" s="498">
        <v>0</v>
      </c>
      <c r="R79" s="499">
        <f>ROUND(F79*Q79,2)</f>
        <v>0</v>
      </c>
      <c r="S79" s="120"/>
      <c r="T79" s="114">
        <f t="shared" si="152"/>
        <v>0</v>
      </c>
      <c r="U79" s="122">
        <f t="shared" si="153"/>
        <v>0</v>
      </c>
      <c r="V79" s="115">
        <f t="shared" si="147"/>
        <v>0</v>
      </c>
      <c r="W79" s="116">
        <f>T79*H79</f>
        <v>0</v>
      </c>
      <c r="X79" s="116">
        <f>U79*H79</f>
        <v>0</v>
      </c>
      <c r="Y79" s="117">
        <f t="shared" si="148"/>
        <v>0</v>
      </c>
      <c r="Z79" s="125">
        <v>0</v>
      </c>
      <c r="AA79" s="119">
        <f>ROUND((F79-M79)*Z79,2)</f>
        <v>0</v>
      </c>
      <c r="AC79" s="114">
        <f t="shared" si="154"/>
        <v>0</v>
      </c>
      <c r="AD79" s="122">
        <f t="shared" si="155"/>
        <v>0</v>
      </c>
      <c r="AE79" s="115">
        <f t="shared" si="156"/>
        <v>0</v>
      </c>
      <c r="AF79" s="116">
        <f>AC79*H79</f>
        <v>0</v>
      </c>
      <c r="AG79" s="116">
        <f>AD79*H79</f>
        <v>0</v>
      </c>
      <c r="AH79" s="252">
        <f t="shared" si="149"/>
        <v>0</v>
      </c>
      <c r="AI79" s="251">
        <v>0</v>
      </c>
      <c r="AJ79" s="119">
        <f>ROUND(F79*AI79,2)</f>
        <v>0</v>
      </c>
      <c r="AL79" s="114">
        <f t="shared" si="157"/>
        <v>0</v>
      </c>
      <c r="AM79" s="324">
        <f t="shared" si="158"/>
        <v>6</v>
      </c>
      <c r="AN79" s="115">
        <f t="shared" si="159"/>
        <v>6</v>
      </c>
      <c r="AO79" s="311">
        <f>AL79*H79</f>
        <v>0</v>
      </c>
      <c r="AP79" s="315">
        <f>AM79*H79</f>
        <v>1607.4981600000001</v>
      </c>
      <c r="AQ79" s="117">
        <f t="shared" si="150"/>
        <v>1607.4981600000001</v>
      </c>
      <c r="AR79" s="251">
        <v>1</v>
      </c>
      <c r="AS79" s="119">
        <f>ROUND(F79*AR79,2)</f>
        <v>6</v>
      </c>
      <c r="AT79" s="304"/>
      <c r="AU79" s="305"/>
      <c r="AV79" s="305"/>
      <c r="AW79" s="304"/>
      <c r="AX79" s="304"/>
      <c r="AY79" s="304"/>
      <c r="AZ79" s="304"/>
      <c r="BA79" s="304"/>
      <c r="BB79" s="304"/>
      <c r="BC79" s="304"/>
      <c r="BD79" s="304"/>
      <c r="BE79" s="304"/>
      <c r="BF79" s="304"/>
      <c r="BG79" s="304"/>
      <c r="BH79" s="304"/>
      <c r="BI79" s="304"/>
      <c r="BJ79" s="304"/>
      <c r="BK79" s="304"/>
      <c r="BL79" s="304"/>
    </row>
    <row r="80" spans="1:64" s="72" customFormat="1" ht="18" customHeight="1" x14ac:dyDescent="0.25">
      <c r="A80" s="452" t="s">
        <v>399</v>
      </c>
      <c r="B80" s="453" t="s">
        <v>158</v>
      </c>
      <c r="C80" s="453" t="s">
        <v>158</v>
      </c>
      <c r="D80" s="454" t="s">
        <v>193</v>
      </c>
      <c r="E80" s="455" t="s">
        <v>19</v>
      </c>
      <c r="F80" s="456">
        <v>5</v>
      </c>
      <c r="G80" s="490">
        <v>373.92</v>
      </c>
      <c r="H80" s="457">
        <f t="shared" si="151"/>
        <v>477.27148800000003</v>
      </c>
      <c r="I80" s="458">
        <v>2386.35</v>
      </c>
      <c r="J80" s="468"/>
      <c r="K80" s="535"/>
      <c r="L80" s="495">
        <f t="shared" si="144"/>
        <v>0</v>
      </c>
      <c r="M80" s="495">
        <f t="shared" si="145"/>
        <v>0</v>
      </c>
      <c r="N80" s="496"/>
      <c r="O80" s="496">
        <f>L80*H80</f>
        <v>0</v>
      </c>
      <c r="P80" s="497">
        <f t="shared" si="146"/>
        <v>0</v>
      </c>
      <c r="Q80" s="498">
        <v>0</v>
      </c>
      <c r="R80" s="499">
        <f>ROUND(F80*Q80,2)</f>
        <v>0</v>
      </c>
      <c r="S80" s="120"/>
      <c r="T80" s="114">
        <f t="shared" si="152"/>
        <v>0</v>
      </c>
      <c r="U80" s="122">
        <f t="shared" si="153"/>
        <v>0</v>
      </c>
      <c r="V80" s="115">
        <f t="shared" si="147"/>
        <v>0</v>
      </c>
      <c r="W80" s="116">
        <f>T80*H80</f>
        <v>0</v>
      </c>
      <c r="X80" s="116">
        <f>U80*H80</f>
        <v>0</v>
      </c>
      <c r="Y80" s="117">
        <f t="shared" si="148"/>
        <v>0</v>
      </c>
      <c r="Z80" s="125">
        <v>0</v>
      </c>
      <c r="AA80" s="119">
        <f>ROUND((F80-M80)*Z80,2)</f>
        <v>0</v>
      </c>
      <c r="AC80" s="114">
        <f t="shared" si="154"/>
        <v>0</v>
      </c>
      <c r="AD80" s="122">
        <f t="shared" si="155"/>
        <v>0</v>
      </c>
      <c r="AE80" s="115">
        <f t="shared" si="156"/>
        <v>0</v>
      </c>
      <c r="AF80" s="116">
        <f>AC80*H80</f>
        <v>0</v>
      </c>
      <c r="AG80" s="116">
        <f>AD80*H80</f>
        <v>0</v>
      </c>
      <c r="AH80" s="252">
        <f t="shared" si="149"/>
        <v>0</v>
      </c>
      <c r="AI80" s="251">
        <v>0</v>
      </c>
      <c r="AJ80" s="119">
        <f>ROUND(F80*AI80,2)</f>
        <v>0</v>
      </c>
      <c r="AL80" s="114">
        <f t="shared" si="157"/>
        <v>0</v>
      </c>
      <c r="AM80" s="324">
        <f t="shared" si="158"/>
        <v>5</v>
      </c>
      <c r="AN80" s="115">
        <f t="shared" si="159"/>
        <v>5</v>
      </c>
      <c r="AO80" s="311">
        <f>AL80*H80</f>
        <v>0</v>
      </c>
      <c r="AP80" s="315">
        <f>AM80*H80</f>
        <v>2386.3574400000002</v>
      </c>
      <c r="AQ80" s="117">
        <f t="shared" si="150"/>
        <v>2386.3574400000002</v>
      </c>
      <c r="AR80" s="251">
        <v>1</v>
      </c>
      <c r="AS80" s="119">
        <f>ROUND(F80*AR80,2)</f>
        <v>5</v>
      </c>
      <c r="AU80" s="305"/>
      <c r="AV80" s="305"/>
    </row>
    <row r="81" spans="1:47" s="72" customFormat="1" ht="19.5" customHeight="1" x14ac:dyDescent="0.25">
      <c r="A81" s="452" t="s">
        <v>400</v>
      </c>
      <c r="B81" s="453" t="s">
        <v>195</v>
      </c>
      <c r="C81" s="453" t="s">
        <v>348</v>
      </c>
      <c r="D81" s="454" t="s">
        <v>196</v>
      </c>
      <c r="E81" s="453" t="s">
        <v>197</v>
      </c>
      <c r="F81" s="456">
        <v>78</v>
      </c>
      <c r="G81" s="490">
        <v>19.03</v>
      </c>
      <c r="H81" s="457">
        <f t="shared" si="151"/>
        <v>24.289892000000002</v>
      </c>
      <c r="I81" s="458">
        <v>1894.62</v>
      </c>
      <c r="J81" s="468"/>
      <c r="K81" s="535"/>
      <c r="L81" s="495">
        <f t="shared" si="144"/>
        <v>0</v>
      </c>
      <c r="M81" s="495">
        <f t="shared" si="145"/>
        <v>0</v>
      </c>
      <c r="N81" s="496"/>
      <c r="O81" s="496">
        <f>L81*H81</f>
        <v>0</v>
      </c>
      <c r="P81" s="497">
        <f t="shared" si="146"/>
        <v>0</v>
      </c>
      <c r="Q81" s="498">
        <v>0</v>
      </c>
      <c r="R81" s="499">
        <f>ROUND(F81*Q81,2)</f>
        <v>0</v>
      </c>
      <c r="S81" s="120"/>
      <c r="T81" s="114">
        <f t="shared" si="152"/>
        <v>0</v>
      </c>
      <c r="U81" s="122">
        <f t="shared" si="153"/>
        <v>78</v>
      </c>
      <c r="V81" s="115">
        <f t="shared" si="147"/>
        <v>78</v>
      </c>
      <c r="W81" s="116">
        <f>T81*H81</f>
        <v>0</v>
      </c>
      <c r="X81" s="116">
        <f>U81*H81</f>
        <v>1894.6115760000002</v>
      </c>
      <c r="Y81" s="117">
        <f t="shared" si="148"/>
        <v>1894.6115760000002</v>
      </c>
      <c r="Z81" s="125">
        <v>1</v>
      </c>
      <c r="AA81" s="119">
        <f>ROUND((F81-M81)*Z81,2)</f>
        <v>78</v>
      </c>
      <c r="AC81" s="114">
        <f t="shared" si="154"/>
        <v>78</v>
      </c>
      <c r="AD81" s="122">
        <f t="shared" si="155"/>
        <v>0</v>
      </c>
      <c r="AE81" s="115">
        <f t="shared" si="156"/>
        <v>78</v>
      </c>
      <c r="AF81" s="116">
        <f>AC81*H81</f>
        <v>1894.6115760000002</v>
      </c>
      <c r="AG81" s="116">
        <f>AD81*H81</f>
        <v>0</v>
      </c>
      <c r="AH81" s="252">
        <f t="shared" si="149"/>
        <v>1894.6115760000002</v>
      </c>
      <c r="AI81" s="251">
        <v>0</v>
      </c>
      <c r="AJ81" s="119">
        <f>ROUND(F81*AI81,2)</f>
        <v>0</v>
      </c>
      <c r="AL81" s="114">
        <f t="shared" si="157"/>
        <v>78</v>
      </c>
      <c r="AM81" s="324">
        <f t="shared" si="158"/>
        <v>0</v>
      </c>
      <c r="AN81" s="115">
        <f t="shared" si="159"/>
        <v>78</v>
      </c>
      <c r="AO81" s="311">
        <f>AL81*H81</f>
        <v>1894.6115760000002</v>
      </c>
      <c r="AP81" s="315">
        <f>AM81*H81</f>
        <v>0</v>
      </c>
      <c r="AQ81" s="117">
        <f t="shared" si="150"/>
        <v>1894.6115760000002</v>
      </c>
      <c r="AR81" s="251">
        <v>0</v>
      </c>
      <c r="AS81" s="119">
        <f>ROUND(F81*AR81,2)</f>
        <v>0</v>
      </c>
      <c r="AU81" s="305"/>
    </row>
    <row r="82" spans="1:47" s="72" customFormat="1" ht="57" customHeight="1" x14ac:dyDescent="0.25">
      <c r="A82" s="452" t="s">
        <v>401</v>
      </c>
      <c r="B82" s="453" t="s">
        <v>199</v>
      </c>
      <c r="C82" s="453" t="s">
        <v>316</v>
      </c>
      <c r="D82" s="454" t="s">
        <v>200</v>
      </c>
      <c r="E82" s="455" t="s">
        <v>19</v>
      </c>
      <c r="F82" s="456">
        <v>21</v>
      </c>
      <c r="G82" s="457">
        <v>226.87</v>
      </c>
      <c r="H82" s="457">
        <f t="shared" si="151"/>
        <v>289.57686799999999</v>
      </c>
      <c r="I82" s="458">
        <v>6081.18</v>
      </c>
      <c r="J82" s="468"/>
      <c r="K82" s="535"/>
      <c r="L82" s="495">
        <f t="shared" si="144"/>
        <v>0</v>
      </c>
      <c r="M82" s="495">
        <f t="shared" si="145"/>
        <v>0</v>
      </c>
      <c r="N82" s="496"/>
      <c r="O82" s="496">
        <f>L82*H82</f>
        <v>0</v>
      </c>
      <c r="P82" s="497">
        <f t="shared" si="146"/>
        <v>0</v>
      </c>
      <c r="Q82" s="498">
        <v>0</v>
      </c>
      <c r="R82" s="499">
        <f>ROUND(F82*Q82,2)</f>
        <v>0</v>
      </c>
      <c r="S82" s="120"/>
      <c r="T82" s="114">
        <f t="shared" si="152"/>
        <v>0</v>
      </c>
      <c r="U82" s="122">
        <f t="shared" si="153"/>
        <v>0</v>
      </c>
      <c r="V82" s="115">
        <f t="shared" si="147"/>
        <v>0</v>
      </c>
      <c r="W82" s="116">
        <f>T82*H82</f>
        <v>0</v>
      </c>
      <c r="X82" s="116">
        <f>U82*H82</f>
        <v>0</v>
      </c>
      <c r="Y82" s="117">
        <f t="shared" si="148"/>
        <v>0</v>
      </c>
      <c r="Z82" s="125">
        <v>0</v>
      </c>
      <c r="AA82" s="119">
        <f>ROUND((F82-M82)*Z82,2)</f>
        <v>0</v>
      </c>
      <c r="AC82" s="114">
        <f t="shared" si="154"/>
        <v>0</v>
      </c>
      <c r="AD82" s="122">
        <f t="shared" si="155"/>
        <v>0</v>
      </c>
      <c r="AE82" s="115">
        <f t="shared" si="156"/>
        <v>0</v>
      </c>
      <c r="AF82" s="116">
        <f>AC82*H82</f>
        <v>0</v>
      </c>
      <c r="AG82" s="116">
        <f>AD82*H82</f>
        <v>0</v>
      </c>
      <c r="AH82" s="252">
        <f t="shared" si="149"/>
        <v>0</v>
      </c>
      <c r="AI82" s="251">
        <v>0</v>
      </c>
      <c r="AJ82" s="119">
        <f>ROUND(F82*AI82,2)</f>
        <v>0</v>
      </c>
      <c r="AL82" s="114">
        <f t="shared" si="157"/>
        <v>0</v>
      </c>
      <c r="AM82" s="324">
        <f t="shared" si="158"/>
        <v>21</v>
      </c>
      <c r="AN82" s="115">
        <f t="shared" si="159"/>
        <v>21</v>
      </c>
      <c r="AO82" s="311">
        <f>AL82*H82</f>
        <v>0</v>
      </c>
      <c r="AP82" s="315">
        <f>AM82*H82</f>
        <v>6081.1142279999995</v>
      </c>
      <c r="AQ82" s="117">
        <f t="shared" si="150"/>
        <v>6081.1142279999995</v>
      </c>
      <c r="AR82" s="251">
        <v>1</v>
      </c>
      <c r="AS82" s="119">
        <f>ROUND(F82*AR82,2)</f>
        <v>21</v>
      </c>
      <c r="AU82" s="305"/>
    </row>
    <row r="83" spans="1:47" s="72" customFormat="1" ht="35.25" customHeight="1" x14ac:dyDescent="0.25">
      <c r="A83" s="452" t="s">
        <v>402</v>
      </c>
      <c r="B83" s="453" t="s">
        <v>202</v>
      </c>
      <c r="C83" s="453" t="s">
        <v>316</v>
      </c>
      <c r="D83" s="484" t="s">
        <v>203</v>
      </c>
      <c r="E83" s="455" t="s">
        <v>19</v>
      </c>
      <c r="F83" s="456">
        <v>1</v>
      </c>
      <c r="G83" s="518">
        <v>64.73</v>
      </c>
      <c r="H83" s="457">
        <f t="shared" si="151"/>
        <v>82.621372000000008</v>
      </c>
      <c r="I83" s="458">
        <v>82.62</v>
      </c>
      <c r="J83" s="468"/>
      <c r="K83" s="535"/>
      <c r="L83" s="495">
        <f t="shared" si="144"/>
        <v>0</v>
      </c>
      <c r="M83" s="495">
        <f t="shared" si="145"/>
        <v>0</v>
      </c>
      <c r="N83" s="496"/>
      <c r="O83" s="496">
        <f>L83*H83</f>
        <v>0</v>
      </c>
      <c r="P83" s="497">
        <f t="shared" si="146"/>
        <v>0</v>
      </c>
      <c r="Q83" s="498">
        <v>0</v>
      </c>
      <c r="R83" s="499">
        <f>ROUND(F83*Q83,2)</f>
        <v>0</v>
      </c>
      <c r="S83" s="120"/>
      <c r="T83" s="114">
        <f t="shared" si="152"/>
        <v>0</v>
      </c>
      <c r="U83" s="122">
        <f t="shared" si="153"/>
        <v>0</v>
      </c>
      <c r="V83" s="115">
        <f t="shared" si="147"/>
        <v>0</v>
      </c>
      <c r="W83" s="116">
        <f>T83*H83</f>
        <v>0</v>
      </c>
      <c r="X83" s="116">
        <f>U83*H83</f>
        <v>0</v>
      </c>
      <c r="Y83" s="117">
        <f t="shared" si="148"/>
        <v>0</v>
      </c>
      <c r="Z83" s="125">
        <v>0</v>
      </c>
      <c r="AA83" s="119">
        <f>ROUND((F83-M83)*Z83,2)</f>
        <v>0</v>
      </c>
      <c r="AC83" s="114">
        <f t="shared" si="154"/>
        <v>0</v>
      </c>
      <c r="AD83" s="122">
        <f t="shared" si="155"/>
        <v>0</v>
      </c>
      <c r="AE83" s="115">
        <f t="shared" si="156"/>
        <v>0</v>
      </c>
      <c r="AF83" s="116">
        <f>AC83*H83</f>
        <v>0</v>
      </c>
      <c r="AG83" s="116">
        <f>AD83*H83</f>
        <v>0</v>
      </c>
      <c r="AH83" s="252">
        <f t="shared" si="149"/>
        <v>0</v>
      </c>
      <c r="AI83" s="251">
        <v>0</v>
      </c>
      <c r="AJ83" s="119">
        <f>ROUND(F83*AI83,2)</f>
        <v>0</v>
      </c>
      <c r="AL83" s="114">
        <f t="shared" si="157"/>
        <v>0</v>
      </c>
      <c r="AM83" s="324">
        <f t="shared" si="158"/>
        <v>1</v>
      </c>
      <c r="AN83" s="115">
        <f t="shared" si="159"/>
        <v>1</v>
      </c>
      <c r="AO83" s="311">
        <f>AL83*H83</f>
        <v>0</v>
      </c>
      <c r="AP83" s="315">
        <f>AM83*H83</f>
        <v>82.621372000000008</v>
      </c>
      <c r="AQ83" s="117">
        <f t="shared" si="150"/>
        <v>82.621372000000008</v>
      </c>
      <c r="AR83" s="251">
        <v>1</v>
      </c>
      <c r="AS83" s="119">
        <f>ROUND(F83*AR83,2)</f>
        <v>1</v>
      </c>
      <c r="AU83" s="305"/>
    </row>
    <row r="84" spans="1:47" s="72" customFormat="1" ht="30.75" customHeight="1" x14ac:dyDescent="0.25">
      <c r="A84" s="452" t="s">
        <v>403</v>
      </c>
      <c r="B84" s="453" t="s">
        <v>310</v>
      </c>
      <c r="C84" s="453" t="s">
        <v>316</v>
      </c>
      <c r="D84" s="484" t="s">
        <v>329</v>
      </c>
      <c r="E84" s="455" t="s">
        <v>26</v>
      </c>
      <c r="F84" s="456">
        <v>152.79</v>
      </c>
      <c r="G84" s="518">
        <v>23.29</v>
      </c>
      <c r="H84" s="457">
        <f t="shared" si="151"/>
        <v>29.727356</v>
      </c>
      <c r="I84" s="458">
        <v>4542.45</v>
      </c>
      <c r="J84" s="468"/>
      <c r="K84" s="535"/>
      <c r="L84" s="495"/>
      <c r="M84" s="495"/>
      <c r="N84" s="496"/>
      <c r="O84" s="496"/>
      <c r="P84" s="497"/>
      <c r="Q84" s="498"/>
      <c r="R84" s="499"/>
      <c r="S84" s="120"/>
      <c r="T84" s="114"/>
      <c r="U84" s="122"/>
      <c r="V84" s="115"/>
      <c r="W84" s="116"/>
      <c r="X84" s="116"/>
      <c r="Y84" s="117"/>
      <c r="Z84" s="125"/>
      <c r="AA84" s="119"/>
      <c r="AC84" s="114"/>
      <c r="AD84" s="122"/>
      <c r="AE84" s="115"/>
      <c r="AF84" s="116"/>
      <c r="AG84" s="116"/>
      <c r="AH84" s="252"/>
      <c r="AI84" s="251"/>
      <c r="AJ84" s="119"/>
      <c r="AL84" s="114"/>
      <c r="AM84" s="324"/>
      <c r="AN84" s="115"/>
      <c r="AO84" s="311"/>
      <c r="AP84" s="315"/>
      <c r="AQ84" s="117"/>
      <c r="AR84" s="251"/>
      <c r="AS84" s="119"/>
      <c r="AU84" s="305"/>
    </row>
    <row r="85" spans="1:47" s="72" customFormat="1" ht="29.25" customHeight="1" x14ac:dyDescent="0.25">
      <c r="A85" s="492" t="s">
        <v>404</v>
      </c>
      <c r="B85" s="453" t="s">
        <v>334</v>
      </c>
      <c r="C85" s="547" t="s">
        <v>269</v>
      </c>
      <c r="D85" s="548" t="s">
        <v>333</v>
      </c>
      <c r="E85" s="455" t="s">
        <v>19</v>
      </c>
      <c r="F85" s="543">
        <v>16</v>
      </c>
      <c r="G85" s="544">
        <v>73</v>
      </c>
      <c r="H85" s="545">
        <f t="shared" si="151"/>
        <v>93.177199999999999</v>
      </c>
      <c r="I85" s="546">
        <v>1490.88</v>
      </c>
      <c r="J85" s="468"/>
      <c r="K85" s="535"/>
      <c r="L85" s="495"/>
      <c r="M85" s="495"/>
      <c r="N85" s="496"/>
      <c r="O85" s="496"/>
      <c r="P85" s="497"/>
      <c r="Q85" s="498"/>
      <c r="R85" s="499"/>
      <c r="S85" s="120"/>
      <c r="T85" s="114"/>
      <c r="U85" s="122"/>
      <c r="V85" s="115"/>
      <c r="W85" s="116"/>
      <c r="X85" s="116"/>
      <c r="Y85" s="117"/>
      <c r="Z85" s="125"/>
      <c r="AA85" s="119"/>
      <c r="AC85" s="114"/>
      <c r="AD85" s="122"/>
      <c r="AE85" s="115"/>
      <c r="AF85" s="116"/>
      <c r="AG85" s="116"/>
      <c r="AH85" s="252"/>
      <c r="AI85" s="251"/>
      <c r="AJ85" s="119"/>
      <c r="AL85" s="114"/>
      <c r="AM85" s="324"/>
      <c r="AN85" s="115"/>
      <c r="AO85" s="311"/>
      <c r="AP85" s="315"/>
      <c r="AQ85" s="117"/>
      <c r="AR85" s="251"/>
      <c r="AS85" s="119"/>
      <c r="AU85" s="305"/>
    </row>
    <row r="86" spans="1:47" s="72" customFormat="1" ht="47.25" customHeight="1" thickBot="1" x14ac:dyDescent="0.3">
      <c r="A86" s="549" t="s">
        <v>405</v>
      </c>
      <c r="B86" s="510" t="s">
        <v>208</v>
      </c>
      <c r="C86" s="453" t="s">
        <v>316</v>
      </c>
      <c r="D86" s="550" t="s">
        <v>359</v>
      </c>
      <c r="E86" s="512" t="s">
        <v>19</v>
      </c>
      <c r="F86" s="551">
        <v>1</v>
      </c>
      <c r="G86" s="514">
        <v>541.66</v>
      </c>
      <c r="H86" s="515">
        <f t="shared" si="151"/>
        <v>691.37482399999999</v>
      </c>
      <c r="I86" s="516">
        <v>691.37</v>
      </c>
      <c r="J86" s="468"/>
      <c r="K86" s="535"/>
      <c r="L86" s="495">
        <f t="shared" si="144"/>
        <v>0</v>
      </c>
      <c r="M86" s="495">
        <f t="shared" si="145"/>
        <v>0</v>
      </c>
      <c r="N86" s="496"/>
      <c r="O86" s="496">
        <f>L86*H86</f>
        <v>0</v>
      </c>
      <c r="P86" s="497">
        <f t="shared" si="146"/>
        <v>0</v>
      </c>
      <c r="Q86" s="498">
        <v>0</v>
      </c>
      <c r="R86" s="499">
        <f>ROUND(F86*Q86,2)</f>
        <v>0</v>
      </c>
      <c r="S86" s="120"/>
      <c r="T86" s="121">
        <f t="shared" si="152"/>
        <v>0</v>
      </c>
      <c r="U86" s="122">
        <f t="shared" si="153"/>
        <v>0</v>
      </c>
      <c r="V86" s="122">
        <f t="shared" si="147"/>
        <v>0</v>
      </c>
      <c r="W86" s="123">
        <f>T86*H86</f>
        <v>0</v>
      </c>
      <c r="X86" s="123">
        <f>U86*H86</f>
        <v>0</v>
      </c>
      <c r="Y86" s="124">
        <f t="shared" si="148"/>
        <v>0</v>
      </c>
      <c r="Z86" s="125">
        <v>0</v>
      </c>
      <c r="AA86" s="126">
        <f>ROUND((F86-M86)*Z86,2)</f>
        <v>0</v>
      </c>
      <c r="AC86" s="114">
        <f t="shared" si="154"/>
        <v>0</v>
      </c>
      <c r="AD86" s="122">
        <f t="shared" si="155"/>
        <v>0</v>
      </c>
      <c r="AE86" s="115">
        <f t="shared" si="156"/>
        <v>0</v>
      </c>
      <c r="AF86" s="116">
        <f>AC86*H86</f>
        <v>0</v>
      </c>
      <c r="AG86" s="116">
        <f>AD86*H86</f>
        <v>0</v>
      </c>
      <c r="AH86" s="252">
        <f t="shared" si="149"/>
        <v>0</v>
      </c>
      <c r="AI86" s="251">
        <v>0</v>
      </c>
      <c r="AJ86" s="119">
        <f>ROUND(F86*AI86,2)</f>
        <v>0</v>
      </c>
      <c r="AL86" s="357">
        <f t="shared" si="157"/>
        <v>0</v>
      </c>
      <c r="AM86" s="358">
        <f t="shared" si="158"/>
        <v>1</v>
      </c>
      <c r="AN86" s="359">
        <f t="shared" si="159"/>
        <v>1</v>
      </c>
      <c r="AO86" s="360">
        <f>AL86*H86</f>
        <v>0</v>
      </c>
      <c r="AP86" s="361">
        <f>AM86*H86</f>
        <v>691.37482399999999</v>
      </c>
      <c r="AQ86" s="362">
        <f t="shared" si="150"/>
        <v>691.37482399999999</v>
      </c>
      <c r="AR86" s="363">
        <v>1</v>
      </c>
      <c r="AS86" s="364">
        <f>ROUND(F86*AR86,2)</f>
        <v>1</v>
      </c>
      <c r="AU86" s="305"/>
    </row>
    <row r="87" spans="1:47" s="72" customFormat="1" ht="18.75" customHeight="1" thickBot="1" x14ac:dyDescent="0.3">
      <c r="A87" s="452" t="s">
        <v>406</v>
      </c>
      <c r="B87" s="453" t="s">
        <v>337</v>
      </c>
      <c r="C87" s="453" t="s">
        <v>316</v>
      </c>
      <c r="D87" s="454" t="s">
        <v>338</v>
      </c>
      <c r="E87" s="455" t="s">
        <v>313</v>
      </c>
      <c r="F87" s="456">
        <v>3</v>
      </c>
      <c r="G87" s="518">
        <v>1761.21</v>
      </c>
      <c r="H87" s="457">
        <f t="shared" si="151"/>
        <v>2248.0084440000001</v>
      </c>
      <c r="I87" s="458">
        <v>6744.03</v>
      </c>
      <c r="J87" s="468"/>
      <c r="K87" s="535"/>
      <c r="L87" s="495"/>
      <c r="M87" s="495"/>
      <c r="N87" s="496"/>
      <c r="O87" s="496"/>
      <c r="P87" s="497"/>
      <c r="Q87" s="498"/>
      <c r="R87" s="499"/>
      <c r="S87" s="120"/>
      <c r="T87" s="346"/>
      <c r="U87" s="168"/>
      <c r="V87" s="168"/>
      <c r="W87" s="347"/>
      <c r="X87" s="347"/>
      <c r="Y87" s="342"/>
      <c r="Z87" s="344"/>
      <c r="AA87" s="343"/>
      <c r="AC87" s="346"/>
      <c r="AD87" s="168"/>
      <c r="AE87" s="168"/>
      <c r="AF87" s="347"/>
      <c r="AG87" s="347"/>
      <c r="AH87" s="345"/>
      <c r="AI87" s="348"/>
      <c r="AJ87" s="343"/>
      <c r="AL87" s="365"/>
      <c r="AM87" s="366"/>
      <c r="AN87" s="367"/>
      <c r="AO87" s="368"/>
      <c r="AP87" s="369"/>
      <c r="AQ87" s="370"/>
      <c r="AR87" s="371"/>
      <c r="AS87" s="372"/>
      <c r="AU87" s="305"/>
    </row>
    <row r="88" spans="1:47" s="72" customFormat="1" ht="58.5" customHeight="1" thickBot="1" x14ac:dyDescent="0.3">
      <c r="A88" s="549" t="s">
        <v>407</v>
      </c>
      <c r="B88" s="578" t="s">
        <v>340</v>
      </c>
      <c r="C88" s="453" t="s">
        <v>316</v>
      </c>
      <c r="D88" s="454" t="s">
        <v>386</v>
      </c>
      <c r="E88" s="453" t="s">
        <v>22</v>
      </c>
      <c r="F88" s="456">
        <v>4</v>
      </c>
      <c r="G88" s="518">
        <v>340.36</v>
      </c>
      <c r="H88" s="457">
        <f t="shared" si="151"/>
        <v>434.43550400000004</v>
      </c>
      <c r="I88" s="516">
        <v>1737.76</v>
      </c>
      <c r="J88" s="468"/>
      <c r="K88" s="535"/>
      <c r="L88" s="495"/>
      <c r="M88" s="495"/>
      <c r="N88" s="496"/>
      <c r="O88" s="496"/>
      <c r="P88" s="497"/>
      <c r="Q88" s="498"/>
      <c r="R88" s="499"/>
      <c r="S88" s="120"/>
      <c r="T88" s="346"/>
      <c r="U88" s="168"/>
      <c r="V88" s="168"/>
      <c r="W88" s="347"/>
      <c r="X88" s="347"/>
      <c r="Y88" s="342"/>
      <c r="Z88" s="344"/>
      <c r="AA88" s="343"/>
      <c r="AC88" s="346"/>
      <c r="AD88" s="168"/>
      <c r="AE88" s="168"/>
      <c r="AF88" s="347"/>
      <c r="AG88" s="347"/>
      <c r="AH88" s="345"/>
      <c r="AI88" s="348"/>
      <c r="AJ88" s="343"/>
      <c r="AL88" s="365"/>
      <c r="AM88" s="366"/>
      <c r="AN88" s="367"/>
      <c r="AO88" s="368"/>
      <c r="AP88" s="369"/>
      <c r="AQ88" s="370"/>
      <c r="AR88" s="371"/>
      <c r="AS88" s="372"/>
      <c r="AU88" s="305"/>
    </row>
    <row r="89" spans="1:47" s="72" customFormat="1" ht="15" customHeight="1" thickBot="1" x14ac:dyDescent="0.3">
      <c r="A89" s="505">
        <v>8</v>
      </c>
      <c r="B89" s="684" t="s">
        <v>414</v>
      </c>
      <c r="C89" s="685"/>
      <c r="D89" s="685"/>
      <c r="E89" s="685"/>
      <c r="F89" s="685"/>
      <c r="G89" s="685"/>
      <c r="H89" s="686"/>
      <c r="I89" s="506">
        <f>SUM(I90:I93)</f>
        <v>38398.370000000003</v>
      </c>
      <c r="J89" s="468"/>
      <c r="K89" s="535"/>
      <c r="L89" s="495">
        <f t="shared" si="144"/>
        <v>0</v>
      </c>
      <c r="M89" s="495">
        <f t="shared" si="145"/>
        <v>0</v>
      </c>
      <c r="N89" s="496"/>
      <c r="O89" s="496">
        <f>L89*H89</f>
        <v>0</v>
      </c>
      <c r="P89" s="497">
        <f t="shared" si="146"/>
        <v>0</v>
      </c>
      <c r="Q89" s="498">
        <v>0</v>
      </c>
      <c r="R89" s="499">
        <f>ROUND(F89*Q89,2)</f>
        <v>0</v>
      </c>
      <c r="S89" s="120"/>
      <c r="T89" s="238"/>
      <c r="U89" s="239"/>
      <c r="V89" s="239"/>
      <c r="W89" s="240">
        <f>SUM(W76:W86)</f>
        <v>0</v>
      </c>
      <c r="X89" s="240">
        <f>SUM(X76:X86)</f>
        <v>8867.7762359999997</v>
      </c>
      <c r="Y89" s="241">
        <f t="shared" si="148"/>
        <v>8867.7762359999997</v>
      </c>
      <c r="Z89" s="243"/>
      <c r="AA89" s="243"/>
      <c r="AC89" s="238"/>
      <c r="AD89" s="239"/>
      <c r="AE89" s="239"/>
      <c r="AF89" s="240">
        <f>SUM(AF76:AF86)</f>
        <v>8867.7762359999997</v>
      </c>
      <c r="AG89" s="240">
        <f>SUM(AG76:AG86)</f>
        <v>1135.1663399999998</v>
      </c>
      <c r="AH89" s="301">
        <f t="shared" si="149"/>
        <v>10002.942575999999</v>
      </c>
      <c r="AI89" s="243"/>
      <c r="AJ89" s="243"/>
      <c r="AL89" s="238"/>
      <c r="AM89" s="323"/>
      <c r="AN89" s="239"/>
      <c r="AO89" s="312">
        <f>SUM(AO76:AO86)</f>
        <v>10002.942575999999</v>
      </c>
      <c r="AP89" s="316">
        <f>SUM(AP76:AP86)</f>
        <v>12512.051403999998</v>
      </c>
      <c r="AQ89" s="241">
        <f t="shared" si="150"/>
        <v>22514.993979999999</v>
      </c>
      <c r="AR89" s="243"/>
      <c r="AS89" s="243"/>
      <c r="AU89" s="305"/>
    </row>
    <row r="90" spans="1:47" s="72" customFormat="1" ht="19.5" customHeight="1" x14ac:dyDescent="0.25">
      <c r="A90" s="507" t="s">
        <v>220</v>
      </c>
      <c r="B90" s="453" t="s">
        <v>158</v>
      </c>
      <c r="C90" s="453" t="s">
        <v>158</v>
      </c>
      <c r="D90" s="484" t="s">
        <v>212</v>
      </c>
      <c r="E90" s="455" t="s">
        <v>19</v>
      </c>
      <c r="F90" s="517">
        <v>1</v>
      </c>
      <c r="G90" s="508">
        <f>COTAÇÕES!B7</f>
        <v>20133.333333333332</v>
      </c>
      <c r="H90" s="457">
        <f>G90+G90*$H$11</f>
        <v>25698.186666666665</v>
      </c>
      <c r="I90" s="458">
        <v>25698.19</v>
      </c>
      <c r="J90" s="468"/>
      <c r="K90" s="535"/>
      <c r="L90" s="495">
        <f t="shared" si="144"/>
        <v>0</v>
      </c>
      <c r="M90" s="495">
        <f t="shared" si="145"/>
        <v>0</v>
      </c>
      <c r="N90" s="496"/>
      <c r="O90" s="496">
        <f>L90*H90</f>
        <v>0</v>
      </c>
      <c r="P90" s="497">
        <f t="shared" si="146"/>
        <v>0</v>
      </c>
      <c r="Q90" s="498">
        <v>0</v>
      </c>
      <c r="R90" s="499">
        <f>ROUND(F90*Q90,2)</f>
        <v>0</v>
      </c>
      <c r="S90" s="120"/>
      <c r="T90" s="137">
        <f>L90</f>
        <v>0</v>
      </c>
      <c r="U90" s="168">
        <f t="shared" si="153"/>
        <v>0</v>
      </c>
      <c r="V90" s="138">
        <f t="shared" si="147"/>
        <v>0</v>
      </c>
      <c r="W90" s="139">
        <f>T90*H90</f>
        <v>0</v>
      </c>
      <c r="X90" s="139">
        <f>U90*H90</f>
        <v>0</v>
      </c>
      <c r="Y90" s="140">
        <f t="shared" si="148"/>
        <v>0</v>
      </c>
      <c r="Z90" s="169">
        <v>0</v>
      </c>
      <c r="AA90" s="142">
        <f>ROUND((F90-M90)*Z90,2)</f>
        <v>0</v>
      </c>
      <c r="AC90" s="114">
        <f t="shared" ref="AC90:AC93" si="160">V90</f>
        <v>0</v>
      </c>
      <c r="AD90" s="122">
        <f t="shared" ref="AD90:AD93" si="161">AJ90</f>
        <v>0</v>
      </c>
      <c r="AE90" s="115">
        <f t="shared" ref="AE90:AE93" si="162">AC90+AD90</f>
        <v>0</v>
      </c>
      <c r="AF90" s="116">
        <f>AC90*H90</f>
        <v>0</v>
      </c>
      <c r="AG90" s="116">
        <f>AD90*H90</f>
        <v>0</v>
      </c>
      <c r="AH90" s="252">
        <f t="shared" si="149"/>
        <v>0</v>
      </c>
      <c r="AI90" s="251">
        <v>0</v>
      </c>
      <c r="AJ90" s="119">
        <f>ROUND(F90*AI90,2)</f>
        <v>0</v>
      </c>
      <c r="AL90" s="114">
        <f t="shared" ref="AL90:AL93" si="163">AE90</f>
        <v>0</v>
      </c>
      <c r="AM90" s="324">
        <f t="shared" ref="AM90:AM93" si="164">AS90</f>
        <v>1</v>
      </c>
      <c r="AN90" s="115">
        <f t="shared" ref="AN90:AN93" si="165">AL90+AM90</f>
        <v>1</v>
      </c>
      <c r="AO90" s="311">
        <f>AL90*H90</f>
        <v>0</v>
      </c>
      <c r="AP90" s="315">
        <f>AM90*H90</f>
        <v>25698.186666666665</v>
      </c>
      <c r="AQ90" s="117">
        <f t="shared" si="150"/>
        <v>25698.186666666665</v>
      </c>
      <c r="AR90" s="251">
        <v>1</v>
      </c>
      <c r="AS90" s="119">
        <f>ROUND(F90*AR90,2)</f>
        <v>1</v>
      </c>
      <c r="AU90" s="305"/>
    </row>
    <row r="91" spans="1:47" s="72" customFormat="1" ht="18.75" customHeight="1" x14ac:dyDescent="0.25">
      <c r="A91" s="507" t="s">
        <v>224</v>
      </c>
      <c r="B91" s="453" t="s">
        <v>158</v>
      </c>
      <c r="C91" s="453" t="s">
        <v>158</v>
      </c>
      <c r="D91" s="484" t="s">
        <v>415</v>
      </c>
      <c r="E91" s="455" t="s">
        <v>19</v>
      </c>
      <c r="F91" s="517">
        <v>1</v>
      </c>
      <c r="G91" s="508">
        <f>COTAÇÕES!B13</f>
        <v>2786.6666666666665</v>
      </c>
      <c r="H91" s="457">
        <f t="shared" si="151"/>
        <v>3556.9013333333332</v>
      </c>
      <c r="I91" s="458">
        <v>3556.9</v>
      </c>
      <c r="J91" s="468"/>
      <c r="K91" s="535"/>
      <c r="L91" s="495">
        <f t="shared" si="144"/>
        <v>0</v>
      </c>
      <c r="M91" s="495">
        <f t="shared" si="145"/>
        <v>0</v>
      </c>
      <c r="N91" s="496"/>
      <c r="O91" s="496">
        <f>L91*H91</f>
        <v>0</v>
      </c>
      <c r="P91" s="497">
        <f t="shared" si="146"/>
        <v>0</v>
      </c>
      <c r="Q91" s="498">
        <v>0</v>
      </c>
      <c r="R91" s="499">
        <f>ROUND(F91*Q91,2)</f>
        <v>0</v>
      </c>
      <c r="S91" s="120"/>
      <c r="T91" s="114">
        <f>L91</f>
        <v>0</v>
      </c>
      <c r="U91" s="122">
        <f t="shared" si="153"/>
        <v>0</v>
      </c>
      <c r="V91" s="115">
        <f t="shared" si="147"/>
        <v>0</v>
      </c>
      <c r="W91" s="116">
        <f>T91*H91</f>
        <v>0</v>
      </c>
      <c r="X91" s="116">
        <f>U91*H91</f>
        <v>0</v>
      </c>
      <c r="Y91" s="117">
        <f t="shared" si="148"/>
        <v>0</v>
      </c>
      <c r="Z91" s="125">
        <v>0</v>
      </c>
      <c r="AA91" s="119">
        <f>ROUND((F91-M91)*Z91,2)</f>
        <v>0</v>
      </c>
      <c r="AC91" s="114">
        <f t="shared" si="160"/>
        <v>0</v>
      </c>
      <c r="AD91" s="122">
        <f t="shared" si="161"/>
        <v>0</v>
      </c>
      <c r="AE91" s="115">
        <f t="shared" si="162"/>
        <v>0</v>
      </c>
      <c r="AF91" s="116">
        <f>AC91*H91</f>
        <v>0</v>
      </c>
      <c r="AG91" s="116">
        <f>AD91*H91</f>
        <v>0</v>
      </c>
      <c r="AH91" s="252">
        <f t="shared" si="149"/>
        <v>0</v>
      </c>
      <c r="AI91" s="251">
        <v>0</v>
      </c>
      <c r="AJ91" s="119">
        <f>ROUND(F91*AI91,2)</f>
        <v>0</v>
      </c>
      <c r="AL91" s="114">
        <f t="shared" si="163"/>
        <v>0</v>
      </c>
      <c r="AM91" s="324">
        <f t="shared" si="164"/>
        <v>1</v>
      </c>
      <c r="AN91" s="115">
        <f t="shared" si="165"/>
        <v>1</v>
      </c>
      <c r="AO91" s="311">
        <f>AL91*H91</f>
        <v>0</v>
      </c>
      <c r="AP91" s="315">
        <f>AM91*H91</f>
        <v>3556.9013333333332</v>
      </c>
      <c r="AQ91" s="117">
        <f t="shared" si="150"/>
        <v>3556.9013333333332</v>
      </c>
      <c r="AR91" s="251">
        <v>1</v>
      </c>
      <c r="AS91" s="119">
        <f>ROUND(F91*AR91,2)</f>
        <v>1</v>
      </c>
      <c r="AU91" s="305"/>
    </row>
    <row r="92" spans="1:47" s="72" customFormat="1" ht="19.5" customHeight="1" x14ac:dyDescent="0.25">
      <c r="A92" s="507" t="s">
        <v>408</v>
      </c>
      <c r="B92" s="453" t="s">
        <v>158</v>
      </c>
      <c r="C92" s="453" t="s">
        <v>158</v>
      </c>
      <c r="D92" s="484" t="s">
        <v>335</v>
      </c>
      <c r="E92" s="455" t="s">
        <v>19</v>
      </c>
      <c r="F92" s="517">
        <v>1</v>
      </c>
      <c r="G92" s="508">
        <f>COTAÇÕES!B26</f>
        <v>3533.3333333333335</v>
      </c>
      <c r="H92" s="457">
        <f t="shared" si="151"/>
        <v>4509.9466666666667</v>
      </c>
      <c r="I92" s="458">
        <v>4509.95</v>
      </c>
      <c r="J92" s="468"/>
      <c r="K92" s="535"/>
      <c r="L92" s="495">
        <f t="shared" si="144"/>
        <v>0</v>
      </c>
      <c r="M92" s="495">
        <f t="shared" si="145"/>
        <v>0</v>
      </c>
      <c r="N92" s="496"/>
      <c r="O92" s="496">
        <f>L92*H92</f>
        <v>0</v>
      </c>
      <c r="P92" s="497">
        <f t="shared" si="146"/>
        <v>0</v>
      </c>
      <c r="Q92" s="498">
        <v>0</v>
      </c>
      <c r="R92" s="499">
        <f>ROUND(F92*Q92,2)</f>
        <v>0</v>
      </c>
      <c r="S92" s="120"/>
      <c r="T92" s="114">
        <f>L92</f>
        <v>0</v>
      </c>
      <c r="U92" s="122">
        <f t="shared" si="153"/>
        <v>0</v>
      </c>
      <c r="V92" s="115">
        <f t="shared" si="147"/>
        <v>0</v>
      </c>
      <c r="W92" s="116">
        <f>T92*H92</f>
        <v>0</v>
      </c>
      <c r="X92" s="116">
        <f>U92*H92</f>
        <v>0</v>
      </c>
      <c r="Y92" s="117">
        <f t="shared" si="148"/>
        <v>0</v>
      </c>
      <c r="Z92" s="125">
        <v>0</v>
      </c>
      <c r="AA92" s="119">
        <f>ROUND((F92-M92)*Z92,2)</f>
        <v>0</v>
      </c>
      <c r="AC92" s="114">
        <f t="shared" si="160"/>
        <v>0</v>
      </c>
      <c r="AD92" s="122">
        <f t="shared" si="161"/>
        <v>0</v>
      </c>
      <c r="AE92" s="115">
        <f t="shared" si="162"/>
        <v>0</v>
      </c>
      <c r="AF92" s="116">
        <f>AC92*H92</f>
        <v>0</v>
      </c>
      <c r="AG92" s="116">
        <f>AD92*H92</f>
        <v>0</v>
      </c>
      <c r="AH92" s="252">
        <f t="shared" si="149"/>
        <v>0</v>
      </c>
      <c r="AI92" s="251">
        <v>0</v>
      </c>
      <c r="AJ92" s="119">
        <f>ROUND(F92*AI92,2)</f>
        <v>0</v>
      </c>
      <c r="AL92" s="114">
        <f t="shared" si="163"/>
        <v>0</v>
      </c>
      <c r="AM92" s="324">
        <f t="shared" si="164"/>
        <v>0</v>
      </c>
      <c r="AN92" s="115">
        <f t="shared" si="165"/>
        <v>0</v>
      </c>
      <c r="AO92" s="311">
        <f>AL92*H92</f>
        <v>0</v>
      </c>
      <c r="AP92" s="315">
        <f>AM92*H92</f>
        <v>0</v>
      </c>
      <c r="AQ92" s="117">
        <f t="shared" si="150"/>
        <v>0</v>
      </c>
      <c r="AR92" s="251">
        <v>0</v>
      </c>
      <c r="AS92" s="119">
        <f>ROUND(F92*AR92,2)</f>
        <v>0</v>
      </c>
      <c r="AU92" s="305"/>
    </row>
    <row r="93" spans="1:47" s="72" customFormat="1" ht="19.5" customHeight="1" thickBot="1" x14ac:dyDescent="0.3">
      <c r="A93" s="509" t="s">
        <v>409</v>
      </c>
      <c r="B93" s="510" t="s">
        <v>158</v>
      </c>
      <c r="C93" s="453" t="s">
        <v>158</v>
      </c>
      <c r="D93" s="511" t="s">
        <v>218</v>
      </c>
      <c r="E93" s="512" t="s">
        <v>19</v>
      </c>
      <c r="F93" s="513">
        <v>1</v>
      </c>
      <c r="G93" s="514">
        <f>COTAÇÕES!B19</f>
        <v>3630</v>
      </c>
      <c r="H93" s="515">
        <f t="shared" si="151"/>
        <v>4633.3320000000003</v>
      </c>
      <c r="I93" s="552">
        <v>4633.33</v>
      </c>
      <c r="J93" s="468"/>
      <c r="K93" s="538"/>
      <c r="L93" s="526">
        <f t="shared" si="144"/>
        <v>0</v>
      </c>
      <c r="M93" s="526">
        <f t="shared" si="145"/>
        <v>0</v>
      </c>
      <c r="N93" s="527"/>
      <c r="O93" s="527">
        <f>L93*H93</f>
        <v>0</v>
      </c>
      <c r="P93" s="528">
        <f t="shared" si="146"/>
        <v>0</v>
      </c>
      <c r="Q93" s="529">
        <v>0</v>
      </c>
      <c r="R93" s="530">
        <f>ROUND(F93*Q93,2)</f>
        <v>0</v>
      </c>
      <c r="S93" s="120"/>
      <c r="T93" s="121">
        <f>L93</f>
        <v>0</v>
      </c>
      <c r="U93" s="122">
        <f t="shared" si="153"/>
        <v>0</v>
      </c>
      <c r="V93" s="122">
        <f t="shared" si="147"/>
        <v>0</v>
      </c>
      <c r="W93" s="123">
        <f>T93*H93</f>
        <v>0</v>
      </c>
      <c r="X93" s="123">
        <f>U93*H93</f>
        <v>0</v>
      </c>
      <c r="Y93" s="124">
        <f t="shared" si="148"/>
        <v>0</v>
      </c>
      <c r="Z93" s="125">
        <v>0</v>
      </c>
      <c r="AA93" s="126">
        <f>ROUND((F93-M93)*Z93,2)</f>
        <v>0</v>
      </c>
      <c r="AC93" s="114">
        <f t="shared" si="160"/>
        <v>0</v>
      </c>
      <c r="AD93" s="122">
        <f t="shared" si="161"/>
        <v>0</v>
      </c>
      <c r="AE93" s="115">
        <f t="shared" si="162"/>
        <v>0</v>
      </c>
      <c r="AF93" s="116">
        <f>AC93*H93</f>
        <v>0</v>
      </c>
      <c r="AG93" s="116">
        <f>AD93*H93</f>
        <v>0</v>
      </c>
      <c r="AH93" s="252">
        <f t="shared" si="149"/>
        <v>0</v>
      </c>
      <c r="AI93" s="251">
        <v>0</v>
      </c>
      <c r="AJ93" s="119">
        <f>ROUND(F93*AI93,2)</f>
        <v>0</v>
      </c>
      <c r="AL93" s="114">
        <f t="shared" si="163"/>
        <v>0</v>
      </c>
      <c r="AM93" s="324">
        <f t="shared" si="164"/>
        <v>1</v>
      </c>
      <c r="AN93" s="115">
        <f t="shared" si="165"/>
        <v>1</v>
      </c>
      <c r="AO93" s="311">
        <f>AL93*H93</f>
        <v>0</v>
      </c>
      <c r="AP93" s="315">
        <f>AM93*H93</f>
        <v>4633.3320000000003</v>
      </c>
      <c r="AQ93" s="117">
        <f t="shared" si="150"/>
        <v>4633.3320000000003</v>
      </c>
      <c r="AR93" s="251">
        <v>1</v>
      </c>
      <c r="AS93" s="119">
        <f>ROUND(F93*AR93,2)</f>
        <v>1</v>
      </c>
      <c r="AU93" s="305"/>
    </row>
    <row r="94" spans="1:47" ht="15" customHeight="1" thickBot="1" x14ac:dyDescent="0.3">
      <c r="A94" s="519">
        <v>9</v>
      </c>
      <c r="B94" s="681" t="s">
        <v>219</v>
      </c>
      <c r="C94" s="682"/>
      <c r="D94" s="682"/>
      <c r="E94" s="682"/>
      <c r="F94" s="682"/>
      <c r="G94" s="682"/>
      <c r="H94" s="683"/>
      <c r="I94" s="482">
        <f>SUM(I95:I96)</f>
        <v>4054.46</v>
      </c>
      <c r="J94" s="385"/>
      <c r="K94" s="469"/>
      <c r="L94" s="470"/>
      <c r="M94" s="470"/>
      <c r="N94" s="471"/>
      <c r="O94" s="471">
        <f>SUM(O76:O93)</f>
        <v>0</v>
      </c>
      <c r="P94" s="471">
        <f>SUM(P76:P93)</f>
        <v>0</v>
      </c>
      <c r="Q94" s="472"/>
      <c r="R94" s="473"/>
      <c r="S94" s="82"/>
      <c r="T94" s="238"/>
      <c r="U94" s="239"/>
      <c r="V94" s="239"/>
      <c r="W94" s="240">
        <f>SUM(W90:W93)</f>
        <v>0</v>
      </c>
      <c r="X94" s="240">
        <f>SUM(X90:X93)</f>
        <v>0</v>
      </c>
      <c r="Y94" s="241">
        <f t="shared" si="148"/>
        <v>0</v>
      </c>
      <c r="Z94" s="243"/>
      <c r="AA94" s="243"/>
      <c r="AC94" s="238"/>
      <c r="AD94" s="239"/>
      <c r="AE94" s="239"/>
      <c r="AF94" s="240">
        <f>SUM(AF90:AF93)</f>
        <v>0</v>
      </c>
      <c r="AG94" s="240">
        <f>SUM(AG90:AG93)</f>
        <v>0</v>
      </c>
      <c r="AH94" s="301">
        <f t="shared" si="149"/>
        <v>0</v>
      </c>
      <c r="AI94" s="243"/>
      <c r="AJ94" s="243"/>
      <c r="AL94" s="238"/>
      <c r="AM94" s="323"/>
      <c r="AN94" s="239"/>
      <c r="AO94" s="312">
        <f>SUM(AO90:AO93)</f>
        <v>0</v>
      </c>
      <c r="AP94" s="316">
        <f>SUM(AP90:AP93)</f>
        <v>33888.42</v>
      </c>
      <c r="AQ94" s="241">
        <f t="shared" si="150"/>
        <v>33888.42</v>
      </c>
      <c r="AR94" s="243"/>
      <c r="AS94" s="243"/>
      <c r="AU94" s="305"/>
    </row>
    <row r="95" spans="1:47" s="72" customFormat="1" ht="19.5" customHeight="1" x14ac:dyDescent="0.25">
      <c r="A95" s="492" t="s">
        <v>410</v>
      </c>
      <c r="B95" s="520" t="s">
        <v>221</v>
      </c>
      <c r="C95" s="453" t="s">
        <v>316</v>
      </c>
      <c r="D95" s="521" t="s">
        <v>222</v>
      </c>
      <c r="E95" s="522" t="s">
        <v>223</v>
      </c>
      <c r="F95" s="523">
        <v>0.15</v>
      </c>
      <c r="G95" s="514">
        <v>4606.8</v>
      </c>
      <c r="H95" s="524">
        <f>G95+G95*$H$11</f>
        <v>5880.1195200000002</v>
      </c>
      <c r="I95" s="525">
        <v>882.02</v>
      </c>
      <c r="J95" s="468"/>
      <c r="K95" s="539"/>
      <c r="L95" s="500">
        <f t="shared" si="144"/>
        <v>0</v>
      </c>
      <c r="M95" s="500">
        <f t="shared" si="145"/>
        <v>0</v>
      </c>
      <c r="N95" s="501"/>
      <c r="O95" s="501">
        <f>L95*H95</f>
        <v>0</v>
      </c>
      <c r="P95" s="502">
        <f t="shared" si="146"/>
        <v>0</v>
      </c>
      <c r="Q95" s="503">
        <v>0</v>
      </c>
      <c r="R95" s="504">
        <f>ROUND(F95*Q95,2)</f>
        <v>0</v>
      </c>
      <c r="S95" s="120"/>
      <c r="T95" s="137">
        <f>L95</f>
        <v>0</v>
      </c>
      <c r="U95" s="122">
        <f t="shared" ref="U95:U96" si="166">AA95</f>
        <v>0.05</v>
      </c>
      <c r="V95" s="138">
        <f t="shared" si="147"/>
        <v>0.05</v>
      </c>
      <c r="W95" s="139">
        <f>T95*H95</f>
        <v>0</v>
      </c>
      <c r="X95" s="139">
        <f>U95*H95</f>
        <v>294.00597600000003</v>
      </c>
      <c r="Y95" s="140">
        <f t="shared" si="148"/>
        <v>294.00597600000003</v>
      </c>
      <c r="Z95" s="125">
        <v>0.3</v>
      </c>
      <c r="AA95" s="142">
        <f>ROUND((F95-M95)*Z95,2)</f>
        <v>0.05</v>
      </c>
      <c r="AC95" s="114">
        <f t="shared" ref="AC95:AC96" si="167">V95</f>
        <v>0.05</v>
      </c>
      <c r="AD95" s="122">
        <f t="shared" ref="AD95:AD96" si="168">AJ95</f>
        <v>0</v>
      </c>
      <c r="AE95" s="115">
        <f t="shared" ref="AE95:AE96" si="169">AC95+AD95</f>
        <v>0.05</v>
      </c>
      <c r="AF95" s="116">
        <f>AC95*H95</f>
        <v>294.00597600000003</v>
      </c>
      <c r="AG95" s="116">
        <f>AD95*H95</f>
        <v>0</v>
      </c>
      <c r="AH95" s="252">
        <f t="shared" si="149"/>
        <v>294.00597600000003</v>
      </c>
      <c r="AI95" s="251">
        <v>0</v>
      </c>
      <c r="AJ95" s="119">
        <f>ROUND(F95*AI95,2)</f>
        <v>0</v>
      </c>
      <c r="AL95" s="114">
        <f t="shared" ref="AL95:AL96" si="170">AE95</f>
        <v>0.05</v>
      </c>
      <c r="AM95" s="324">
        <f t="shared" ref="AM95:AM96" si="171">AS95</f>
        <v>0.1</v>
      </c>
      <c r="AN95" s="115">
        <f t="shared" ref="AN95:AN96" si="172">AL95+AM95</f>
        <v>0.15000000000000002</v>
      </c>
      <c r="AO95" s="311">
        <f>AL95*H95</f>
        <v>294.00597600000003</v>
      </c>
      <c r="AP95" s="315">
        <f>AM95*H95</f>
        <v>588.01195200000006</v>
      </c>
      <c r="AQ95" s="117">
        <f t="shared" si="150"/>
        <v>882.0179280000001</v>
      </c>
      <c r="AR95" s="251">
        <v>0.69</v>
      </c>
      <c r="AS95" s="119">
        <f>ROUND(F95*AR95,2)</f>
        <v>0.1</v>
      </c>
      <c r="AU95" s="305"/>
    </row>
    <row r="96" spans="1:47" s="72" customFormat="1" ht="28.5" customHeight="1" thickBot="1" x14ac:dyDescent="0.3">
      <c r="A96" s="492" t="s">
        <v>411</v>
      </c>
      <c r="B96" s="453" t="s">
        <v>225</v>
      </c>
      <c r="C96" s="453" t="s">
        <v>316</v>
      </c>
      <c r="D96" s="484" t="s">
        <v>336</v>
      </c>
      <c r="E96" s="455" t="s">
        <v>19</v>
      </c>
      <c r="F96" s="456">
        <v>1</v>
      </c>
      <c r="G96" s="457">
        <v>2485.46</v>
      </c>
      <c r="H96" s="524">
        <f>G96+G96*$H$11</f>
        <v>3172.4411439999999</v>
      </c>
      <c r="I96" s="525">
        <v>3172.44</v>
      </c>
      <c r="J96" s="468"/>
      <c r="K96" s="538"/>
      <c r="L96" s="526">
        <f t="shared" si="144"/>
        <v>0</v>
      </c>
      <c r="M96" s="526">
        <f t="shared" si="145"/>
        <v>0</v>
      </c>
      <c r="N96" s="527"/>
      <c r="O96" s="527">
        <f>L96*H96</f>
        <v>0</v>
      </c>
      <c r="P96" s="528">
        <f t="shared" si="146"/>
        <v>0</v>
      </c>
      <c r="Q96" s="529">
        <v>0</v>
      </c>
      <c r="R96" s="530">
        <f>ROUND(F96*Q96,2)</f>
        <v>0</v>
      </c>
      <c r="S96" s="120"/>
      <c r="T96" s="121">
        <f>L96</f>
        <v>0</v>
      </c>
      <c r="U96" s="122">
        <f t="shared" si="166"/>
        <v>0</v>
      </c>
      <c r="V96" s="122">
        <f t="shared" si="147"/>
        <v>0</v>
      </c>
      <c r="W96" s="123">
        <f>T96*H96</f>
        <v>0</v>
      </c>
      <c r="X96" s="123">
        <f>U96*H96</f>
        <v>0</v>
      </c>
      <c r="Y96" s="124">
        <f t="shared" si="148"/>
        <v>0</v>
      </c>
      <c r="Z96" s="125">
        <v>0</v>
      </c>
      <c r="AA96" s="126">
        <f>ROUND((F96-M96)*Z96,2)</f>
        <v>0</v>
      </c>
      <c r="AC96" s="114">
        <f t="shared" si="167"/>
        <v>0</v>
      </c>
      <c r="AD96" s="122">
        <f t="shared" si="168"/>
        <v>0</v>
      </c>
      <c r="AE96" s="115">
        <f t="shared" si="169"/>
        <v>0</v>
      </c>
      <c r="AF96" s="116">
        <f>AC96*H96</f>
        <v>0</v>
      </c>
      <c r="AG96" s="116">
        <f>AD96*H96</f>
        <v>0</v>
      </c>
      <c r="AH96" s="252">
        <f t="shared" si="149"/>
        <v>0</v>
      </c>
      <c r="AI96" s="251">
        <v>0</v>
      </c>
      <c r="AJ96" s="119">
        <f>ROUND(F96*AI96,2)</f>
        <v>0</v>
      </c>
      <c r="AL96" s="114">
        <f t="shared" si="170"/>
        <v>0</v>
      </c>
      <c r="AM96" s="324">
        <f t="shared" si="171"/>
        <v>1</v>
      </c>
      <c r="AN96" s="115">
        <f t="shared" si="172"/>
        <v>1</v>
      </c>
      <c r="AO96" s="311">
        <f>AL96*H96</f>
        <v>0</v>
      </c>
      <c r="AP96" s="315">
        <f>AM96*H96</f>
        <v>3172.4411439999999</v>
      </c>
      <c r="AQ96" s="117">
        <f t="shared" si="150"/>
        <v>3172.4411439999999</v>
      </c>
      <c r="AR96" s="251">
        <v>1</v>
      </c>
      <c r="AS96" s="119">
        <f>ROUND(F96*AR96,2)</f>
        <v>1</v>
      </c>
      <c r="AU96" s="305"/>
    </row>
    <row r="97" spans="1:60" ht="17.25" customHeight="1" thickBot="1" x14ac:dyDescent="0.3">
      <c r="A97" s="701" t="s">
        <v>227</v>
      </c>
      <c r="B97" s="702"/>
      <c r="C97" s="702"/>
      <c r="D97" s="702"/>
      <c r="E97" s="702"/>
      <c r="F97" s="702"/>
      <c r="G97" s="702"/>
      <c r="H97" s="703"/>
      <c r="I97" s="585">
        <f>SUM(I15+I19+I25+I35+I48+I57+I75+I89+I94)</f>
        <v>376384.79</v>
      </c>
      <c r="J97" s="385"/>
      <c r="K97" s="690"/>
      <c r="L97" s="691"/>
      <c r="M97" s="691"/>
      <c r="N97" s="692"/>
      <c r="O97" s="586">
        <f>SUM(O95:O96)</f>
        <v>0</v>
      </c>
      <c r="P97" s="553">
        <f>SUM(P95:P96)</f>
        <v>0</v>
      </c>
      <c r="Q97" s="554"/>
      <c r="R97" s="473"/>
      <c r="S97" s="82"/>
      <c r="T97" s="238"/>
      <c r="U97" s="239"/>
      <c r="V97" s="239"/>
      <c r="W97" s="240">
        <f>SUM(W95:W96)</f>
        <v>0</v>
      </c>
      <c r="X97" s="240">
        <f>SUM(X95:X96)</f>
        <v>294.00597600000003</v>
      </c>
      <c r="Y97" s="241">
        <f t="shared" si="148"/>
        <v>294.00597600000003</v>
      </c>
      <c r="Z97" s="242"/>
      <c r="AA97" s="243"/>
      <c r="AC97" s="238"/>
      <c r="AD97" s="239"/>
      <c r="AE97" s="239"/>
      <c r="AF97" s="240">
        <f>SUM(AF95:AF96)</f>
        <v>294.00597600000003</v>
      </c>
      <c r="AG97" s="240">
        <f>SUM(AG95:AG96)</f>
        <v>0</v>
      </c>
      <c r="AH97" s="301">
        <f t="shared" si="149"/>
        <v>294.00597600000003</v>
      </c>
      <c r="AI97" s="242"/>
      <c r="AJ97" s="243"/>
      <c r="AL97" s="238"/>
      <c r="AM97" s="323"/>
      <c r="AN97" s="239"/>
      <c r="AO97" s="312">
        <f>SUM(AO95:AO96)</f>
        <v>294.00597600000003</v>
      </c>
      <c r="AP97" s="316">
        <f>SUM(AP95:AP96)</f>
        <v>3760.4530960000002</v>
      </c>
      <c r="AQ97" s="241">
        <f t="shared" si="150"/>
        <v>4054.4590720000001</v>
      </c>
      <c r="AR97" s="242"/>
      <c r="AS97" s="243"/>
      <c r="AU97" s="305"/>
    </row>
    <row r="98" spans="1:60" ht="6.75" customHeight="1" x14ac:dyDescent="0.25">
      <c r="A98" s="587"/>
      <c r="B98" s="588"/>
      <c r="C98" s="588"/>
      <c r="D98" s="588"/>
      <c r="E98" s="588"/>
      <c r="F98" s="588"/>
      <c r="G98" s="588"/>
      <c r="H98" s="588"/>
      <c r="I98" s="589"/>
      <c r="J98" s="427"/>
      <c r="K98" s="693"/>
      <c r="L98" s="694"/>
      <c r="M98" s="694"/>
      <c r="N98" s="694"/>
      <c r="O98" s="695"/>
      <c r="P98" s="557"/>
      <c r="Q98" s="558"/>
      <c r="R98" s="559"/>
      <c r="S98" s="82"/>
      <c r="T98" s="676"/>
      <c r="U98" s="677"/>
      <c r="V98" s="677"/>
      <c r="W98" s="677"/>
      <c r="X98" s="248"/>
      <c r="Y98" s="197"/>
      <c r="Z98" s="197"/>
      <c r="AA98" s="249"/>
      <c r="AC98" s="676"/>
      <c r="AD98" s="677"/>
      <c r="AE98" s="677"/>
      <c r="AF98" s="677"/>
      <c r="AG98" s="248"/>
      <c r="AH98" s="295"/>
      <c r="AI98" s="197"/>
      <c r="AJ98" s="249"/>
      <c r="AL98" s="676"/>
      <c r="AM98" s="677"/>
      <c r="AN98" s="677"/>
      <c r="AO98" s="677"/>
      <c r="AP98" s="317"/>
      <c r="AQ98" s="197"/>
      <c r="AR98" s="197"/>
      <c r="AS98" s="249"/>
      <c r="AU98" s="305"/>
    </row>
    <row r="99" spans="1:60" ht="20.25" customHeight="1" x14ac:dyDescent="0.25">
      <c r="A99" s="555"/>
      <c r="B99" s="556"/>
      <c r="C99" s="560"/>
      <c r="D99" s="561"/>
      <c r="E99" s="600"/>
      <c r="F99" s="562"/>
      <c r="G99" s="561"/>
      <c r="H99" s="561"/>
      <c r="I99" s="563"/>
      <c r="J99" s="385"/>
      <c r="K99" s="564"/>
      <c r="L99" s="565"/>
      <c r="M99" s="565"/>
      <c r="N99" s="565"/>
      <c r="O99" s="566"/>
      <c r="P99" s="565"/>
      <c r="Q99" s="556"/>
      <c r="R99" s="566"/>
      <c r="S99" s="82"/>
      <c r="T99" s="199"/>
      <c r="U99" s="200"/>
      <c r="V99" s="200"/>
      <c r="W99" s="200"/>
      <c r="X99" s="200"/>
      <c r="Y99" s="200"/>
      <c r="Z99" s="194"/>
      <c r="AA99" s="201"/>
      <c r="AC99" s="199"/>
      <c r="AD99" s="200"/>
      <c r="AE99" s="200"/>
      <c r="AF99" s="200"/>
      <c r="AG99" s="200"/>
      <c r="AH99" s="296"/>
      <c r="AI99" s="194"/>
      <c r="AJ99" s="201"/>
      <c r="AL99" s="199"/>
      <c r="AM99" s="325"/>
      <c r="AN99" s="200"/>
      <c r="AO99" s="307"/>
      <c r="AP99" s="318"/>
      <c r="AQ99" s="200"/>
      <c r="AR99" s="194"/>
      <c r="AS99" s="201"/>
      <c r="AU99" s="305"/>
    </row>
    <row r="100" spans="1:60" ht="46.5" customHeight="1" x14ac:dyDescent="0.25">
      <c r="A100" s="555"/>
      <c r="B100" s="556"/>
      <c r="C100" s="601"/>
      <c r="D100" s="567" t="s">
        <v>438</v>
      </c>
      <c r="E100" s="568"/>
      <c r="F100" s="569"/>
      <c r="G100" s="569"/>
      <c r="H100" s="687" t="s">
        <v>347</v>
      </c>
      <c r="I100" s="687"/>
      <c r="J100" s="687"/>
      <c r="K100" s="687"/>
      <c r="L100" s="565"/>
      <c r="M100" s="565"/>
      <c r="N100" s="565"/>
      <c r="O100" s="566"/>
      <c r="P100" s="565"/>
      <c r="Q100" s="556"/>
      <c r="R100" s="566"/>
      <c r="S100" s="82"/>
      <c r="T100" s="199"/>
      <c r="U100" s="200"/>
      <c r="V100" s="200"/>
      <c r="W100" s="200"/>
      <c r="X100" s="200"/>
      <c r="Y100" s="200"/>
      <c r="Z100" s="194"/>
      <c r="AA100" s="201"/>
      <c r="AC100" s="199"/>
      <c r="AD100" s="200"/>
      <c r="AE100" s="200"/>
      <c r="AF100" s="200"/>
      <c r="AG100" s="200"/>
      <c r="AH100" s="296"/>
      <c r="AI100" s="194"/>
      <c r="AJ100" s="201"/>
      <c r="AL100" s="199"/>
      <c r="AM100" s="325"/>
      <c r="AN100" s="200"/>
      <c r="AO100" s="307"/>
      <c r="AP100" s="318"/>
      <c r="AQ100" s="200"/>
      <c r="AR100" s="194"/>
      <c r="AS100" s="201"/>
    </row>
    <row r="101" spans="1:60" ht="36" hidden="1" customHeight="1" x14ac:dyDescent="0.25">
      <c r="A101" s="555"/>
      <c r="B101" s="556"/>
      <c r="C101" s="556"/>
      <c r="D101" s="556"/>
      <c r="E101" s="570"/>
      <c r="F101" s="696"/>
      <c r="G101" s="696"/>
      <c r="H101" s="696"/>
      <c r="I101" s="568"/>
      <c r="J101" s="385"/>
      <c r="K101" s="697" t="s">
        <v>228</v>
      </c>
      <c r="L101" s="697"/>
      <c r="M101" s="697" t="s">
        <v>287</v>
      </c>
      <c r="N101" s="697"/>
      <c r="O101" s="699"/>
      <c r="P101" s="571" t="s">
        <v>229</v>
      </c>
      <c r="Q101" s="397"/>
      <c r="R101" s="572"/>
      <c r="S101" s="382"/>
      <c r="T101" s="215"/>
      <c r="U101" s="215"/>
      <c r="V101" s="215"/>
      <c r="W101" s="215"/>
      <c r="X101" s="215"/>
      <c r="Y101" s="215"/>
      <c r="Z101" s="216"/>
      <c r="AA101" s="334"/>
      <c r="AB101" s="293"/>
      <c r="AC101" s="215"/>
      <c r="AD101" s="215"/>
      <c r="AE101" s="215"/>
      <c r="AF101" s="215"/>
      <c r="AG101" s="215"/>
      <c r="AH101" s="297"/>
      <c r="AI101" s="216"/>
      <c r="AJ101" s="334"/>
      <c r="AK101" s="293"/>
      <c r="AL101" s="215"/>
      <c r="AM101" s="326"/>
      <c r="AN101" s="215"/>
      <c r="AO101" s="308"/>
      <c r="AP101" s="319"/>
      <c r="AQ101" s="215"/>
      <c r="AR101" s="216"/>
      <c r="AS101" s="334"/>
      <c r="AT101" s="293"/>
      <c r="AU101" s="293"/>
    </row>
    <row r="102" spans="1:60" ht="18" hidden="1" customHeight="1" x14ac:dyDescent="0.25">
      <c r="A102" s="555"/>
      <c r="B102" s="556"/>
      <c r="C102" s="556"/>
      <c r="D102" s="600"/>
      <c r="E102" s="573"/>
      <c r="F102" s="574"/>
      <c r="G102" s="574"/>
      <c r="H102" s="574"/>
      <c r="I102" s="574"/>
      <c r="J102" s="385"/>
      <c r="K102" s="697"/>
      <c r="L102" s="697"/>
      <c r="M102" s="697"/>
      <c r="N102" s="697"/>
      <c r="O102" s="699"/>
      <c r="P102" s="571"/>
      <c r="Q102" s="397"/>
      <c r="R102" s="572"/>
      <c r="S102" s="382"/>
      <c r="T102" s="215"/>
      <c r="U102" s="215"/>
      <c r="V102" s="215"/>
      <c r="W102" s="215"/>
      <c r="X102" s="215"/>
      <c r="Y102" s="215"/>
      <c r="Z102" s="216"/>
      <c r="AA102" s="334"/>
      <c r="AB102" s="293"/>
      <c r="AC102" s="215"/>
      <c r="AD102" s="215"/>
      <c r="AE102" s="215"/>
      <c r="AF102" s="215"/>
      <c r="AG102" s="215"/>
      <c r="AH102" s="297"/>
      <c r="AI102" s="216"/>
      <c r="AJ102" s="334"/>
      <c r="AK102" s="293"/>
      <c r="AL102" s="215"/>
      <c r="AM102" s="326"/>
      <c r="AN102" s="215"/>
      <c r="AO102" s="308"/>
      <c r="AP102" s="319"/>
      <c r="AQ102" s="215"/>
      <c r="AR102" s="216"/>
      <c r="AS102" s="334"/>
      <c r="AT102" s="293"/>
      <c r="AU102" s="293"/>
    </row>
    <row r="103" spans="1:60" ht="15" customHeight="1" x14ac:dyDescent="0.25">
      <c r="A103" s="555"/>
      <c r="B103" s="556"/>
      <c r="C103" s="556"/>
      <c r="D103" s="600"/>
      <c r="E103" s="573"/>
      <c r="F103" s="574"/>
      <c r="G103" s="574"/>
      <c r="H103" s="574"/>
      <c r="I103" s="574"/>
      <c r="J103" s="385"/>
      <c r="K103" s="697"/>
      <c r="L103" s="697"/>
      <c r="M103" s="697"/>
      <c r="N103" s="697"/>
      <c r="O103" s="699"/>
      <c r="P103" s="571"/>
      <c r="Q103" s="397"/>
      <c r="R103" s="572"/>
      <c r="S103" s="382"/>
      <c r="T103" s="215"/>
      <c r="U103" s="215"/>
      <c r="V103" s="215"/>
      <c r="W103" s="215"/>
      <c r="X103" s="215"/>
      <c r="Y103" s="215"/>
      <c r="Z103" s="394"/>
      <c r="AA103" s="393"/>
      <c r="AB103" s="293"/>
      <c r="AC103" s="215"/>
      <c r="AD103" s="215"/>
      <c r="AE103" s="215"/>
      <c r="AF103" s="215"/>
      <c r="AG103" s="215"/>
      <c r="AH103" s="297"/>
      <c r="AI103" s="394"/>
      <c r="AJ103" s="393"/>
      <c r="AK103" s="293"/>
      <c r="AL103" s="215"/>
      <c r="AM103" s="326"/>
      <c r="AN103" s="215"/>
      <c r="AO103" s="308"/>
      <c r="AP103" s="319"/>
      <c r="AQ103" s="215"/>
      <c r="AR103" s="394"/>
      <c r="AS103" s="393"/>
      <c r="AT103" s="293"/>
      <c r="AU103" s="293"/>
    </row>
    <row r="104" spans="1:60" ht="33.75" customHeight="1" thickBot="1" x14ac:dyDescent="0.3">
      <c r="A104" s="575"/>
      <c r="B104" s="576"/>
      <c r="C104" s="576"/>
      <c r="D104" s="591" t="s">
        <v>352</v>
      </c>
      <c r="E104" s="592"/>
      <c r="F104" s="593"/>
      <c r="G104" s="593"/>
      <c r="H104" s="593"/>
      <c r="I104" s="593"/>
      <c r="J104" s="577"/>
      <c r="K104" s="698"/>
      <c r="L104" s="698"/>
      <c r="M104" s="698"/>
      <c r="N104" s="698"/>
      <c r="O104" s="700"/>
      <c r="P104" s="571"/>
      <c r="Q104" s="397"/>
      <c r="R104" s="572"/>
      <c r="S104" s="382"/>
      <c r="T104" s="625" t="s">
        <v>228</v>
      </c>
      <c r="U104" s="625"/>
      <c r="V104" s="625"/>
      <c r="W104" s="625"/>
      <c r="X104" s="625"/>
      <c r="Y104" s="625" t="s">
        <v>284</v>
      </c>
      <c r="Z104" s="625"/>
      <c r="AA104" s="625"/>
      <c r="AB104" s="293"/>
      <c r="AC104" s="625" t="s">
        <v>228</v>
      </c>
      <c r="AD104" s="625"/>
      <c r="AE104" s="625"/>
      <c r="AF104" s="625"/>
      <c r="AG104" s="625"/>
      <c r="AH104" s="625" t="s">
        <v>284</v>
      </c>
      <c r="AI104" s="625"/>
      <c r="AJ104" s="625"/>
      <c r="AK104" s="293"/>
      <c r="AL104" s="625" t="s">
        <v>228</v>
      </c>
      <c r="AM104" s="625"/>
      <c r="AN104" s="625"/>
      <c r="AO104" s="625"/>
      <c r="AP104" s="625"/>
      <c r="AQ104" s="625" t="s">
        <v>284</v>
      </c>
      <c r="AR104" s="625"/>
      <c r="AS104" s="625"/>
      <c r="AT104" s="293"/>
      <c r="AU104" s="293"/>
    </row>
    <row r="105" spans="1:60" s="7" customFormat="1" x14ac:dyDescent="0.25">
      <c r="A105" s="383"/>
      <c r="B105" s="384"/>
      <c r="C105" s="384"/>
      <c r="D105" s="384"/>
      <c r="E105" s="384"/>
      <c r="F105" s="384"/>
      <c r="G105" s="384"/>
      <c r="H105" s="384"/>
      <c r="I105" s="384"/>
      <c r="J105" s="385"/>
      <c r="K105" s="76"/>
      <c r="L105" s="76"/>
      <c r="M105" s="76"/>
      <c r="N105" s="76"/>
      <c r="O105" s="76"/>
      <c r="P105" s="76"/>
      <c r="Q105" s="71"/>
      <c r="R105" s="76"/>
      <c r="S105" s="386"/>
      <c r="T105" s="76"/>
      <c r="U105" s="76"/>
      <c r="V105" s="76"/>
      <c r="W105" s="76"/>
      <c r="X105" s="76"/>
      <c r="Y105" s="76"/>
      <c r="Z105" s="71"/>
      <c r="AA105" s="76"/>
      <c r="AB105" s="386"/>
      <c r="AC105" s="76"/>
      <c r="AD105" s="76"/>
      <c r="AE105" s="76"/>
      <c r="AF105" s="76"/>
      <c r="AG105" s="76"/>
      <c r="AH105" s="298"/>
      <c r="AI105" s="71"/>
      <c r="AJ105" s="76"/>
      <c r="AK105" s="386"/>
      <c r="AL105" s="76"/>
      <c r="AM105" s="327"/>
      <c r="AN105" s="76"/>
      <c r="AO105" s="309"/>
      <c r="AP105" s="320"/>
      <c r="AQ105" s="76"/>
      <c r="AR105" s="71"/>
      <c r="AS105" s="76"/>
      <c r="AT105" s="386"/>
      <c r="AU105" s="386"/>
      <c r="AV105" s="3"/>
      <c r="AW105" s="3"/>
      <c r="AX105" s="3"/>
      <c r="AY105" s="3"/>
      <c r="AZ105" s="3"/>
      <c r="BA105" s="3"/>
      <c r="BB105" s="3"/>
      <c r="BC105" s="3"/>
      <c r="BD105" s="3"/>
      <c r="BE105" s="3"/>
      <c r="BF105" s="3"/>
      <c r="BG105" s="3"/>
      <c r="BH105" s="3"/>
    </row>
    <row r="106" spans="1:60" s="7" customFormat="1" x14ac:dyDescent="0.25">
      <c r="A106" s="383"/>
      <c r="B106" s="688"/>
      <c r="C106" s="688"/>
      <c r="D106" s="688"/>
      <c r="E106" s="384"/>
      <c r="F106" s="688"/>
      <c r="G106" s="688"/>
      <c r="H106" s="688"/>
      <c r="I106" s="688"/>
      <c r="J106" s="385"/>
      <c r="K106" s="76"/>
      <c r="L106" s="76"/>
      <c r="M106" s="76"/>
      <c r="N106" s="76"/>
      <c r="O106" s="76"/>
      <c r="P106" s="76"/>
      <c r="Q106" s="71"/>
      <c r="R106" s="76"/>
      <c r="S106" s="386"/>
      <c r="T106" s="76"/>
      <c r="U106" s="76"/>
      <c r="V106" s="76"/>
      <c r="W106" s="76"/>
      <c r="X106" s="76"/>
      <c r="Y106" s="76"/>
      <c r="Z106" s="71"/>
      <c r="AA106" s="76"/>
      <c r="AB106" s="386"/>
      <c r="AC106" s="76"/>
      <c r="AD106" s="76"/>
      <c r="AE106" s="76"/>
      <c r="AF106" s="76"/>
      <c r="AG106" s="76"/>
      <c r="AH106" s="298"/>
      <c r="AI106" s="71"/>
      <c r="AJ106" s="76"/>
      <c r="AK106" s="386"/>
      <c r="AL106" s="76"/>
      <c r="AM106" s="327"/>
      <c r="AN106" s="76"/>
      <c r="AO106" s="309"/>
      <c r="AP106" s="320"/>
      <c r="AQ106" s="76"/>
      <c r="AR106" s="71"/>
      <c r="AS106" s="76"/>
      <c r="AT106" s="386"/>
      <c r="AU106" s="386"/>
      <c r="AV106" s="3"/>
      <c r="AW106" s="3"/>
      <c r="AX106" s="3"/>
      <c r="AY106" s="3"/>
      <c r="AZ106" s="3"/>
      <c r="BA106" s="3"/>
      <c r="BB106" s="3"/>
      <c r="BC106" s="3"/>
      <c r="BD106" s="3"/>
      <c r="BE106" s="3"/>
      <c r="BF106" s="3"/>
      <c r="BG106" s="3"/>
      <c r="BH106" s="3"/>
    </row>
    <row r="107" spans="1:60" x14ac:dyDescent="0.25">
      <c r="A107" s="383"/>
      <c r="B107" s="688"/>
      <c r="C107" s="688"/>
      <c r="D107" s="688"/>
      <c r="E107" s="384"/>
      <c r="F107" s="688"/>
      <c r="G107" s="688"/>
      <c r="H107" s="688"/>
      <c r="I107" s="688"/>
      <c r="J107" s="385"/>
      <c r="K107" s="76"/>
      <c r="L107" s="76"/>
      <c r="M107" s="76"/>
      <c r="N107" s="76"/>
      <c r="O107" s="76"/>
      <c r="P107" s="76"/>
      <c r="Q107" s="71"/>
      <c r="R107" s="76"/>
      <c r="S107" s="293"/>
      <c r="T107" s="76"/>
      <c r="U107" s="76"/>
      <c r="V107" s="76"/>
      <c r="W107" s="76"/>
      <c r="X107" s="76"/>
      <c r="Y107" s="76"/>
      <c r="Z107" s="71"/>
      <c r="AA107" s="76"/>
      <c r="AB107" s="293"/>
      <c r="AC107" s="76"/>
      <c r="AD107" s="76"/>
      <c r="AE107" s="76"/>
      <c r="AF107" s="76"/>
      <c r="AG107" s="76"/>
      <c r="AH107" s="298"/>
      <c r="AI107" s="71"/>
      <c r="AJ107" s="76"/>
      <c r="AK107" s="293"/>
      <c r="AL107" s="76"/>
      <c r="AM107" s="327"/>
      <c r="AN107" s="76"/>
      <c r="AO107" s="309"/>
      <c r="AP107" s="320"/>
      <c r="AQ107" s="76"/>
      <c r="AR107" s="71"/>
      <c r="AS107" s="76"/>
      <c r="AT107" s="293"/>
      <c r="AU107" s="293"/>
    </row>
    <row r="108" spans="1:60" x14ac:dyDescent="0.25">
      <c r="A108" s="387"/>
      <c r="B108" s="688"/>
      <c r="C108" s="688"/>
      <c r="D108" s="688"/>
      <c r="E108" s="388"/>
      <c r="F108" s="689"/>
      <c r="G108" s="689"/>
      <c r="H108" s="689"/>
      <c r="I108" s="689"/>
      <c r="J108" s="385"/>
      <c r="K108" s="76"/>
      <c r="L108" s="76"/>
      <c r="M108" s="76"/>
      <c r="N108" s="76"/>
      <c r="O108" s="76"/>
      <c r="P108" s="76"/>
      <c r="Q108" s="71"/>
      <c r="R108" s="76"/>
      <c r="S108" s="293"/>
      <c r="T108" s="76"/>
      <c r="U108" s="76"/>
      <c r="V108" s="76"/>
      <c r="W108" s="76"/>
      <c r="X108" s="76"/>
      <c r="Y108" s="76"/>
      <c r="Z108" s="71"/>
      <c r="AA108" s="76"/>
      <c r="AB108" s="293"/>
      <c r="AC108" s="76"/>
      <c r="AD108" s="76"/>
      <c r="AE108" s="76"/>
      <c r="AF108" s="76"/>
      <c r="AG108" s="76"/>
      <c r="AH108" s="298"/>
      <c r="AI108" s="71"/>
      <c r="AJ108" s="76"/>
      <c r="AK108" s="293"/>
      <c r="AL108" s="76"/>
      <c r="AM108" s="327"/>
      <c r="AN108" s="76"/>
      <c r="AO108" s="309"/>
      <c r="AP108" s="320"/>
      <c r="AQ108" s="76"/>
      <c r="AR108" s="71"/>
      <c r="AS108" s="76"/>
      <c r="AT108" s="293"/>
      <c r="AU108" s="293"/>
    </row>
    <row r="109" spans="1:60" x14ac:dyDescent="0.25">
      <c r="A109" s="387"/>
      <c r="B109" s="688"/>
      <c r="C109" s="688"/>
      <c r="D109" s="688"/>
      <c r="E109" s="388"/>
      <c r="F109" s="689"/>
      <c r="G109" s="689"/>
      <c r="H109" s="689"/>
      <c r="I109" s="689"/>
      <c r="J109" s="385"/>
      <c r="K109" s="76"/>
      <c r="L109" s="76"/>
      <c r="M109" s="76"/>
      <c r="N109" s="76"/>
      <c r="O109" s="76"/>
      <c r="P109" s="76"/>
      <c r="Q109" s="71"/>
      <c r="R109" s="76"/>
      <c r="S109" s="293"/>
      <c r="T109" s="76"/>
      <c r="U109" s="76"/>
      <c r="V109" s="76"/>
      <c r="W109" s="76"/>
      <c r="X109" s="76"/>
      <c r="Y109" s="76"/>
      <c r="Z109" s="71"/>
      <c r="AA109" s="76"/>
      <c r="AB109" s="293"/>
      <c r="AC109" s="76"/>
      <c r="AD109" s="76"/>
      <c r="AE109" s="76"/>
      <c r="AF109" s="76"/>
      <c r="AG109" s="76"/>
      <c r="AH109" s="298"/>
      <c r="AI109" s="71"/>
      <c r="AJ109" s="76"/>
      <c r="AK109" s="293"/>
      <c r="AL109" s="76"/>
      <c r="AM109" s="327"/>
      <c r="AN109" s="76"/>
      <c r="AO109" s="309"/>
      <c r="AP109" s="320"/>
      <c r="AQ109" s="76"/>
      <c r="AR109" s="71"/>
      <c r="AS109" s="76"/>
      <c r="AT109" s="293"/>
      <c r="AU109" s="293"/>
    </row>
    <row r="110" spans="1:60" ht="27.75" customHeight="1" x14ac:dyDescent="0.25">
      <c r="A110" s="8"/>
      <c r="B110" s="8"/>
      <c r="C110" s="8"/>
      <c r="D110" s="10"/>
      <c r="E110" s="11"/>
      <c r="F110" s="8"/>
      <c r="G110" s="12"/>
      <c r="H110" s="13"/>
      <c r="I110" s="13"/>
      <c r="J110" s="1"/>
      <c r="K110" s="76"/>
      <c r="L110" s="76"/>
      <c r="M110" s="76"/>
      <c r="N110" s="76"/>
      <c r="O110" s="76"/>
      <c r="P110" s="76"/>
      <c r="Q110" s="71"/>
      <c r="R110" s="76"/>
      <c r="T110" s="76"/>
      <c r="U110" s="76"/>
      <c r="V110" s="76"/>
      <c r="W110" s="76"/>
      <c r="X110" s="76"/>
      <c r="Y110" s="76"/>
      <c r="Z110" s="71"/>
      <c r="AA110" s="76"/>
      <c r="AC110" s="76"/>
      <c r="AD110" s="76"/>
      <c r="AE110" s="76"/>
      <c r="AF110" s="76"/>
      <c r="AG110" s="76"/>
      <c r="AH110" s="298"/>
      <c r="AI110" s="71"/>
      <c r="AJ110" s="76"/>
      <c r="AL110" s="76"/>
      <c r="AM110" s="327"/>
      <c r="AN110" s="76"/>
      <c r="AO110" s="309"/>
      <c r="AP110" s="320"/>
      <c r="AQ110" s="76"/>
      <c r="AR110" s="71"/>
      <c r="AS110" s="76"/>
    </row>
    <row r="111" spans="1:60" ht="30.75" customHeight="1" x14ac:dyDescent="0.35">
      <c r="A111" s="8"/>
      <c r="B111" s="8"/>
      <c r="C111" s="8"/>
      <c r="D111" s="10"/>
      <c r="E111" s="11"/>
      <c r="F111" s="8"/>
      <c r="G111" s="12"/>
      <c r="H111" s="13"/>
      <c r="I111" s="13"/>
      <c r="J111" s="1"/>
      <c r="K111" s="76"/>
      <c r="L111" s="76"/>
      <c r="M111" s="76"/>
      <c r="N111" s="76"/>
      <c r="O111" s="76"/>
      <c r="P111" s="76"/>
      <c r="Q111" s="71"/>
      <c r="R111" s="76"/>
      <c r="T111" s="303" t="e">
        <f>#REF!+#REF!+#REF!+#REF!</f>
        <v>#REF!</v>
      </c>
      <c r="U111" s="76"/>
      <c r="V111" s="76"/>
      <c r="W111" s="76"/>
      <c r="X111" s="76"/>
      <c r="Y111" s="76"/>
      <c r="Z111" s="71"/>
      <c r="AA111" s="76"/>
      <c r="AC111" s="76"/>
      <c r="AD111" s="76"/>
      <c r="AE111" s="76"/>
      <c r="AF111" s="76"/>
      <c r="AG111" s="76"/>
      <c r="AH111" s="298"/>
      <c r="AI111" s="71"/>
      <c r="AJ111" s="76"/>
      <c r="AL111" s="76"/>
      <c r="AM111" s="327"/>
      <c r="AN111" s="76"/>
      <c r="AO111" s="309"/>
      <c r="AP111" s="320"/>
      <c r="AQ111" s="76"/>
      <c r="AR111" s="71"/>
      <c r="AS111" s="76"/>
    </row>
    <row r="112" spans="1:60" x14ac:dyDescent="0.25">
      <c r="A112" s="14"/>
      <c r="B112" s="8"/>
      <c r="C112" s="8"/>
      <c r="D112" s="15"/>
      <c r="E112" s="16"/>
      <c r="F112" s="8"/>
      <c r="G112" s="17"/>
      <c r="H112" s="18"/>
      <c r="I112" s="18"/>
      <c r="J112" s="1"/>
      <c r="K112" s="76"/>
      <c r="L112" s="76"/>
      <c r="M112" s="76"/>
      <c r="N112" s="76"/>
      <c r="O112" s="76"/>
      <c r="P112" s="76"/>
      <c r="Q112" s="71"/>
      <c r="R112" s="76"/>
      <c r="T112" s="76"/>
      <c r="U112" s="76"/>
      <c r="V112" s="76"/>
      <c r="W112" s="76"/>
      <c r="X112" s="76"/>
      <c r="Y112" s="76"/>
      <c r="Z112" s="71"/>
      <c r="AA112" s="76"/>
      <c r="AC112" s="76"/>
      <c r="AD112" s="76"/>
      <c r="AE112" s="76"/>
      <c r="AF112" s="76"/>
      <c r="AG112" s="76"/>
      <c r="AH112" s="298"/>
      <c r="AI112" s="71"/>
      <c r="AJ112" s="76"/>
      <c r="AL112" s="76"/>
      <c r="AM112" s="327"/>
      <c r="AN112" s="76"/>
      <c r="AO112" s="309"/>
      <c r="AP112" s="320"/>
      <c r="AQ112" s="76"/>
      <c r="AR112" s="71"/>
      <c r="AS112" s="76"/>
    </row>
    <row r="113" spans="1:45" x14ac:dyDescent="0.25">
      <c r="A113" s="14"/>
      <c r="B113" s="8"/>
      <c r="C113" s="8"/>
      <c r="D113" s="15"/>
      <c r="E113" s="16"/>
      <c r="F113" s="8"/>
      <c r="G113" s="17"/>
      <c r="H113" s="18"/>
      <c r="I113" s="18"/>
      <c r="J113" s="1"/>
      <c r="K113" s="76"/>
      <c r="L113" s="76"/>
      <c r="M113" s="76"/>
      <c r="N113" s="76"/>
      <c r="O113" s="76"/>
      <c r="P113" s="76"/>
      <c r="Q113" s="71"/>
      <c r="R113" s="76"/>
      <c r="T113" s="76"/>
      <c r="U113" s="76"/>
      <c r="V113" s="76"/>
      <c r="W113" s="76"/>
      <c r="X113" s="76"/>
      <c r="Y113" s="76"/>
      <c r="Z113" s="71"/>
      <c r="AA113" s="76"/>
      <c r="AC113" s="76"/>
      <c r="AD113" s="76"/>
      <c r="AE113" s="76"/>
      <c r="AF113" s="76"/>
      <c r="AG113" s="76"/>
      <c r="AH113" s="298"/>
      <c r="AI113" s="71"/>
      <c r="AJ113" s="76"/>
      <c r="AL113" s="76"/>
      <c r="AM113" s="327"/>
      <c r="AN113" s="76"/>
      <c r="AO113" s="309"/>
      <c r="AP113" s="320"/>
      <c r="AQ113" s="76"/>
      <c r="AR113" s="71"/>
      <c r="AS113" s="76"/>
    </row>
    <row r="114" spans="1:45" x14ac:dyDescent="0.25">
      <c r="A114" s="14"/>
      <c r="B114" s="8"/>
      <c r="C114" s="8"/>
      <c r="D114" s="15"/>
      <c r="E114" s="16"/>
      <c r="F114" s="8"/>
      <c r="G114" s="17"/>
      <c r="H114" s="18"/>
      <c r="I114" s="18"/>
      <c r="J114" s="1"/>
      <c r="K114" s="76"/>
      <c r="L114" s="76"/>
      <c r="M114" s="76"/>
      <c r="N114" s="76"/>
      <c r="O114" s="76"/>
      <c r="P114" s="76"/>
      <c r="Q114" s="71"/>
      <c r="R114" s="76"/>
      <c r="T114" s="76"/>
      <c r="U114" s="76"/>
      <c r="V114" s="76"/>
      <c r="W114" s="76"/>
      <c r="X114" s="76"/>
      <c r="Y114" s="76"/>
      <c r="Z114" s="71"/>
      <c r="AA114" s="76"/>
      <c r="AC114" s="76"/>
      <c r="AD114" s="76"/>
      <c r="AE114" s="76"/>
      <c r="AF114" s="76"/>
      <c r="AG114" s="76"/>
      <c r="AH114" s="298"/>
      <c r="AI114" s="71"/>
      <c r="AJ114" s="76"/>
      <c r="AL114" s="76"/>
      <c r="AM114" s="327"/>
      <c r="AN114" s="76"/>
      <c r="AO114" s="309"/>
      <c r="AP114" s="320"/>
      <c r="AQ114" s="76"/>
      <c r="AR114" s="71"/>
      <c r="AS114" s="76"/>
    </row>
    <row r="115" spans="1:45" ht="27" customHeight="1" x14ac:dyDescent="0.25">
      <c r="A115" s="14"/>
      <c r="B115" s="8"/>
      <c r="C115" s="8"/>
      <c r="D115" s="15"/>
      <c r="E115" s="16"/>
      <c r="F115" s="8"/>
      <c r="G115" s="17"/>
      <c r="H115" s="18"/>
      <c r="I115" s="18"/>
      <c r="J115" s="1"/>
      <c r="K115" s="76"/>
      <c r="L115" s="76"/>
      <c r="M115" s="76"/>
      <c r="N115" s="76"/>
      <c r="O115" s="76"/>
      <c r="P115" s="76"/>
      <c r="Q115" s="71"/>
      <c r="R115" s="76"/>
      <c r="T115" s="76"/>
      <c r="U115" s="76"/>
      <c r="V115" s="76"/>
      <c r="W115" s="76"/>
      <c r="X115" s="76"/>
      <c r="Y115" s="76"/>
      <c r="Z115" s="71"/>
      <c r="AA115" s="76"/>
      <c r="AC115" s="76"/>
      <c r="AD115" s="76"/>
      <c r="AE115" s="76"/>
      <c r="AF115" s="76"/>
      <c r="AG115" s="76"/>
      <c r="AH115" s="298"/>
      <c r="AI115" s="71"/>
      <c r="AJ115" s="76"/>
      <c r="AL115" s="76"/>
      <c r="AM115" s="327"/>
      <c r="AN115" s="76"/>
      <c r="AO115" s="309"/>
      <c r="AP115" s="320"/>
      <c r="AQ115" s="76"/>
      <c r="AR115" s="71"/>
      <c r="AS115" s="76"/>
    </row>
    <row r="116" spans="1:45" ht="15" hidden="1" customHeight="1" x14ac:dyDescent="0.25">
      <c r="A116" s="14"/>
      <c r="B116" s="8"/>
      <c r="C116" s="8"/>
      <c r="D116" s="15"/>
      <c r="E116" s="16"/>
      <c r="F116" s="8"/>
      <c r="G116" s="17"/>
      <c r="H116" s="18"/>
      <c r="I116" s="18"/>
      <c r="J116" s="1"/>
      <c r="K116" s="76"/>
      <c r="L116" s="76"/>
      <c r="M116" s="76"/>
      <c r="N116" s="76"/>
      <c r="O116" s="76"/>
      <c r="P116" s="76"/>
      <c r="Q116" s="71"/>
      <c r="R116" s="76"/>
      <c r="T116" s="76"/>
      <c r="U116" s="76"/>
      <c r="V116" s="76"/>
      <c r="W116" s="76"/>
      <c r="X116" s="76"/>
      <c r="Y116" s="76"/>
      <c r="Z116" s="71"/>
      <c r="AA116" s="76"/>
      <c r="AC116" s="76"/>
      <c r="AD116" s="76"/>
      <c r="AE116" s="76"/>
      <c r="AF116" s="76"/>
      <c r="AG116" s="76"/>
      <c r="AH116" s="298"/>
      <c r="AI116" s="71"/>
      <c r="AJ116" s="76"/>
      <c r="AL116" s="76"/>
      <c r="AM116" s="327"/>
      <c r="AN116" s="76"/>
      <c r="AO116" s="309"/>
      <c r="AP116" s="320"/>
      <c r="AQ116" s="76"/>
      <c r="AR116" s="71"/>
      <c r="AS116" s="76"/>
    </row>
    <row r="117" spans="1:45" ht="61.5" customHeight="1" x14ac:dyDescent="0.25">
      <c r="A117" s="14"/>
      <c r="B117" s="8"/>
      <c r="C117" s="8"/>
      <c r="D117" s="15"/>
      <c r="E117" s="16"/>
      <c r="F117" s="8"/>
      <c r="G117" s="19"/>
      <c r="H117" s="18"/>
      <c r="I117" s="18"/>
      <c r="J117" s="1"/>
      <c r="K117" s="76"/>
      <c r="L117" s="76"/>
      <c r="M117" s="76"/>
      <c r="N117" s="76"/>
      <c r="O117" s="76"/>
      <c r="P117" s="76"/>
      <c r="Q117" s="71"/>
      <c r="R117" s="76"/>
      <c r="T117" s="76"/>
      <c r="U117" s="76"/>
      <c r="V117" s="76"/>
      <c r="W117" s="76"/>
      <c r="X117" s="76"/>
      <c r="Y117" s="76"/>
      <c r="Z117" s="71"/>
      <c r="AA117" s="76"/>
      <c r="AC117" s="76"/>
      <c r="AD117" s="76"/>
      <c r="AE117" s="76"/>
      <c r="AF117" s="76"/>
      <c r="AG117" s="76"/>
      <c r="AH117" s="298"/>
      <c r="AI117" s="71"/>
      <c r="AJ117" s="76"/>
      <c r="AL117" s="76"/>
      <c r="AM117" s="327"/>
      <c r="AN117" s="76"/>
      <c r="AO117" s="309"/>
      <c r="AP117" s="320"/>
      <c r="AQ117" s="76"/>
      <c r="AR117" s="71"/>
      <c r="AS117" s="76"/>
    </row>
    <row r="118" spans="1:45" x14ac:dyDescent="0.25">
      <c r="A118" s="14"/>
      <c r="B118" s="8"/>
      <c r="C118" s="8"/>
      <c r="D118" s="15"/>
      <c r="E118" s="16"/>
      <c r="F118" s="8"/>
      <c r="G118" s="19"/>
      <c r="H118" s="18"/>
      <c r="I118" s="18"/>
      <c r="J118" s="1"/>
      <c r="K118" s="76"/>
      <c r="L118" s="76"/>
      <c r="M118" s="76"/>
      <c r="N118" s="76"/>
      <c r="O118" s="76"/>
      <c r="P118" s="76"/>
      <c r="Q118" s="71"/>
      <c r="R118" s="76"/>
      <c r="T118" s="76"/>
      <c r="U118" s="76"/>
      <c r="V118" s="76"/>
      <c r="W118" s="76"/>
      <c r="X118" s="76"/>
      <c r="Y118" s="76"/>
      <c r="Z118" s="71"/>
      <c r="AA118" s="76"/>
      <c r="AC118" s="76"/>
      <c r="AD118" s="76"/>
      <c r="AE118" s="76"/>
      <c r="AF118" s="76"/>
      <c r="AG118" s="76"/>
      <c r="AH118" s="298"/>
      <c r="AI118" s="71"/>
      <c r="AJ118" s="76"/>
      <c r="AL118" s="76"/>
      <c r="AM118" s="327"/>
      <c r="AN118" s="76"/>
      <c r="AO118" s="309"/>
      <c r="AP118" s="320"/>
      <c r="AQ118" s="76"/>
      <c r="AR118" s="71"/>
      <c r="AS118" s="76"/>
    </row>
    <row r="119" spans="1:45" x14ac:dyDescent="0.25">
      <c r="A119" s="14"/>
      <c r="B119" s="8"/>
      <c r="C119" s="8"/>
      <c r="D119" s="15"/>
      <c r="E119" s="16"/>
      <c r="F119" s="8"/>
      <c r="G119" s="19"/>
      <c r="H119" s="18"/>
      <c r="I119" s="18"/>
      <c r="J119" s="1"/>
      <c r="K119" s="76"/>
      <c r="L119" s="76"/>
      <c r="M119" s="76"/>
      <c r="N119" s="76"/>
      <c r="O119" s="76"/>
      <c r="P119" s="76"/>
      <c r="Q119" s="71"/>
      <c r="R119" s="76"/>
      <c r="T119" s="76"/>
      <c r="U119" s="76"/>
      <c r="V119" s="76"/>
      <c r="W119" s="76"/>
      <c r="X119" s="76"/>
      <c r="Y119" s="76"/>
      <c r="Z119" s="71"/>
      <c r="AA119" s="76"/>
      <c r="AC119" s="76"/>
      <c r="AD119" s="76"/>
      <c r="AE119" s="76"/>
      <c r="AF119" s="76"/>
      <c r="AG119" s="76"/>
      <c r="AH119" s="298"/>
      <c r="AI119" s="71"/>
      <c r="AJ119" s="76"/>
      <c r="AL119" s="76"/>
      <c r="AM119" s="327"/>
      <c r="AN119" s="76"/>
      <c r="AO119" s="309"/>
      <c r="AP119" s="320"/>
      <c r="AQ119" s="76"/>
      <c r="AR119" s="71"/>
      <c r="AS119" s="76"/>
    </row>
    <row r="120" spans="1:45" x14ac:dyDescent="0.25">
      <c r="A120" s="14"/>
      <c r="B120" s="8"/>
      <c r="C120" s="8"/>
      <c r="D120" s="15"/>
      <c r="E120" s="16"/>
      <c r="F120" s="8"/>
      <c r="G120" s="19"/>
      <c r="H120" s="18"/>
      <c r="I120" s="18"/>
      <c r="J120" s="1"/>
      <c r="K120" s="76"/>
      <c r="L120" s="76"/>
      <c r="M120" s="76"/>
      <c r="N120" s="76"/>
      <c r="O120" s="76"/>
      <c r="P120" s="76"/>
      <c r="Q120" s="71"/>
      <c r="R120" s="76"/>
      <c r="T120" s="76"/>
      <c r="U120" s="76"/>
      <c r="V120" s="76"/>
      <c r="W120" s="76"/>
      <c r="X120" s="76"/>
      <c r="Y120" s="76"/>
      <c r="Z120" s="71"/>
      <c r="AA120" s="76"/>
      <c r="AC120" s="76"/>
      <c r="AD120" s="76"/>
      <c r="AE120" s="76"/>
      <c r="AF120" s="76"/>
      <c r="AG120" s="76"/>
      <c r="AH120" s="298"/>
      <c r="AI120" s="71"/>
      <c r="AJ120" s="76"/>
      <c r="AL120" s="76"/>
      <c r="AM120" s="327"/>
      <c r="AN120" s="76"/>
      <c r="AO120" s="309"/>
      <c r="AP120" s="320"/>
      <c r="AQ120" s="76"/>
      <c r="AR120" s="71"/>
      <c r="AS120" s="76"/>
    </row>
    <row r="121" spans="1:45" x14ac:dyDescent="0.25">
      <c r="A121" s="14"/>
      <c r="B121" s="8"/>
      <c r="C121" s="8"/>
      <c r="D121" s="15"/>
      <c r="E121" s="16"/>
      <c r="F121" s="8"/>
      <c r="G121" s="19"/>
      <c r="H121" s="18"/>
      <c r="I121" s="18"/>
      <c r="J121" s="1"/>
      <c r="K121" s="76"/>
      <c r="L121" s="76"/>
      <c r="M121" s="76"/>
      <c r="N121" s="76"/>
      <c r="O121" s="76"/>
      <c r="P121" s="76"/>
      <c r="Q121" s="71"/>
      <c r="R121" s="76"/>
      <c r="T121" s="76"/>
      <c r="U121" s="76"/>
      <c r="V121" s="76"/>
      <c r="W121" s="76"/>
      <c r="X121" s="76"/>
      <c r="Y121" s="76"/>
      <c r="Z121" s="71"/>
      <c r="AA121" s="76"/>
      <c r="AC121" s="76"/>
      <c r="AD121" s="76"/>
      <c r="AE121" s="76"/>
      <c r="AF121" s="76"/>
      <c r="AG121" s="76"/>
      <c r="AH121" s="298"/>
      <c r="AI121" s="71"/>
      <c r="AJ121" s="76"/>
      <c r="AL121" s="76"/>
      <c r="AM121" s="327"/>
      <c r="AN121" s="76"/>
      <c r="AO121" s="309"/>
      <c r="AP121" s="320"/>
      <c r="AQ121" s="76"/>
      <c r="AR121" s="71"/>
      <c r="AS121" s="76"/>
    </row>
    <row r="122" spans="1:45" x14ac:dyDescent="0.25">
      <c r="A122" s="14"/>
      <c r="B122" s="8"/>
      <c r="C122" s="8"/>
      <c r="D122" s="15"/>
      <c r="E122" s="16"/>
      <c r="F122" s="8"/>
      <c r="G122" s="19"/>
      <c r="H122" s="18"/>
      <c r="I122" s="18"/>
      <c r="J122" s="1"/>
      <c r="K122" s="76"/>
      <c r="L122" s="76"/>
      <c r="M122" s="76"/>
      <c r="N122" s="76"/>
      <c r="O122" s="76"/>
      <c r="P122" s="76"/>
      <c r="Q122" s="71"/>
      <c r="R122" s="76"/>
      <c r="T122" s="76"/>
      <c r="U122" s="76"/>
      <c r="V122" s="76"/>
      <c r="W122" s="76"/>
      <c r="X122" s="76"/>
      <c r="Y122" s="76"/>
      <c r="Z122" s="71"/>
      <c r="AA122" s="76"/>
      <c r="AC122" s="76"/>
      <c r="AD122" s="76"/>
      <c r="AE122" s="76"/>
      <c r="AF122" s="76"/>
      <c r="AG122" s="76"/>
      <c r="AH122" s="298"/>
      <c r="AI122" s="71"/>
      <c r="AJ122" s="76"/>
      <c r="AL122" s="76"/>
      <c r="AM122" s="327"/>
      <c r="AN122" s="76"/>
      <c r="AO122" s="309"/>
      <c r="AP122" s="320"/>
      <c r="AQ122" s="76"/>
      <c r="AR122" s="71"/>
      <c r="AS122" s="76"/>
    </row>
    <row r="123" spans="1:45" x14ac:dyDescent="0.25">
      <c r="A123" s="14"/>
      <c r="B123" s="8"/>
      <c r="C123" s="8"/>
      <c r="D123" s="15"/>
      <c r="E123" s="16"/>
      <c r="F123" s="8"/>
      <c r="G123" s="19"/>
      <c r="H123" s="18"/>
      <c r="I123" s="18"/>
      <c r="J123" s="1"/>
      <c r="K123" s="76"/>
      <c r="L123" s="76"/>
      <c r="M123" s="76"/>
      <c r="N123" s="76"/>
      <c r="O123" s="76"/>
      <c r="P123" s="76"/>
      <c r="Q123" s="71"/>
      <c r="R123" s="76"/>
      <c r="T123" s="76"/>
      <c r="U123" s="76"/>
      <c r="V123" s="76"/>
      <c r="W123" s="76"/>
      <c r="X123" s="76"/>
      <c r="Y123" s="76"/>
      <c r="Z123" s="71"/>
      <c r="AA123" s="76"/>
      <c r="AC123" s="76"/>
      <c r="AD123" s="76"/>
      <c r="AE123" s="76"/>
      <c r="AF123" s="76"/>
      <c r="AG123" s="76"/>
      <c r="AH123" s="298"/>
      <c r="AI123" s="71"/>
      <c r="AJ123" s="76"/>
      <c r="AL123" s="76"/>
      <c r="AM123" s="327"/>
      <c r="AN123" s="76"/>
      <c r="AO123" s="309"/>
      <c r="AP123" s="320"/>
      <c r="AQ123" s="76"/>
      <c r="AR123" s="71"/>
      <c r="AS123" s="76"/>
    </row>
    <row r="124" spans="1:45" x14ac:dyDescent="0.25">
      <c r="A124" s="14"/>
      <c r="B124" s="8"/>
      <c r="C124" s="8"/>
      <c r="D124" s="15"/>
      <c r="E124" s="16"/>
      <c r="F124" s="8"/>
      <c r="G124" s="19"/>
      <c r="H124" s="18"/>
      <c r="I124" s="18"/>
      <c r="J124" s="1"/>
      <c r="K124" s="76"/>
      <c r="L124" s="76"/>
      <c r="M124" s="76"/>
      <c r="N124" s="76"/>
      <c r="O124" s="76"/>
      <c r="P124" s="76"/>
      <c r="Q124" s="71"/>
      <c r="R124" s="76"/>
      <c r="T124" s="76"/>
      <c r="U124" s="76"/>
      <c r="V124" s="76"/>
      <c r="W124" s="76"/>
      <c r="X124" s="76"/>
      <c r="Y124" s="76"/>
      <c r="Z124" s="71"/>
      <c r="AA124" s="76"/>
      <c r="AC124" s="76"/>
      <c r="AD124" s="76"/>
      <c r="AE124" s="76"/>
      <c r="AF124" s="76"/>
      <c r="AG124" s="76"/>
      <c r="AH124" s="298"/>
      <c r="AI124" s="71"/>
      <c r="AJ124" s="76"/>
      <c r="AL124" s="76"/>
      <c r="AM124" s="327"/>
      <c r="AN124" s="76"/>
      <c r="AO124" s="309"/>
      <c r="AP124" s="320"/>
      <c r="AQ124" s="76"/>
      <c r="AR124" s="71"/>
      <c r="AS124" s="76"/>
    </row>
    <row r="125" spans="1:45" x14ac:dyDescent="0.25">
      <c r="A125" s="14"/>
      <c r="B125" s="8"/>
      <c r="C125" s="8"/>
      <c r="D125" s="15"/>
      <c r="E125" s="16"/>
      <c r="F125" s="8"/>
      <c r="G125" s="19"/>
      <c r="H125" s="18"/>
      <c r="I125" s="18"/>
      <c r="J125" s="1"/>
      <c r="K125" s="76"/>
      <c r="L125" s="76"/>
      <c r="M125" s="76"/>
      <c r="N125" s="76"/>
      <c r="O125" s="76"/>
      <c r="P125" s="76"/>
      <c r="Q125" s="71"/>
      <c r="R125" s="76"/>
      <c r="T125" s="76"/>
      <c r="U125" s="76"/>
      <c r="V125" s="76"/>
      <c r="W125" s="76"/>
      <c r="X125" s="76"/>
      <c r="Y125" s="76"/>
      <c r="Z125" s="71"/>
      <c r="AA125" s="76"/>
      <c r="AC125" s="76"/>
      <c r="AD125" s="76"/>
      <c r="AE125" s="76"/>
      <c r="AF125" s="76"/>
      <c r="AG125" s="76"/>
      <c r="AH125" s="298"/>
      <c r="AI125" s="71"/>
      <c r="AJ125" s="76"/>
      <c r="AL125" s="76"/>
      <c r="AM125" s="327"/>
      <c r="AN125" s="76"/>
      <c r="AO125" s="309"/>
      <c r="AP125" s="320"/>
      <c r="AQ125" s="76"/>
      <c r="AR125" s="71"/>
      <c r="AS125" s="76"/>
    </row>
    <row r="126" spans="1:45" x14ac:dyDescent="0.25">
      <c r="A126" s="14"/>
      <c r="B126" s="8"/>
      <c r="C126" s="8"/>
      <c r="D126" s="15"/>
      <c r="E126" s="16"/>
      <c r="F126" s="8"/>
      <c r="G126" s="19"/>
      <c r="H126" s="18"/>
      <c r="I126" s="18"/>
      <c r="J126" s="1"/>
      <c r="K126" s="76"/>
      <c r="L126" s="76"/>
      <c r="M126" s="76"/>
      <c r="N126" s="76"/>
      <c r="O126" s="76"/>
      <c r="P126" s="76"/>
      <c r="Q126" s="71"/>
      <c r="R126" s="76"/>
      <c r="T126" s="76"/>
      <c r="U126" s="76"/>
      <c r="V126" s="76"/>
      <c r="W126" s="76"/>
      <c r="X126" s="76"/>
      <c r="Y126" s="76"/>
      <c r="Z126" s="71"/>
      <c r="AA126" s="76"/>
      <c r="AC126" s="76"/>
      <c r="AD126" s="76"/>
      <c r="AE126" s="76"/>
      <c r="AF126" s="76"/>
      <c r="AG126" s="76"/>
      <c r="AH126" s="298"/>
      <c r="AI126" s="71"/>
      <c r="AJ126" s="76"/>
      <c r="AL126" s="76"/>
      <c r="AM126" s="327"/>
      <c r="AN126" s="76"/>
      <c r="AO126" s="309"/>
      <c r="AP126" s="320"/>
      <c r="AQ126" s="76"/>
      <c r="AR126" s="71"/>
      <c r="AS126" s="76"/>
    </row>
    <row r="127" spans="1:45" x14ac:dyDescent="0.25">
      <c r="A127" s="14"/>
      <c r="B127" s="8"/>
      <c r="C127" s="8"/>
      <c r="D127" s="15"/>
      <c r="E127" s="16"/>
      <c r="F127" s="8"/>
      <c r="G127" s="19"/>
      <c r="H127" s="18"/>
      <c r="I127" s="18"/>
      <c r="J127" s="1"/>
      <c r="K127" s="76"/>
      <c r="L127" s="76"/>
      <c r="M127" s="76"/>
      <c r="N127" s="76"/>
      <c r="O127" s="76"/>
      <c r="P127" s="76"/>
      <c r="Q127" s="71"/>
      <c r="R127" s="76"/>
      <c r="T127" s="76"/>
      <c r="U127" s="76"/>
      <c r="V127" s="76"/>
      <c r="W127" s="76"/>
      <c r="X127" s="76"/>
      <c r="Y127" s="76"/>
      <c r="Z127" s="71"/>
      <c r="AA127" s="76"/>
      <c r="AC127" s="76"/>
      <c r="AD127" s="76"/>
      <c r="AE127" s="76"/>
      <c r="AF127" s="76"/>
      <c r="AG127" s="76"/>
      <c r="AH127" s="298"/>
      <c r="AI127" s="71"/>
      <c r="AJ127" s="76"/>
      <c r="AL127" s="76"/>
      <c r="AM127" s="327"/>
      <c r="AN127" s="76"/>
      <c r="AO127" s="309"/>
      <c r="AP127" s="320"/>
      <c r="AQ127" s="76"/>
      <c r="AR127" s="71"/>
      <c r="AS127" s="76"/>
    </row>
    <row r="128" spans="1:45" x14ac:dyDescent="0.25">
      <c r="A128" s="14"/>
      <c r="B128" s="8"/>
      <c r="C128" s="8"/>
      <c r="D128" s="15"/>
      <c r="E128" s="16"/>
      <c r="F128" s="8"/>
      <c r="G128" s="19"/>
      <c r="H128" s="18"/>
      <c r="I128" s="18"/>
      <c r="J128" s="1"/>
      <c r="K128" s="76"/>
      <c r="L128" s="76"/>
      <c r="M128" s="76"/>
      <c r="N128" s="76"/>
      <c r="O128" s="76"/>
      <c r="P128" s="76"/>
      <c r="Q128" s="71"/>
      <c r="R128" s="76"/>
      <c r="T128" s="76"/>
      <c r="U128" s="76"/>
      <c r="V128" s="76"/>
      <c r="W128" s="76"/>
      <c r="X128" s="76"/>
      <c r="Y128" s="76"/>
      <c r="Z128" s="71"/>
      <c r="AA128" s="76"/>
      <c r="AC128" s="76"/>
      <c r="AD128" s="76"/>
      <c r="AE128" s="76"/>
      <c r="AF128" s="76"/>
      <c r="AG128" s="76"/>
      <c r="AH128" s="298"/>
      <c r="AI128" s="71"/>
      <c r="AJ128" s="76"/>
      <c r="AL128" s="76"/>
      <c r="AM128" s="327"/>
      <c r="AN128" s="76"/>
      <c r="AO128" s="309"/>
      <c r="AP128" s="320"/>
      <c r="AQ128" s="76"/>
      <c r="AR128" s="71"/>
      <c r="AS128" s="76"/>
    </row>
    <row r="129" spans="1:45" x14ac:dyDescent="0.25">
      <c r="A129" s="14"/>
      <c r="B129" s="8"/>
      <c r="C129" s="8"/>
      <c r="D129" s="15"/>
      <c r="E129" s="16"/>
      <c r="F129" s="8"/>
      <c r="G129" s="19"/>
      <c r="H129" s="18"/>
      <c r="I129" s="18"/>
      <c r="J129" s="1"/>
      <c r="K129" s="76"/>
      <c r="L129" s="76"/>
      <c r="M129" s="76"/>
      <c r="N129" s="76"/>
      <c r="O129" s="76"/>
      <c r="P129" s="76"/>
      <c r="Q129" s="71"/>
      <c r="R129" s="76"/>
      <c r="T129" s="76"/>
      <c r="U129" s="76"/>
      <c r="V129" s="76"/>
      <c r="W129" s="76"/>
      <c r="X129" s="76"/>
      <c r="Y129" s="76"/>
      <c r="Z129" s="71"/>
      <c r="AA129" s="76"/>
      <c r="AC129" s="76"/>
      <c r="AD129" s="76"/>
      <c r="AE129" s="76"/>
      <c r="AF129" s="76"/>
      <c r="AG129" s="76"/>
      <c r="AH129" s="298"/>
      <c r="AI129" s="71"/>
      <c r="AJ129" s="76"/>
      <c r="AL129" s="76"/>
      <c r="AM129" s="327"/>
      <c r="AN129" s="76"/>
      <c r="AO129" s="309"/>
      <c r="AP129" s="320"/>
      <c r="AQ129" s="76"/>
      <c r="AR129" s="71"/>
      <c r="AS129" s="76"/>
    </row>
    <row r="130" spans="1:45" x14ac:dyDescent="0.25">
      <c r="A130" s="14"/>
      <c r="B130" s="8"/>
      <c r="C130" s="8"/>
      <c r="D130" s="15"/>
      <c r="E130" s="16"/>
      <c r="F130" s="8"/>
      <c r="G130" s="19"/>
      <c r="H130" s="18"/>
      <c r="I130" s="18"/>
      <c r="J130" s="1"/>
      <c r="K130" s="76"/>
      <c r="L130" s="76"/>
      <c r="M130" s="76"/>
      <c r="N130" s="76"/>
      <c r="O130" s="76"/>
      <c r="P130" s="76"/>
      <c r="Q130" s="71"/>
      <c r="R130" s="76"/>
      <c r="T130" s="76"/>
      <c r="U130" s="76"/>
      <c r="V130" s="76"/>
      <c r="W130" s="76"/>
      <c r="X130" s="76"/>
      <c r="Y130" s="76"/>
      <c r="Z130" s="71"/>
      <c r="AA130" s="76"/>
      <c r="AC130" s="76"/>
      <c r="AD130" s="76"/>
      <c r="AE130" s="76"/>
      <c r="AF130" s="76"/>
      <c r="AG130" s="76"/>
      <c r="AH130" s="298"/>
      <c r="AI130" s="71"/>
      <c r="AJ130" s="76"/>
      <c r="AL130" s="76"/>
      <c r="AM130" s="327"/>
      <c r="AN130" s="76"/>
      <c r="AO130" s="309"/>
      <c r="AP130" s="320"/>
      <c r="AQ130" s="76"/>
      <c r="AR130" s="71"/>
      <c r="AS130" s="76"/>
    </row>
    <row r="131" spans="1:45" ht="41.45" customHeight="1" x14ac:dyDescent="0.25">
      <c r="A131" s="14"/>
      <c r="B131" s="8"/>
      <c r="C131" s="8"/>
      <c r="D131" s="15"/>
      <c r="E131" s="16"/>
      <c r="F131" s="8"/>
      <c r="G131" s="19"/>
      <c r="H131" s="18"/>
      <c r="I131" s="18"/>
      <c r="J131" s="1"/>
      <c r="K131" s="76"/>
      <c r="L131" s="76"/>
      <c r="M131" s="76"/>
      <c r="N131" s="76"/>
      <c r="O131" s="76"/>
      <c r="P131" s="76"/>
      <c r="Q131" s="71"/>
      <c r="R131" s="76"/>
      <c r="T131" s="76"/>
      <c r="U131" s="76"/>
      <c r="V131" s="76"/>
      <c r="W131" s="76"/>
      <c r="X131" s="76"/>
      <c r="Y131" s="76"/>
      <c r="Z131" s="71"/>
      <c r="AA131" s="76"/>
      <c r="AC131" s="76"/>
      <c r="AD131" s="76"/>
      <c r="AE131" s="76"/>
      <c r="AF131" s="76"/>
      <c r="AG131" s="76"/>
      <c r="AH131" s="298"/>
      <c r="AI131" s="71"/>
      <c r="AJ131" s="76"/>
      <c r="AL131" s="76"/>
      <c r="AM131" s="327"/>
      <c r="AN131" s="76"/>
      <c r="AO131" s="309"/>
      <c r="AP131" s="320"/>
      <c r="AQ131" s="76"/>
      <c r="AR131" s="71"/>
      <c r="AS131" s="76"/>
    </row>
    <row r="132" spans="1:45" ht="22.9" customHeight="1" x14ac:dyDescent="0.25">
      <c r="A132" s="14"/>
      <c r="B132" s="8"/>
      <c r="C132" s="8"/>
      <c r="D132" s="15"/>
      <c r="E132" s="16"/>
      <c r="F132" s="8"/>
      <c r="G132" s="19"/>
      <c r="H132" s="18"/>
      <c r="I132" s="18"/>
      <c r="J132" s="1"/>
      <c r="K132" s="76"/>
      <c r="L132" s="76"/>
      <c r="M132" s="76"/>
      <c r="N132" s="76"/>
      <c r="O132" s="76"/>
      <c r="P132" s="76"/>
      <c r="Q132" s="71"/>
      <c r="R132" s="76"/>
      <c r="T132" s="76"/>
      <c r="U132" s="76"/>
      <c r="V132" s="76"/>
      <c r="W132" s="76"/>
      <c r="X132" s="76"/>
      <c r="Y132" s="76"/>
      <c r="Z132" s="71"/>
      <c r="AA132" s="76"/>
      <c r="AC132" s="76"/>
      <c r="AD132" s="76"/>
      <c r="AE132" s="76"/>
      <c r="AF132" s="76"/>
      <c r="AG132" s="76"/>
      <c r="AH132" s="298"/>
      <c r="AI132" s="71"/>
      <c r="AJ132" s="76"/>
      <c r="AL132" s="76"/>
      <c r="AM132" s="327"/>
      <c r="AN132" s="76"/>
      <c r="AO132" s="309"/>
      <c r="AP132" s="320"/>
      <c r="AQ132" s="76"/>
      <c r="AR132" s="71"/>
      <c r="AS132" s="76"/>
    </row>
    <row r="133" spans="1:45" ht="45.6" customHeight="1" x14ac:dyDescent="0.25">
      <c r="A133" s="14"/>
      <c r="B133" s="8"/>
      <c r="C133" s="8"/>
      <c r="D133" s="15"/>
      <c r="E133" s="16"/>
      <c r="F133" s="8"/>
      <c r="G133" s="19"/>
      <c r="H133" s="18"/>
      <c r="I133" s="18"/>
      <c r="J133" s="1"/>
      <c r="K133" s="76"/>
      <c r="L133" s="76"/>
      <c r="M133" s="76"/>
      <c r="N133" s="76"/>
      <c r="O133" s="76"/>
      <c r="P133" s="76"/>
      <c r="Q133" s="71"/>
      <c r="R133" s="76"/>
      <c r="T133" s="76"/>
      <c r="U133" s="76"/>
      <c r="V133" s="76"/>
      <c r="W133" s="76"/>
      <c r="X133" s="76"/>
      <c r="Y133" s="76"/>
      <c r="Z133" s="71"/>
      <c r="AA133" s="76"/>
      <c r="AC133" s="76"/>
      <c r="AD133" s="76"/>
      <c r="AE133" s="76"/>
      <c r="AF133" s="76"/>
      <c r="AG133" s="76"/>
      <c r="AH133" s="298"/>
      <c r="AI133" s="71"/>
      <c r="AJ133" s="76"/>
      <c r="AL133" s="76"/>
      <c r="AM133" s="327"/>
      <c r="AN133" s="76"/>
      <c r="AO133" s="309"/>
      <c r="AP133" s="320"/>
      <c r="AQ133" s="76"/>
      <c r="AR133" s="71"/>
      <c r="AS133" s="76"/>
    </row>
    <row r="134" spans="1:45" x14ac:dyDescent="0.25">
      <c r="A134" s="14"/>
      <c r="B134" s="8"/>
      <c r="C134" s="8"/>
      <c r="D134" s="15"/>
      <c r="E134" s="16"/>
      <c r="F134" s="8"/>
      <c r="G134" s="19"/>
      <c r="H134" s="18"/>
      <c r="I134" s="18"/>
      <c r="J134" s="1"/>
      <c r="K134" s="76"/>
      <c r="L134" s="76"/>
      <c r="M134" s="76"/>
      <c r="N134" s="76"/>
      <c r="O134" s="76"/>
      <c r="P134" s="76"/>
      <c r="Q134" s="71"/>
      <c r="R134" s="76"/>
      <c r="T134" s="76"/>
      <c r="U134" s="76"/>
      <c r="V134" s="76"/>
      <c r="W134" s="76"/>
      <c r="X134" s="76"/>
      <c r="Y134" s="76"/>
      <c r="Z134" s="71"/>
      <c r="AA134" s="76"/>
      <c r="AC134" s="76"/>
      <c r="AD134" s="76"/>
      <c r="AE134" s="76"/>
      <c r="AF134" s="76"/>
      <c r="AG134" s="76"/>
      <c r="AH134" s="298"/>
      <c r="AI134" s="71"/>
      <c r="AJ134" s="76"/>
      <c r="AL134" s="76"/>
      <c r="AM134" s="327"/>
      <c r="AN134" s="76"/>
      <c r="AO134" s="309"/>
      <c r="AP134" s="320"/>
      <c r="AQ134" s="76"/>
      <c r="AR134" s="71"/>
      <c r="AS134" s="76"/>
    </row>
    <row r="135" spans="1:45" x14ac:dyDescent="0.25">
      <c r="A135" s="14"/>
      <c r="B135" s="8"/>
      <c r="C135" s="8"/>
      <c r="D135" s="15"/>
      <c r="E135" s="16"/>
      <c r="F135" s="8"/>
      <c r="G135" s="19"/>
      <c r="H135" s="18"/>
      <c r="I135" s="18"/>
      <c r="J135" s="1"/>
      <c r="K135" s="76"/>
      <c r="L135" s="76"/>
      <c r="M135" s="76"/>
      <c r="N135" s="76"/>
      <c r="O135" s="76"/>
      <c r="P135" s="76"/>
      <c r="Q135" s="71"/>
      <c r="R135" s="76"/>
      <c r="T135" s="76"/>
      <c r="U135" s="76"/>
      <c r="V135" s="76"/>
      <c r="W135" s="76"/>
      <c r="X135" s="76"/>
      <c r="Y135" s="76"/>
      <c r="Z135" s="71"/>
      <c r="AA135" s="76"/>
      <c r="AC135" s="76"/>
      <c r="AD135" s="76"/>
      <c r="AE135" s="76"/>
      <c r="AF135" s="76"/>
      <c r="AG135" s="76"/>
      <c r="AH135" s="298"/>
      <c r="AI135" s="71"/>
      <c r="AJ135" s="76"/>
      <c r="AL135" s="76"/>
      <c r="AM135" s="327"/>
      <c r="AN135" s="76"/>
      <c r="AO135" s="309"/>
      <c r="AP135" s="320"/>
      <c r="AQ135" s="76"/>
      <c r="AR135" s="71"/>
      <c r="AS135" s="76"/>
    </row>
    <row r="136" spans="1:45" x14ac:dyDescent="0.25">
      <c r="A136" s="14"/>
      <c r="B136" s="8"/>
      <c r="C136" s="8"/>
      <c r="D136" s="15"/>
      <c r="E136" s="16"/>
      <c r="F136" s="8"/>
      <c r="G136" s="19"/>
      <c r="H136" s="18"/>
      <c r="I136" s="18"/>
      <c r="J136" s="1"/>
      <c r="K136" s="76"/>
      <c r="L136" s="76"/>
      <c r="M136" s="76"/>
      <c r="N136" s="76"/>
      <c r="O136" s="76"/>
      <c r="P136" s="76"/>
      <c r="Q136" s="71"/>
      <c r="R136" s="76"/>
      <c r="T136" s="76"/>
      <c r="U136" s="76"/>
      <c r="V136" s="76"/>
      <c r="W136" s="76"/>
      <c r="X136" s="76"/>
      <c r="Y136" s="76"/>
      <c r="Z136" s="71"/>
      <c r="AA136" s="76"/>
      <c r="AC136" s="76"/>
      <c r="AD136" s="76"/>
      <c r="AE136" s="76"/>
      <c r="AF136" s="76"/>
      <c r="AG136" s="76"/>
      <c r="AH136" s="298"/>
      <c r="AI136" s="71"/>
      <c r="AJ136" s="76"/>
      <c r="AL136" s="76"/>
      <c r="AM136" s="327"/>
      <c r="AN136" s="76"/>
      <c r="AO136" s="309"/>
      <c r="AP136" s="320"/>
      <c r="AQ136" s="76"/>
      <c r="AR136" s="71"/>
      <c r="AS136" s="76"/>
    </row>
    <row r="137" spans="1:45" ht="44.45" customHeight="1" x14ac:dyDescent="0.25">
      <c r="A137" s="14"/>
      <c r="B137" s="8"/>
      <c r="C137" s="8"/>
      <c r="D137" s="15"/>
      <c r="E137" s="16"/>
      <c r="F137" s="8"/>
      <c r="G137" s="19"/>
      <c r="H137" s="18"/>
      <c r="I137" s="18"/>
      <c r="J137" s="1"/>
      <c r="K137" s="76"/>
      <c r="L137" s="76"/>
      <c r="M137" s="76"/>
      <c r="N137" s="76"/>
      <c r="O137" s="76"/>
      <c r="P137" s="76"/>
      <c r="Q137" s="71"/>
      <c r="R137" s="76"/>
      <c r="T137" s="76"/>
      <c r="U137" s="76"/>
      <c r="V137" s="76"/>
      <c r="W137" s="76"/>
      <c r="X137" s="76"/>
      <c r="Y137" s="76"/>
      <c r="Z137" s="71"/>
      <c r="AA137" s="76"/>
      <c r="AC137" s="76"/>
      <c r="AD137" s="76"/>
      <c r="AE137" s="76"/>
      <c r="AF137" s="76"/>
      <c r="AG137" s="76"/>
      <c r="AH137" s="298"/>
      <c r="AI137" s="71"/>
      <c r="AJ137" s="76"/>
      <c r="AL137" s="76"/>
      <c r="AM137" s="327"/>
      <c r="AN137" s="76"/>
      <c r="AO137" s="309"/>
      <c r="AP137" s="320"/>
      <c r="AQ137" s="76"/>
      <c r="AR137" s="71"/>
      <c r="AS137" s="76"/>
    </row>
    <row r="138" spans="1:45" x14ac:dyDescent="0.25">
      <c r="A138" s="14"/>
      <c r="B138" s="8"/>
      <c r="C138" s="8"/>
      <c r="D138" s="15"/>
      <c r="E138" s="16"/>
      <c r="F138" s="8"/>
      <c r="G138" s="19"/>
      <c r="H138" s="18"/>
      <c r="I138" s="18"/>
      <c r="J138" s="1"/>
      <c r="K138" s="76"/>
      <c r="L138" s="76"/>
      <c r="M138" s="76"/>
      <c r="N138" s="76"/>
      <c r="O138" s="76"/>
      <c r="P138" s="76"/>
      <c r="Q138" s="71"/>
      <c r="R138" s="76"/>
      <c r="T138" s="76"/>
      <c r="U138" s="76"/>
      <c r="V138" s="76"/>
      <c r="W138" s="76"/>
      <c r="X138" s="76"/>
      <c r="Y138" s="76"/>
      <c r="Z138" s="71"/>
      <c r="AA138" s="76"/>
      <c r="AC138" s="76"/>
      <c r="AD138" s="76"/>
      <c r="AE138" s="76"/>
      <c r="AF138" s="76"/>
      <c r="AG138" s="76"/>
      <c r="AH138" s="298"/>
      <c r="AI138" s="71"/>
      <c r="AJ138" s="76"/>
      <c r="AL138" s="76"/>
      <c r="AM138" s="327"/>
      <c r="AN138" s="76"/>
      <c r="AO138" s="309"/>
      <c r="AP138" s="320"/>
      <c r="AQ138" s="76"/>
      <c r="AR138" s="71"/>
      <c r="AS138" s="76"/>
    </row>
    <row r="139" spans="1:45" x14ac:dyDescent="0.25">
      <c r="A139" s="14"/>
      <c r="B139" s="8"/>
      <c r="C139" s="8"/>
      <c r="D139" s="15"/>
      <c r="E139" s="16"/>
      <c r="F139" s="8"/>
      <c r="G139" s="19"/>
      <c r="H139" s="18"/>
      <c r="I139" s="18"/>
      <c r="J139" s="1"/>
      <c r="K139" s="76"/>
      <c r="L139" s="76"/>
      <c r="M139" s="76"/>
      <c r="N139" s="76"/>
      <c r="O139" s="76"/>
      <c r="P139" s="76"/>
      <c r="Q139" s="71"/>
      <c r="R139" s="76"/>
      <c r="T139" s="76"/>
      <c r="U139" s="76"/>
      <c r="V139" s="76"/>
      <c r="W139" s="76"/>
      <c r="X139" s="76"/>
      <c r="Y139" s="76"/>
      <c r="Z139" s="71"/>
      <c r="AA139" s="76"/>
      <c r="AC139" s="76"/>
      <c r="AD139" s="76"/>
      <c r="AE139" s="76"/>
      <c r="AF139" s="76"/>
      <c r="AG139" s="76"/>
      <c r="AH139" s="298"/>
      <c r="AI139" s="71"/>
      <c r="AJ139" s="76"/>
      <c r="AL139" s="76"/>
      <c r="AM139" s="327"/>
      <c r="AN139" s="76"/>
      <c r="AO139" s="309"/>
      <c r="AP139" s="320"/>
      <c r="AQ139" s="76"/>
      <c r="AR139" s="71"/>
      <c r="AS139" s="76"/>
    </row>
    <row r="140" spans="1:45" x14ac:dyDescent="0.25">
      <c r="A140" s="14"/>
      <c r="B140" s="8"/>
      <c r="C140" s="8"/>
      <c r="D140" s="15"/>
      <c r="E140" s="16"/>
      <c r="F140" s="8"/>
      <c r="G140" s="19"/>
      <c r="H140" s="18"/>
      <c r="I140" s="18"/>
      <c r="J140" s="1"/>
      <c r="K140" s="76"/>
      <c r="L140" s="76"/>
      <c r="M140" s="76"/>
      <c r="N140" s="76"/>
      <c r="O140" s="76"/>
      <c r="P140" s="76"/>
      <c r="Q140" s="71"/>
      <c r="R140" s="76"/>
      <c r="T140" s="76"/>
      <c r="U140" s="76"/>
      <c r="V140" s="76"/>
      <c r="W140" s="76"/>
      <c r="X140" s="76"/>
      <c r="Y140" s="76"/>
      <c r="Z140" s="71"/>
      <c r="AA140" s="76"/>
      <c r="AC140" s="76"/>
      <c r="AD140" s="76"/>
      <c r="AE140" s="76"/>
      <c r="AF140" s="76"/>
      <c r="AG140" s="76"/>
      <c r="AH140" s="298"/>
      <c r="AI140" s="71"/>
      <c r="AJ140" s="76"/>
      <c r="AL140" s="76"/>
      <c r="AM140" s="327"/>
      <c r="AN140" s="76"/>
      <c r="AO140" s="309"/>
      <c r="AP140" s="320"/>
      <c r="AQ140" s="76"/>
      <c r="AR140" s="71"/>
      <c r="AS140" s="76"/>
    </row>
    <row r="141" spans="1:45" x14ac:dyDescent="0.25">
      <c r="A141" s="14"/>
      <c r="B141" s="8"/>
      <c r="C141" s="8"/>
      <c r="D141" s="15"/>
      <c r="E141" s="16"/>
      <c r="F141" s="8"/>
      <c r="G141" s="19"/>
      <c r="H141" s="18"/>
      <c r="I141" s="18"/>
      <c r="J141" s="1"/>
      <c r="K141" s="76"/>
      <c r="L141" s="76"/>
      <c r="M141" s="76"/>
      <c r="N141" s="76"/>
      <c r="O141" s="76"/>
      <c r="P141" s="76"/>
      <c r="Q141" s="71"/>
      <c r="R141" s="76"/>
      <c r="T141" s="76"/>
      <c r="U141" s="76"/>
      <c r="V141" s="76"/>
      <c r="W141" s="76"/>
      <c r="X141" s="76"/>
      <c r="Y141" s="76"/>
      <c r="Z141" s="71"/>
      <c r="AA141" s="76"/>
      <c r="AC141" s="76"/>
      <c r="AD141" s="76"/>
      <c r="AE141" s="76"/>
      <c r="AF141" s="76"/>
      <c r="AG141" s="76"/>
      <c r="AH141" s="298"/>
      <c r="AI141" s="71"/>
      <c r="AJ141" s="76"/>
      <c r="AL141" s="76"/>
      <c r="AM141" s="327"/>
      <c r="AN141" s="76"/>
      <c r="AO141" s="309"/>
      <c r="AP141" s="320"/>
      <c r="AQ141" s="76"/>
      <c r="AR141" s="71"/>
      <c r="AS141" s="76"/>
    </row>
    <row r="142" spans="1:45" x14ac:dyDescent="0.25">
      <c r="A142" s="14"/>
      <c r="B142" s="8"/>
      <c r="C142" s="8"/>
      <c r="D142" s="15"/>
      <c r="E142" s="16"/>
      <c r="F142" s="8"/>
      <c r="G142" s="19"/>
      <c r="H142" s="18"/>
      <c r="I142" s="18"/>
      <c r="J142" s="1"/>
      <c r="K142" s="76"/>
      <c r="L142" s="76"/>
      <c r="M142" s="76"/>
      <c r="N142" s="76"/>
      <c r="O142" s="76"/>
      <c r="P142" s="76"/>
      <c r="Q142" s="71"/>
      <c r="R142" s="76"/>
      <c r="T142" s="76"/>
      <c r="U142" s="76"/>
      <c r="V142" s="76"/>
      <c r="W142" s="76"/>
      <c r="X142" s="76"/>
      <c r="Y142" s="76"/>
      <c r="Z142" s="71"/>
      <c r="AA142" s="76"/>
      <c r="AC142" s="76"/>
      <c r="AD142" s="76"/>
      <c r="AE142" s="76"/>
      <c r="AF142" s="76"/>
      <c r="AG142" s="76"/>
      <c r="AH142" s="298"/>
      <c r="AI142" s="71"/>
      <c r="AJ142" s="76"/>
      <c r="AL142" s="76"/>
      <c r="AM142" s="327"/>
      <c r="AN142" s="76"/>
      <c r="AO142" s="309"/>
      <c r="AP142" s="320"/>
      <c r="AQ142" s="76"/>
      <c r="AR142" s="71"/>
      <c r="AS142" s="76"/>
    </row>
    <row r="143" spans="1:45" x14ac:dyDescent="0.25">
      <c r="A143" s="14"/>
      <c r="B143" s="8"/>
      <c r="C143" s="8"/>
      <c r="D143" s="15"/>
      <c r="E143" s="16"/>
      <c r="F143" s="8"/>
      <c r="G143" s="19"/>
      <c r="H143" s="18"/>
      <c r="I143" s="18"/>
      <c r="J143" s="1"/>
      <c r="K143" s="76"/>
      <c r="L143" s="76"/>
      <c r="M143" s="76"/>
      <c r="N143" s="76"/>
      <c r="O143" s="76"/>
      <c r="P143" s="76"/>
      <c r="Q143" s="71"/>
      <c r="R143" s="76"/>
      <c r="T143" s="76"/>
      <c r="U143" s="76"/>
      <c r="V143" s="76"/>
      <c r="W143" s="76"/>
      <c r="X143" s="76"/>
      <c r="Y143" s="76"/>
      <c r="Z143" s="71"/>
      <c r="AA143" s="76"/>
      <c r="AC143" s="76"/>
      <c r="AD143" s="76"/>
      <c r="AE143" s="76"/>
      <c r="AF143" s="76"/>
      <c r="AG143" s="76"/>
      <c r="AH143" s="298"/>
      <c r="AI143" s="71"/>
      <c r="AJ143" s="76"/>
      <c r="AL143" s="76"/>
      <c r="AM143" s="327"/>
      <c r="AN143" s="76"/>
      <c r="AO143" s="309"/>
      <c r="AP143" s="320"/>
      <c r="AQ143" s="76"/>
      <c r="AR143" s="71"/>
      <c r="AS143" s="76"/>
    </row>
    <row r="144" spans="1:45" x14ac:dyDescent="0.25">
      <c r="A144" s="14"/>
      <c r="B144" s="8"/>
      <c r="C144" s="8"/>
      <c r="D144" s="15"/>
      <c r="E144" s="16"/>
      <c r="F144" s="8"/>
      <c r="G144" s="19"/>
      <c r="H144" s="18"/>
      <c r="I144" s="18"/>
      <c r="J144" s="1"/>
      <c r="K144" s="76"/>
      <c r="L144" s="76"/>
      <c r="M144" s="76"/>
      <c r="N144" s="76"/>
      <c r="O144" s="76"/>
      <c r="P144" s="76"/>
      <c r="Q144" s="71"/>
      <c r="R144" s="76"/>
      <c r="T144" s="76"/>
      <c r="U144" s="76"/>
      <c r="V144" s="76"/>
      <c r="W144" s="76"/>
      <c r="X144" s="76"/>
      <c r="Y144" s="76"/>
      <c r="Z144" s="71"/>
      <c r="AA144" s="76"/>
      <c r="AC144" s="76"/>
      <c r="AD144" s="76"/>
      <c r="AE144" s="76"/>
      <c r="AF144" s="76"/>
      <c r="AG144" s="76"/>
      <c r="AH144" s="298"/>
      <c r="AI144" s="71"/>
      <c r="AJ144" s="76"/>
      <c r="AL144" s="76"/>
      <c r="AM144" s="327"/>
      <c r="AN144" s="76"/>
      <c r="AO144" s="309"/>
      <c r="AP144" s="320"/>
      <c r="AQ144" s="76"/>
      <c r="AR144" s="71"/>
      <c r="AS144" s="76"/>
    </row>
    <row r="145" spans="1:45" x14ac:dyDescent="0.25">
      <c r="A145" s="14"/>
      <c r="B145" s="8"/>
      <c r="C145" s="8"/>
      <c r="D145" s="15"/>
      <c r="E145" s="16"/>
      <c r="F145" s="8"/>
      <c r="G145" s="19"/>
      <c r="H145" s="18"/>
      <c r="I145" s="18"/>
      <c r="J145" s="1"/>
      <c r="K145" s="76"/>
      <c r="L145" s="76"/>
      <c r="M145" s="76"/>
      <c r="N145" s="76"/>
      <c r="O145" s="76"/>
      <c r="P145" s="76"/>
      <c r="Q145" s="71"/>
      <c r="R145" s="76"/>
      <c r="T145" s="76"/>
      <c r="U145" s="76"/>
      <c r="V145" s="76"/>
      <c r="W145" s="76"/>
      <c r="X145" s="76"/>
      <c r="Y145" s="76"/>
      <c r="Z145" s="71"/>
      <c r="AA145" s="76"/>
      <c r="AC145" s="76"/>
      <c r="AD145" s="76"/>
      <c r="AE145" s="76"/>
      <c r="AF145" s="76"/>
      <c r="AG145" s="76"/>
      <c r="AH145" s="298"/>
      <c r="AI145" s="71"/>
      <c r="AJ145" s="76"/>
      <c r="AL145" s="76"/>
      <c r="AM145" s="327"/>
      <c r="AN145" s="76"/>
      <c r="AO145" s="309"/>
      <c r="AP145" s="320"/>
      <c r="AQ145" s="76"/>
      <c r="AR145" s="71"/>
      <c r="AS145" s="76"/>
    </row>
    <row r="146" spans="1:45" x14ac:dyDescent="0.25">
      <c r="A146" s="14"/>
      <c r="B146" s="8"/>
      <c r="C146" s="8"/>
      <c r="D146" s="15"/>
      <c r="E146" s="16"/>
      <c r="F146" s="8"/>
      <c r="G146" s="19"/>
      <c r="H146" s="18"/>
      <c r="I146" s="18"/>
      <c r="J146" s="1"/>
      <c r="K146" s="76"/>
      <c r="L146" s="76"/>
      <c r="M146" s="76"/>
      <c r="N146" s="76"/>
      <c r="O146" s="76"/>
      <c r="P146" s="76"/>
      <c r="Q146" s="71"/>
      <c r="R146" s="76"/>
      <c r="T146" s="76"/>
      <c r="U146" s="76"/>
      <c r="V146" s="76"/>
      <c r="W146" s="76"/>
      <c r="X146" s="76"/>
      <c r="Y146" s="76"/>
      <c r="Z146" s="71"/>
      <c r="AA146" s="76"/>
      <c r="AC146" s="76"/>
      <c r="AD146" s="76"/>
      <c r="AE146" s="76"/>
      <c r="AF146" s="76"/>
      <c r="AG146" s="76"/>
      <c r="AH146" s="298"/>
      <c r="AI146" s="71"/>
      <c r="AJ146" s="76"/>
      <c r="AL146" s="76"/>
      <c r="AM146" s="327"/>
      <c r="AN146" s="76"/>
      <c r="AO146" s="309"/>
      <c r="AP146" s="320"/>
      <c r="AQ146" s="76"/>
      <c r="AR146" s="71"/>
      <c r="AS146" s="76"/>
    </row>
    <row r="147" spans="1:45" x14ac:dyDescent="0.25">
      <c r="A147" s="14"/>
      <c r="B147" s="8"/>
      <c r="C147" s="8"/>
      <c r="D147" s="15"/>
      <c r="E147" s="16"/>
      <c r="F147" s="8"/>
      <c r="G147" s="19"/>
      <c r="H147" s="18"/>
      <c r="I147" s="18"/>
      <c r="J147" s="1"/>
      <c r="K147" s="76"/>
      <c r="L147" s="76"/>
      <c r="M147" s="76"/>
      <c r="N147" s="76"/>
      <c r="O147" s="76"/>
      <c r="P147" s="76"/>
      <c r="Q147" s="71"/>
      <c r="R147" s="76"/>
      <c r="T147" s="76"/>
      <c r="U147" s="76"/>
      <c r="V147" s="76"/>
      <c r="W147" s="76"/>
      <c r="X147" s="76"/>
      <c r="Y147" s="76"/>
      <c r="Z147" s="71"/>
      <c r="AA147" s="76"/>
      <c r="AC147" s="76"/>
      <c r="AD147" s="76"/>
      <c r="AE147" s="76"/>
      <c r="AF147" s="76"/>
      <c r="AG147" s="76"/>
      <c r="AH147" s="298"/>
      <c r="AI147" s="71"/>
      <c r="AJ147" s="76"/>
      <c r="AL147" s="76"/>
      <c r="AM147" s="327"/>
      <c r="AN147" s="76"/>
      <c r="AO147" s="309"/>
      <c r="AP147" s="320"/>
      <c r="AQ147" s="76"/>
      <c r="AR147" s="71"/>
      <c r="AS147" s="76"/>
    </row>
    <row r="148" spans="1:45" x14ac:dyDescent="0.25">
      <c r="A148" s="14"/>
      <c r="B148" s="8"/>
      <c r="C148" s="8"/>
      <c r="D148" s="15"/>
      <c r="E148" s="16"/>
      <c r="F148" s="8"/>
      <c r="G148" s="19"/>
      <c r="H148" s="18"/>
      <c r="I148" s="18"/>
      <c r="J148" s="1"/>
      <c r="K148" s="76"/>
      <c r="L148" s="76"/>
      <c r="M148" s="76"/>
      <c r="N148" s="76"/>
      <c r="O148" s="76"/>
      <c r="P148" s="76"/>
      <c r="Q148" s="71"/>
      <c r="R148" s="76"/>
      <c r="T148" s="76"/>
      <c r="U148" s="76"/>
      <c r="V148" s="76"/>
      <c r="W148" s="76"/>
      <c r="X148" s="76"/>
      <c r="Y148" s="76"/>
      <c r="Z148" s="71"/>
      <c r="AA148" s="76"/>
      <c r="AC148" s="76"/>
      <c r="AD148" s="76"/>
      <c r="AE148" s="76"/>
      <c r="AF148" s="76"/>
      <c r="AG148" s="76"/>
      <c r="AH148" s="298"/>
      <c r="AI148" s="71"/>
      <c r="AJ148" s="76"/>
      <c r="AL148" s="76"/>
      <c r="AM148" s="327"/>
      <c r="AN148" s="76"/>
      <c r="AO148" s="309"/>
      <c r="AP148" s="320"/>
      <c r="AQ148" s="76"/>
      <c r="AR148" s="71"/>
      <c r="AS148" s="76"/>
    </row>
    <row r="149" spans="1:45" x14ac:dyDescent="0.25">
      <c r="A149" s="14"/>
      <c r="B149" s="8"/>
      <c r="C149" s="8"/>
      <c r="D149" s="15"/>
      <c r="E149" s="16"/>
      <c r="F149" s="8"/>
      <c r="G149" s="19"/>
      <c r="H149" s="18"/>
      <c r="I149" s="18"/>
      <c r="J149" s="1"/>
      <c r="K149" s="76"/>
      <c r="L149" s="76"/>
      <c r="M149" s="76"/>
      <c r="N149" s="76"/>
      <c r="O149" s="76"/>
      <c r="P149" s="76"/>
      <c r="Q149" s="71"/>
      <c r="R149" s="76"/>
      <c r="T149" s="76"/>
      <c r="U149" s="76"/>
      <c r="V149" s="76"/>
      <c r="W149" s="76"/>
      <c r="X149" s="76"/>
      <c r="Y149" s="76"/>
      <c r="Z149" s="71"/>
      <c r="AA149" s="76"/>
      <c r="AC149" s="76"/>
      <c r="AD149" s="76"/>
      <c r="AE149" s="76"/>
      <c r="AF149" s="76"/>
      <c r="AG149" s="76"/>
      <c r="AH149" s="298"/>
      <c r="AI149" s="71"/>
      <c r="AJ149" s="76"/>
      <c r="AL149" s="76"/>
      <c r="AM149" s="327"/>
      <c r="AN149" s="76"/>
      <c r="AO149" s="309"/>
      <c r="AP149" s="320"/>
      <c r="AQ149" s="76"/>
      <c r="AR149" s="71"/>
      <c r="AS149" s="76"/>
    </row>
    <row r="150" spans="1:45" x14ac:dyDescent="0.25">
      <c r="A150" s="14"/>
      <c r="B150" s="8"/>
      <c r="C150" s="8"/>
      <c r="D150" s="15"/>
      <c r="E150" s="16"/>
      <c r="F150" s="8"/>
      <c r="G150" s="19"/>
      <c r="H150" s="18"/>
      <c r="I150" s="18"/>
      <c r="J150" s="1"/>
      <c r="K150" s="76"/>
      <c r="L150" s="76"/>
      <c r="M150" s="76"/>
      <c r="N150" s="76"/>
      <c r="O150" s="76"/>
      <c r="P150" s="76"/>
      <c r="Q150" s="71"/>
      <c r="R150" s="76"/>
      <c r="T150" s="76"/>
      <c r="U150" s="76"/>
      <c r="V150" s="76"/>
      <c r="W150" s="76"/>
      <c r="X150" s="76"/>
      <c r="Y150" s="76"/>
      <c r="Z150" s="71"/>
      <c r="AA150" s="76"/>
      <c r="AC150" s="76"/>
      <c r="AD150" s="76"/>
      <c r="AE150" s="76"/>
      <c r="AF150" s="76"/>
      <c r="AG150" s="76"/>
      <c r="AH150" s="298"/>
      <c r="AI150" s="71"/>
      <c r="AJ150" s="76"/>
      <c r="AL150" s="76"/>
      <c r="AM150" s="327"/>
      <c r="AN150" s="76"/>
      <c r="AO150" s="309"/>
      <c r="AP150" s="320"/>
      <c r="AQ150" s="76"/>
      <c r="AR150" s="71"/>
      <c r="AS150" s="76"/>
    </row>
    <row r="151" spans="1:45" x14ac:dyDescent="0.25">
      <c r="A151" s="14"/>
      <c r="B151" s="8"/>
      <c r="C151" s="8"/>
      <c r="D151" s="15"/>
      <c r="E151" s="16"/>
      <c r="F151" s="8"/>
      <c r="G151" s="19"/>
      <c r="H151" s="18"/>
      <c r="I151" s="18"/>
      <c r="J151" s="1"/>
      <c r="K151" s="76"/>
      <c r="L151" s="76"/>
      <c r="M151" s="76"/>
      <c r="N151" s="76"/>
      <c r="O151" s="76"/>
      <c r="P151" s="76"/>
      <c r="Q151" s="71"/>
      <c r="R151" s="76"/>
      <c r="T151" s="76"/>
      <c r="U151" s="76"/>
      <c r="V151" s="76"/>
      <c r="W151" s="76"/>
      <c r="X151" s="76"/>
      <c r="Y151" s="76"/>
      <c r="Z151" s="71"/>
      <c r="AA151" s="76"/>
      <c r="AC151" s="76"/>
      <c r="AD151" s="76"/>
      <c r="AE151" s="76"/>
      <c r="AF151" s="76"/>
      <c r="AG151" s="76"/>
      <c r="AH151" s="298"/>
      <c r="AI151" s="71"/>
      <c r="AJ151" s="76"/>
      <c r="AL151" s="76"/>
      <c r="AM151" s="327"/>
      <c r="AN151" s="76"/>
      <c r="AO151" s="309"/>
      <c r="AP151" s="320"/>
      <c r="AQ151" s="76"/>
      <c r="AR151" s="71"/>
      <c r="AS151" s="76"/>
    </row>
    <row r="152" spans="1:45" x14ac:dyDescent="0.25">
      <c r="A152" s="14"/>
      <c r="B152" s="8"/>
      <c r="C152" s="8"/>
      <c r="D152" s="15"/>
      <c r="E152" s="16"/>
      <c r="F152" s="8"/>
      <c r="G152" s="19"/>
      <c r="H152" s="18"/>
      <c r="I152" s="18"/>
      <c r="J152" s="1"/>
      <c r="K152" s="76"/>
      <c r="L152" s="76"/>
      <c r="M152" s="76"/>
      <c r="N152" s="76"/>
      <c r="O152" s="76"/>
      <c r="P152" s="76"/>
      <c r="Q152" s="71"/>
      <c r="R152" s="76"/>
      <c r="T152" s="76"/>
      <c r="U152" s="76"/>
      <c r="V152" s="76"/>
      <c r="W152" s="76"/>
      <c r="X152" s="76"/>
      <c r="Y152" s="76"/>
      <c r="Z152" s="71"/>
      <c r="AA152" s="76"/>
      <c r="AC152" s="76"/>
      <c r="AD152" s="76"/>
      <c r="AE152" s="76"/>
      <c r="AF152" s="76"/>
      <c r="AG152" s="76"/>
      <c r="AH152" s="298"/>
      <c r="AI152" s="71"/>
      <c r="AJ152" s="76"/>
      <c r="AL152" s="76"/>
      <c r="AM152" s="327"/>
      <c r="AN152" s="76"/>
      <c r="AO152" s="309"/>
      <c r="AP152" s="320"/>
      <c r="AQ152" s="76"/>
      <c r="AR152" s="71"/>
      <c r="AS152" s="76"/>
    </row>
    <row r="153" spans="1:45" x14ac:dyDescent="0.25">
      <c r="A153" s="14"/>
      <c r="B153" s="8"/>
      <c r="C153" s="8"/>
      <c r="D153" s="15"/>
      <c r="E153" s="16"/>
      <c r="F153" s="8"/>
      <c r="G153" s="19"/>
      <c r="H153" s="18"/>
      <c r="I153" s="18"/>
      <c r="J153" s="1"/>
      <c r="K153" s="76"/>
      <c r="L153" s="76"/>
      <c r="M153" s="76"/>
      <c r="N153" s="76"/>
      <c r="O153" s="76"/>
      <c r="P153" s="76"/>
      <c r="Q153" s="71"/>
      <c r="R153" s="76"/>
      <c r="T153" s="76"/>
      <c r="U153" s="76"/>
      <c r="V153" s="76"/>
      <c r="W153" s="76"/>
      <c r="X153" s="76"/>
      <c r="Y153" s="76"/>
      <c r="Z153" s="71"/>
      <c r="AA153" s="76"/>
      <c r="AC153" s="76"/>
      <c r="AD153" s="76"/>
      <c r="AE153" s="76"/>
      <c r="AF153" s="76"/>
      <c r="AG153" s="76"/>
      <c r="AH153" s="298"/>
      <c r="AI153" s="71"/>
      <c r="AJ153" s="76"/>
      <c r="AL153" s="76"/>
      <c r="AM153" s="327"/>
      <c r="AN153" s="76"/>
      <c r="AO153" s="309"/>
      <c r="AP153" s="320"/>
      <c r="AQ153" s="76"/>
      <c r="AR153" s="71"/>
      <c r="AS153" s="76"/>
    </row>
    <row r="154" spans="1:45" x14ac:dyDescent="0.25">
      <c r="A154" s="14"/>
      <c r="B154" s="8"/>
      <c r="C154" s="8"/>
      <c r="D154" s="15"/>
      <c r="E154" s="16"/>
      <c r="F154" s="8"/>
      <c r="G154" s="19"/>
      <c r="H154" s="18"/>
      <c r="I154" s="18"/>
      <c r="J154" s="1"/>
      <c r="K154" s="76"/>
      <c r="L154" s="76"/>
      <c r="M154" s="76"/>
      <c r="N154" s="76"/>
      <c r="O154" s="76"/>
      <c r="P154" s="76"/>
      <c r="Q154" s="71"/>
      <c r="R154" s="76"/>
      <c r="T154" s="76"/>
      <c r="U154" s="76"/>
      <c r="V154" s="76"/>
      <c r="W154" s="76"/>
      <c r="X154" s="76"/>
      <c r="Y154" s="76"/>
      <c r="Z154" s="71"/>
      <c r="AA154" s="76"/>
      <c r="AC154" s="76"/>
      <c r="AD154" s="76"/>
      <c r="AE154" s="76"/>
      <c r="AF154" s="76"/>
      <c r="AG154" s="76"/>
      <c r="AH154" s="298"/>
      <c r="AI154" s="71"/>
      <c r="AJ154" s="76"/>
      <c r="AL154" s="76"/>
      <c r="AM154" s="327"/>
      <c r="AN154" s="76"/>
      <c r="AO154" s="309"/>
      <c r="AP154" s="320"/>
      <c r="AQ154" s="76"/>
      <c r="AR154" s="71"/>
      <c r="AS154" s="76"/>
    </row>
    <row r="155" spans="1:45" x14ac:dyDescent="0.25">
      <c r="A155" s="14"/>
      <c r="B155" s="8"/>
      <c r="C155" s="8"/>
      <c r="D155" s="15"/>
      <c r="E155" s="16"/>
      <c r="F155" s="8"/>
      <c r="G155" s="19"/>
      <c r="H155" s="18"/>
      <c r="I155" s="18"/>
      <c r="J155" s="1"/>
      <c r="K155" s="76"/>
      <c r="L155" s="76"/>
      <c r="M155" s="76"/>
      <c r="N155" s="76"/>
      <c r="O155" s="76"/>
      <c r="P155" s="76"/>
      <c r="Q155" s="71"/>
      <c r="R155" s="76"/>
      <c r="T155" s="76"/>
      <c r="U155" s="76"/>
      <c r="V155" s="76"/>
      <c r="W155" s="76"/>
      <c r="X155" s="76"/>
      <c r="Y155" s="76"/>
      <c r="Z155" s="71"/>
      <c r="AA155" s="76"/>
      <c r="AC155" s="76"/>
      <c r="AD155" s="76"/>
      <c r="AE155" s="76"/>
      <c r="AF155" s="76"/>
      <c r="AG155" s="76"/>
      <c r="AH155" s="298"/>
      <c r="AI155" s="71"/>
      <c r="AJ155" s="76"/>
      <c r="AL155" s="76"/>
      <c r="AM155" s="327"/>
      <c r="AN155" s="76"/>
      <c r="AO155" s="309"/>
      <c r="AP155" s="320"/>
      <c r="AQ155" s="76"/>
      <c r="AR155" s="71"/>
      <c r="AS155" s="76"/>
    </row>
    <row r="156" spans="1:45" x14ac:dyDescent="0.25">
      <c r="A156" s="14"/>
      <c r="B156" s="8"/>
      <c r="C156" s="8"/>
      <c r="D156" s="15"/>
      <c r="E156" s="16"/>
      <c r="F156" s="8"/>
      <c r="G156" s="19"/>
      <c r="H156" s="18"/>
      <c r="I156" s="18"/>
      <c r="J156" s="1"/>
      <c r="K156" s="76"/>
      <c r="L156" s="76"/>
      <c r="M156" s="76"/>
      <c r="N156" s="76"/>
      <c r="O156" s="76"/>
      <c r="P156" s="76"/>
      <c r="Q156" s="71"/>
      <c r="R156" s="76"/>
      <c r="T156" s="76"/>
      <c r="U156" s="76"/>
      <c r="V156" s="76"/>
      <c r="W156" s="76"/>
      <c r="X156" s="76"/>
      <c r="Y156" s="76"/>
      <c r="Z156" s="71"/>
      <c r="AA156" s="76"/>
      <c r="AC156" s="76"/>
      <c r="AD156" s="76"/>
      <c r="AE156" s="76"/>
      <c r="AF156" s="76"/>
      <c r="AG156" s="76"/>
      <c r="AH156" s="298"/>
      <c r="AI156" s="71"/>
      <c r="AJ156" s="76"/>
      <c r="AL156" s="76"/>
      <c r="AM156" s="327"/>
      <c r="AN156" s="76"/>
      <c r="AO156" s="309"/>
      <c r="AP156" s="320"/>
      <c r="AQ156" s="76"/>
      <c r="AR156" s="71"/>
      <c r="AS156" s="76"/>
    </row>
    <row r="157" spans="1:45" x14ac:dyDescent="0.25">
      <c r="A157" s="14"/>
      <c r="B157" s="8"/>
      <c r="C157" s="8"/>
      <c r="D157" s="15"/>
      <c r="E157" s="16"/>
      <c r="F157" s="8"/>
      <c r="G157" s="19"/>
      <c r="H157" s="18"/>
      <c r="I157" s="18"/>
      <c r="J157" s="1"/>
      <c r="K157" s="76"/>
      <c r="L157" s="76"/>
      <c r="M157" s="76"/>
      <c r="N157" s="76"/>
      <c r="O157" s="76"/>
      <c r="P157" s="76"/>
      <c r="Q157" s="71"/>
      <c r="R157" s="76"/>
      <c r="T157" s="76"/>
      <c r="U157" s="76"/>
      <c r="V157" s="76"/>
      <c r="W157" s="76"/>
      <c r="X157" s="76"/>
      <c r="Y157" s="76"/>
      <c r="Z157" s="71"/>
      <c r="AA157" s="76"/>
      <c r="AC157" s="76"/>
      <c r="AD157" s="76"/>
      <c r="AE157" s="76"/>
      <c r="AF157" s="76"/>
      <c r="AG157" s="76"/>
      <c r="AH157" s="298"/>
      <c r="AI157" s="71"/>
      <c r="AJ157" s="76"/>
      <c r="AL157" s="76"/>
      <c r="AM157" s="327"/>
      <c r="AN157" s="76"/>
      <c r="AO157" s="309"/>
      <c r="AP157" s="320"/>
      <c r="AQ157" s="76"/>
      <c r="AR157" s="71"/>
      <c r="AS157" s="76"/>
    </row>
    <row r="158" spans="1:45" x14ac:dyDescent="0.25">
      <c r="A158" s="14"/>
      <c r="B158" s="8"/>
      <c r="C158" s="8"/>
      <c r="D158" s="15"/>
      <c r="E158" s="16"/>
      <c r="F158" s="8"/>
      <c r="G158" s="19"/>
      <c r="H158" s="18"/>
      <c r="I158" s="18"/>
      <c r="J158" s="1"/>
      <c r="K158" s="76"/>
      <c r="L158" s="76"/>
      <c r="M158" s="76"/>
      <c r="N158" s="76"/>
      <c r="O158" s="76"/>
      <c r="P158" s="76"/>
      <c r="Q158" s="71"/>
      <c r="R158" s="76"/>
      <c r="T158" s="76"/>
      <c r="U158" s="76"/>
      <c r="V158" s="76"/>
      <c r="W158" s="76"/>
      <c r="X158" s="76"/>
      <c r="Y158" s="76"/>
      <c r="Z158" s="71"/>
      <c r="AA158" s="76"/>
      <c r="AC158" s="76"/>
      <c r="AD158" s="76"/>
      <c r="AE158" s="76"/>
      <c r="AF158" s="76"/>
      <c r="AG158" s="76"/>
      <c r="AH158" s="298"/>
      <c r="AI158" s="71"/>
      <c r="AJ158" s="76"/>
      <c r="AL158" s="76"/>
      <c r="AM158" s="327"/>
      <c r="AN158" s="76"/>
      <c r="AO158" s="309"/>
      <c r="AP158" s="320"/>
      <c r="AQ158" s="76"/>
      <c r="AR158" s="71"/>
      <c r="AS158" s="76"/>
    </row>
    <row r="159" spans="1:45" x14ac:dyDescent="0.25">
      <c r="A159" s="14"/>
      <c r="B159" s="8"/>
      <c r="C159" s="8"/>
      <c r="D159" s="15"/>
      <c r="E159" s="16"/>
      <c r="F159" s="8"/>
      <c r="G159" s="19"/>
      <c r="H159" s="18"/>
      <c r="I159" s="18"/>
      <c r="J159" s="1"/>
      <c r="K159" s="76"/>
      <c r="L159" s="76"/>
      <c r="M159" s="76"/>
      <c r="N159" s="76"/>
      <c r="O159" s="76"/>
      <c r="P159" s="76"/>
      <c r="Q159" s="71"/>
      <c r="R159" s="76"/>
      <c r="T159" s="76"/>
      <c r="U159" s="76"/>
      <c r="V159" s="76"/>
      <c r="W159" s="76"/>
      <c r="X159" s="76"/>
      <c r="Y159" s="76"/>
      <c r="Z159" s="71"/>
      <c r="AA159" s="76"/>
      <c r="AC159" s="76"/>
      <c r="AD159" s="76"/>
      <c r="AE159" s="76"/>
      <c r="AF159" s="76"/>
      <c r="AG159" s="76"/>
      <c r="AH159" s="298"/>
      <c r="AI159" s="71"/>
      <c r="AJ159" s="76"/>
      <c r="AL159" s="76"/>
      <c r="AM159" s="327"/>
      <c r="AN159" s="76"/>
      <c r="AO159" s="309"/>
      <c r="AP159" s="320"/>
      <c r="AQ159" s="76"/>
      <c r="AR159" s="71"/>
      <c r="AS159" s="76"/>
    </row>
    <row r="160" spans="1:45" x14ac:dyDescent="0.25">
      <c r="A160" s="14"/>
      <c r="B160" s="8"/>
      <c r="C160" s="8"/>
      <c r="D160" s="15"/>
      <c r="E160" s="16"/>
      <c r="F160" s="8"/>
      <c r="G160" s="19"/>
      <c r="H160" s="18"/>
      <c r="I160" s="18"/>
      <c r="J160" s="1"/>
      <c r="K160" s="76"/>
      <c r="L160" s="76"/>
      <c r="M160" s="76"/>
      <c r="N160" s="76"/>
      <c r="O160" s="76"/>
      <c r="P160" s="76"/>
      <c r="Q160" s="71"/>
      <c r="R160" s="76"/>
      <c r="T160" s="76"/>
      <c r="U160" s="76"/>
      <c r="V160" s="76"/>
      <c r="W160" s="76"/>
      <c r="X160" s="76"/>
      <c r="Y160" s="76"/>
      <c r="Z160" s="71"/>
      <c r="AA160" s="76"/>
      <c r="AC160" s="76"/>
      <c r="AD160" s="76"/>
      <c r="AE160" s="76"/>
      <c r="AF160" s="76"/>
      <c r="AG160" s="76"/>
      <c r="AH160" s="298"/>
      <c r="AI160" s="71"/>
      <c r="AJ160" s="76"/>
      <c r="AL160" s="76"/>
      <c r="AM160" s="327"/>
      <c r="AN160" s="76"/>
      <c r="AO160" s="309"/>
      <c r="AP160" s="320"/>
      <c r="AQ160" s="76"/>
      <c r="AR160" s="71"/>
      <c r="AS160" s="76"/>
    </row>
    <row r="161" spans="1:45" x14ac:dyDescent="0.25">
      <c r="A161" s="14"/>
      <c r="B161" s="8"/>
      <c r="C161" s="8"/>
      <c r="D161" s="15"/>
      <c r="E161" s="16"/>
      <c r="F161" s="8"/>
      <c r="G161" s="19"/>
      <c r="H161" s="18"/>
      <c r="I161" s="18"/>
      <c r="J161" s="1"/>
      <c r="K161" s="76"/>
      <c r="L161" s="76"/>
      <c r="M161" s="76"/>
      <c r="N161" s="76"/>
      <c r="O161" s="76"/>
      <c r="P161" s="76"/>
      <c r="Q161" s="71"/>
      <c r="R161" s="76"/>
      <c r="T161" s="76"/>
      <c r="U161" s="76"/>
      <c r="V161" s="76"/>
      <c r="W161" s="76"/>
      <c r="X161" s="76"/>
      <c r="Y161" s="76"/>
      <c r="Z161" s="71"/>
      <c r="AA161" s="76"/>
      <c r="AC161" s="76"/>
      <c r="AD161" s="76"/>
      <c r="AE161" s="76"/>
      <c r="AF161" s="76"/>
      <c r="AG161" s="76"/>
      <c r="AH161" s="298"/>
      <c r="AI161" s="71"/>
      <c r="AJ161" s="76"/>
      <c r="AL161" s="76"/>
      <c r="AM161" s="327"/>
      <c r="AN161" s="76"/>
      <c r="AO161" s="309"/>
      <c r="AP161" s="320"/>
      <c r="AQ161" s="76"/>
      <c r="AR161" s="71"/>
      <c r="AS161" s="76"/>
    </row>
    <row r="162" spans="1:45" x14ac:dyDescent="0.25">
      <c r="A162" s="14"/>
      <c r="B162" s="8"/>
      <c r="C162" s="8"/>
      <c r="D162" s="15"/>
      <c r="E162" s="16"/>
      <c r="F162" s="8"/>
      <c r="G162" s="19"/>
      <c r="H162" s="18"/>
      <c r="I162" s="18"/>
      <c r="J162" s="1"/>
      <c r="K162" s="76"/>
      <c r="L162" s="76"/>
      <c r="M162" s="76"/>
      <c r="N162" s="76"/>
      <c r="O162" s="76"/>
      <c r="P162" s="76"/>
      <c r="Q162" s="71"/>
      <c r="R162" s="76"/>
      <c r="T162" s="76"/>
      <c r="U162" s="76"/>
      <c r="V162" s="76"/>
      <c r="W162" s="76"/>
      <c r="X162" s="76"/>
      <c r="Y162" s="76"/>
      <c r="Z162" s="71"/>
      <c r="AA162" s="76"/>
      <c r="AC162" s="76"/>
      <c r="AD162" s="76"/>
      <c r="AE162" s="76"/>
      <c r="AF162" s="76"/>
      <c r="AG162" s="76"/>
      <c r="AH162" s="298"/>
      <c r="AI162" s="71"/>
      <c r="AJ162" s="76"/>
      <c r="AL162" s="76"/>
      <c r="AM162" s="327"/>
      <c r="AN162" s="76"/>
      <c r="AO162" s="309"/>
      <c r="AP162" s="320"/>
      <c r="AQ162" s="76"/>
      <c r="AR162" s="71"/>
      <c r="AS162" s="76"/>
    </row>
    <row r="163" spans="1:45" x14ac:dyDescent="0.25">
      <c r="A163" s="14"/>
      <c r="B163" s="8"/>
      <c r="C163" s="8"/>
      <c r="D163" s="15"/>
      <c r="E163" s="16"/>
      <c r="F163" s="8"/>
      <c r="G163" s="19"/>
      <c r="H163" s="18"/>
      <c r="I163" s="18"/>
      <c r="J163" s="1"/>
      <c r="K163" s="76"/>
      <c r="L163" s="76"/>
      <c r="M163" s="76"/>
      <c r="N163" s="76"/>
      <c r="O163" s="76"/>
      <c r="P163" s="76"/>
      <c r="Q163" s="71"/>
      <c r="R163" s="76"/>
      <c r="T163" s="76"/>
      <c r="U163" s="76"/>
      <c r="V163" s="76"/>
      <c r="W163" s="76"/>
      <c r="X163" s="76"/>
      <c r="Y163" s="76"/>
      <c r="Z163" s="71"/>
      <c r="AA163" s="76"/>
      <c r="AC163" s="76"/>
      <c r="AD163" s="76"/>
      <c r="AE163" s="76"/>
      <c r="AF163" s="76"/>
      <c r="AG163" s="76"/>
      <c r="AH163" s="298"/>
      <c r="AI163" s="71"/>
      <c r="AJ163" s="76"/>
      <c r="AL163" s="76"/>
      <c r="AM163" s="327"/>
      <c r="AN163" s="76"/>
      <c r="AO163" s="309"/>
      <c r="AP163" s="320"/>
      <c r="AQ163" s="76"/>
      <c r="AR163" s="71"/>
      <c r="AS163" s="76"/>
    </row>
    <row r="164" spans="1:45" x14ac:dyDescent="0.25">
      <c r="A164" s="14"/>
      <c r="B164" s="8"/>
      <c r="C164" s="8"/>
      <c r="D164" s="15"/>
      <c r="E164" s="16"/>
      <c r="F164" s="8"/>
      <c r="G164" s="19"/>
      <c r="H164" s="18"/>
      <c r="I164" s="18"/>
      <c r="J164" s="1"/>
      <c r="K164" s="76"/>
      <c r="L164" s="76"/>
      <c r="M164" s="76"/>
      <c r="N164" s="76"/>
      <c r="O164" s="76"/>
      <c r="P164" s="76"/>
      <c r="Q164" s="71"/>
      <c r="R164" s="76"/>
      <c r="T164" s="76"/>
      <c r="U164" s="76"/>
      <c r="V164" s="76"/>
      <c r="W164" s="76"/>
      <c r="X164" s="76"/>
      <c r="Y164" s="76"/>
      <c r="Z164" s="71"/>
      <c r="AA164" s="76"/>
      <c r="AC164" s="76"/>
      <c r="AD164" s="76"/>
      <c r="AE164" s="76"/>
      <c r="AF164" s="76"/>
      <c r="AG164" s="76"/>
      <c r="AH164" s="298"/>
      <c r="AI164" s="71"/>
      <c r="AJ164" s="76"/>
      <c r="AL164" s="76"/>
      <c r="AM164" s="327"/>
      <c r="AN164" s="76"/>
      <c r="AO164" s="309"/>
      <c r="AP164" s="320"/>
      <c r="AQ164" s="76"/>
      <c r="AR164" s="71"/>
      <c r="AS164" s="76"/>
    </row>
    <row r="165" spans="1:45" x14ac:dyDescent="0.25">
      <c r="A165" s="14"/>
      <c r="B165" s="8"/>
      <c r="C165" s="8"/>
      <c r="D165" s="15"/>
      <c r="E165" s="16"/>
      <c r="F165" s="8"/>
      <c r="G165" s="19"/>
      <c r="H165" s="18"/>
      <c r="I165" s="18"/>
      <c r="J165" s="1"/>
      <c r="K165" s="76"/>
      <c r="L165" s="76"/>
      <c r="M165" s="76"/>
      <c r="N165" s="76"/>
      <c r="O165" s="76"/>
      <c r="P165" s="76"/>
      <c r="Q165" s="71"/>
      <c r="R165" s="76"/>
      <c r="T165" s="76"/>
      <c r="U165" s="76"/>
      <c r="V165" s="76"/>
      <c r="W165" s="76"/>
      <c r="X165" s="76"/>
      <c r="Y165" s="76"/>
      <c r="Z165" s="71"/>
      <c r="AA165" s="76"/>
      <c r="AC165" s="76"/>
      <c r="AD165" s="76"/>
      <c r="AE165" s="76"/>
      <c r="AF165" s="76"/>
      <c r="AG165" s="76"/>
      <c r="AH165" s="298"/>
      <c r="AI165" s="71"/>
      <c r="AJ165" s="76"/>
      <c r="AL165" s="76"/>
      <c r="AM165" s="327"/>
      <c r="AN165" s="76"/>
      <c r="AO165" s="309"/>
      <c r="AP165" s="320"/>
      <c r="AQ165" s="76"/>
      <c r="AR165" s="71"/>
      <c r="AS165" s="76"/>
    </row>
    <row r="166" spans="1:45" x14ac:dyDescent="0.25">
      <c r="A166" s="14"/>
      <c r="B166" s="8"/>
      <c r="C166" s="8"/>
      <c r="D166" s="15"/>
      <c r="E166" s="16"/>
      <c r="F166" s="8"/>
      <c r="G166" s="19"/>
      <c r="H166" s="18"/>
      <c r="I166" s="18"/>
      <c r="J166" s="1"/>
      <c r="K166" s="76"/>
      <c r="L166" s="76"/>
      <c r="M166" s="76"/>
      <c r="N166" s="76"/>
      <c r="O166" s="76"/>
      <c r="P166" s="76"/>
      <c r="Q166" s="71"/>
      <c r="R166" s="76"/>
      <c r="T166" s="76"/>
      <c r="U166" s="76"/>
      <c r="V166" s="76"/>
      <c r="W166" s="76"/>
      <c r="X166" s="76"/>
      <c r="Y166" s="76"/>
      <c r="Z166" s="71"/>
      <c r="AA166" s="76"/>
      <c r="AC166" s="76"/>
      <c r="AD166" s="76"/>
      <c r="AE166" s="76"/>
      <c r="AF166" s="76"/>
      <c r="AG166" s="76"/>
      <c r="AH166" s="298"/>
      <c r="AI166" s="71"/>
      <c r="AJ166" s="76"/>
      <c r="AL166" s="76"/>
      <c r="AM166" s="327"/>
      <c r="AN166" s="76"/>
      <c r="AO166" s="309"/>
      <c r="AP166" s="320"/>
      <c r="AQ166" s="76"/>
      <c r="AR166" s="71"/>
      <c r="AS166" s="76"/>
    </row>
    <row r="167" spans="1:45" x14ac:dyDescent="0.25">
      <c r="A167" s="14"/>
      <c r="B167" s="8"/>
      <c r="C167" s="8"/>
      <c r="D167" s="15"/>
      <c r="E167" s="16"/>
      <c r="F167" s="8"/>
      <c r="G167" s="19"/>
      <c r="H167" s="18"/>
      <c r="I167" s="18"/>
      <c r="J167" s="1"/>
      <c r="K167" s="76"/>
      <c r="L167" s="76"/>
      <c r="M167" s="76"/>
      <c r="N167" s="76"/>
      <c r="O167" s="76"/>
      <c r="P167" s="76"/>
      <c r="Q167" s="71"/>
      <c r="R167" s="76"/>
      <c r="T167" s="76"/>
      <c r="U167" s="76"/>
      <c r="V167" s="76"/>
      <c r="W167" s="76"/>
      <c r="X167" s="76"/>
      <c r="Y167" s="76"/>
      <c r="Z167" s="71"/>
      <c r="AA167" s="76"/>
      <c r="AC167" s="76"/>
      <c r="AD167" s="76"/>
      <c r="AE167" s="76"/>
      <c r="AF167" s="76"/>
      <c r="AG167" s="76"/>
      <c r="AH167" s="298"/>
      <c r="AI167" s="71"/>
      <c r="AJ167" s="76"/>
      <c r="AL167" s="76"/>
      <c r="AM167" s="327"/>
      <c r="AN167" s="76"/>
      <c r="AO167" s="309"/>
      <c r="AP167" s="320"/>
      <c r="AQ167" s="76"/>
      <c r="AR167" s="71"/>
      <c r="AS167" s="76"/>
    </row>
    <row r="168" spans="1:45" x14ac:dyDescent="0.25">
      <c r="A168" s="14"/>
      <c r="B168" s="8"/>
      <c r="C168" s="8"/>
      <c r="D168" s="15"/>
      <c r="E168" s="16"/>
      <c r="F168" s="8"/>
      <c r="G168" s="19"/>
      <c r="H168" s="18"/>
      <c r="I168" s="18"/>
      <c r="J168" s="1"/>
      <c r="K168" s="76"/>
      <c r="L168" s="76"/>
      <c r="M168" s="76"/>
      <c r="N168" s="76"/>
      <c r="O168" s="76"/>
      <c r="P168" s="76"/>
      <c r="Q168" s="71"/>
      <c r="R168" s="76"/>
      <c r="T168" s="76"/>
      <c r="U168" s="76"/>
      <c r="V168" s="76"/>
      <c r="W168" s="76"/>
      <c r="X168" s="76"/>
      <c r="Y168" s="76"/>
      <c r="Z168" s="71"/>
      <c r="AA168" s="76"/>
      <c r="AC168" s="76"/>
      <c r="AD168" s="76"/>
      <c r="AE168" s="76"/>
      <c r="AF168" s="76"/>
      <c r="AG168" s="76"/>
      <c r="AH168" s="298"/>
      <c r="AI168" s="71"/>
      <c r="AJ168" s="76"/>
      <c r="AL168" s="76"/>
      <c r="AM168" s="327"/>
      <c r="AN168" s="76"/>
      <c r="AO168" s="309"/>
      <c r="AP168" s="320"/>
      <c r="AQ168" s="76"/>
      <c r="AR168" s="71"/>
      <c r="AS168" s="76"/>
    </row>
    <row r="169" spans="1:45" x14ac:dyDescent="0.25">
      <c r="A169" s="14"/>
      <c r="B169" s="8"/>
      <c r="C169" s="8"/>
      <c r="D169" s="15"/>
      <c r="E169" s="16"/>
      <c r="F169" s="8"/>
      <c r="G169" s="19"/>
      <c r="H169" s="18"/>
      <c r="I169" s="18"/>
      <c r="J169" s="1"/>
      <c r="K169" s="76"/>
      <c r="L169" s="76"/>
      <c r="M169" s="76"/>
      <c r="N169" s="76"/>
      <c r="O169" s="76"/>
      <c r="P169" s="76"/>
      <c r="Q169" s="71"/>
      <c r="R169" s="76"/>
      <c r="T169" s="76"/>
      <c r="U169" s="76"/>
      <c r="V169" s="76"/>
      <c r="W169" s="76"/>
      <c r="X169" s="76"/>
      <c r="Y169" s="76"/>
      <c r="Z169" s="71"/>
      <c r="AA169" s="76"/>
      <c r="AC169" s="76"/>
      <c r="AD169" s="76"/>
      <c r="AE169" s="76"/>
      <c r="AF169" s="76"/>
      <c r="AG169" s="76"/>
      <c r="AH169" s="298"/>
      <c r="AI169" s="71"/>
      <c r="AJ169" s="76"/>
      <c r="AL169" s="76"/>
      <c r="AM169" s="327"/>
      <c r="AN169" s="76"/>
      <c r="AO169" s="309"/>
      <c r="AP169" s="320"/>
      <c r="AQ169" s="76"/>
      <c r="AR169" s="71"/>
      <c r="AS169" s="76"/>
    </row>
    <row r="170" spans="1:45" x14ac:dyDescent="0.25">
      <c r="A170" s="14"/>
      <c r="B170" s="8"/>
      <c r="C170" s="8"/>
      <c r="D170" s="15"/>
      <c r="E170" s="16"/>
      <c r="F170" s="8"/>
      <c r="G170" s="19"/>
      <c r="H170" s="18"/>
      <c r="I170" s="18"/>
      <c r="J170" s="1"/>
      <c r="K170" s="76"/>
      <c r="L170" s="76"/>
      <c r="M170" s="76"/>
      <c r="N170" s="76"/>
      <c r="O170" s="76"/>
      <c r="P170" s="76"/>
      <c r="Q170" s="71"/>
      <c r="R170" s="76"/>
      <c r="T170" s="76"/>
      <c r="U170" s="76"/>
      <c r="V170" s="76"/>
      <c r="W170" s="76"/>
      <c r="X170" s="76"/>
      <c r="Y170" s="76"/>
      <c r="Z170" s="71"/>
      <c r="AA170" s="76"/>
      <c r="AC170" s="76"/>
      <c r="AD170" s="76"/>
      <c r="AE170" s="76"/>
      <c r="AF170" s="76"/>
      <c r="AG170" s="76"/>
      <c r="AH170" s="298"/>
      <c r="AI170" s="71"/>
      <c r="AJ170" s="76"/>
      <c r="AL170" s="76"/>
      <c r="AM170" s="327"/>
      <c r="AN170" s="76"/>
      <c r="AO170" s="309"/>
      <c r="AP170" s="320"/>
      <c r="AQ170" s="76"/>
      <c r="AR170" s="71"/>
      <c r="AS170" s="76"/>
    </row>
    <row r="171" spans="1:45" x14ac:dyDescent="0.25">
      <c r="A171" s="14"/>
      <c r="B171" s="8"/>
      <c r="C171" s="8"/>
      <c r="D171" s="15"/>
      <c r="E171" s="16"/>
      <c r="F171" s="8"/>
      <c r="G171" s="19"/>
      <c r="H171" s="18"/>
      <c r="I171" s="18"/>
      <c r="J171" s="1"/>
      <c r="K171" s="76"/>
      <c r="L171" s="76"/>
      <c r="M171" s="76"/>
      <c r="N171" s="76"/>
      <c r="O171" s="76"/>
      <c r="P171" s="76"/>
      <c r="Q171" s="71"/>
      <c r="R171" s="76"/>
      <c r="T171" s="76"/>
      <c r="U171" s="76"/>
      <c r="V171" s="76"/>
      <c r="W171" s="76"/>
      <c r="X171" s="76"/>
      <c r="Y171" s="76"/>
      <c r="Z171" s="71"/>
      <c r="AA171" s="76"/>
      <c r="AC171" s="76"/>
      <c r="AD171" s="76"/>
      <c r="AE171" s="76"/>
      <c r="AF171" s="76"/>
      <c r="AG171" s="76"/>
      <c r="AH171" s="298"/>
      <c r="AI171" s="71"/>
      <c r="AJ171" s="76"/>
      <c r="AL171" s="76"/>
      <c r="AM171" s="327"/>
      <c r="AN171" s="76"/>
      <c r="AO171" s="309"/>
      <c r="AP171" s="320"/>
      <c r="AQ171" s="76"/>
      <c r="AR171" s="71"/>
      <c r="AS171" s="76"/>
    </row>
    <row r="172" spans="1:45" x14ac:dyDescent="0.25">
      <c r="A172" s="14"/>
      <c r="B172" s="8"/>
      <c r="C172" s="8"/>
      <c r="D172" s="15"/>
      <c r="E172" s="16"/>
      <c r="F172" s="8"/>
      <c r="G172" s="19"/>
      <c r="H172" s="18"/>
      <c r="I172" s="18"/>
      <c r="J172" s="1"/>
      <c r="K172" s="76"/>
      <c r="L172" s="76"/>
      <c r="M172" s="76"/>
      <c r="N172" s="76"/>
      <c r="O172" s="76"/>
      <c r="P172" s="76"/>
      <c r="Q172" s="71"/>
      <c r="R172" s="76"/>
      <c r="T172" s="76"/>
      <c r="U172" s="76"/>
      <c r="V172" s="76"/>
      <c r="W172" s="76"/>
      <c r="X172" s="76"/>
      <c r="Y172" s="76"/>
      <c r="Z172" s="71"/>
      <c r="AA172" s="76"/>
      <c r="AC172" s="76"/>
      <c r="AD172" s="76"/>
      <c r="AE172" s="76"/>
      <c r="AF172" s="76"/>
      <c r="AG172" s="76"/>
      <c r="AH172" s="298"/>
      <c r="AI172" s="71"/>
      <c r="AJ172" s="76"/>
      <c r="AL172" s="76"/>
      <c r="AM172" s="327"/>
      <c r="AN172" s="76"/>
      <c r="AO172" s="309"/>
      <c r="AP172" s="320"/>
      <c r="AQ172" s="76"/>
      <c r="AR172" s="71"/>
      <c r="AS172" s="76"/>
    </row>
    <row r="173" spans="1:45" x14ac:dyDescent="0.25">
      <c r="A173" s="14"/>
      <c r="B173" s="8"/>
      <c r="C173" s="8"/>
      <c r="D173" s="15"/>
      <c r="E173" s="16"/>
      <c r="F173" s="8"/>
      <c r="G173" s="19"/>
      <c r="H173" s="18"/>
      <c r="I173" s="18"/>
      <c r="J173" s="1"/>
      <c r="K173" s="76"/>
      <c r="L173" s="76"/>
      <c r="M173" s="76"/>
      <c r="N173" s="76"/>
      <c r="O173" s="76"/>
      <c r="P173" s="76"/>
      <c r="Q173" s="71"/>
      <c r="R173" s="76"/>
      <c r="T173" s="76"/>
      <c r="U173" s="76"/>
      <c r="V173" s="76"/>
      <c r="W173" s="76"/>
      <c r="X173" s="76"/>
      <c r="Y173" s="76"/>
      <c r="Z173" s="71"/>
      <c r="AA173" s="76"/>
      <c r="AC173" s="76"/>
      <c r="AD173" s="76"/>
      <c r="AE173" s="76"/>
      <c r="AF173" s="76"/>
      <c r="AG173" s="76"/>
      <c r="AH173" s="298"/>
      <c r="AI173" s="71"/>
      <c r="AJ173" s="76"/>
      <c r="AL173" s="76"/>
      <c r="AM173" s="327"/>
      <c r="AN173" s="76"/>
      <c r="AO173" s="309"/>
      <c r="AP173" s="320"/>
      <c r="AQ173" s="76"/>
      <c r="AR173" s="71"/>
      <c r="AS173" s="76"/>
    </row>
    <row r="174" spans="1:45" x14ac:dyDescent="0.25">
      <c r="A174" s="14"/>
      <c r="B174" s="8"/>
      <c r="C174" s="8"/>
      <c r="D174" s="15"/>
      <c r="E174" s="16"/>
      <c r="F174" s="8"/>
      <c r="G174" s="19"/>
      <c r="H174" s="18"/>
      <c r="I174" s="18"/>
      <c r="J174" s="1"/>
      <c r="K174" s="76"/>
      <c r="L174" s="76"/>
      <c r="M174" s="76"/>
      <c r="N174" s="76"/>
      <c r="O174" s="76"/>
      <c r="P174" s="76"/>
      <c r="Q174" s="71"/>
      <c r="R174" s="76"/>
      <c r="T174" s="76"/>
      <c r="U174" s="76"/>
      <c r="V174" s="76"/>
      <c r="W174" s="76"/>
      <c r="X174" s="76"/>
      <c r="Y174" s="76"/>
      <c r="Z174" s="71"/>
      <c r="AA174" s="76"/>
      <c r="AC174" s="76"/>
      <c r="AD174" s="76"/>
      <c r="AE174" s="76"/>
      <c r="AF174" s="76"/>
      <c r="AG174" s="76"/>
      <c r="AH174" s="298"/>
      <c r="AI174" s="71"/>
      <c r="AJ174" s="76"/>
      <c r="AL174" s="76"/>
      <c r="AM174" s="327"/>
      <c r="AN174" s="76"/>
      <c r="AO174" s="309"/>
      <c r="AP174" s="320"/>
      <c r="AQ174" s="76"/>
      <c r="AR174" s="71"/>
      <c r="AS174" s="76"/>
    </row>
    <row r="175" spans="1:45" x14ac:dyDescent="0.25">
      <c r="A175" s="14"/>
      <c r="B175" s="8"/>
      <c r="C175" s="8"/>
      <c r="D175" s="15"/>
      <c r="E175" s="16"/>
      <c r="F175" s="8"/>
      <c r="G175" s="19"/>
      <c r="H175" s="18"/>
      <c r="I175" s="18"/>
      <c r="J175" s="1"/>
      <c r="K175" s="76"/>
      <c r="L175" s="76"/>
      <c r="M175" s="76"/>
      <c r="N175" s="76"/>
      <c r="O175" s="76"/>
      <c r="P175" s="76"/>
      <c r="Q175" s="71"/>
      <c r="R175" s="76"/>
      <c r="T175" s="76"/>
      <c r="U175" s="76"/>
      <c r="V175" s="76"/>
      <c r="W175" s="76"/>
      <c r="X175" s="76"/>
      <c r="Y175" s="76"/>
      <c r="Z175" s="71"/>
      <c r="AA175" s="76"/>
      <c r="AC175" s="76"/>
      <c r="AD175" s="76"/>
      <c r="AE175" s="76"/>
      <c r="AF175" s="76"/>
      <c r="AG175" s="76"/>
      <c r="AH175" s="298"/>
      <c r="AI175" s="71"/>
      <c r="AJ175" s="76"/>
      <c r="AL175" s="76"/>
      <c r="AM175" s="327"/>
      <c r="AN175" s="76"/>
      <c r="AO175" s="309"/>
      <c r="AP175" s="320"/>
      <c r="AQ175" s="76"/>
      <c r="AR175" s="71"/>
      <c r="AS175" s="76"/>
    </row>
    <row r="176" spans="1:45" x14ac:dyDescent="0.25">
      <c r="A176" s="14"/>
      <c r="B176" s="8"/>
      <c r="C176" s="8"/>
      <c r="D176" s="15"/>
      <c r="E176" s="16"/>
      <c r="F176" s="8"/>
      <c r="G176" s="19"/>
      <c r="H176" s="18"/>
      <c r="I176" s="18"/>
      <c r="J176" s="1"/>
      <c r="K176" s="76"/>
      <c r="L176" s="76"/>
      <c r="M176" s="76"/>
      <c r="N176" s="76"/>
      <c r="O176" s="76"/>
      <c r="P176" s="76"/>
      <c r="Q176" s="71"/>
      <c r="R176" s="76"/>
      <c r="T176" s="76"/>
      <c r="U176" s="76"/>
      <c r="V176" s="76"/>
      <c r="W176" s="76"/>
      <c r="X176" s="76"/>
      <c r="Y176" s="76"/>
      <c r="Z176" s="71"/>
      <c r="AA176" s="76"/>
      <c r="AC176" s="76"/>
      <c r="AD176" s="76"/>
      <c r="AE176" s="76"/>
      <c r="AF176" s="76"/>
      <c r="AG176" s="76"/>
      <c r="AH176" s="298"/>
      <c r="AI176" s="71"/>
      <c r="AJ176" s="76"/>
      <c r="AL176" s="76"/>
      <c r="AM176" s="327"/>
      <c r="AN176" s="76"/>
      <c r="AO176" s="309"/>
      <c r="AP176" s="320"/>
      <c r="AQ176" s="76"/>
      <c r="AR176" s="71"/>
      <c r="AS176" s="76"/>
    </row>
    <row r="177" spans="1:45" x14ac:dyDescent="0.25">
      <c r="A177" s="14"/>
      <c r="B177" s="8"/>
      <c r="C177" s="8"/>
      <c r="D177" s="15"/>
      <c r="E177" s="16"/>
      <c r="F177" s="8"/>
      <c r="G177" s="19"/>
      <c r="H177" s="18"/>
      <c r="I177" s="18"/>
      <c r="J177" s="1"/>
      <c r="K177" s="76"/>
      <c r="L177" s="76"/>
      <c r="M177" s="76"/>
      <c r="N177" s="76"/>
      <c r="O177" s="76"/>
      <c r="P177" s="76"/>
      <c r="Q177" s="71"/>
      <c r="R177" s="76"/>
      <c r="T177" s="76"/>
      <c r="U177" s="76"/>
      <c r="V177" s="76"/>
      <c r="W177" s="76"/>
      <c r="X177" s="76"/>
      <c r="Y177" s="76"/>
      <c r="Z177" s="71"/>
      <c r="AA177" s="76"/>
      <c r="AC177" s="76"/>
      <c r="AD177" s="76"/>
      <c r="AE177" s="76"/>
      <c r="AF177" s="76"/>
      <c r="AG177" s="76"/>
      <c r="AH177" s="298"/>
      <c r="AI177" s="71"/>
      <c r="AJ177" s="76"/>
      <c r="AL177" s="76"/>
      <c r="AM177" s="327"/>
      <c r="AN177" s="76"/>
      <c r="AO177" s="309"/>
      <c r="AP177" s="320"/>
      <c r="AQ177" s="76"/>
      <c r="AR177" s="71"/>
      <c r="AS177" s="76"/>
    </row>
    <row r="178" spans="1:45" x14ac:dyDescent="0.25">
      <c r="A178" s="14"/>
      <c r="B178" s="8"/>
      <c r="C178" s="8"/>
      <c r="D178" s="15"/>
      <c r="E178" s="16"/>
      <c r="F178" s="8"/>
      <c r="G178" s="19"/>
      <c r="H178" s="18"/>
      <c r="I178" s="18"/>
      <c r="J178" s="1"/>
      <c r="K178" s="76"/>
      <c r="L178" s="76"/>
      <c r="M178" s="76"/>
      <c r="N178" s="76"/>
      <c r="O178" s="76"/>
      <c r="P178" s="76"/>
      <c r="Q178" s="71"/>
      <c r="R178" s="76"/>
      <c r="T178" s="76"/>
      <c r="U178" s="76"/>
      <c r="V178" s="76"/>
      <c r="W178" s="76"/>
      <c r="X178" s="76"/>
      <c r="Y178" s="76"/>
      <c r="Z178" s="71"/>
      <c r="AA178" s="76"/>
      <c r="AC178" s="76"/>
      <c r="AD178" s="76"/>
      <c r="AE178" s="76"/>
      <c r="AF178" s="76"/>
      <c r="AG178" s="76"/>
      <c r="AH178" s="298"/>
      <c r="AI178" s="71"/>
      <c r="AJ178" s="76"/>
      <c r="AL178" s="76"/>
      <c r="AM178" s="327"/>
      <c r="AN178" s="76"/>
      <c r="AO178" s="309"/>
      <c r="AP178" s="320"/>
      <c r="AQ178" s="76"/>
      <c r="AR178" s="71"/>
      <c r="AS178" s="76"/>
    </row>
    <row r="179" spans="1:45" x14ac:dyDescent="0.25">
      <c r="A179" s="14"/>
      <c r="B179" s="8"/>
      <c r="C179" s="8"/>
      <c r="D179" s="15"/>
      <c r="E179" s="16"/>
      <c r="F179" s="8"/>
      <c r="G179" s="19"/>
      <c r="H179" s="18"/>
      <c r="I179" s="18"/>
      <c r="J179" s="1"/>
      <c r="K179" s="76"/>
      <c r="L179" s="76"/>
      <c r="M179" s="76"/>
      <c r="N179" s="76"/>
      <c r="O179" s="76"/>
      <c r="P179" s="76"/>
      <c r="Q179" s="71"/>
      <c r="R179" s="76"/>
      <c r="T179" s="76"/>
      <c r="U179" s="76"/>
      <c r="V179" s="76"/>
      <c r="W179" s="76"/>
      <c r="X179" s="76"/>
      <c r="Y179" s="76"/>
      <c r="Z179" s="71"/>
      <c r="AA179" s="76"/>
      <c r="AC179" s="76"/>
      <c r="AD179" s="76"/>
      <c r="AE179" s="76"/>
      <c r="AF179" s="76"/>
      <c r="AG179" s="76"/>
      <c r="AH179" s="298"/>
      <c r="AI179" s="71"/>
      <c r="AJ179" s="76"/>
      <c r="AL179" s="76"/>
      <c r="AM179" s="327"/>
      <c r="AN179" s="76"/>
      <c r="AO179" s="309"/>
      <c r="AP179" s="320"/>
      <c r="AQ179" s="76"/>
      <c r="AR179" s="71"/>
      <c r="AS179" s="76"/>
    </row>
    <row r="180" spans="1:45" x14ac:dyDescent="0.25">
      <c r="A180" s="14"/>
      <c r="B180" s="8"/>
      <c r="C180" s="8"/>
      <c r="D180" s="15"/>
      <c r="E180" s="16"/>
      <c r="F180" s="8"/>
      <c r="G180" s="19"/>
      <c r="H180" s="18"/>
      <c r="I180" s="18"/>
      <c r="J180" s="1"/>
      <c r="K180" s="76"/>
      <c r="L180" s="76"/>
      <c r="M180" s="76"/>
      <c r="N180" s="76"/>
      <c r="O180" s="76"/>
      <c r="P180" s="76"/>
      <c r="Q180" s="71"/>
      <c r="R180" s="76"/>
      <c r="T180" s="76"/>
      <c r="U180" s="76"/>
      <c r="V180" s="76"/>
      <c r="W180" s="76"/>
      <c r="X180" s="76"/>
      <c r="Y180" s="76"/>
      <c r="Z180" s="71"/>
      <c r="AA180" s="76"/>
      <c r="AC180" s="76"/>
      <c r="AD180" s="76"/>
      <c r="AE180" s="76"/>
      <c r="AF180" s="76"/>
      <c r="AG180" s="76"/>
      <c r="AH180" s="298"/>
      <c r="AI180" s="71"/>
      <c r="AJ180" s="76"/>
      <c r="AL180" s="76"/>
      <c r="AM180" s="327"/>
      <c r="AN180" s="76"/>
      <c r="AO180" s="309"/>
      <c r="AP180" s="320"/>
      <c r="AQ180" s="76"/>
      <c r="AR180" s="71"/>
      <c r="AS180" s="76"/>
    </row>
    <row r="181" spans="1:45" x14ac:dyDescent="0.25">
      <c r="A181" s="14"/>
      <c r="B181" s="8"/>
      <c r="C181" s="8"/>
      <c r="D181" s="15"/>
      <c r="E181" s="16"/>
      <c r="F181" s="8"/>
      <c r="G181" s="19"/>
      <c r="H181" s="18"/>
      <c r="I181" s="18"/>
      <c r="J181" s="1"/>
      <c r="K181" s="76"/>
      <c r="L181" s="76"/>
      <c r="M181" s="76"/>
      <c r="N181" s="76"/>
      <c r="O181" s="76"/>
      <c r="P181" s="76"/>
      <c r="Q181" s="71"/>
      <c r="R181" s="76"/>
      <c r="T181" s="76"/>
      <c r="U181" s="76"/>
      <c r="V181" s="76"/>
      <c r="W181" s="76"/>
      <c r="X181" s="76"/>
      <c r="Y181" s="76"/>
      <c r="Z181" s="71"/>
      <c r="AA181" s="76"/>
      <c r="AC181" s="76"/>
      <c r="AD181" s="76"/>
      <c r="AE181" s="76"/>
      <c r="AF181" s="76"/>
      <c r="AG181" s="76"/>
      <c r="AH181" s="298"/>
      <c r="AI181" s="71"/>
      <c r="AJ181" s="76"/>
      <c r="AL181" s="76"/>
      <c r="AM181" s="327"/>
      <c r="AN181" s="76"/>
      <c r="AO181" s="309"/>
      <c r="AP181" s="320"/>
      <c r="AQ181" s="76"/>
      <c r="AR181" s="71"/>
      <c r="AS181" s="76"/>
    </row>
    <row r="182" spans="1:45" x14ac:dyDescent="0.25">
      <c r="A182" s="14"/>
      <c r="B182" s="8"/>
      <c r="C182" s="8"/>
      <c r="D182" s="15"/>
      <c r="E182" s="16"/>
      <c r="F182" s="8"/>
      <c r="G182" s="19"/>
      <c r="H182" s="18"/>
      <c r="I182" s="18"/>
      <c r="J182" s="1"/>
      <c r="K182" s="76"/>
      <c r="L182" s="76"/>
      <c r="M182" s="76"/>
      <c r="N182" s="76"/>
      <c r="O182" s="76"/>
      <c r="P182" s="76"/>
      <c r="Q182" s="71"/>
      <c r="R182" s="76"/>
      <c r="T182" s="76"/>
      <c r="U182" s="76"/>
      <c r="V182" s="76"/>
      <c r="W182" s="76"/>
      <c r="X182" s="76"/>
      <c r="Y182" s="76"/>
      <c r="Z182" s="71"/>
      <c r="AA182" s="76"/>
      <c r="AC182" s="76"/>
      <c r="AD182" s="76"/>
      <c r="AE182" s="76"/>
      <c r="AF182" s="76"/>
      <c r="AG182" s="76"/>
      <c r="AH182" s="298"/>
      <c r="AI182" s="71"/>
      <c r="AJ182" s="76"/>
      <c r="AL182" s="76"/>
      <c r="AM182" s="327"/>
      <c r="AN182" s="76"/>
      <c r="AO182" s="309"/>
      <c r="AP182" s="320"/>
      <c r="AQ182" s="76"/>
      <c r="AR182" s="71"/>
      <c r="AS182" s="76"/>
    </row>
    <row r="183" spans="1:45" x14ac:dyDescent="0.25">
      <c r="A183" s="14"/>
      <c r="B183" s="8"/>
      <c r="C183" s="8"/>
      <c r="D183" s="15"/>
      <c r="E183" s="16"/>
      <c r="F183" s="8"/>
      <c r="G183" s="19"/>
      <c r="H183" s="18"/>
      <c r="I183" s="18"/>
      <c r="J183" s="1"/>
      <c r="K183" s="76"/>
      <c r="L183" s="76"/>
      <c r="M183" s="76"/>
      <c r="N183" s="76"/>
      <c r="O183" s="76"/>
      <c r="P183" s="76"/>
      <c r="Q183" s="71"/>
      <c r="R183" s="76"/>
      <c r="T183" s="76"/>
      <c r="U183" s="76"/>
      <c r="V183" s="76"/>
      <c r="W183" s="76"/>
      <c r="X183" s="76"/>
      <c r="Y183" s="76"/>
      <c r="Z183" s="71"/>
      <c r="AA183" s="76"/>
      <c r="AC183" s="76"/>
      <c r="AD183" s="76"/>
      <c r="AE183" s="76"/>
      <c r="AF183" s="76"/>
      <c r="AG183" s="76"/>
      <c r="AH183" s="298"/>
      <c r="AI183" s="71"/>
      <c r="AJ183" s="76"/>
      <c r="AL183" s="76"/>
      <c r="AM183" s="327"/>
      <c r="AN183" s="76"/>
      <c r="AO183" s="309"/>
      <c r="AP183" s="320"/>
      <c r="AQ183" s="76"/>
      <c r="AR183" s="71"/>
      <c r="AS183" s="76"/>
    </row>
    <row r="184" spans="1:45" x14ac:dyDescent="0.25">
      <c r="A184" s="14"/>
      <c r="B184" s="8"/>
      <c r="C184" s="8"/>
      <c r="D184" s="15"/>
      <c r="E184" s="16"/>
      <c r="F184" s="8"/>
      <c r="G184" s="19"/>
      <c r="H184" s="18"/>
      <c r="I184" s="18"/>
      <c r="J184" s="1"/>
      <c r="K184" s="76"/>
      <c r="L184" s="76"/>
      <c r="M184" s="76"/>
      <c r="N184" s="76"/>
      <c r="O184" s="76"/>
      <c r="P184" s="76"/>
      <c r="Q184" s="71"/>
      <c r="R184" s="76"/>
      <c r="T184" s="76"/>
      <c r="U184" s="76"/>
      <c r="V184" s="76"/>
      <c r="W184" s="76"/>
      <c r="X184" s="76"/>
      <c r="Y184" s="76"/>
      <c r="Z184" s="71"/>
      <c r="AA184" s="76"/>
      <c r="AC184" s="76"/>
      <c r="AD184" s="76"/>
      <c r="AE184" s="76"/>
      <c r="AF184" s="76"/>
      <c r="AG184" s="76"/>
      <c r="AH184" s="298"/>
      <c r="AI184" s="71"/>
      <c r="AJ184" s="76"/>
      <c r="AL184" s="76"/>
      <c r="AM184" s="327"/>
      <c r="AN184" s="76"/>
      <c r="AO184" s="309"/>
      <c r="AP184" s="320"/>
      <c r="AQ184" s="76"/>
      <c r="AR184" s="71"/>
      <c r="AS184" s="76"/>
    </row>
    <row r="185" spans="1:45" x14ac:dyDescent="0.25">
      <c r="A185" s="14"/>
      <c r="B185" s="8"/>
      <c r="C185" s="8"/>
      <c r="D185" s="15"/>
      <c r="E185" s="16"/>
      <c r="F185" s="8"/>
      <c r="G185" s="19"/>
      <c r="H185" s="18"/>
      <c r="I185" s="18"/>
      <c r="J185" s="1"/>
      <c r="K185" s="76"/>
      <c r="L185" s="76"/>
      <c r="M185" s="76"/>
      <c r="N185" s="76"/>
      <c r="O185" s="76"/>
      <c r="P185" s="76"/>
      <c r="Q185" s="71"/>
      <c r="R185" s="76"/>
      <c r="T185" s="76"/>
      <c r="U185" s="76"/>
      <c r="V185" s="76"/>
      <c r="W185" s="76"/>
      <c r="X185" s="76"/>
      <c r="Y185" s="76"/>
      <c r="Z185" s="71"/>
      <c r="AA185" s="76"/>
      <c r="AC185" s="76"/>
      <c r="AD185" s="76"/>
      <c r="AE185" s="76"/>
      <c r="AF185" s="76"/>
      <c r="AG185" s="76"/>
      <c r="AH185" s="298"/>
      <c r="AI185" s="71"/>
      <c r="AJ185" s="76"/>
      <c r="AL185" s="76"/>
      <c r="AM185" s="327"/>
      <c r="AN185" s="76"/>
      <c r="AO185" s="309"/>
      <c r="AP185" s="320"/>
      <c r="AQ185" s="76"/>
      <c r="AR185" s="71"/>
      <c r="AS185" s="76"/>
    </row>
    <row r="186" spans="1:45" x14ac:dyDescent="0.25">
      <c r="A186" s="14"/>
      <c r="B186" s="8"/>
      <c r="C186" s="8"/>
      <c r="D186" s="15"/>
      <c r="E186" s="16"/>
      <c r="F186" s="8"/>
      <c r="G186" s="19"/>
      <c r="H186" s="18"/>
      <c r="I186" s="18"/>
      <c r="J186" s="1"/>
      <c r="K186" s="76"/>
      <c r="L186" s="76"/>
      <c r="M186" s="76"/>
      <c r="N186" s="76"/>
      <c r="O186" s="76"/>
      <c r="P186" s="76"/>
      <c r="Q186" s="71"/>
      <c r="R186" s="76"/>
      <c r="T186" s="76"/>
      <c r="U186" s="76"/>
      <c r="V186" s="76"/>
      <c r="W186" s="76"/>
      <c r="X186" s="76"/>
      <c r="Y186" s="76"/>
      <c r="Z186" s="71"/>
      <c r="AA186" s="76"/>
      <c r="AC186" s="76"/>
      <c r="AD186" s="76"/>
      <c r="AE186" s="76"/>
      <c r="AF186" s="76"/>
      <c r="AG186" s="76"/>
      <c r="AH186" s="298"/>
      <c r="AI186" s="71"/>
      <c r="AJ186" s="76"/>
      <c r="AL186" s="76"/>
      <c r="AM186" s="327"/>
      <c r="AN186" s="76"/>
      <c r="AO186" s="309"/>
      <c r="AP186" s="320"/>
      <c r="AQ186" s="76"/>
      <c r="AR186" s="71"/>
      <c r="AS186" s="76"/>
    </row>
    <row r="187" spans="1:45" x14ac:dyDescent="0.25">
      <c r="A187" s="14"/>
      <c r="B187" s="8"/>
      <c r="C187" s="8"/>
      <c r="D187" s="15"/>
      <c r="E187" s="16"/>
      <c r="F187" s="8"/>
      <c r="G187" s="19"/>
      <c r="H187" s="18"/>
      <c r="I187" s="18"/>
      <c r="J187" s="1"/>
      <c r="K187" s="76"/>
      <c r="L187" s="76"/>
      <c r="M187" s="76"/>
      <c r="N187" s="76"/>
      <c r="O187" s="76"/>
      <c r="P187" s="76"/>
      <c r="Q187" s="71"/>
      <c r="R187" s="76"/>
      <c r="T187" s="76"/>
      <c r="U187" s="76"/>
      <c r="V187" s="76"/>
      <c r="W187" s="76"/>
      <c r="X187" s="76"/>
      <c r="Y187" s="76"/>
      <c r="Z187" s="71"/>
      <c r="AA187" s="76"/>
      <c r="AC187" s="76"/>
      <c r="AD187" s="76"/>
      <c r="AE187" s="76"/>
      <c r="AF187" s="76"/>
      <c r="AG187" s="76"/>
      <c r="AH187" s="298"/>
      <c r="AI187" s="71"/>
      <c r="AJ187" s="76"/>
      <c r="AL187" s="76"/>
      <c r="AM187" s="327"/>
      <c r="AN187" s="76"/>
      <c r="AO187" s="309"/>
      <c r="AP187" s="320"/>
      <c r="AQ187" s="76"/>
      <c r="AR187" s="71"/>
      <c r="AS187" s="76"/>
    </row>
    <row r="188" spans="1:45" x14ac:dyDescent="0.25">
      <c r="A188" s="14"/>
      <c r="B188" s="8"/>
      <c r="C188" s="8"/>
      <c r="D188" s="15"/>
      <c r="E188" s="16"/>
      <c r="F188" s="8"/>
      <c r="G188" s="19"/>
      <c r="H188" s="18"/>
      <c r="I188" s="18"/>
      <c r="J188" s="1"/>
      <c r="K188" s="76"/>
      <c r="L188" s="76"/>
      <c r="M188" s="76"/>
      <c r="N188" s="76"/>
      <c r="O188" s="76"/>
      <c r="P188" s="76"/>
      <c r="Q188" s="71"/>
      <c r="R188" s="76"/>
      <c r="T188" s="76"/>
      <c r="U188" s="76"/>
      <c r="V188" s="76"/>
      <c r="W188" s="76"/>
      <c r="X188" s="76"/>
      <c r="Y188" s="76"/>
      <c r="Z188" s="71"/>
      <c r="AA188" s="76"/>
      <c r="AC188" s="76"/>
      <c r="AD188" s="76"/>
      <c r="AE188" s="76"/>
      <c r="AF188" s="76"/>
      <c r="AG188" s="76"/>
      <c r="AH188" s="298"/>
      <c r="AI188" s="71"/>
      <c r="AJ188" s="76"/>
      <c r="AL188" s="76"/>
      <c r="AM188" s="327"/>
      <c r="AN188" s="76"/>
      <c r="AO188" s="309"/>
      <c r="AP188" s="320"/>
      <c r="AQ188" s="76"/>
      <c r="AR188" s="71"/>
      <c r="AS188" s="76"/>
    </row>
    <row r="189" spans="1:45" x14ac:dyDescent="0.25">
      <c r="A189" s="14"/>
      <c r="B189" s="8"/>
      <c r="C189" s="8"/>
      <c r="D189" s="15"/>
      <c r="E189" s="16"/>
      <c r="F189" s="8"/>
      <c r="G189" s="19"/>
      <c r="H189" s="18"/>
      <c r="I189" s="18"/>
      <c r="J189" s="1"/>
      <c r="K189" s="76"/>
      <c r="L189" s="76"/>
      <c r="M189" s="76"/>
      <c r="N189" s="76"/>
      <c r="O189" s="76"/>
      <c r="P189" s="76"/>
      <c r="Q189" s="71"/>
      <c r="R189" s="76"/>
      <c r="T189" s="76"/>
      <c r="U189" s="76"/>
      <c r="V189" s="76"/>
      <c r="W189" s="76"/>
      <c r="X189" s="76"/>
      <c r="Y189" s="76"/>
      <c r="Z189" s="71"/>
      <c r="AA189" s="76"/>
      <c r="AC189" s="76"/>
      <c r="AD189" s="76"/>
      <c r="AE189" s="76"/>
      <c r="AF189" s="76"/>
      <c r="AG189" s="76"/>
      <c r="AH189" s="298"/>
      <c r="AI189" s="71"/>
      <c r="AJ189" s="76"/>
      <c r="AL189" s="76"/>
      <c r="AM189" s="327"/>
      <c r="AN189" s="76"/>
      <c r="AO189" s="309"/>
      <c r="AP189" s="320"/>
      <c r="AQ189" s="76"/>
      <c r="AR189" s="71"/>
      <c r="AS189" s="76"/>
    </row>
    <row r="190" spans="1:45" x14ac:dyDescent="0.25">
      <c r="A190" s="14"/>
      <c r="B190" s="8"/>
      <c r="C190" s="8"/>
      <c r="D190" s="15"/>
      <c r="E190" s="16"/>
      <c r="F190" s="8"/>
      <c r="G190" s="19"/>
      <c r="H190" s="18"/>
      <c r="I190" s="18"/>
      <c r="J190" s="1"/>
      <c r="K190" s="76"/>
      <c r="L190" s="76"/>
      <c r="M190" s="76"/>
      <c r="N190" s="76"/>
      <c r="O190" s="76"/>
      <c r="P190" s="76"/>
      <c r="Q190" s="71"/>
      <c r="R190" s="76"/>
      <c r="T190" s="76"/>
      <c r="U190" s="76"/>
      <c r="V190" s="76"/>
      <c r="W190" s="76"/>
      <c r="X190" s="76"/>
      <c r="Y190" s="76"/>
      <c r="Z190" s="71"/>
      <c r="AA190" s="76"/>
      <c r="AC190" s="76"/>
      <c r="AD190" s="76"/>
      <c r="AE190" s="76"/>
      <c r="AF190" s="76"/>
      <c r="AG190" s="76"/>
      <c r="AH190" s="298"/>
      <c r="AI190" s="71"/>
      <c r="AJ190" s="76"/>
      <c r="AL190" s="76"/>
      <c r="AM190" s="327"/>
      <c r="AN190" s="76"/>
      <c r="AO190" s="309"/>
      <c r="AP190" s="320"/>
      <c r="AQ190" s="76"/>
      <c r="AR190" s="71"/>
      <c r="AS190" s="76"/>
    </row>
    <row r="191" spans="1:45" x14ac:dyDescent="0.25">
      <c r="A191" s="14"/>
      <c r="B191" s="8"/>
      <c r="C191" s="8"/>
      <c r="D191" s="15"/>
      <c r="E191" s="16"/>
      <c r="F191" s="8"/>
      <c r="G191" s="19"/>
      <c r="H191" s="18"/>
      <c r="I191" s="18"/>
      <c r="J191" s="1"/>
      <c r="K191" s="76"/>
      <c r="L191" s="76"/>
      <c r="M191" s="76"/>
      <c r="N191" s="76"/>
      <c r="O191" s="76"/>
      <c r="P191" s="76"/>
      <c r="Q191" s="71"/>
      <c r="R191" s="76"/>
      <c r="T191" s="76"/>
      <c r="U191" s="76"/>
      <c r="V191" s="76"/>
      <c r="W191" s="76"/>
      <c r="X191" s="76"/>
      <c r="Y191" s="76"/>
      <c r="Z191" s="71"/>
      <c r="AA191" s="76"/>
      <c r="AC191" s="76"/>
      <c r="AD191" s="76"/>
      <c r="AE191" s="76"/>
      <c r="AF191" s="76"/>
      <c r="AG191" s="76"/>
      <c r="AH191" s="298"/>
      <c r="AI191" s="71"/>
      <c r="AJ191" s="76"/>
      <c r="AL191" s="76"/>
      <c r="AM191" s="327"/>
      <c r="AN191" s="76"/>
      <c r="AO191" s="309"/>
      <c r="AP191" s="320"/>
      <c r="AQ191" s="76"/>
      <c r="AR191" s="71"/>
      <c r="AS191" s="76"/>
    </row>
    <row r="192" spans="1:45" x14ac:dyDescent="0.25">
      <c r="A192" s="14"/>
      <c r="B192" s="8"/>
      <c r="C192" s="8"/>
      <c r="D192" s="15"/>
      <c r="E192" s="16"/>
      <c r="F192" s="8"/>
      <c r="G192" s="19"/>
      <c r="H192" s="18"/>
      <c r="I192" s="18"/>
      <c r="J192" s="1"/>
      <c r="K192" s="76"/>
      <c r="L192" s="76"/>
      <c r="M192" s="76"/>
      <c r="N192" s="76"/>
      <c r="O192" s="76"/>
      <c r="P192" s="76"/>
      <c r="Q192" s="71"/>
      <c r="R192" s="76"/>
      <c r="T192" s="76"/>
      <c r="U192" s="76"/>
      <c r="V192" s="76"/>
      <c r="W192" s="76"/>
      <c r="X192" s="76"/>
      <c r="Y192" s="76"/>
      <c r="Z192" s="71"/>
      <c r="AA192" s="76"/>
      <c r="AC192" s="76"/>
      <c r="AD192" s="76"/>
      <c r="AE192" s="76"/>
      <c r="AF192" s="76"/>
      <c r="AG192" s="76"/>
      <c r="AH192" s="298"/>
      <c r="AI192" s="71"/>
      <c r="AJ192" s="76"/>
      <c r="AL192" s="76"/>
      <c r="AM192" s="327"/>
      <c r="AN192" s="76"/>
      <c r="AO192" s="309"/>
      <c r="AP192" s="320"/>
      <c r="AQ192" s="76"/>
      <c r="AR192" s="71"/>
      <c r="AS192" s="76"/>
    </row>
    <row r="193" spans="1:45" x14ac:dyDescent="0.25">
      <c r="A193" s="14"/>
      <c r="B193" s="8"/>
      <c r="C193" s="8"/>
      <c r="D193" s="15"/>
      <c r="E193" s="16"/>
      <c r="F193" s="8"/>
      <c r="G193" s="19"/>
      <c r="H193" s="18"/>
      <c r="I193" s="18"/>
      <c r="J193" s="1"/>
      <c r="K193" s="76"/>
      <c r="L193" s="76"/>
      <c r="M193" s="76"/>
      <c r="N193" s="76"/>
      <c r="O193" s="76"/>
      <c r="P193" s="76"/>
      <c r="Q193" s="71"/>
      <c r="R193" s="76"/>
      <c r="T193" s="76"/>
      <c r="U193" s="76"/>
      <c r="V193" s="76"/>
      <c r="W193" s="76"/>
      <c r="X193" s="76"/>
      <c r="Y193" s="76"/>
      <c r="Z193" s="71"/>
      <c r="AA193" s="76"/>
      <c r="AC193" s="76"/>
      <c r="AD193" s="76"/>
      <c r="AE193" s="76"/>
      <c r="AF193" s="76"/>
      <c r="AG193" s="76"/>
      <c r="AH193" s="298"/>
      <c r="AI193" s="71"/>
      <c r="AJ193" s="76"/>
      <c r="AL193" s="76"/>
      <c r="AM193" s="327"/>
      <c r="AN193" s="76"/>
      <c r="AO193" s="309"/>
      <c r="AP193" s="320"/>
      <c r="AQ193" s="76"/>
      <c r="AR193" s="71"/>
      <c r="AS193" s="76"/>
    </row>
    <row r="194" spans="1:45" x14ac:dyDescent="0.25">
      <c r="A194" s="14"/>
      <c r="B194" s="8"/>
      <c r="C194" s="8"/>
      <c r="D194" s="15"/>
      <c r="E194" s="16"/>
      <c r="F194" s="8"/>
      <c r="G194" s="19"/>
      <c r="H194" s="18"/>
      <c r="I194" s="18"/>
      <c r="J194" s="1"/>
      <c r="K194" s="76"/>
      <c r="L194" s="76"/>
      <c r="M194" s="76"/>
      <c r="N194" s="76"/>
      <c r="O194" s="76"/>
      <c r="P194" s="76"/>
      <c r="Q194" s="71"/>
      <c r="R194" s="76"/>
      <c r="T194" s="76"/>
      <c r="U194" s="76"/>
      <c r="V194" s="76"/>
      <c r="W194" s="76"/>
      <c r="X194" s="76"/>
      <c r="Y194" s="76"/>
      <c r="Z194" s="71"/>
      <c r="AA194" s="76"/>
      <c r="AC194" s="76"/>
      <c r="AD194" s="76"/>
      <c r="AE194" s="76"/>
      <c r="AF194" s="76"/>
      <c r="AG194" s="76"/>
      <c r="AH194" s="298"/>
      <c r="AI194" s="71"/>
      <c r="AJ194" s="76"/>
      <c r="AL194" s="76"/>
      <c r="AM194" s="327"/>
      <c r="AN194" s="76"/>
      <c r="AO194" s="309"/>
      <c r="AP194" s="320"/>
      <c r="AQ194" s="76"/>
      <c r="AR194" s="71"/>
      <c r="AS194" s="76"/>
    </row>
    <row r="195" spans="1:45" x14ac:dyDescent="0.25">
      <c r="A195" s="14"/>
      <c r="B195" s="8"/>
      <c r="C195" s="8"/>
      <c r="D195" s="15"/>
      <c r="E195" s="16"/>
      <c r="F195" s="8"/>
      <c r="G195" s="19"/>
      <c r="H195" s="18"/>
      <c r="I195" s="18"/>
      <c r="J195" s="1"/>
      <c r="K195" s="76"/>
      <c r="L195" s="76"/>
      <c r="M195" s="76"/>
      <c r="N195" s="76"/>
      <c r="O195" s="76"/>
      <c r="P195" s="76"/>
      <c r="Q195" s="71"/>
      <c r="R195" s="76"/>
      <c r="T195" s="76"/>
      <c r="U195" s="76"/>
      <c r="V195" s="76"/>
      <c r="W195" s="76"/>
      <c r="X195" s="76"/>
      <c r="Y195" s="76"/>
      <c r="Z195" s="71"/>
      <c r="AA195" s="76"/>
      <c r="AC195" s="76"/>
      <c r="AD195" s="76"/>
      <c r="AE195" s="76"/>
      <c r="AF195" s="76"/>
      <c r="AG195" s="76"/>
      <c r="AH195" s="298"/>
      <c r="AI195" s="71"/>
      <c r="AJ195" s="76"/>
      <c r="AL195" s="76"/>
      <c r="AM195" s="327"/>
      <c r="AN195" s="76"/>
      <c r="AO195" s="309"/>
      <c r="AP195" s="320"/>
      <c r="AQ195" s="76"/>
      <c r="AR195" s="71"/>
      <c r="AS195" s="76"/>
    </row>
    <row r="196" spans="1:45" x14ac:dyDescent="0.25">
      <c r="A196" s="14"/>
      <c r="B196" s="8"/>
      <c r="C196" s="8"/>
      <c r="D196" s="15"/>
      <c r="E196" s="16"/>
      <c r="F196" s="8"/>
      <c r="G196" s="19"/>
      <c r="H196" s="18"/>
      <c r="I196" s="18"/>
      <c r="J196" s="1"/>
      <c r="K196" s="76"/>
      <c r="L196" s="76"/>
      <c r="M196" s="76"/>
      <c r="N196" s="76"/>
      <c r="O196" s="76"/>
      <c r="P196" s="76"/>
      <c r="Q196" s="71"/>
      <c r="R196" s="76"/>
      <c r="T196" s="76"/>
      <c r="U196" s="76"/>
      <c r="V196" s="76"/>
      <c r="W196" s="76"/>
      <c r="X196" s="76"/>
      <c r="Y196" s="76"/>
      <c r="Z196" s="71"/>
      <c r="AA196" s="76"/>
      <c r="AC196" s="76"/>
      <c r="AD196" s="76"/>
      <c r="AE196" s="76"/>
      <c r="AF196" s="76"/>
      <c r="AG196" s="76"/>
      <c r="AH196" s="298"/>
      <c r="AI196" s="71"/>
      <c r="AJ196" s="76"/>
      <c r="AL196" s="76"/>
      <c r="AM196" s="327"/>
      <c r="AN196" s="76"/>
      <c r="AO196" s="309"/>
      <c r="AP196" s="320"/>
      <c r="AQ196" s="76"/>
      <c r="AR196" s="71"/>
      <c r="AS196" s="76"/>
    </row>
    <row r="197" spans="1:45" x14ac:dyDescent="0.25">
      <c r="A197" s="14"/>
      <c r="B197" s="8"/>
      <c r="C197" s="8"/>
      <c r="D197" s="15"/>
      <c r="E197" s="16"/>
      <c r="F197" s="8"/>
      <c r="G197" s="19"/>
      <c r="H197" s="18"/>
      <c r="I197" s="18"/>
      <c r="J197" s="1"/>
      <c r="K197" s="76"/>
      <c r="L197" s="76"/>
      <c r="M197" s="76"/>
      <c r="N197" s="76"/>
      <c r="O197" s="76"/>
      <c r="P197" s="76"/>
      <c r="Q197" s="71"/>
      <c r="R197" s="76"/>
      <c r="T197" s="76"/>
      <c r="U197" s="76"/>
      <c r="V197" s="76"/>
      <c r="W197" s="76"/>
      <c r="X197" s="76"/>
      <c r="Y197" s="76"/>
      <c r="Z197" s="71"/>
      <c r="AA197" s="76"/>
      <c r="AC197" s="76"/>
      <c r="AD197" s="76"/>
      <c r="AE197" s="76"/>
      <c r="AF197" s="76"/>
      <c r="AG197" s="76"/>
      <c r="AH197" s="298"/>
      <c r="AI197" s="71"/>
      <c r="AJ197" s="76"/>
      <c r="AL197" s="76"/>
      <c r="AM197" s="327"/>
      <c r="AN197" s="76"/>
      <c r="AO197" s="309"/>
      <c r="AP197" s="320"/>
      <c r="AQ197" s="76"/>
      <c r="AR197" s="71"/>
      <c r="AS197" s="76"/>
    </row>
    <row r="198" spans="1:45" x14ac:dyDescent="0.25">
      <c r="A198" s="14"/>
      <c r="B198" s="8"/>
      <c r="C198" s="8"/>
      <c r="D198" s="15"/>
      <c r="E198" s="16"/>
      <c r="F198" s="8"/>
      <c r="G198" s="19"/>
      <c r="H198" s="18"/>
      <c r="I198" s="18"/>
      <c r="J198" s="1"/>
      <c r="K198" s="76"/>
      <c r="L198" s="76"/>
      <c r="M198" s="76"/>
      <c r="N198" s="76"/>
      <c r="O198" s="76"/>
      <c r="P198" s="76"/>
      <c r="Q198" s="71"/>
      <c r="R198" s="76"/>
      <c r="T198" s="76"/>
      <c r="U198" s="76"/>
      <c r="V198" s="76"/>
      <c r="W198" s="76"/>
      <c r="X198" s="76"/>
      <c r="Y198" s="76"/>
      <c r="Z198" s="71"/>
      <c r="AA198" s="76"/>
      <c r="AC198" s="76"/>
      <c r="AD198" s="76"/>
      <c r="AE198" s="76"/>
      <c r="AF198" s="76"/>
      <c r="AG198" s="76"/>
      <c r="AH198" s="298"/>
      <c r="AI198" s="71"/>
      <c r="AJ198" s="76"/>
      <c r="AL198" s="76"/>
      <c r="AM198" s="327"/>
      <c r="AN198" s="76"/>
      <c r="AO198" s="309"/>
      <c r="AP198" s="320"/>
      <c r="AQ198" s="76"/>
      <c r="AR198" s="71"/>
      <c r="AS198" s="76"/>
    </row>
    <row r="199" spans="1:45" x14ac:dyDescent="0.25">
      <c r="A199" s="14"/>
      <c r="B199" s="8"/>
      <c r="C199" s="8"/>
      <c r="D199" s="15"/>
      <c r="E199" s="16"/>
      <c r="F199" s="8"/>
      <c r="G199" s="19"/>
      <c r="H199" s="18"/>
      <c r="I199" s="18"/>
      <c r="J199" s="1"/>
      <c r="K199" s="76"/>
      <c r="L199" s="76"/>
      <c r="M199" s="76"/>
      <c r="N199" s="76"/>
      <c r="O199" s="76"/>
      <c r="P199" s="76"/>
      <c r="Q199" s="71"/>
      <c r="R199" s="76"/>
      <c r="T199" s="76"/>
      <c r="U199" s="76"/>
      <c r="V199" s="76"/>
      <c r="W199" s="76"/>
      <c r="X199" s="76"/>
      <c r="Y199" s="76"/>
      <c r="Z199" s="71"/>
      <c r="AA199" s="76"/>
      <c r="AC199" s="76"/>
      <c r="AD199" s="76"/>
      <c r="AE199" s="76"/>
      <c r="AF199" s="76"/>
      <c r="AG199" s="76"/>
      <c r="AH199" s="298"/>
      <c r="AI199" s="71"/>
      <c r="AJ199" s="76"/>
      <c r="AL199" s="76"/>
      <c r="AM199" s="327"/>
      <c r="AN199" s="76"/>
      <c r="AO199" s="309"/>
      <c r="AP199" s="320"/>
      <c r="AQ199" s="76"/>
      <c r="AR199" s="71"/>
      <c r="AS199" s="76"/>
    </row>
    <row r="200" spans="1:45" x14ac:dyDescent="0.25">
      <c r="A200" s="14"/>
      <c r="B200" s="8"/>
      <c r="C200" s="8"/>
      <c r="D200" s="15"/>
      <c r="E200" s="16"/>
      <c r="F200" s="8"/>
      <c r="G200" s="19"/>
      <c r="H200" s="18"/>
      <c r="I200" s="18"/>
      <c r="J200" s="1"/>
      <c r="K200" s="76"/>
      <c r="L200" s="76"/>
      <c r="M200" s="76"/>
      <c r="N200" s="76"/>
      <c r="O200" s="76"/>
      <c r="P200" s="76"/>
      <c r="Q200" s="71"/>
      <c r="R200" s="76"/>
      <c r="T200" s="76"/>
      <c r="U200" s="76"/>
      <c r="V200" s="76"/>
      <c r="W200" s="76"/>
      <c r="X200" s="76"/>
      <c r="Y200" s="76"/>
      <c r="Z200" s="71"/>
      <c r="AA200" s="76"/>
      <c r="AC200" s="76"/>
      <c r="AD200" s="76"/>
      <c r="AE200" s="76"/>
      <c r="AF200" s="76"/>
      <c r="AG200" s="76"/>
      <c r="AH200" s="298"/>
      <c r="AI200" s="71"/>
      <c r="AJ200" s="76"/>
      <c r="AL200" s="76"/>
      <c r="AM200" s="327"/>
      <c r="AN200" s="76"/>
      <c r="AO200" s="309"/>
      <c r="AP200" s="320"/>
      <c r="AQ200" s="76"/>
      <c r="AR200" s="71"/>
      <c r="AS200" s="76"/>
    </row>
    <row r="201" spans="1:45" x14ac:dyDescent="0.25">
      <c r="A201" s="14"/>
      <c r="B201" s="8"/>
      <c r="C201" s="8"/>
      <c r="D201" s="15"/>
      <c r="E201" s="16"/>
      <c r="F201" s="8"/>
      <c r="G201" s="19"/>
      <c r="H201" s="18"/>
      <c r="I201" s="18"/>
      <c r="J201" s="1"/>
      <c r="K201" s="76"/>
      <c r="L201" s="76"/>
      <c r="M201" s="76"/>
      <c r="N201" s="76"/>
      <c r="O201" s="76"/>
      <c r="P201" s="76"/>
      <c r="Q201" s="71"/>
      <c r="R201" s="76"/>
      <c r="T201" s="76"/>
      <c r="U201" s="76"/>
      <c r="V201" s="76"/>
      <c r="W201" s="76"/>
      <c r="X201" s="76"/>
      <c r="Y201" s="76"/>
      <c r="Z201" s="71"/>
      <c r="AA201" s="76"/>
      <c r="AC201" s="76"/>
      <c r="AD201" s="76"/>
      <c r="AE201" s="76"/>
      <c r="AF201" s="76"/>
      <c r="AG201" s="76"/>
      <c r="AH201" s="298"/>
      <c r="AI201" s="71"/>
      <c r="AJ201" s="76"/>
      <c r="AL201" s="76"/>
      <c r="AM201" s="327"/>
      <c r="AN201" s="76"/>
      <c r="AO201" s="309"/>
      <c r="AP201" s="320"/>
      <c r="AQ201" s="76"/>
      <c r="AR201" s="71"/>
      <c r="AS201" s="76"/>
    </row>
    <row r="202" spans="1:45" x14ac:dyDescent="0.25">
      <c r="A202" s="14"/>
      <c r="B202" s="8"/>
      <c r="C202" s="8"/>
      <c r="D202" s="15"/>
      <c r="E202" s="16"/>
      <c r="F202" s="8"/>
      <c r="G202" s="19"/>
      <c r="H202" s="18"/>
      <c r="I202" s="18"/>
      <c r="J202" s="1"/>
      <c r="K202" s="76"/>
      <c r="L202" s="76"/>
      <c r="M202" s="76"/>
      <c r="N202" s="76"/>
      <c r="O202" s="76"/>
      <c r="P202" s="76"/>
      <c r="Q202" s="71"/>
      <c r="R202" s="76"/>
      <c r="T202" s="76"/>
      <c r="U202" s="76"/>
      <c r="V202" s="76"/>
      <c r="W202" s="76"/>
      <c r="X202" s="76"/>
      <c r="Y202" s="76"/>
      <c r="Z202" s="71"/>
      <c r="AA202" s="76"/>
      <c r="AC202" s="76"/>
      <c r="AD202" s="76"/>
      <c r="AE202" s="76"/>
      <c r="AF202" s="76"/>
      <c r="AG202" s="76"/>
      <c r="AH202" s="298"/>
      <c r="AI202" s="71"/>
      <c r="AJ202" s="76"/>
      <c r="AL202" s="76"/>
      <c r="AM202" s="327"/>
      <c r="AN202" s="76"/>
      <c r="AO202" s="309"/>
      <c r="AP202" s="320"/>
      <c r="AQ202" s="76"/>
      <c r="AR202" s="71"/>
      <c r="AS202" s="76"/>
    </row>
    <row r="203" spans="1:45" x14ac:dyDescent="0.25">
      <c r="A203" s="14"/>
      <c r="B203" s="8"/>
      <c r="C203" s="8"/>
      <c r="D203" s="15"/>
      <c r="E203" s="16"/>
      <c r="F203" s="8"/>
      <c r="G203" s="19"/>
      <c r="H203" s="18"/>
      <c r="I203" s="18"/>
      <c r="J203" s="1"/>
      <c r="K203" s="76"/>
      <c r="L203" s="76"/>
      <c r="M203" s="76"/>
      <c r="N203" s="76"/>
      <c r="O203" s="76"/>
      <c r="P203" s="76"/>
      <c r="Q203" s="71"/>
      <c r="R203" s="76"/>
      <c r="T203" s="76"/>
      <c r="U203" s="76"/>
      <c r="V203" s="76"/>
      <c r="W203" s="76"/>
      <c r="X203" s="76"/>
      <c r="Y203" s="76"/>
      <c r="Z203" s="71"/>
      <c r="AA203" s="76"/>
      <c r="AC203" s="76"/>
      <c r="AD203" s="76"/>
      <c r="AE203" s="76"/>
      <c r="AF203" s="76"/>
      <c r="AG203" s="76"/>
      <c r="AH203" s="298"/>
      <c r="AI203" s="71"/>
      <c r="AJ203" s="76"/>
      <c r="AL203" s="76"/>
      <c r="AM203" s="327"/>
      <c r="AN203" s="76"/>
      <c r="AO203" s="309"/>
      <c r="AP203" s="320"/>
      <c r="AQ203" s="76"/>
      <c r="AR203" s="71"/>
      <c r="AS203" s="76"/>
    </row>
    <row r="204" spans="1:45" x14ac:dyDescent="0.25">
      <c r="A204" s="14"/>
      <c r="B204" s="8"/>
      <c r="C204" s="8"/>
      <c r="D204" s="15"/>
      <c r="E204" s="16"/>
      <c r="F204" s="8"/>
      <c r="G204" s="19"/>
      <c r="H204" s="18"/>
      <c r="I204" s="18"/>
      <c r="J204" s="1"/>
      <c r="K204" s="76"/>
      <c r="L204" s="76"/>
      <c r="M204" s="76"/>
      <c r="N204" s="76"/>
      <c r="O204" s="76"/>
      <c r="P204" s="76"/>
      <c r="Q204" s="71"/>
      <c r="R204" s="76"/>
      <c r="T204" s="76"/>
      <c r="U204" s="76"/>
      <c r="V204" s="76"/>
      <c r="W204" s="76"/>
      <c r="X204" s="76"/>
      <c r="Y204" s="76"/>
      <c r="Z204" s="71"/>
      <c r="AA204" s="76"/>
      <c r="AC204" s="76"/>
      <c r="AD204" s="76"/>
      <c r="AE204" s="76"/>
      <c r="AF204" s="76"/>
      <c r="AG204" s="76"/>
      <c r="AH204" s="298"/>
      <c r="AI204" s="71"/>
      <c r="AJ204" s="76"/>
      <c r="AL204" s="76"/>
      <c r="AM204" s="327"/>
      <c r="AN204" s="76"/>
      <c r="AO204" s="309"/>
      <c r="AP204" s="320"/>
      <c r="AQ204" s="76"/>
      <c r="AR204" s="71"/>
      <c r="AS204" s="76"/>
    </row>
    <row r="205" spans="1:45" x14ac:dyDescent="0.25">
      <c r="A205" s="14"/>
      <c r="B205" s="8"/>
      <c r="C205" s="8"/>
      <c r="D205" s="15"/>
      <c r="E205" s="16"/>
      <c r="F205" s="8"/>
      <c r="G205" s="19"/>
      <c r="H205" s="18"/>
      <c r="I205" s="18"/>
      <c r="J205" s="1"/>
      <c r="K205" s="76"/>
      <c r="L205" s="76"/>
      <c r="M205" s="76"/>
      <c r="N205" s="76"/>
      <c r="O205" s="76"/>
      <c r="P205" s="76"/>
      <c r="Q205" s="71"/>
      <c r="R205" s="76"/>
      <c r="T205" s="76"/>
      <c r="U205" s="76"/>
      <c r="V205" s="76"/>
      <c r="W205" s="76"/>
      <c r="X205" s="76"/>
      <c r="Y205" s="76"/>
      <c r="Z205" s="71"/>
      <c r="AA205" s="76"/>
      <c r="AC205" s="76"/>
      <c r="AD205" s="76"/>
      <c r="AE205" s="76"/>
      <c r="AF205" s="76"/>
      <c r="AG205" s="76"/>
      <c r="AH205" s="298"/>
      <c r="AI205" s="71"/>
      <c r="AJ205" s="76"/>
      <c r="AL205" s="76"/>
      <c r="AM205" s="327"/>
      <c r="AN205" s="76"/>
      <c r="AO205" s="309"/>
      <c r="AP205" s="320"/>
      <c r="AQ205" s="76"/>
      <c r="AR205" s="71"/>
      <c r="AS205" s="76"/>
    </row>
    <row r="206" spans="1:45" x14ac:dyDescent="0.25">
      <c r="A206" s="14"/>
      <c r="B206" s="8"/>
      <c r="C206" s="8"/>
      <c r="D206" s="15"/>
      <c r="E206" s="16"/>
      <c r="F206" s="8"/>
      <c r="G206" s="19"/>
      <c r="H206" s="18"/>
      <c r="I206" s="18"/>
      <c r="J206" s="1"/>
      <c r="K206" s="76"/>
      <c r="L206" s="76"/>
      <c r="M206" s="76"/>
      <c r="N206" s="76"/>
      <c r="O206" s="76"/>
      <c r="P206" s="76"/>
      <c r="Q206" s="71"/>
      <c r="R206" s="76"/>
      <c r="T206" s="76"/>
      <c r="U206" s="76"/>
      <c r="V206" s="76"/>
      <c r="W206" s="76"/>
      <c r="X206" s="76"/>
      <c r="Y206" s="76"/>
      <c r="Z206" s="71"/>
      <c r="AA206" s="76"/>
      <c r="AC206" s="76"/>
      <c r="AD206" s="76"/>
      <c r="AE206" s="76"/>
      <c r="AF206" s="76"/>
      <c r="AG206" s="76"/>
      <c r="AH206" s="298"/>
      <c r="AI206" s="71"/>
      <c r="AJ206" s="76"/>
      <c r="AL206" s="76"/>
      <c r="AM206" s="327"/>
      <c r="AN206" s="76"/>
      <c r="AO206" s="309"/>
      <c r="AP206" s="320"/>
      <c r="AQ206" s="76"/>
      <c r="AR206" s="71"/>
      <c r="AS206" s="76"/>
    </row>
    <row r="207" spans="1:45" x14ac:dyDescent="0.25">
      <c r="A207" s="14"/>
      <c r="B207" s="8"/>
      <c r="C207" s="8"/>
      <c r="D207" s="15"/>
      <c r="E207" s="16"/>
      <c r="F207" s="8"/>
      <c r="G207" s="19"/>
      <c r="H207" s="18"/>
      <c r="I207" s="18"/>
      <c r="J207" s="1"/>
      <c r="K207" s="76"/>
      <c r="L207" s="76"/>
      <c r="M207" s="76"/>
      <c r="N207" s="76"/>
      <c r="O207" s="76"/>
      <c r="P207" s="76"/>
      <c r="Q207" s="71"/>
      <c r="R207" s="76"/>
      <c r="T207" s="76"/>
      <c r="U207" s="76"/>
      <c r="V207" s="76"/>
      <c r="W207" s="76"/>
      <c r="X207" s="76"/>
      <c r="Y207" s="76"/>
      <c r="Z207" s="71"/>
      <c r="AA207" s="76"/>
      <c r="AC207" s="76"/>
      <c r="AD207" s="76"/>
      <c r="AE207" s="76"/>
      <c r="AF207" s="76"/>
      <c r="AG207" s="76"/>
      <c r="AH207" s="298"/>
      <c r="AI207" s="71"/>
      <c r="AJ207" s="76"/>
      <c r="AL207" s="76"/>
      <c r="AM207" s="327"/>
      <c r="AN207" s="76"/>
      <c r="AO207" s="309"/>
      <c r="AP207" s="320"/>
      <c r="AQ207" s="76"/>
      <c r="AR207" s="71"/>
      <c r="AS207" s="76"/>
    </row>
    <row r="208" spans="1:45" x14ac:dyDescent="0.25">
      <c r="A208" s="14"/>
      <c r="B208" s="8"/>
      <c r="C208" s="8"/>
      <c r="D208" s="15"/>
      <c r="E208" s="16"/>
      <c r="F208" s="8"/>
      <c r="G208" s="19"/>
      <c r="H208" s="18"/>
      <c r="I208" s="18"/>
      <c r="J208" s="1"/>
      <c r="K208" s="76"/>
      <c r="L208" s="76"/>
      <c r="M208" s="76"/>
      <c r="N208" s="76"/>
      <c r="O208" s="76"/>
      <c r="P208" s="76"/>
      <c r="Q208" s="71"/>
      <c r="R208" s="76"/>
      <c r="T208" s="76"/>
      <c r="U208" s="76"/>
      <c r="V208" s="76"/>
      <c r="W208" s="76"/>
      <c r="X208" s="76"/>
      <c r="Y208" s="76"/>
      <c r="Z208" s="71"/>
      <c r="AA208" s="76"/>
      <c r="AC208" s="76"/>
      <c r="AD208" s="76"/>
      <c r="AE208" s="76"/>
      <c r="AF208" s="76"/>
      <c r="AG208" s="76"/>
      <c r="AH208" s="298"/>
      <c r="AI208" s="71"/>
      <c r="AJ208" s="76"/>
      <c r="AL208" s="76"/>
      <c r="AM208" s="327"/>
      <c r="AN208" s="76"/>
      <c r="AO208" s="309"/>
      <c r="AP208" s="320"/>
      <c r="AQ208" s="76"/>
      <c r="AR208" s="71"/>
      <c r="AS208" s="76"/>
    </row>
    <row r="209" spans="1:45" x14ac:dyDescent="0.25">
      <c r="A209" s="14"/>
      <c r="B209" s="8"/>
      <c r="C209" s="8"/>
      <c r="D209" s="15"/>
      <c r="E209" s="16"/>
      <c r="F209" s="8"/>
      <c r="G209" s="19"/>
      <c r="H209" s="18"/>
      <c r="I209" s="18"/>
      <c r="J209" s="1"/>
      <c r="K209" s="76"/>
      <c r="L209" s="76"/>
      <c r="M209" s="76"/>
      <c r="N209" s="76"/>
      <c r="O209" s="76"/>
      <c r="P209" s="76"/>
      <c r="Q209" s="71"/>
      <c r="R209" s="76"/>
      <c r="T209" s="76"/>
      <c r="U209" s="76"/>
      <c r="V209" s="76"/>
      <c r="W209" s="76"/>
      <c r="X209" s="76"/>
      <c r="Y209" s="76"/>
      <c r="Z209" s="71"/>
      <c r="AA209" s="76"/>
      <c r="AC209" s="76"/>
      <c r="AD209" s="76"/>
      <c r="AE209" s="76"/>
      <c r="AF209" s="76"/>
      <c r="AG209" s="76"/>
      <c r="AH209" s="298"/>
      <c r="AI209" s="71"/>
      <c r="AJ209" s="76"/>
      <c r="AL209" s="76"/>
      <c r="AM209" s="327"/>
      <c r="AN209" s="76"/>
      <c r="AO209" s="309"/>
      <c r="AP209" s="320"/>
      <c r="AQ209" s="76"/>
      <c r="AR209" s="71"/>
      <c r="AS209" s="76"/>
    </row>
    <row r="210" spans="1:45" x14ac:dyDescent="0.25">
      <c r="A210" s="14"/>
      <c r="B210" s="8"/>
      <c r="C210" s="8"/>
      <c r="D210" s="15"/>
      <c r="E210" s="16"/>
      <c r="F210" s="8"/>
      <c r="G210" s="19"/>
      <c r="H210" s="18"/>
      <c r="I210" s="18"/>
      <c r="J210" s="1"/>
      <c r="K210" s="76"/>
      <c r="L210" s="76"/>
      <c r="M210" s="76"/>
      <c r="N210" s="76"/>
      <c r="O210" s="76"/>
      <c r="P210" s="76"/>
      <c r="Q210" s="71"/>
      <c r="R210" s="76"/>
      <c r="T210" s="76"/>
      <c r="U210" s="76"/>
      <c r="V210" s="76"/>
      <c r="W210" s="76"/>
      <c r="X210" s="76"/>
      <c r="Y210" s="76"/>
      <c r="Z210" s="71"/>
      <c r="AA210" s="76"/>
      <c r="AC210" s="76"/>
      <c r="AD210" s="76"/>
      <c r="AE210" s="76"/>
      <c r="AF210" s="76"/>
      <c r="AG210" s="76"/>
      <c r="AH210" s="298"/>
      <c r="AI210" s="71"/>
      <c r="AJ210" s="76"/>
      <c r="AL210" s="76"/>
      <c r="AM210" s="327"/>
      <c r="AN210" s="76"/>
      <c r="AO210" s="309"/>
      <c r="AP210" s="320"/>
      <c r="AQ210" s="76"/>
      <c r="AR210" s="71"/>
      <c r="AS210" s="76"/>
    </row>
    <row r="211" spans="1:45" x14ac:dyDescent="0.25">
      <c r="A211" s="14"/>
      <c r="B211" s="8"/>
      <c r="C211" s="8"/>
      <c r="D211" s="15"/>
      <c r="E211" s="16"/>
      <c r="F211" s="8"/>
      <c r="G211" s="19"/>
      <c r="H211" s="18"/>
      <c r="I211" s="18"/>
      <c r="J211" s="1"/>
      <c r="K211" s="76"/>
      <c r="L211" s="76"/>
      <c r="M211" s="76"/>
      <c r="N211" s="76"/>
      <c r="O211" s="76"/>
      <c r="P211" s="76"/>
      <c r="Q211" s="71"/>
      <c r="R211" s="76"/>
      <c r="T211" s="76"/>
      <c r="U211" s="76"/>
      <c r="V211" s="76"/>
      <c r="W211" s="76"/>
      <c r="X211" s="76"/>
      <c r="Y211" s="76"/>
      <c r="Z211" s="71"/>
      <c r="AA211" s="76"/>
      <c r="AC211" s="76"/>
      <c r="AD211" s="76"/>
      <c r="AE211" s="76"/>
      <c r="AF211" s="76"/>
      <c r="AG211" s="76"/>
      <c r="AH211" s="298"/>
      <c r="AI211" s="71"/>
      <c r="AJ211" s="76"/>
      <c r="AL211" s="76"/>
      <c r="AM211" s="327"/>
      <c r="AN211" s="76"/>
      <c r="AO211" s="309"/>
      <c r="AP211" s="320"/>
      <c r="AQ211" s="76"/>
      <c r="AR211" s="71"/>
      <c r="AS211" s="76"/>
    </row>
    <row r="212" spans="1:45" x14ac:dyDescent="0.25">
      <c r="A212" s="14"/>
      <c r="B212" s="8"/>
      <c r="C212" s="8"/>
      <c r="D212" s="15"/>
      <c r="E212" s="16"/>
      <c r="F212" s="8"/>
      <c r="G212" s="19"/>
      <c r="H212" s="18"/>
      <c r="I212" s="18"/>
      <c r="J212" s="1"/>
      <c r="K212" s="76"/>
      <c r="L212" s="76"/>
      <c r="M212" s="76"/>
      <c r="N212" s="76"/>
      <c r="O212" s="76"/>
      <c r="P212" s="76"/>
      <c r="Q212" s="71"/>
      <c r="R212" s="76"/>
      <c r="T212" s="76"/>
      <c r="U212" s="76"/>
      <c r="V212" s="76"/>
      <c r="W212" s="76"/>
      <c r="X212" s="76"/>
      <c r="Y212" s="76"/>
      <c r="Z212" s="71"/>
      <c r="AA212" s="76"/>
      <c r="AC212" s="76"/>
      <c r="AD212" s="76"/>
      <c r="AE212" s="76"/>
      <c r="AF212" s="76"/>
      <c r="AG212" s="76"/>
      <c r="AH212" s="298"/>
      <c r="AI212" s="71"/>
      <c r="AJ212" s="76"/>
      <c r="AL212" s="76"/>
      <c r="AM212" s="327"/>
      <c r="AN212" s="76"/>
      <c r="AO212" s="309"/>
      <c r="AP212" s="320"/>
      <c r="AQ212" s="76"/>
      <c r="AR212" s="71"/>
      <c r="AS212" s="76"/>
    </row>
    <row r="213" spans="1:45" x14ac:dyDescent="0.25">
      <c r="A213" s="14"/>
      <c r="B213" s="8"/>
      <c r="C213" s="8"/>
      <c r="D213" s="15"/>
      <c r="E213" s="16"/>
      <c r="F213" s="8"/>
      <c r="G213" s="19"/>
      <c r="H213" s="18"/>
      <c r="I213" s="18"/>
      <c r="J213" s="1"/>
      <c r="K213" s="76"/>
      <c r="L213" s="76"/>
      <c r="M213" s="76"/>
      <c r="N213" s="76"/>
      <c r="O213" s="76"/>
      <c r="P213" s="76"/>
      <c r="Q213" s="71"/>
      <c r="R213" s="76"/>
      <c r="T213" s="76"/>
      <c r="U213" s="76"/>
      <c r="V213" s="76"/>
      <c r="W213" s="76"/>
      <c r="X213" s="76"/>
      <c r="Y213" s="76"/>
      <c r="Z213" s="71"/>
      <c r="AA213" s="76"/>
      <c r="AC213" s="76"/>
      <c r="AD213" s="76"/>
      <c r="AE213" s="76"/>
      <c r="AF213" s="76"/>
      <c r="AG213" s="76"/>
      <c r="AH213" s="298"/>
      <c r="AI213" s="71"/>
      <c r="AJ213" s="76"/>
      <c r="AL213" s="76"/>
      <c r="AM213" s="327"/>
      <c r="AN213" s="76"/>
      <c r="AO213" s="309"/>
      <c r="AP213" s="320"/>
      <c r="AQ213" s="76"/>
      <c r="AR213" s="71"/>
      <c r="AS213" s="76"/>
    </row>
    <row r="214" spans="1:45" x14ac:dyDescent="0.25">
      <c r="A214" s="14"/>
      <c r="B214" s="8"/>
      <c r="C214" s="8"/>
      <c r="D214" s="15"/>
      <c r="E214" s="16"/>
      <c r="F214" s="8"/>
      <c r="G214" s="19"/>
      <c r="H214" s="18"/>
      <c r="I214" s="18"/>
      <c r="J214" s="1"/>
      <c r="K214" s="76"/>
      <c r="L214" s="76"/>
      <c r="M214" s="76"/>
      <c r="N214" s="76"/>
      <c r="O214" s="76"/>
      <c r="P214" s="76"/>
      <c r="Q214" s="71"/>
      <c r="R214" s="76"/>
      <c r="T214" s="76"/>
      <c r="U214" s="76"/>
      <c r="V214" s="76"/>
      <c r="W214" s="76"/>
      <c r="X214" s="76"/>
      <c r="Y214" s="76"/>
      <c r="Z214" s="71"/>
      <c r="AA214" s="76"/>
      <c r="AC214" s="76"/>
      <c r="AD214" s="76"/>
      <c r="AE214" s="76"/>
      <c r="AF214" s="76"/>
      <c r="AG214" s="76"/>
      <c r="AH214" s="298"/>
      <c r="AI214" s="71"/>
      <c r="AJ214" s="76"/>
      <c r="AL214" s="76"/>
      <c r="AM214" s="327"/>
      <c r="AN214" s="76"/>
      <c r="AO214" s="309"/>
      <c r="AP214" s="320"/>
      <c r="AQ214" s="76"/>
      <c r="AR214" s="71"/>
      <c r="AS214" s="76"/>
    </row>
    <row r="215" spans="1:45" x14ac:dyDescent="0.25">
      <c r="A215" s="14"/>
      <c r="B215" s="8"/>
      <c r="C215" s="8"/>
      <c r="D215" s="15"/>
      <c r="E215" s="16"/>
      <c r="F215" s="8"/>
      <c r="G215" s="19"/>
      <c r="H215" s="18"/>
      <c r="I215" s="18"/>
      <c r="J215" s="1"/>
      <c r="K215" s="76"/>
      <c r="L215" s="76"/>
      <c r="M215" s="76"/>
      <c r="N215" s="76"/>
      <c r="O215" s="76"/>
      <c r="P215" s="76"/>
      <c r="Q215" s="71"/>
      <c r="R215" s="76"/>
      <c r="T215" s="76"/>
      <c r="U215" s="76"/>
      <c r="V215" s="76"/>
      <c r="W215" s="76"/>
      <c r="X215" s="76"/>
      <c r="Y215" s="76"/>
      <c r="Z215" s="71"/>
      <c r="AA215" s="76"/>
      <c r="AC215" s="76"/>
      <c r="AD215" s="76"/>
      <c r="AE215" s="76"/>
      <c r="AF215" s="76"/>
      <c r="AG215" s="76"/>
      <c r="AH215" s="298"/>
      <c r="AI215" s="71"/>
      <c r="AJ215" s="76"/>
      <c r="AL215" s="76"/>
      <c r="AM215" s="327"/>
      <c r="AN215" s="76"/>
      <c r="AO215" s="309"/>
      <c r="AP215" s="320"/>
      <c r="AQ215" s="76"/>
      <c r="AR215" s="71"/>
      <c r="AS215" s="76"/>
    </row>
    <row r="216" spans="1:45" x14ac:dyDescent="0.25">
      <c r="A216" s="14"/>
      <c r="B216" s="8"/>
      <c r="C216" s="8"/>
      <c r="D216" s="15"/>
      <c r="E216" s="16"/>
      <c r="F216" s="8"/>
      <c r="G216" s="19"/>
      <c r="H216" s="18"/>
      <c r="I216" s="18"/>
      <c r="J216" s="1"/>
      <c r="K216" s="76"/>
      <c r="L216" s="76"/>
      <c r="M216" s="76"/>
      <c r="N216" s="76"/>
      <c r="O216" s="76"/>
      <c r="P216" s="76"/>
      <c r="Q216" s="71"/>
      <c r="R216" s="76"/>
      <c r="T216" s="76"/>
      <c r="U216" s="76"/>
      <c r="V216" s="76"/>
      <c r="W216" s="76"/>
      <c r="X216" s="76"/>
      <c r="Y216" s="76"/>
      <c r="Z216" s="71"/>
      <c r="AA216" s="76"/>
      <c r="AC216" s="76"/>
      <c r="AD216" s="76"/>
      <c r="AE216" s="76"/>
      <c r="AF216" s="76"/>
      <c r="AG216" s="76"/>
      <c r="AH216" s="298"/>
      <c r="AI216" s="71"/>
      <c r="AJ216" s="76"/>
      <c r="AL216" s="76"/>
      <c r="AM216" s="327"/>
      <c r="AN216" s="76"/>
      <c r="AO216" s="309"/>
      <c r="AP216" s="320"/>
      <c r="AQ216" s="76"/>
      <c r="AR216" s="71"/>
      <c r="AS216" s="76"/>
    </row>
    <row r="217" spans="1:45" x14ac:dyDescent="0.25">
      <c r="A217" s="14"/>
      <c r="B217" s="8"/>
      <c r="C217" s="8"/>
      <c r="D217" s="15"/>
      <c r="E217" s="16"/>
      <c r="F217" s="8"/>
      <c r="G217" s="19"/>
      <c r="H217" s="18"/>
      <c r="I217" s="18"/>
      <c r="J217" s="1"/>
      <c r="K217" s="76"/>
      <c r="L217" s="76"/>
      <c r="M217" s="76"/>
      <c r="N217" s="76"/>
      <c r="O217" s="76"/>
      <c r="P217" s="76"/>
      <c r="Q217" s="71"/>
      <c r="R217" s="76"/>
      <c r="T217" s="76"/>
      <c r="U217" s="76"/>
      <c r="V217" s="76"/>
      <c r="W217" s="76"/>
      <c r="X217" s="76"/>
      <c r="Y217" s="76"/>
      <c r="Z217" s="71"/>
      <c r="AA217" s="76"/>
      <c r="AC217" s="76"/>
      <c r="AD217" s="76"/>
      <c r="AE217" s="76"/>
      <c r="AF217" s="76"/>
      <c r="AG217" s="76"/>
      <c r="AH217" s="298"/>
      <c r="AI217" s="71"/>
      <c r="AJ217" s="76"/>
      <c r="AL217" s="76"/>
      <c r="AM217" s="327"/>
      <c r="AN217" s="76"/>
      <c r="AO217" s="309"/>
      <c r="AP217" s="320"/>
      <c r="AQ217" s="76"/>
      <c r="AR217" s="71"/>
      <c r="AS217" s="76"/>
    </row>
    <row r="218" spans="1:45" x14ac:dyDescent="0.25">
      <c r="A218" s="14"/>
      <c r="B218" s="8"/>
      <c r="C218" s="8"/>
      <c r="D218" s="15"/>
      <c r="E218" s="16"/>
      <c r="F218" s="8"/>
      <c r="G218" s="19"/>
      <c r="H218" s="18"/>
      <c r="I218" s="18"/>
      <c r="J218" s="1"/>
      <c r="K218" s="76"/>
      <c r="L218" s="76"/>
      <c r="M218" s="76"/>
      <c r="N218" s="76"/>
      <c r="O218" s="76"/>
      <c r="P218" s="76"/>
      <c r="Q218" s="71"/>
      <c r="R218" s="76"/>
      <c r="T218" s="76"/>
      <c r="U218" s="76"/>
      <c r="V218" s="76"/>
      <c r="W218" s="76"/>
      <c r="X218" s="76"/>
      <c r="Y218" s="76"/>
      <c r="Z218" s="71"/>
      <c r="AA218" s="76"/>
      <c r="AC218" s="76"/>
      <c r="AD218" s="76"/>
      <c r="AE218" s="76"/>
      <c r="AF218" s="76"/>
      <c r="AG218" s="76"/>
      <c r="AH218" s="298"/>
      <c r="AI218" s="71"/>
      <c r="AJ218" s="76"/>
      <c r="AL218" s="76"/>
      <c r="AM218" s="327"/>
      <c r="AN218" s="76"/>
      <c r="AO218" s="309"/>
      <c r="AP218" s="320"/>
      <c r="AQ218" s="76"/>
      <c r="AR218" s="71"/>
      <c r="AS218" s="76"/>
    </row>
    <row r="219" spans="1:45" x14ac:dyDescent="0.25">
      <c r="A219" s="14"/>
      <c r="B219" s="8"/>
      <c r="C219" s="8"/>
      <c r="D219" s="15"/>
      <c r="E219" s="16"/>
      <c r="F219" s="8"/>
      <c r="G219" s="19"/>
      <c r="H219" s="18"/>
      <c r="I219" s="18"/>
      <c r="J219" s="1"/>
      <c r="K219" s="76"/>
      <c r="L219" s="76"/>
      <c r="M219" s="76"/>
      <c r="N219" s="76"/>
      <c r="O219" s="76"/>
      <c r="P219" s="76"/>
      <c r="Q219" s="71"/>
      <c r="R219" s="76"/>
      <c r="T219" s="76"/>
      <c r="U219" s="76"/>
      <c r="V219" s="76"/>
      <c r="W219" s="76"/>
      <c r="X219" s="76"/>
      <c r="Y219" s="76"/>
      <c r="Z219" s="71"/>
      <c r="AA219" s="76"/>
      <c r="AC219" s="76"/>
      <c r="AD219" s="76"/>
      <c r="AE219" s="76"/>
      <c r="AF219" s="76"/>
      <c r="AG219" s="76"/>
      <c r="AH219" s="298"/>
      <c r="AI219" s="71"/>
      <c r="AJ219" s="76"/>
      <c r="AL219" s="76"/>
      <c r="AM219" s="327"/>
      <c r="AN219" s="76"/>
      <c r="AO219" s="309"/>
      <c r="AP219" s="320"/>
      <c r="AQ219" s="76"/>
      <c r="AR219" s="71"/>
      <c r="AS219" s="76"/>
    </row>
    <row r="220" spans="1:45" x14ac:dyDescent="0.25">
      <c r="A220" s="14"/>
      <c r="B220" s="8"/>
      <c r="C220" s="8"/>
      <c r="D220" s="15"/>
      <c r="E220" s="16"/>
      <c r="F220" s="8"/>
      <c r="G220" s="19"/>
      <c r="H220" s="18"/>
      <c r="I220" s="18"/>
      <c r="J220" s="1"/>
      <c r="K220" s="76"/>
      <c r="L220" s="76"/>
      <c r="M220" s="76"/>
      <c r="N220" s="76"/>
      <c r="O220" s="76"/>
      <c r="P220" s="76"/>
      <c r="Q220" s="71"/>
      <c r="R220" s="76"/>
      <c r="T220" s="76"/>
      <c r="U220" s="76"/>
      <c r="V220" s="76"/>
      <c r="W220" s="76"/>
      <c r="X220" s="76"/>
      <c r="Y220" s="76"/>
      <c r="Z220" s="71"/>
      <c r="AA220" s="76"/>
      <c r="AC220" s="76"/>
      <c r="AD220" s="76"/>
      <c r="AE220" s="76"/>
      <c r="AF220" s="76"/>
      <c r="AG220" s="76"/>
      <c r="AH220" s="298"/>
      <c r="AI220" s="71"/>
      <c r="AJ220" s="76"/>
      <c r="AL220" s="76"/>
      <c r="AM220" s="327"/>
      <c r="AN220" s="76"/>
      <c r="AO220" s="309"/>
      <c r="AP220" s="320"/>
      <c r="AQ220" s="76"/>
      <c r="AR220" s="71"/>
      <c r="AS220" s="76"/>
    </row>
    <row r="221" spans="1:45" x14ac:dyDescent="0.25">
      <c r="A221" s="14"/>
      <c r="B221" s="8"/>
      <c r="C221" s="8"/>
      <c r="D221" s="15"/>
      <c r="E221" s="16"/>
      <c r="F221" s="8"/>
      <c r="G221" s="19"/>
      <c r="H221" s="18"/>
      <c r="I221" s="18"/>
      <c r="J221" s="1"/>
      <c r="K221" s="76"/>
      <c r="L221" s="76"/>
      <c r="M221" s="76"/>
      <c r="N221" s="76"/>
      <c r="O221" s="76"/>
      <c r="P221" s="76"/>
      <c r="Q221" s="71"/>
      <c r="R221" s="76"/>
      <c r="T221" s="76"/>
      <c r="U221" s="76"/>
      <c r="V221" s="76"/>
      <c r="W221" s="76"/>
      <c r="X221" s="76"/>
      <c r="Y221" s="76"/>
      <c r="Z221" s="71"/>
      <c r="AA221" s="76"/>
      <c r="AC221" s="76"/>
      <c r="AD221" s="76"/>
      <c r="AE221" s="76"/>
      <c r="AF221" s="76"/>
      <c r="AG221" s="76"/>
      <c r="AH221" s="298"/>
      <c r="AI221" s="71"/>
      <c r="AJ221" s="76"/>
      <c r="AL221" s="76"/>
      <c r="AM221" s="327"/>
      <c r="AN221" s="76"/>
      <c r="AO221" s="309"/>
      <c r="AP221" s="320"/>
      <c r="AQ221" s="76"/>
      <c r="AR221" s="71"/>
      <c r="AS221" s="76"/>
    </row>
    <row r="222" spans="1:45" ht="18" customHeight="1" x14ac:dyDescent="0.25">
      <c r="A222" s="14"/>
      <c r="B222" s="8"/>
      <c r="C222" s="8"/>
      <c r="D222" s="15"/>
      <c r="E222" s="16"/>
      <c r="F222" s="8"/>
      <c r="G222" s="19"/>
      <c r="H222" s="18"/>
      <c r="I222" s="18"/>
      <c r="J222" s="1"/>
      <c r="K222" s="76"/>
      <c r="L222" s="76"/>
      <c r="M222" s="76"/>
      <c r="N222" s="76"/>
      <c r="O222" s="76"/>
      <c r="P222" s="76"/>
      <c r="Q222" s="71"/>
      <c r="R222" s="76"/>
      <c r="T222" s="76"/>
      <c r="U222" s="76"/>
      <c r="V222" s="76"/>
      <c r="W222" s="76"/>
      <c r="X222" s="76"/>
      <c r="Y222" s="76"/>
      <c r="Z222" s="71"/>
      <c r="AA222" s="76"/>
      <c r="AC222" s="76"/>
      <c r="AD222" s="76"/>
      <c r="AE222" s="76"/>
      <c r="AF222" s="76"/>
      <c r="AG222" s="76"/>
      <c r="AH222" s="298"/>
      <c r="AI222" s="71"/>
      <c r="AJ222" s="76"/>
      <c r="AL222" s="76"/>
      <c r="AM222" s="327"/>
      <c r="AN222" s="76"/>
      <c r="AO222" s="309"/>
      <c r="AP222" s="320"/>
      <c r="AQ222" s="76"/>
      <c r="AR222" s="71"/>
      <c r="AS222" s="76"/>
    </row>
    <row r="223" spans="1:45" x14ac:dyDescent="0.25">
      <c r="A223" s="14"/>
      <c r="B223" s="8"/>
      <c r="C223" s="8"/>
      <c r="D223" s="15"/>
      <c r="E223" s="16"/>
      <c r="F223" s="8"/>
      <c r="G223" s="19"/>
      <c r="H223" s="18"/>
      <c r="I223" s="18"/>
      <c r="J223" s="1"/>
      <c r="K223" s="76"/>
      <c r="L223" s="76"/>
      <c r="M223" s="76"/>
      <c r="N223" s="76"/>
      <c r="O223" s="76"/>
      <c r="P223" s="76"/>
      <c r="Q223" s="71"/>
      <c r="R223" s="76"/>
      <c r="T223" s="76"/>
      <c r="U223" s="76"/>
      <c r="V223" s="76"/>
      <c r="W223" s="76"/>
      <c r="X223" s="76"/>
      <c r="Y223" s="76"/>
      <c r="Z223" s="71"/>
      <c r="AA223" s="76"/>
      <c r="AC223" s="76"/>
      <c r="AD223" s="76"/>
      <c r="AE223" s="76"/>
      <c r="AF223" s="76"/>
      <c r="AG223" s="76"/>
      <c r="AH223" s="298"/>
      <c r="AI223" s="71"/>
      <c r="AJ223" s="76"/>
      <c r="AL223" s="76"/>
      <c r="AM223" s="327"/>
      <c r="AN223" s="76"/>
      <c r="AO223" s="309"/>
      <c r="AP223" s="320"/>
      <c r="AQ223" s="76"/>
      <c r="AR223" s="71"/>
      <c r="AS223" s="76"/>
    </row>
    <row r="224" spans="1:45" x14ac:dyDescent="0.25">
      <c r="A224" s="14"/>
      <c r="B224" s="8"/>
      <c r="C224" s="8"/>
      <c r="D224" s="15"/>
      <c r="E224" s="16"/>
      <c r="F224" s="8"/>
      <c r="G224" s="19"/>
      <c r="H224" s="18"/>
      <c r="I224" s="18"/>
      <c r="J224" s="1"/>
      <c r="K224" s="76"/>
      <c r="L224" s="76"/>
      <c r="M224" s="76"/>
      <c r="N224" s="76"/>
      <c r="O224" s="76"/>
      <c r="P224" s="76"/>
      <c r="Q224" s="71"/>
      <c r="R224" s="76"/>
      <c r="T224" s="76"/>
      <c r="U224" s="76"/>
      <c r="V224" s="76"/>
      <c r="W224" s="76"/>
      <c r="X224" s="76"/>
      <c r="Y224" s="76"/>
      <c r="Z224" s="71"/>
      <c r="AA224" s="76"/>
      <c r="AC224" s="76"/>
      <c r="AD224" s="76"/>
      <c r="AE224" s="76"/>
      <c r="AF224" s="76"/>
      <c r="AG224" s="76"/>
      <c r="AH224" s="298"/>
      <c r="AI224" s="71"/>
      <c r="AJ224" s="76"/>
      <c r="AL224" s="76"/>
      <c r="AM224" s="327"/>
      <c r="AN224" s="76"/>
      <c r="AO224" s="309"/>
      <c r="AP224" s="320"/>
      <c r="AQ224" s="76"/>
      <c r="AR224" s="71"/>
      <c r="AS224" s="76"/>
    </row>
    <row r="225" spans="1:45" x14ac:dyDescent="0.25">
      <c r="A225" s="14"/>
      <c r="B225" s="8"/>
      <c r="C225" s="8"/>
      <c r="D225" s="15"/>
      <c r="E225" s="16"/>
      <c r="F225" s="8"/>
      <c r="G225" s="19"/>
      <c r="H225" s="18"/>
      <c r="I225" s="18"/>
      <c r="J225" s="1"/>
      <c r="K225" s="76"/>
      <c r="L225" s="76"/>
      <c r="M225" s="76"/>
      <c r="N225" s="76"/>
      <c r="O225" s="76"/>
      <c r="P225" s="76"/>
      <c r="Q225" s="71"/>
      <c r="R225" s="76"/>
      <c r="T225" s="76"/>
      <c r="U225" s="76"/>
      <c r="V225" s="76"/>
      <c r="W225" s="76"/>
      <c r="X225" s="76"/>
      <c r="Y225" s="76"/>
      <c r="Z225" s="71"/>
      <c r="AA225" s="76"/>
      <c r="AC225" s="76"/>
      <c r="AD225" s="76"/>
      <c r="AE225" s="76"/>
      <c r="AF225" s="76"/>
      <c r="AG225" s="76"/>
      <c r="AH225" s="298"/>
      <c r="AI225" s="71"/>
      <c r="AJ225" s="76"/>
      <c r="AL225" s="76"/>
      <c r="AM225" s="327"/>
      <c r="AN225" s="76"/>
      <c r="AO225" s="309"/>
      <c r="AP225" s="320"/>
      <c r="AQ225" s="76"/>
      <c r="AR225" s="71"/>
      <c r="AS225" s="76"/>
    </row>
    <row r="226" spans="1:45" x14ac:dyDescent="0.25">
      <c r="A226" s="14"/>
      <c r="B226" s="8"/>
      <c r="C226" s="8"/>
      <c r="D226" s="15"/>
      <c r="E226" s="16"/>
      <c r="F226" s="8"/>
      <c r="G226" s="19"/>
      <c r="H226" s="18"/>
      <c r="I226" s="18"/>
      <c r="J226" s="1"/>
      <c r="K226" s="76"/>
      <c r="L226" s="76"/>
      <c r="M226" s="76"/>
      <c r="N226" s="76"/>
      <c r="O226" s="76"/>
      <c r="P226" s="76"/>
      <c r="Q226" s="71"/>
      <c r="R226" s="76"/>
      <c r="T226" s="76"/>
      <c r="U226" s="76"/>
      <c r="V226" s="76"/>
      <c r="W226" s="76"/>
      <c r="X226" s="76"/>
      <c r="Y226" s="76"/>
      <c r="Z226" s="71"/>
      <c r="AA226" s="76"/>
      <c r="AC226" s="76"/>
      <c r="AD226" s="76"/>
      <c r="AE226" s="76"/>
      <c r="AF226" s="76"/>
      <c r="AG226" s="76"/>
      <c r="AH226" s="298"/>
      <c r="AI226" s="71"/>
      <c r="AJ226" s="76"/>
      <c r="AL226" s="76"/>
      <c r="AM226" s="327"/>
      <c r="AN226" s="76"/>
      <c r="AO226" s="309"/>
      <c r="AP226" s="320"/>
      <c r="AQ226" s="76"/>
      <c r="AR226" s="71"/>
      <c r="AS226" s="76"/>
    </row>
    <row r="227" spans="1:45" ht="18" customHeight="1" x14ac:dyDescent="0.25">
      <c r="A227" s="14"/>
      <c r="B227" s="8"/>
      <c r="C227" s="8"/>
      <c r="D227" s="15"/>
      <c r="E227" s="16"/>
      <c r="F227" s="8"/>
      <c r="G227" s="19"/>
      <c r="H227" s="18"/>
      <c r="I227" s="18"/>
      <c r="J227" s="1"/>
      <c r="K227" s="76"/>
      <c r="L227" s="76"/>
      <c r="M227" s="76"/>
      <c r="N227" s="76"/>
      <c r="O227" s="76"/>
      <c r="P227" s="76"/>
      <c r="Q227" s="71"/>
      <c r="R227" s="76"/>
      <c r="T227" s="76"/>
      <c r="U227" s="76"/>
      <c r="V227" s="76"/>
      <c r="W227" s="76"/>
      <c r="X227" s="76"/>
      <c r="Y227" s="76"/>
      <c r="Z227" s="71"/>
      <c r="AA227" s="76"/>
      <c r="AC227" s="76"/>
      <c r="AD227" s="76"/>
      <c r="AE227" s="76"/>
      <c r="AF227" s="76"/>
      <c r="AG227" s="76"/>
      <c r="AH227" s="298"/>
      <c r="AI227" s="71"/>
      <c r="AJ227" s="76"/>
      <c r="AL227" s="76"/>
      <c r="AM227" s="327"/>
      <c r="AN227" s="76"/>
      <c r="AO227" s="309"/>
      <c r="AP227" s="320"/>
      <c r="AQ227" s="76"/>
      <c r="AR227" s="71"/>
      <c r="AS227" s="76"/>
    </row>
    <row r="228" spans="1:45" x14ac:dyDescent="0.25">
      <c r="A228" s="14"/>
      <c r="B228" s="8"/>
      <c r="C228" s="8"/>
      <c r="D228" s="15"/>
      <c r="E228" s="16"/>
      <c r="F228" s="8"/>
      <c r="G228" s="19"/>
      <c r="H228" s="18"/>
      <c r="I228" s="18"/>
      <c r="J228" s="1"/>
      <c r="K228" s="76"/>
      <c r="L228" s="76"/>
      <c r="M228" s="76"/>
      <c r="N228" s="76"/>
      <c r="O228" s="76"/>
      <c r="P228" s="76"/>
      <c r="Q228" s="71"/>
      <c r="R228" s="76"/>
      <c r="T228" s="76"/>
      <c r="U228" s="76"/>
      <c r="V228" s="76"/>
      <c r="W228" s="76"/>
      <c r="X228" s="76"/>
      <c r="Y228" s="76"/>
      <c r="Z228" s="71"/>
      <c r="AA228" s="76"/>
      <c r="AC228" s="76"/>
      <c r="AD228" s="76"/>
      <c r="AE228" s="76"/>
      <c r="AF228" s="76"/>
      <c r="AG228" s="76"/>
      <c r="AH228" s="298"/>
      <c r="AI228" s="71"/>
      <c r="AJ228" s="76"/>
      <c r="AL228" s="76"/>
      <c r="AM228" s="327"/>
      <c r="AN228" s="76"/>
      <c r="AO228" s="309"/>
      <c r="AP228" s="320"/>
      <c r="AQ228" s="76"/>
      <c r="AR228" s="71"/>
      <c r="AS228" s="76"/>
    </row>
    <row r="229" spans="1:45" x14ac:dyDescent="0.25">
      <c r="A229" s="14"/>
      <c r="B229" s="8"/>
      <c r="C229" s="8"/>
      <c r="D229" s="15"/>
      <c r="E229" s="16"/>
      <c r="F229" s="8"/>
      <c r="G229" s="19"/>
      <c r="H229" s="18"/>
      <c r="I229" s="18"/>
      <c r="J229" s="1"/>
      <c r="K229" s="76"/>
      <c r="L229" s="76"/>
      <c r="M229" s="76"/>
      <c r="N229" s="76"/>
      <c r="O229" s="76"/>
      <c r="P229" s="76"/>
      <c r="Q229" s="71"/>
      <c r="R229" s="76"/>
      <c r="T229" s="76"/>
      <c r="U229" s="76"/>
      <c r="V229" s="76"/>
      <c r="W229" s="76"/>
      <c r="X229" s="76"/>
      <c r="Y229" s="76"/>
      <c r="Z229" s="71"/>
      <c r="AA229" s="76"/>
      <c r="AC229" s="76"/>
      <c r="AD229" s="76"/>
      <c r="AE229" s="76"/>
      <c r="AF229" s="76"/>
      <c r="AG229" s="76"/>
      <c r="AH229" s="298"/>
      <c r="AI229" s="71"/>
      <c r="AJ229" s="76"/>
      <c r="AL229" s="76"/>
      <c r="AM229" s="327"/>
      <c r="AN229" s="76"/>
      <c r="AO229" s="309"/>
      <c r="AP229" s="320"/>
      <c r="AQ229" s="76"/>
      <c r="AR229" s="71"/>
      <c r="AS229" s="76"/>
    </row>
    <row r="230" spans="1:45" x14ac:dyDescent="0.25">
      <c r="A230" s="14"/>
      <c r="B230" s="8"/>
      <c r="C230" s="8"/>
      <c r="D230" s="15"/>
      <c r="E230" s="16"/>
      <c r="F230" s="8"/>
      <c r="G230" s="19"/>
      <c r="H230" s="18"/>
      <c r="I230" s="18"/>
      <c r="J230" s="1"/>
      <c r="K230" s="76"/>
      <c r="L230" s="76"/>
      <c r="M230" s="76"/>
      <c r="N230" s="76"/>
      <c r="O230" s="76"/>
      <c r="P230" s="76"/>
      <c r="Q230" s="71"/>
      <c r="R230" s="76"/>
      <c r="T230" s="76"/>
      <c r="U230" s="76"/>
      <c r="V230" s="76"/>
      <c r="W230" s="76"/>
      <c r="X230" s="76"/>
      <c r="Y230" s="76"/>
      <c r="Z230" s="71"/>
      <c r="AA230" s="76"/>
      <c r="AC230" s="76"/>
      <c r="AD230" s="76"/>
      <c r="AE230" s="76"/>
      <c r="AF230" s="76"/>
      <c r="AG230" s="76"/>
      <c r="AH230" s="298"/>
      <c r="AI230" s="71"/>
      <c r="AJ230" s="76"/>
      <c r="AL230" s="76"/>
      <c r="AM230" s="327"/>
      <c r="AN230" s="76"/>
      <c r="AO230" s="309"/>
      <c r="AP230" s="320"/>
      <c r="AQ230" s="76"/>
      <c r="AR230" s="71"/>
      <c r="AS230" s="76"/>
    </row>
    <row r="231" spans="1:45" x14ac:dyDescent="0.25">
      <c r="A231" s="14"/>
      <c r="B231" s="8"/>
      <c r="C231" s="8"/>
      <c r="D231" s="15"/>
      <c r="E231" s="16"/>
      <c r="F231" s="8"/>
      <c r="G231" s="19"/>
      <c r="H231" s="18"/>
      <c r="I231" s="18"/>
      <c r="J231" s="1"/>
      <c r="K231" s="76"/>
      <c r="L231" s="76"/>
      <c r="M231" s="76"/>
      <c r="N231" s="76"/>
      <c r="O231" s="76"/>
      <c r="P231" s="76"/>
      <c r="Q231" s="71"/>
      <c r="R231" s="76"/>
      <c r="T231" s="76"/>
      <c r="U231" s="76"/>
      <c r="V231" s="76"/>
      <c r="W231" s="76"/>
      <c r="X231" s="76"/>
      <c r="Y231" s="76"/>
      <c r="Z231" s="71"/>
      <c r="AA231" s="76"/>
      <c r="AC231" s="76"/>
      <c r="AD231" s="76"/>
      <c r="AE231" s="76"/>
      <c r="AF231" s="76"/>
      <c r="AG231" s="76"/>
      <c r="AH231" s="298"/>
      <c r="AI231" s="71"/>
      <c r="AJ231" s="76"/>
      <c r="AL231" s="76"/>
      <c r="AM231" s="327"/>
      <c r="AN231" s="76"/>
      <c r="AO231" s="309"/>
      <c r="AP231" s="320"/>
      <c r="AQ231" s="76"/>
      <c r="AR231" s="71"/>
      <c r="AS231" s="76"/>
    </row>
    <row r="232" spans="1:45" x14ac:dyDescent="0.25">
      <c r="A232" s="14"/>
      <c r="B232" s="8"/>
      <c r="C232" s="8"/>
      <c r="D232" s="15"/>
      <c r="E232" s="16"/>
      <c r="F232" s="8"/>
      <c r="G232" s="19"/>
      <c r="H232" s="18"/>
      <c r="I232" s="18"/>
      <c r="J232" s="1"/>
      <c r="K232" s="76"/>
      <c r="L232" s="76"/>
      <c r="M232" s="76"/>
      <c r="N232" s="76"/>
      <c r="O232" s="76"/>
      <c r="P232" s="76"/>
      <c r="Q232" s="71"/>
      <c r="R232" s="76"/>
      <c r="T232" s="76"/>
      <c r="U232" s="76"/>
      <c r="V232" s="76"/>
      <c r="W232" s="76"/>
      <c r="X232" s="76"/>
      <c r="Y232" s="76"/>
      <c r="Z232" s="71"/>
      <c r="AA232" s="76"/>
      <c r="AC232" s="76"/>
      <c r="AD232" s="76"/>
      <c r="AE232" s="76"/>
      <c r="AF232" s="76"/>
      <c r="AG232" s="76"/>
      <c r="AH232" s="298"/>
      <c r="AI232" s="71"/>
      <c r="AJ232" s="76"/>
      <c r="AL232" s="76"/>
      <c r="AM232" s="327"/>
      <c r="AN232" s="76"/>
      <c r="AO232" s="309"/>
      <c r="AP232" s="320"/>
      <c r="AQ232" s="76"/>
      <c r="AR232" s="71"/>
      <c r="AS232" s="76"/>
    </row>
    <row r="233" spans="1:45" x14ac:dyDescent="0.25">
      <c r="A233" s="14"/>
      <c r="B233" s="8"/>
      <c r="C233" s="8"/>
      <c r="D233" s="15"/>
      <c r="E233" s="16"/>
      <c r="F233" s="8"/>
      <c r="G233" s="19"/>
      <c r="H233" s="18"/>
      <c r="I233" s="18"/>
      <c r="J233" s="1"/>
      <c r="K233" s="76"/>
      <c r="L233" s="76"/>
      <c r="M233" s="76"/>
      <c r="N233" s="76"/>
      <c r="O233" s="76"/>
      <c r="P233" s="76"/>
      <c r="Q233" s="71"/>
      <c r="R233" s="76"/>
      <c r="T233" s="76"/>
      <c r="U233" s="76"/>
      <c r="V233" s="76"/>
      <c r="W233" s="76"/>
      <c r="X233" s="76"/>
      <c r="Y233" s="76"/>
      <c r="Z233" s="71"/>
      <c r="AA233" s="76"/>
      <c r="AC233" s="76"/>
      <c r="AD233" s="76"/>
      <c r="AE233" s="76"/>
      <c r="AF233" s="76"/>
      <c r="AG233" s="76"/>
      <c r="AH233" s="298"/>
      <c r="AI233" s="71"/>
      <c r="AJ233" s="76"/>
      <c r="AL233" s="76"/>
      <c r="AM233" s="327"/>
      <c r="AN233" s="76"/>
      <c r="AO233" s="309"/>
      <c r="AP233" s="320"/>
      <c r="AQ233" s="76"/>
      <c r="AR233" s="71"/>
      <c r="AS233" s="76"/>
    </row>
    <row r="234" spans="1:45" x14ac:dyDescent="0.25">
      <c r="A234" s="14"/>
      <c r="B234" s="8"/>
      <c r="C234" s="8"/>
      <c r="D234" s="15"/>
      <c r="E234" s="16"/>
      <c r="F234" s="8"/>
      <c r="G234" s="19"/>
      <c r="H234" s="18"/>
      <c r="I234" s="18"/>
      <c r="J234" s="1"/>
      <c r="K234" s="76"/>
      <c r="L234" s="76"/>
      <c r="M234" s="76"/>
      <c r="N234" s="76"/>
      <c r="O234" s="76"/>
      <c r="P234" s="76"/>
      <c r="Q234" s="71"/>
      <c r="R234" s="76"/>
      <c r="T234" s="76"/>
      <c r="U234" s="76"/>
      <c r="V234" s="76"/>
      <c r="W234" s="76"/>
      <c r="X234" s="76"/>
      <c r="Y234" s="76"/>
      <c r="Z234" s="71"/>
      <c r="AA234" s="76"/>
      <c r="AC234" s="76"/>
      <c r="AD234" s="76"/>
      <c r="AE234" s="76"/>
      <c r="AF234" s="76"/>
      <c r="AG234" s="76"/>
      <c r="AH234" s="298"/>
      <c r="AI234" s="71"/>
      <c r="AJ234" s="76"/>
      <c r="AL234" s="76"/>
      <c r="AM234" s="327"/>
      <c r="AN234" s="76"/>
      <c r="AO234" s="309"/>
      <c r="AP234" s="320"/>
      <c r="AQ234" s="76"/>
      <c r="AR234" s="71"/>
      <c r="AS234" s="76"/>
    </row>
    <row r="235" spans="1:45" x14ac:dyDescent="0.25">
      <c r="A235" s="14"/>
      <c r="B235" s="8"/>
      <c r="C235" s="8"/>
      <c r="D235" s="15"/>
      <c r="E235" s="16"/>
      <c r="F235" s="8"/>
      <c r="G235" s="19"/>
      <c r="H235" s="18"/>
      <c r="I235" s="18"/>
      <c r="J235" s="1"/>
      <c r="K235" s="76"/>
      <c r="L235" s="76"/>
      <c r="M235" s="76"/>
      <c r="N235" s="76"/>
      <c r="O235" s="76"/>
      <c r="P235" s="76"/>
      <c r="Q235" s="71"/>
      <c r="R235" s="76"/>
      <c r="T235" s="76"/>
      <c r="U235" s="76"/>
      <c r="V235" s="76"/>
      <c r="W235" s="76"/>
      <c r="X235" s="76"/>
      <c r="Y235" s="76"/>
      <c r="Z235" s="71"/>
      <c r="AA235" s="76"/>
      <c r="AC235" s="76"/>
      <c r="AD235" s="76"/>
      <c r="AE235" s="76"/>
      <c r="AF235" s="76"/>
      <c r="AG235" s="76"/>
      <c r="AH235" s="298"/>
      <c r="AI235" s="71"/>
      <c r="AJ235" s="76"/>
      <c r="AL235" s="76"/>
      <c r="AM235" s="327"/>
      <c r="AN235" s="76"/>
      <c r="AO235" s="309"/>
      <c r="AP235" s="320"/>
      <c r="AQ235" s="76"/>
      <c r="AR235" s="71"/>
      <c r="AS235" s="76"/>
    </row>
    <row r="236" spans="1:45" x14ac:dyDescent="0.25">
      <c r="A236" s="14"/>
      <c r="B236" s="8"/>
      <c r="C236" s="8"/>
      <c r="D236" s="15"/>
      <c r="E236" s="16"/>
      <c r="F236" s="8"/>
      <c r="G236" s="19"/>
      <c r="H236" s="18"/>
      <c r="I236" s="18"/>
      <c r="J236" s="1"/>
      <c r="K236" s="76"/>
      <c r="L236" s="76"/>
      <c r="M236" s="76"/>
      <c r="N236" s="76"/>
      <c r="O236" s="76"/>
      <c r="P236" s="76"/>
      <c r="Q236" s="71"/>
      <c r="R236" s="76"/>
      <c r="T236" s="76"/>
      <c r="U236" s="76"/>
      <c r="V236" s="76"/>
      <c r="W236" s="76"/>
      <c r="X236" s="76"/>
      <c r="Y236" s="76"/>
      <c r="Z236" s="71"/>
      <c r="AA236" s="76"/>
      <c r="AC236" s="76"/>
      <c r="AD236" s="76"/>
      <c r="AE236" s="76"/>
      <c r="AF236" s="76"/>
      <c r="AG236" s="76"/>
      <c r="AH236" s="298"/>
      <c r="AI236" s="71"/>
      <c r="AJ236" s="76"/>
      <c r="AL236" s="76"/>
      <c r="AM236" s="327"/>
      <c r="AN236" s="76"/>
      <c r="AO236" s="309"/>
      <c r="AP236" s="320"/>
      <c r="AQ236" s="76"/>
      <c r="AR236" s="71"/>
      <c r="AS236" s="76"/>
    </row>
    <row r="237" spans="1:45" x14ac:dyDescent="0.25">
      <c r="A237" s="14"/>
      <c r="B237" s="8"/>
      <c r="C237" s="8"/>
      <c r="D237" s="15"/>
      <c r="E237" s="16"/>
      <c r="F237" s="8"/>
      <c r="G237" s="19"/>
      <c r="H237" s="18"/>
      <c r="I237" s="18"/>
      <c r="J237" s="1"/>
      <c r="K237" s="76"/>
      <c r="L237" s="76"/>
      <c r="M237" s="76"/>
      <c r="N237" s="76"/>
      <c r="O237" s="76"/>
      <c r="P237" s="76"/>
      <c r="Q237" s="71"/>
      <c r="R237" s="76"/>
      <c r="T237" s="76"/>
      <c r="U237" s="76"/>
      <c r="V237" s="76"/>
      <c r="W237" s="76"/>
      <c r="X237" s="76"/>
      <c r="Y237" s="76"/>
      <c r="Z237" s="71"/>
      <c r="AA237" s="76"/>
      <c r="AC237" s="76"/>
      <c r="AD237" s="76"/>
      <c r="AE237" s="76"/>
      <c r="AF237" s="76"/>
      <c r="AG237" s="76"/>
      <c r="AH237" s="298"/>
      <c r="AI237" s="71"/>
      <c r="AJ237" s="76"/>
      <c r="AL237" s="76"/>
      <c r="AM237" s="327"/>
      <c r="AN237" s="76"/>
      <c r="AO237" s="309"/>
      <c r="AP237" s="320"/>
      <c r="AQ237" s="76"/>
      <c r="AR237" s="71"/>
      <c r="AS237" s="76"/>
    </row>
    <row r="238" spans="1:45" x14ac:dyDescent="0.25">
      <c r="A238" s="14"/>
      <c r="B238" s="8"/>
      <c r="C238" s="8"/>
      <c r="D238" s="15"/>
      <c r="E238" s="16"/>
      <c r="F238" s="8"/>
      <c r="G238" s="19"/>
      <c r="H238" s="18"/>
      <c r="I238" s="18"/>
      <c r="J238" s="1"/>
      <c r="K238" s="76"/>
      <c r="L238" s="76"/>
      <c r="M238" s="76"/>
      <c r="N238" s="76"/>
      <c r="O238" s="76"/>
      <c r="P238" s="76"/>
      <c r="Q238" s="71"/>
      <c r="R238" s="76"/>
      <c r="T238" s="76"/>
      <c r="U238" s="76"/>
      <c r="V238" s="76"/>
      <c r="W238" s="76"/>
      <c r="X238" s="76"/>
      <c r="Y238" s="76"/>
      <c r="Z238" s="71"/>
      <c r="AA238" s="76"/>
      <c r="AC238" s="76"/>
      <c r="AD238" s="76"/>
      <c r="AE238" s="76"/>
      <c r="AF238" s="76"/>
      <c r="AG238" s="76"/>
      <c r="AH238" s="298"/>
      <c r="AI238" s="71"/>
      <c r="AJ238" s="76"/>
      <c r="AL238" s="76"/>
      <c r="AM238" s="327"/>
      <c r="AN238" s="76"/>
      <c r="AO238" s="309"/>
      <c r="AP238" s="320"/>
      <c r="AQ238" s="76"/>
      <c r="AR238" s="71"/>
      <c r="AS238" s="76"/>
    </row>
    <row r="239" spans="1:45" x14ac:dyDescent="0.25">
      <c r="A239" s="14"/>
      <c r="B239" s="8"/>
      <c r="C239" s="8"/>
      <c r="D239" s="15"/>
      <c r="E239" s="16"/>
      <c r="F239" s="8"/>
      <c r="G239" s="19"/>
      <c r="H239" s="18"/>
      <c r="I239" s="18"/>
      <c r="J239" s="1"/>
      <c r="K239" s="76"/>
      <c r="L239" s="76"/>
      <c r="M239" s="76"/>
      <c r="N239" s="76"/>
      <c r="O239" s="76"/>
      <c r="P239" s="76"/>
      <c r="Q239" s="71"/>
      <c r="R239" s="76"/>
      <c r="T239" s="76"/>
      <c r="U239" s="76"/>
      <c r="V239" s="76"/>
      <c r="W239" s="76"/>
      <c r="X239" s="76"/>
      <c r="Y239" s="76"/>
      <c r="Z239" s="71"/>
      <c r="AA239" s="76"/>
      <c r="AC239" s="76"/>
      <c r="AD239" s="76"/>
      <c r="AE239" s="76"/>
      <c r="AF239" s="76"/>
      <c r="AG239" s="76"/>
      <c r="AH239" s="298"/>
      <c r="AI239" s="71"/>
      <c r="AJ239" s="76"/>
      <c r="AL239" s="76"/>
      <c r="AM239" s="327"/>
      <c r="AN239" s="76"/>
      <c r="AO239" s="309"/>
      <c r="AP239" s="320"/>
      <c r="AQ239" s="76"/>
      <c r="AR239" s="71"/>
      <c r="AS239" s="76"/>
    </row>
    <row r="240" spans="1:45" ht="18" customHeight="1" x14ac:dyDescent="0.25">
      <c r="A240" s="14"/>
      <c r="B240" s="8"/>
      <c r="C240" s="8"/>
      <c r="D240" s="15"/>
      <c r="E240" s="16"/>
      <c r="F240" s="8"/>
      <c r="G240" s="19"/>
      <c r="H240" s="18"/>
      <c r="I240" s="18"/>
      <c r="J240" s="1"/>
      <c r="K240" s="76"/>
      <c r="L240" s="76"/>
      <c r="M240" s="76"/>
      <c r="N240" s="76"/>
      <c r="O240" s="76"/>
      <c r="P240" s="76"/>
      <c r="Q240" s="71"/>
      <c r="R240" s="76"/>
      <c r="T240" s="76"/>
      <c r="U240" s="76"/>
      <c r="V240" s="76"/>
      <c r="W240" s="76"/>
      <c r="X240" s="76"/>
      <c r="Y240" s="76"/>
      <c r="Z240" s="71"/>
      <c r="AA240" s="76"/>
      <c r="AC240" s="76"/>
      <c r="AD240" s="76"/>
      <c r="AE240" s="76"/>
      <c r="AF240" s="76"/>
      <c r="AG240" s="76"/>
      <c r="AH240" s="298"/>
      <c r="AI240" s="71"/>
      <c r="AJ240" s="76"/>
      <c r="AL240" s="76"/>
      <c r="AM240" s="327"/>
      <c r="AN240" s="76"/>
      <c r="AO240" s="309"/>
      <c r="AP240" s="320"/>
      <c r="AQ240" s="76"/>
      <c r="AR240" s="71"/>
      <c r="AS240" s="76"/>
    </row>
    <row r="241" spans="1:45" ht="18" customHeight="1" x14ac:dyDescent="0.25">
      <c r="A241" s="14"/>
      <c r="B241" s="8"/>
      <c r="C241" s="8"/>
      <c r="D241" s="15"/>
      <c r="E241" s="16"/>
      <c r="F241" s="8"/>
      <c r="G241" s="19"/>
      <c r="H241" s="18"/>
      <c r="I241" s="18"/>
      <c r="J241" s="1"/>
      <c r="K241" s="76"/>
      <c r="L241" s="76"/>
      <c r="M241" s="76"/>
      <c r="N241" s="76"/>
      <c r="O241" s="76"/>
      <c r="P241" s="76"/>
      <c r="Q241" s="71"/>
      <c r="R241" s="76"/>
      <c r="T241" s="76"/>
      <c r="U241" s="76"/>
      <c r="V241" s="76"/>
      <c r="W241" s="76"/>
      <c r="X241" s="76"/>
      <c r="Y241" s="76"/>
      <c r="Z241" s="71"/>
      <c r="AA241" s="76"/>
      <c r="AC241" s="76"/>
      <c r="AD241" s="76"/>
      <c r="AE241" s="76"/>
      <c r="AF241" s="76"/>
      <c r="AG241" s="76"/>
      <c r="AH241" s="298"/>
      <c r="AI241" s="71"/>
      <c r="AJ241" s="76"/>
      <c r="AL241" s="76"/>
      <c r="AM241" s="327"/>
      <c r="AN241" s="76"/>
      <c r="AO241" s="309"/>
      <c r="AP241" s="320"/>
      <c r="AQ241" s="76"/>
      <c r="AR241" s="71"/>
      <c r="AS241" s="76"/>
    </row>
    <row r="242" spans="1:45" x14ac:dyDescent="0.25">
      <c r="A242" s="14"/>
      <c r="B242" s="8"/>
      <c r="C242" s="8"/>
      <c r="D242" s="15"/>
      <c r="E242" s="16"/>
      <c r="F242" s="8"/>
      <c r="G242" s="19"/>
      <c r="H242" s="18"/>
      <c r="I242" s="18"/>
      <c r="J242" s="1"/>
      <c r="K242" s="76"/>
      <c r="L242" s="76"/>
      <c r="M242" s="76"/>
      <c r="N242" s="76"/>
      <c r="O242" s="76"/>
      <c r="P242" s="76"/>
      <c r="Q242" s="71"/>
      <c r="R242" s="76"/>
      <c r="T242" s="76"/>
      <c r="U242" s="76"/>
      <c r="V242" s="76"/>
      <c r="W242" s="76"/>
      <c r="X242" s="76"/>
      <c r="Y242" s="76"/>
      <c r="Z242" s="71"/>
      <c r="AA242" s="76"/>
      <c r="AC242" s="76"/>
      <c r="AD242" s="76"/>
      <c r="AE242" s="76"/>
      <c r="AF242" s="76"/>
      <c r="AG242" s="76"/>
      <c r="AH242" s="298"/>
      <c r="AI242" s="71"/>
      <c r="AJ242" s="76"/>
      <c r="AL242" s="76"/>
      <c r="AM242" s="327"/>
      <c r="AN242" s="76"/>
      <c r="AO242" s="309"/>
      <c r="AP242" s="320"/>
      <c r="AQ242" s="76"/>
      <c r="AR242" s="71"/>
      <c r="AS242" s="76"/>
    </row>
    <row r="243" spans="1:45" x14ac:dyDescent="0.25">
      <c r="A243" s="14"/>
      <c r="B243" s="8"/>
      <c r="C243" s="8"/>
      <c r="D243" s="15"/>
      <c r="E243" s="16"/>
      <c r="F243" s="8"/>
      <c r="G243" s="19"/>
      <c r="H243" s="18"/>
      <c r="I243" s="18"/>
      <c r="J243" s="1"/>
      <c r="K243" s="76"/>
      <c r="L243" s="76"/>
      <c r="M243" s="76"/>
      <c r="N243" s="76"/>
      <c r="O243" s="76"/>
      <c r="P243" s="76"/>
      <c r="Q243" s="71"/>
      <c r="R243" s="76"/>
      <c r="T243" s="76"/>
      <c r="U243" s="76"/>
      <c r="V243" s="76"/>
      <c r="W243" s="76"/>
      <c r="X243" s="76"/>
      <c r="Y243" s="76"/>
      <c r="Z243" s="71"/>
      <c r="AA243" s="76"/>
      <c r="AC243" s="76"/>
      <c r="AD243" s="76"/>
      <c r="AE243" s="76"/>
      <c r="AF243" s="76"/>
      <c r="AG243" s="76"/>
      <c r="AH243" s="298"/>
      <c r="AI243" s="71"/>
      <c r="AJ243" s="76"/>
      <c r="AL243" s="76"/>
      <c r="AM243" s="327"/>
      <c r="AN243" s="76"/>
      <c r="AO243" s="309"/>
      <c r="AP243" s="320"/>
      <c r="AQ243" s="76"/>
      <c r="AR243" s="71"/>
      <c r="AS243" s="76"/>
    </row>
    <row r="244" spans="1:45" x14ac:dyDescent="0.25">
      <c r="A244" s="14"/>
      <c r="B244" s="8"/>
      <c r="C244" s="8"/>
      <c r="D244" s="15"/>
      <c r="E244" s="16"/>
      <c r="F244" s="8"/>
      <c r="G244" s="19"/>
      <c r="H244" s="18"/>
      <c r="I244" s="18"/>
      <c r="J244" s="1"/>
      <c r="K244" s="76"/>
      <c r="L244" s="76"/>
      <c r="M244" s="76"/>
      <c r="N244" s="76"/>
      <c r="O244" s="76"/>
      <c r="P244" s="76"/>
      <c r="Q244" s="71"/>
      <c r="R244" s="76"/>
      <c r="T244" s="76"/>
      <c r="U244" s="76"/>
      <c r="V244" s="76"/>
      <c r="W244" s="76"/>
      <c r="X244" s="76"/>
      <c r="Y244" s="76"/>
      <c r="Z244" s="71"/>
      <c r="AA244" s="76"/>
      <c r="AC244" s="76"/>
      <c r="AD244" s="76"/>
      <c r="AE244" s="76"/>
      <c r="AF244" s="76"/>
      <c r="AG244" s="76"/>
      <c r="AH244" s="298"/>
      <c r="AI244" s="71"/>
      <c r="AJ244" s="76"/>
      <c r="AL244" s="76"/>
      <c r="AM244" s="327"/>
      <c r="AN244" s="76"/>
      <c r="AO244" s="309"/>
      <c r="AP244" s="320"/>
      <c r="AQ244" s="76"/>
      <c r="AR244" s="71"/>
      <c r="AS244" s="76"/>
    </row>
    <row r="245" spans="1:45" x14ac:dyDescent="0.25">
      <c r="A245" s="14"/>
      <c r="B245" s="8"/>
      <c r="C245" s="8"/>
      <c r="D245" s="15"/>
      <c r="E245" s="16"/>
      <c r="F245" s="8"/>
      <c r="G245" s="19"/>
      <c r="H245" s="18"/>
      <c r="I245" s="18"/>
      <c r="J245" s="1"/>
      <c r="K245" s="76"/>
      <c r="L245" s="76"/>
      <c r="M245" s="76"/>
      <c r="N245" s="76"/>
      <c r="O245" s="76"/>
      <c r="P245" s="76"/>
      <c r="Q245" s="71"/>
      <c r="R245" s="76"/>
      <c r="T245" s="76"/>
      <c r="U245" s="76"/>
      <c r="V245" s="76"/>
      <c r="W245" s="76"/>
      <c r="X245" s="76"/>
      <c r="Y245" s="76"/>
      <c r="Z245" s="71"/>
      <c r="AA245" s="76"/>
      <c r="AC245" s="76"/>
      <c r="AD245" s="76"/>
      <c r="AE245" s="76"/>
      <c r="AF245" s="76"/>
      <c r="AG245" s="76"/>
      <c r="AH245" s="298"/>
      <c r="AI245" s="71"/>
      <c r="AJ245" s="76"/>
      <c r="AL245" s="76"/>
      <c r="AM245" s="327"/>
      <c r="AN245" s="76"/>
      <c r="AO245" s="309"/>
      <c r="AP245" s="320"/>
      <c r="AQ245" s="76"/>
      <c r="AR245" s="71"/>
      <c r="AS245" s="76"/>
    </row>
    <row r="246" spans="1:45" x14ac:dyDescent="0.25">
      <c r="A246" s="14"/>
      <c r="B246" s="8"/>
      <c r="C246" s="8"/>
      <c r="D246" s="15"/>
      <c r="E246" s="16"/>
      <c r="F246" s="8"/>
      <c r="G246" s="19"/>
      <c r="H246" s="18"/>
      <c r="I246" s="18"/>
      <c r="J246" s="1"/>
      <c r="K246" s="76"/>
      <c r="L246" s="76"/>
      <c r="M246" s="76"/>
      <c r="N246" s="76"/>
      <c r="O246" s="76"/>
      <c r="P246" s="76"/>
      <c r="Q246" s="71"/>
      <c r="R246" s="76"/>
      <c r="T246" s="76"/>
      <c r="U246" s="76"/>
      <c r="V246" s="76"/>
      <c r="W246" s="76"/>
      <c r="X246" s="76"/>
      <c r="Y246" s="76"/>
      <c r="Z246" s="71"/>
      <c r="AA246" s="76"/>
      <c r="AC246" s="76"/>
      <c r="AD246" s="76"/>
      <c r="AE246" s="76"/>
      <c r="AF246" s="76"/>
      <c r="AG246" s="76"/>
      <c r="AH246" s="298"/>
      <c r="AI246" s="71"/>
      <c r="AJ246" s="76"/>
      <c r="AL246" s="76"/>
      <c r="AM246" s="327"/>
      <c r="AN246" s="76"/>
      <c r="AO246" s="309"/>
      <c r="AP246" s="320"/>
      <c r="AQ246" s="76"/>
      <c r="AR246" s="71"/>
      <c r="AS246" s="76"/>
    </row>
    <row r="247" spans="1:45" x14ac:dyDescent="0.25">
      <c r="A247" s="14"/>
      <c r="B247" s="8"/>
      <c r="C247" s="8"/>
      <c r="D247" s="15"/>
      <c r="E247" s="16"/>
      <c r="F247" s="8"/>
      <c r="G247" s="19"/>
      <c r="H247" s="18"/>
      <c r="I247" s="18"/>
      <c r="J247" s="1"/>
      <c r="K247" s="76"/>
      <c r="L247" s="76"/>
      <c r="M247" s="76"/>
      <c r="N247" s="76"/>
      <c r="O247" s="76"/>
      <c r="P247" s="76"/>
      <c r="Q247" s="71"/>
      <c r="R247" s="76"/>
      <c r="T247" s="76"/>
      <c r="U247" s="76"/>
      <c r="V247" s="76"/>
      <c r="W247" s="76"/>
      <c r="X247" s="76"/>
      <c r="Y247" s="76"/>
      <c r="Z247" s="71"/>
      <c r="AA247" s="76"/>
      <c r="AC247" s="76"/>
      <c r="AD247" s="76"/>
      <c r="AE247" s="76"/>
      <c r="AF247" s="76"/>
      <c r="AG247" s="76"/>
      <c r="AH247" s="298"/>
      <c r="AI247" s="71"/>
      <c r="AJ247" s="76"/>
      <c r="AL247" s="76"/>
      <c r="AM247" s="327"/>
      <c r="AN247" s="76"/>
      <c r="AO247" s="309"/>
      <c r="AP247" s="320"/>
      <c r="AQ247" s="76"/>
      <c r="AR247" s="71"/>
      <c r="AS247" s="76"/>
    </row>
    <row r="248" spans="1:45" x14ac:dyDescent="0.25">
      <c r="A248" s="14"/>
      <c r="B248" s="8"/>
      <c r="C248" s="8"/>
      <c r="D248" s="15"/>
      <c r="E248" s="16"/>
      <c r="F248" s="8"/>
      <c r="G248" s="19"/>
      <c r="H248" s="18"/>
      <c r="I248" s="18"/>
      <c r="J248" s="1"/>
      <c r="K248" s="76"/>
      <c r="L248" s="76"/>
      <c r="M248" s="76"/>
      <c r="N248" s="76"/>
      <c r="O248" s="76"/>
      <c r="P248" s="76"/>
      <c r="Q248" s="71"/>
      <c r="R248" s="76"/>
      <c r="T248" s="76"/>
      <c r="U248" s="76"/>
      <c r="V248" s="76"/>
      <c r="W248" s="76"/>
      <c r="X248" s="76"/>
      <c r="Y248" s="76"/>
      <c r="Z248" s="71"/>
      <c r="AA248" s="76"/>
      <c r="AC248" s="76"/>
      <c r="AD248" s="76"/>
      <c r="AE248" s="76"/>
      <c r="AF248" s="76"/>
      <c r="AG248" s="76"/>
      <c r="AH248" s="298"/>
      <c r="AI248" s="71"/>
      <c r="AJ248" s="76"/>
      <c r="AL248" s="76"/>
      <c r="AM248" s="327"/>
      <c r="AN248" s="76"/>
      <c r="AO248" s="309"/>
      <c r="AP248" s="320"/>
      <c r="AQ248" s="76"/>
      <c r="AR248" s="71"/>
      <c r="AS248" s="76"/>
    </row>
    <row r="249" spans="1:45" x14ac:dyDescent="0.25">
      <c r="A249" s="14"/>
      <c r="B249" s="8"/>
      <c r="C249" s="8"/>
      <c r="D249" s="15"/>
      <c r="E249" s="16"/>
      <c r="F249" s="8"/>
      <c r="G249" s="19"/>
      <c r="H249" s="18"/>
      <c r="I249" s="18"/>
      <c r="J249" s="1"/>
      <c r="K249" s="76"/>
      <c r="L249" s="76"/>
      <c r="M249" s="76"/>
      <c r="N249" s="76"/>
      <c r="O249" s="76"/>
      <c r="P249" s="76"/>
      <c r="Q249" s="71"/>
      <c r="R249" s="76"/>
      <c r="T249" s="76"/>
      <c r="U249" s="76"/>
      <c r="V249" s="76"/>
      <c r="W249" s="76"/>
      <c r="X249" s="76"/>
      <c r="Y249" s="76"/>
      <c r="Z249" s="71"/>
      <c r="AA249" s="76"/>
      <c r="AC249" s="76"/>
      <c r="AD249" s="76"/>
      <c r="AE249" s="76"/>
      <c r="AF249" s="76"/>
      <c r="AG249" s="76"/>
      <c r="AH249" s="298"/>
      <c r="AI249" s="71"/>
      <c r="AJ249" s="76"/>
      <c r="AL249" s="76"/>
      <c r="AM249" s="327"/>
      <c r="AN249" s="76"/>
      <c r="AO249" s="309"/>
      <c r="AP249" s="320"/>
      <c r="AQ249" s="76"/>
      <c r="AR249" s="71"/>
      <c r="AS249" s="76"/>
    </row>
    <row r="250" spans="1:45" x14ac:dyDescent="0.25">
      <c r="A250" s="14"/>
      <c r="B250" s="8"/>
      <c r="C250" s="8"/>
      <c r="D250" s="15"/>
      <c r="E250" s="16"/>
      <c r="F250" s="8"/>
      <c r="G250" s="19"/>
      <c r="H250" s="18"/>
      <c r="I250" s="18"/>
      <c r="J250" s="1"/>
      <c r="K250" s="76"/>
      <c r="L250" s="76"/>
      <c r="M250" s="76"/>
      <c r="N250" s="76"/>
      <c r="O250" s="76"/>
      <c r="P250" s="76"/>
      <c r="Q250" s="71"/>
      <c r="R250" s="76"/>
      <c r="T250" s="76"/>
      <c r="U250" s="76"/>
      <c r="V250" s="76"/>
      <c r="W250" s="76"/>
      <c r="X250" s="76"/>
      <c r="Y250" s="76"/>
      <c r="Z250" s="71"/>
      <c r="AA250" s="76"/>
      <c r="AC250" s="76"/>
      <c r="AD250" s="76"/>
      <c r="AE250" s="76"/>
      <c r="AF250" s="76"/>
      <c r="AG250" s="76"/>
      <c r="AH250" s="298"/>
      <c r="AI250" s="71"/>
      <c r="AJ250" s="76"/>
      <c r="AL250" s="76"/>
      <c r="AM250" s="327"/>
      <c r="AN250" s="76"/>
      <c r="AO250" s="309"/>
      <c r="AP250" s="320"/>
      <c r="AQ250" s="76"/>
      <c r="AR250" s="71"/>
      <c r="AS250" s="76"/>
    </row>
    <row r="251" spans="1:45" x14ac:dyDescent="0.25">
      <c r="A251" s="14"/>
      <c r="B251" s="8"/>
      <c r="C251" s="8"/>
      <c r="D251" s="15"/>
      <c r="E251" s="16"/>
      <c r="F251" s="8"/>
      <c r="G251" s="19"/>
      <c r="H251" s="18"/>
      <c r="I251" s="18"/>
      <c r="J251" s="1"/>
      <c r="K251" s="76"/>
      <c r="L251" s="76"/>
      <c r="M251" s="76"/>
      <c r="N251" s="76"/>
      <c r="O251" s="76"/>
      <c r="P251" s="76"/>
      <c r="Q251" s="71"/>
      <c r="R251" s="76"/>
      <c r="T251" s="76"/>
      <c r="U251" s="76"/>
      <c r="V251" s="76"/>
      <c r="W251" s="76"/>
      <c r="X251" s="76"/>
      <c r="Y251" s="76"/>
      <c r="Z251" s="71"/>
      <c r="AA251" s="76"/>
      <c r="AC251" s="76"/>
      <c r="AD251" s="76"/>
      <c r="AE251" s="76"/>
      <c r="AF251" s="76"/>
      <c r="AG251" s="76"/>
      <c r="AH251" s="298"/>
      <c r="AI251" s="71"/>
      <c r="AJ251" s="76"/>
      <c r="AL251" s="76"/>
      <c r="AM251" s="327"/>
      <c r="AN251" s="76"/>
      <c r="AO251" s="309"/>
      <c r="AP251" s="320"/>
      <c r="AQ251" s="76"/>
      <c r="AR251" s="71"/>
      <c r="AS251" s="76"/>
    </row>
    <row r="252" spans="1:45" x14ac:dyDescent="0.25">
      <c r="A252" s="14"/>
      <c r="B252" s="8"/>
      <c r="C252" s="8"/>
      <c r="D252" s="15"/>
      <c r="E252" s="16"/>
      <c r="F252" s="8"/>
      <c r="G252" s="19"/>
      <c r="H252" s="18"/>
      <c r="I252" s="18"/>
      <c r="J252" s="1"/>
      <c r="K252" s="76"/>
      <c r="L252" s="76"/>
      <c r="M252" s="76"/>
      <c r="N252" s="76"/>
      <c r="O252" s="76"/>
      <c r="P252" s="76"/>
      <c r="Q252" s="71"/>
      <c r="R252" s="76"/>
      <c r="T252" s="76"/>
      <c r="U252" s="76"/>
      <c r="V252" s="76"/>
      <c r="W252" s="76"/>
      <c r="X252" s="76"/>
      <c r="Y252" s="76"/>
      <c r="Z252" s="71"/>
      <c r="AA252" s="76"/>
      <c r="AC252" s="76"/>
      <c r="AD252" s="76"/>
      <c r="AE252" s="76"/>
      <c r="AF252" s="76"/>
      <c r="AG252" s="76"/>
      <c r="AH252" s="298"/>
      <c r="AI252" s="71"/>
      <c r="AJ252" s="76"/>
      <c r="AL252" s="76"/>
      <c r="AM252" s="327"/>
      <c r="AN252" s="76"/>
      <c r="AO252" s="309"/>
      <c r="AP252" s="320"/>
      <c r="AQ252" s="76"/>
      <c r="AR252" s="71"/>
      <c r="AS252" s="76"/>
    </row>
    <row r="253" spans="1:45" x14ac:dyDescent="0.25">
      <c r="A253" s="14"/>
      <c r="B253" s="8"/>
      <c r="C253" s="8"/>
      <c r="D253" s="15"/>
      <c r="E253" s="16"/>
      <c r="F253" s="8"/>
      <c r="G253" s="19"/>
      <c r="H253" s="18"/>
      <c r="I253" s="18"/>
      <c r="J253" s="1"/>
      <c r="K253" s="76"/>
      <c r="L253" s="76"/>
      <c r="M253" s="76"/>
      <c r="N253" s="76"/>
      <c r="O253" s="76"/>
      <c r="P253" s="76"/>
      <c r="Q253" s="71"/>
      <c r="R253" s="76"/>
      <c r="T253" s="76"/>
      <c r="U253" s="76"/>
      <c r="V253" s="76"/>
      <c r="W253" s="76"/>
      <c r="X253" s="76"/>
      <c r="Y253" s="76"/>
      <c r="Z253" s="71"/>
      <c r="AA253" s="76"/>
      <c r="AC253" s="76"/>
      <c r="AD253" s="76"/>
      <c r="AE253" s="76"/>
      <c r="AF253" s="76"/>
      <c r="AG253" s="76"/>
      <c r="AH253" s="298"/>
      <c r="AI253" s="71"/>
      <c r="AJ253" s="76"/>
      <c r="AL253" s="76"/>
      <c r="AM253" s="327"/>
      <c r="AN253" s="76"/>
      <c r="AO253" s="309"/>
      <c r="AP253" s="320"/>
      <c r="AQ253" s="76"/>
      <c r="AR253" s="71"/>
      <c r="AS253" s="76"/>
    </row>
    <row r="254" spans="1:45" x14ac:dyDescent="0.25">
      <c r="A254" s="14"/>
      <c r="B254" s="8"/>
      <c r="C254" s="8"/>
      <c r="D254" s="15"/>
      <c r="E254" s="16"/>
      <c r="F254" s="8"/>
      <c r="G254" s="19"/>
      <c r="H254" s="18"/>
      <c r="I254" s="18"/>
      <c r="J254" s="1"/>
      <c r="K254" s="76"/>
      <c r="L254" s="76"/>
      <c r="M254" s="76"/>
      <c r="N254" s="76"/>
      <c r="O254" s="76"/>
      <c r="P254" s="76"/>
      <c r="Q254" s="71"/>
      <c r="R254" s="76"/>
      <c r="T254" s="76"/>
      <c r="U254" s="76"/>
      <c r="V254" s="76"/>
      <c r="W254" s="76"/>
      <c r="X254" s="76"/>
      <c r="Y254" s="76"/>
      <c r="Z254" s="71"/>
      <c r="AA254" s="76"/>
      <c r="AC254" s="76"/>
      <c r="AD254" s="76"/>
      <c r="AE254" s="76"/>
      <c r="AF254" s="76"/>
      <c r="AG254" s="76"/>
      <c r="AH254" s="298"/>
      <c r="AI254" s="71"/>
      <c r="AJ254" s="76"/>
      <c r="AL254" s="76"/>
      <c r="AM254" s="327"/>
      <c r="AN254" s="76"/>
      <c r="AO254" s="309"/>
      <c r="AP254" s="320"/>
      <c r="AQ254" s="76"/>
      <c r="AR254" s="71"/>
      <c r="AS254" s="76"/>
    </row>
    <row r="255" spans="1:45" x14ac:dyDescent="0.25">
      <c r="A255" s="14"/>
      <c r="B255" s="8"/>
      <c r="C255" s="8"/>
      <c r="D255" s="15"/>
      <c r="E255" s="16"/>
      <c r="F255" s="8"/>
      <c r="G255" s="19"/>
      <c r="H255" s="18"/>
      <c r="I255" s="18"/>
      <c r="J255" s="1"/>
      <c r="K255" s="76"/>
      <c r="L255" s="76"/>
      <c r="M255" s="76"/>
      <c r="N255" s="76"/>
      <c r="O255" s="76"/>
      <c r="P255" s="76"/>
      <c r="Q255" s="71"/>
      <c r="R255" s="76"/>
      <c r="T255" s="76"/>
      <c r="U255" s="76"/>
      <c r="V255" s="76"/>
      <c r="W255" s="76"/>
      <c r="X255" s="76"/>
      <c r="Y255" s="76"/>
      <c r="Z255" s="71"/>
      <c r="AA255" s="76"/>
      <c r="AC255" s="76"/>
      <c r="AD255" s="76"/>
      <c r="AE255" s="76"/>
      <c r="AF255" s="76"/>
      <c r="AG255" s="76"/>
      <c r="AH255" s="298"/>
      <c r="AI255" s="71"/>
      <c r="AJ255" s="76"/>
      <c r="AL255" s="76"/>
      <c r="AM255" s="327"/>
      <c r="AN255" s="76"/>
      <c r="AO255" s="309"/>
      <c r="AP255" s="320"/>
      <c r="AQ255" s="76"/>
      <c r="AR255" s="71"/>
      <c r="AS255" s="76"/>
    </row>
    <row r="256" spans="1:45" x14ac:dyDescent="0.25">
      <c r="A256" s="14"/>
      <c r="B256" s="8"/>
      <c r="C256" s="8"/>
      <c r="D256" s="15"/>
      <c r="E256" s="16"/>
      <c r="F256" s="8"/>
      <c r="G256" s="19"/>
      <c r="H256" s="18"/>
      <c r="I256" s="18"/>
      <c r="J256" s="1"/>
      <c r="K256" s="76"/>
      <c r="L256" s="76"/>
      <c r="M256" s="76"/>
      <c r="N256" s="76"/>
      <c r="O256" s="76"/>
      <c r="P256" s="76"/>
      <c r="Q256" s="71"/>
      <c r="R256" s="76"/>
      <c r="T256" s="76"/>
      <c r="U256" s="76"/>
      <c r="V256" s="76"/>
      <c r="W256" s="76"/>
      <c r="X256" s="76"/>
      <c r="Y256" s="76"/>
      <c r="Z256" s="71"/>
      <c r="AA256" s="76"/>
      <c r="AC256" s="76"/>
      <c r="AD256" s="76"/>
      <c r="AE256" s="76"/>
      <c r="AF256" s="76"/>
      <c r="AG256" s="76"/>
      <c r="AH256" s="298"/>
      <c r="AI256" s="71"/>
      <c r="AJ256" s="76"/>
      <c r="AL256" s="76"/>
      <c r="AM256" s="327"/>
      <c r="AN256" s="76"/>
      <c r="AO256" s="309"/>
      <c r="AP256" s="320"/>
      <c r="AQ256" s="76"/>
      <c r="AR256" s="71"/>
      <c r="AS256" s="76"/>
    </row>
    <row r="257" spans="1:45" x14ac:dyDescent="0.25">
      <c r="A257" s="14"/>
      <c r="B257" s="8"/>
      <c r="C257" s="8"/>
      <c r="D257" s="15"/>
      <c r="E257" s="16"/>
      <c r="F257" s="8"/>
      <c r="G257" s="19"/>
      <c r="H257" s="18"/>
      <c r="I257" s="18"/>
      <c r="J257" s="1"/>
      <c r="K257" s="76"/>
      <c r="L257" s="76"/>
      <c r="M257" s="76"/>
      <c r="N257" s="76"/>
      <c r="O257" s="76"/>
      <c r="P257" s="76"/>
      <c r="Q257" s="71"/>
      <c r="R257" s="76"/>
      <c r="T257" s="76"/>
      <c r="U257" s="76"/>
      <c r="V257" s="76"/>
      <c r="W257" s="76"/>
      <c r="X257" s="76"/>
      <c r="Y257" s="76"/>
      <c r="Z257" s="71"/>
      <c r="AA257" s="76"/>
      <c r="AC257" s="76"/>
      <c r="AD257" s="76"/>
      <c r="AE257" s="76"/>
      <c r="AF257" s="76"/>
      <c r="AG257" s="76"/>
      <c r="AH257" s="298"/>
      <c r="AI257" s="71"/>
      <c r="AJ257" s="76"/>
      <c r="AL257" s="76"/>
      <c r="AM257" s="327"/>
      <c r="AN257" s="76"/>
      <c r="AO257" s="309"/>
      <c r="AP257" s="320"/>
      <c r="AQ257" s="76"/>
      <c r="AR257" s="71"/>
      <c r="AS257" s="76"/>
    </row>
    <row r="258" spans="1:45" x14ac:dyDescent="0.25">
      <c r="A258" s="14"/>
      <c r="B258" s="8"/>
      <c r="C258" s="8"/>
      <c r="D258" s="15"/>
      <c r="E258" s="16"/>
      <c r="F258" s="8"/>
      <c r="G258" s="19"/>
      <c r="H258" s="18"/>
      <c r="I258" s="18"/>
      <c r="J258" s="1"/>
      <c r="K258" s="76"/>
      <c r="L258" s="76"/>
      <c r="M258" s="76"/>
      <c r="N258" s="76"/>
      <c r="O258" s="76"/>
      <c r="P258" s="76"/>
      <c r="Q258" s="71"/>
      <c r="R258" s="76"/>
      <c r="T258" s="76"/>
      <c r="U258" s="76"/>
      <c r="V258" s="76"/>
      <c r="W258" s="76"/>
      <c r="X258" s="76"/>
      <c r="Y258" s="76"/>
      <c r="Z258" s="71"/>
      <c r="AA258" s="76"/>
      <c r="AC258" s="76"/>
      <c r="AD258" s="76"/>
      <c r="AE258" s="76"/>
      <c r="AF258" s="76"/>
      <c r="AG258" s="76"/>
      <c r="AH258" s="298"/>
      <c r="AI258" s="71"/>
      <c r="AJ258" s="76"/>
      <c r="AL258" s="76"/>
      <c r="AM258" s="327"/>
      <c r="AN258" s="76"/>
      <c r="AO258" s="309"/>
      <c r="AP258" s="320"/>
      <c r="AQ258" s="76"/>
      <c r="AR258" s="71"/>
      <c r="AS258" s="76"/>
    </row>
    <row r="259" spans="1:45" x14ac:dyDescent="0.25">
      <c r="A259" s="14"/>
      <c r="B259" s="8"/>
      <c r="C259" s="8"/>
      <c r="D259" s="15"/>
      <c r="E259" s="16"/>
      <c r="F259" s="8"/>
      <c r="G259" s="19"/>
      <c r="H259" s="18"/>
      <c r="I259" s="18"/>
      <c r="J259" s="1"/>
      <c r="K259" s="76"/>
      <c r="L259" s="76"/>
      <c r="M259" s="76"/>
      <c r="N259" s="76"/>
      <c r="O259" s="76"/>
      <c r="P259" s="76"/>
      <c r="Q259" s="71"/>
      <c r="R259" s="76"/>
      <c r="T259" s="76"/>
      <c r="U259" s="76"/>
      <c r="V259" s="76"/>
      <c r="W259" s="76"/>
      <c r="X259" s="76"/>
      <c r="Y259" s="76"/>
      <c r="Z259" s="71"/>
      <c r="AA259" s="76"/>
      <c r="AC259" s="76"/>
      <c r="AD259" s="76"/>
      <c r="AE259" s="76"/>
      <c r="AF259" s="76"/>
      <c r="AG259" s="76"/>
      <c r="AH259" s="298"/>
      <c r="AI259" s="71"/>
      <c r="AJ259" s="76"/>
      <c r="AL259" s="76"/>
      <c r="AM259" s="327"/>
      <c r="AN259" s="76"/>
      <c r="AO259" s="309"/>
      <c r="AP259" s="320"/>
      <c r="AQ259" s="76"/>
      <c r="AR259" s="71"/>
      <c r="AS259" s="76"/>
    </row>
    <row r="260" spans="1:45" x14ac:dyDescent="0.25">
      <c r="A260" s="14"/>
      <c r="B260" s="8"/>
      <c r="C260" s="8"/>
      <c r="D260" s="15"/>
      <c r="E260" s="16"/>
      <c r="F260" s="8"/>
      <c r="G260" s="19"/>
      <c r="H260" s="18"/>
      <c r="I260" s="18"/>
      <c r="J260" s="1"/>
      <c r="K260" s="76"/>
      <c r="L260" s="76"/>
      <c r="M260" s="76"/>
      <c r="N260" s="76"/>
      <c r="O260" s="76"/>
      <c r="P260" s="76"/>
      <c r="Q260" s="71"/>
      <c r="R260" s="76"/>
      <c r="T260" s="76"/>
      <c r="U260" s="76"/>
      <c r="V260" s="76"/>
      <c r="W260" s="76"/>
      <c r="X260" s="76"/>
      <c r="Y260" s="76"/>
      <c r="Z260" s="71"/>
      <c r="AA260" s="76"/>
      <c r="AC260" s="76"/>
      <c r="AD260" s="76"/>
      <c r="AE260" s="76"/>
      <c r="AF260" s="76"/>
      <c r="AG260" s="76"/>
      <c r="AH260" s="298"/>
      <c r="AI260" s="71"/>
      <c r="AJ260" s="76"/>
      <c r="AL260" s="76"/>
      <c r="AM260" s="327"/>
      <c r="AN260" s="76"/>
      <c r="AO260" s="309"/>
      <c r="AP260" s="320"/>
      <c r="AQ260" s="76"/>
      <c r="AR260" s="71"/>
      <c r="AS260" s="76"/>
    </row>
    <row r="261" spans="1:45" x14ac:dyDescent="0.25">
      <c r="A261" s="14"/>
      <c r="B261" s="8"/>
      <c r="C261" s="8"/>
      <c r="D261" s="15"/>
      <c r="E261" s="16"/>
      <c r="F261" s="8"/>
      <c r="G261" s="19"/>
      <c r="H261" s="18"/>
      <c r="I261" s="18"/>
      <c r="J261" s="1"/>
      <c r="K261" s="76"/>
      <c r="L261" s="76"/>
      <c r="M261" s="76"/>
      <c r="N261" s="76"/>
      <c r="O261" s="76"/>
      <c r="P261" s="76"/>
      <c r="Q261" s="71"/>
      <c r="R261" s="76"/>
      <c r="T261" s="76"/>
      <c r="U261" s="76"/>
      <c r="V261" s="76"/>
      <c r="W261" s="76"/>
      <c r="X261" s="76"/>
      <c r="Y261" s="76"/>
      <c r="Z261" s="71"/>
      <c r="AA261" s="76"/>
      <c r="AC261" s="76"/>
      <c r="AD261" s="76"/>
      <c r="AE261" s="76"/>
      <c r="AF261" s="76"/>
      <c r="AG261" s="76"/>
      <c r="AH261" s="298"/>
      <c r="AI261" s="71"/>
      <c r="AJ261" s="76"/>
      <c r="AL261" s="76"/>
      <c r="AM261" s="327"/>
      <c r="AN261" s="76"/>
      <c r="AO261" s="309"/>
      <c r="AP261" s="320"/>
      <c r="AQ261" s="76"/>
      <c r="AR261" s="71"/>
      <c r="AS261" s="76"/>
    </row>
    <row r="262" spans="1:45" x14ac:dyDescent="0.25">
      <c r="A262" s="14"/>
      <c r="B262" s="8"/>
      <c r="C262" s="8"/>
      <c r="D262" s="15"/>
      <c r="E262" s="16"/>
      <c r="F262" s="8"/>
      <c r="G262" s="19"/>
      <c r="H262" s="18"/>
      <c r="I262" s="18"/>
      <c r="J262" s="1"/>
      <c r="K262" s="76"/>
      <c r="L262" s="76"/>
      <c r="M262" s="76"/>
      <c r="N262" s="76"/>
      <c r="O262" s="76"/>
      <c r="P262" s="76"/>
      <c r="Q262" s="71"/>
      <c r="R262" s="76"/>
      <c r="T262" s="76"/>
      <c r="U262" s="76"/>
      <c r="V262" s="76"/>
      <c r="W262" s="76"/>
      <c r="X262" s="76"/>
      <c r="Y262" s="76"/>
      <c r="Z262" s="71"/>
      <c r="AA262" s="76"/>
      <c r="AC262" s="76"/>
      <c r="AD262" s="76"/>
      <c r="AE262" s="76"/>
      <c r="AF262" s="76"/>
      <c r="AG262" s="76"/>
      <c r="AH262" s="298"/>
      <c r="AI262" s="71"/>
      <c r="AJ262" s="76"/>
      <c r="AL262" s="76"/>
      <c r="AM262" s="327"/>
      <c r="AN262" s="76"/>
      <c r="AO262" s="309"/>
      <c r="AP262" s="320"/>
      <c r="AQ262" s="76"/>
      <c r="AR262" s="71"/>
      <c r="AS262" s="76"/>
    </row>
    <row r="263" spans="1:45" x14ac:dyDescent="0.25">
      <c r="A263" s="14"/>
      <c r="B263" s="8"/>
      <c r="C263" s="8"/>
      <c r="D263" s="15"/>
      <c r="E263" s="16"/>
      <c r="F263" s="8"/>
      <c r="G263" s="19"/>
      <c r="H263" s="18"/>
      <c r="I263" s="18"/>
      <c r="J263" s="1"/>
      <c r="K263" s="76"/>
      <c r="L263" s="76"/>
      <c r="M263" s="76"/>
      <c r="N263" s="76"/>
      <c r="O263" s="76"/>
      <c r="P263" s="76"/>
      <c r="Q263" s="71"/>
      <c r="R263" s="76"/>
      <c r="T263" s="76"/>
      <c r="U263" s="76"/>
      <c r="V263" s="76"/>
      <c r="W263" s="76"/>
      <c r="X263" s="76"/>
      <c r="Y263" s="76"/>
      <c r="Z263" s="71"/>
      <c r="AA263" s="76"/>
      <c r="AC263" s="76"/>
      <c r="AD263" s="76"/>
      <c r="AE263" s="76"/>
      <c r="AF263" s="76"/>
      <c r="AG263" s="76"/>
      <c r="AH263" s="298"/>
      <c r="AI263" s="71"/>
      <c r="AJ263" s="76"/>
      <c r="AL263" s="76"/>
      <c r="AM263" s="327"/>
      <c r="AN263" s="76"/>
      <c r="AO263" s="309"/>
      <c r="AP263" s="320"/>
      <c r="AQ263" s="76"/>
      <c r="AR263" s="71"/>
      <c r="AS263" s="76"/>
    </row>
    <row r="264" spans="1:45" x14ac:dyDescent="0.25">
      <c r="A264" s="14"/>
      <c r="B264" s="8"/>
      <c r="C264" s="8"/>
      <c r="D264" s="15"/>
      <c r="E264" s="16"/>
      <c r="F264" s="8"/>
      <c r="G264" s="19"/>
      <c r="H264" s="18"/>
      <c r="I264" s="18"/>
      <c r="J264" s="1"/>
      <c r="K264" s="76"/>
      <c r="L264" s="76"/>
      <c r="M264" s="76"/>
      <c r="N264" s="76"/>
      <c r="O264" s="76"/>
      <c r="P264" s="76"/>
      <c r="Q264" s="71"/>
      <c r="R264" s="76"/>
      <c r="T264" s="76"/>
      <c r="U264" s="76"/>
      <c r="V264" s="76"/>
      <c r="W264" s="76"/>
      <c r="X264" s="76"/>
      <c r="Y264" s="76"/>
      <c r="Z264" s="71"/>
      <c r="AA264" s="76"/>
      <c r="AC264" s="76"/>
      <c r="AD264" s="76"/>
      <c r="AE264" s="76"/>
      <c r="AF264" s="76"/>
      <c r="AG264" s="76"/>
      <c r="AH264" s="298"/>
      <c r="AI264" s="71"/>
      <c r="AJ264" s="76"/>
      <c r="AL264" s="76"/>
      <c r="AM264" s="327"/>
      <c r="AN264" s="76"/>
      <c r="AO264" s="309"/>
      <c r="AP264" s="320"/>
      <c r="AQ264" s="76"/>
      <c r="AR264" s="71"/>
      <c r="AS264" s="76"/>
    </row>
    <row r="265" spans="1:45" x14ac:dyDescent="0.25">
      <c r="A265" s="14"/>
      <c r="B265" s="8"/>
      <c r="C265" s="8"/>
      <c r="D265" s="15"/>
      <c r="E265" s="16"/>
      <c r="F265" s="8"/>
      <c r="G265" s="19"/>
      <c r="H265" s="18"/>
      <c r="I265" s="18"/>
      <c r="J265" s="1"/>
      <c r="K265" s="76"/>
      <c r="L265" s="76"/>
      <c r="M265" s="76"/>
      <c r="N265" s="76"/>
      <c r="O265" s="76"/>
      <c r="P265" s="76"/>
      <c r="Q265" s="71"/>
      <c r="R265" s="76"/>
      <c r="T265" s="76"/>
      <c r="U265" s="76"/>
      <c r="V265" s="76"/>
      <c r="W265" s="76"/>
      <c r="X265" s="76"/>
      <c r="Y265" s="76"/>
      <c r="Z265" s="71"/>
      <c r="AA265" s="76"/>
      <c r="AC265" s="76"/>
      <c r="AD265" s="76"/>
      <c r="AE265" s="76"/>
      <c r="AF265" s="76"/>
      <c r="AG265" s="76"/>
      <c r="AH265" s="298"/>
      <c r="AI265" s="71"/>
      <c r="AJ265" s="76"/>
      <c r="AL265" s="76"/>
      <c r="AM265" s="327"/>
      <c r="AN265" s="76"/>
      <c r="AO265" s="309"/>
      <c r="AP265" s="320"/>
      <c r="AQ265" s="76"/>
      <c r="AR265" s="71"/>
      <c r="AS265" s="76"/>
    </row>
    <row r="266" spans="1:45" x14ac:dyDescent="0.25">
      <c r="A266" s="14"/>
      <c r="B266" s="8"/>
      <c r="C266" s="8"/>
      <c r="D266" s="15"/>
      <c r="E266" s="16"/>
      <c r="F266" s="8"/>
      <c r="G266" s="19"/>
      <c r="H266" s="18"/>
      <c r="I266" s="18"/>
      <c r="J266" s="1"/>
      <c r="K266" s="76"/>
      <c r="L266" s="76"/>
      <c r="M266" s="76"/>
      <c r="N266" s="76"/>
      <c r="O266" s="76"/>
      <c r="P266" s="76"/>
      <c r="Q266" s="71"/>
      <c r="R266" s="76"/>
      <c r="T266" s="76"/>
      <c r="U266" s="76"/>
      <c r="V266" s="76"/>
      <c r="W266" s="76"/>
      <c r="X266" s="76"/>
      <c r="Y266" s="76"/>
      <c r="Z266" s="71"/>
      <c r="AA266" s="76"/>
      <c r="AC266" s="76"/>
      <c r="AD266" s="76"/>
      <c r="AE266" s="76"/>
      <c r="AF266" s="76"/>
      <c r="AG266" s="76"/>
      <c r="AH266" s="298"/>
      <c r="AI266" s="71"/>
      <c r="AJ266" s="76"/>
      <c r="AL266" s="76"/>
      <c r="AM266" s="327"/>
      <c r="AN266" s="76"/>
      <c r="AO266" s="309"/>
      <c r="AP266" s="320"/>
      <c r="AQ266" s="76"/>
      <c r="AR266" s="71"/>
      <c r="AS266" s="76"/>
    </row>
    <row r="267" spans="1:45" x14ac:dyDescent="0.25">
      <c r="A267" s="14"/>
      <c r="B267" s="8"/>
      <c r="C267" s="8"/>
      <c r="D267" s="15"/>
      <c r="E267" s="16"/>
      <c r="F267" s="8"/>
      <c r="G267" s="19"/>
      <c r="H267" s="18"/>
      <c r="I267" s="18"/>
      <c r="J267" s="1"/>
      <c r="K267" s="76"/>
      <c r="L267" s="76"/>
      <c r="M267" s="76"/>
      <c r="N267" s="76"/>
      <c r="O267" s="76"/>
      <c r="P267" s="76"/>
      <c r="Q267" s="71"/>
      <c r="R267" s="76"/>
      <c r="T267" s="76"/>
      <c r="U267" s="76"/>
      <c r="V267" s="76"/>
      <c r="W267" s="76"/>
      <c r="X267" s="76"/>
      <c r="Y267" s="76"/>
      <c r="Z267" s="71"/>
      <c r="AA267" s="76"/>
      <c r="AC267" s="76"/>
      <c r="AD267" s="76"/>
      <c r="AE267" s="76"/>
      <c r="AF267" s="76"/>
      <c r="AG267" s="76"/>
      <c r="AH267" s="298"/>
      <c r="AI267" s="71"/>
      <c r="AJ267" s="76"/>
      <c r="AL267" s="76"/>
      <c r="AM267" s="327"/>
      <c r="AN267" s="76"/>
      <c r="AO267" s="309"/>
      <c r="AP267" s="320"/>
      <c r="AQ267" s="76"/>
      <c r="AR267" s="71"/>
      <c r="AS267" s="76"/>
    </row>
    <row r="268" spans="1:45" x14ac:dyDescent="0.25">
      <c r="A268" s="14"/>
      <c r="B268" s="8"/>
      <c r="C268" s="8"/>
      <c r="D268" s="15"/>
      <c r="E268" s="16"/>
      <c r="F268" s="8"/>
      <c r="G268" s="19"/>
      <c r="H268" s="18"/>
      <c r="I268" s="18"/>
      <c r="J268" s="1"/>
      <c r="K268" s="76"/>
      <c r="L268" s="76"/>
      <c r="M268" s="76"/>
      <c r="N268" s="76"/>
      <c r="O268" s="76"/>
      <c r="P268" s="76"/>
      <c r="Q268" s="71"/>
      <c r="R268" s="76"/>
      <c r="T268" s="76"/>
      <c r="U268" s="76"/>
      <c r="V268" s="76"/>
      <c r="W268" s="76"/>
      <c r="X268" s="76"/>
      <c r="Y268" s="76"/>
      <c r="Z268" s="71"/>
      <c r="AA268" s="76"/>
      <c r="AC268" s="76"/>
      <c r="AD268" s="76"/>
      <c r="AE268" s="76"/>
      <c r="AF268" s="76"/>
      <c r="AG268" s="76"/>
      <c r="AH268" s="298"/>
      <c r="AI268" s="71"/>
      <c r="AJ268" s="76"/>
      <c r="AL268" s="76"/>
      <c r="AM268" s="327"/>
      <c r="AN268" s="76"/>
      <c r="AO268" s="309"/>
      <c r="AP268" s="320"/>
      <c r="AQ268" s="76"/>
      <c r="AR268" s="71"/>
      <c r="AS268" s="76"/>
    </row>
    <row r="269" spans="1:45" x14ac:dyDescent="0.25">
      <c r="A269" s="14"/>
      <c r="B269" s="8"/>
      <c r="C269" s="8"/>
      <c r="D269" s="15"/>
      <c r="E269" s="16"/>
      <c r="F269" s="8"/>
      <c r="G269" s="19"/>
      <c r="H269" s="18"/>
      <c r="I269" s="18"/>
      <c r="J269" s="1"/>
      <c r="K269" s="76"/>
      <c r="L269" s="76"/>
      <c r="M269" s="76"/>
      <c r="N269" s="76"/>
      <c r="O269" s="76"/>
      <c r="P269" s="76"/>
      <c r="Q269" s="71"/>
      <c r="R269" s="76"/>
      <c r="T269" s="76"/>
      <c r="U269" s="76"/>
      <c r="V269" s="76"/>
      <c r="W269" s="76"/>
      <c r="X269" s="76"/>
      <c r="Y269" s="76"/>
      <c r="Z269" s="71"/>
      <c r="AA269" s="76"/>
      <c r="AC269" s="76"/>
      <c r="AD269" s="76"/>
      <c r="AE269" s="76"/>
      <c r="AF269" s="76"/>
      <c r="AG269" s="76"/>
      <c r="AH269" s="298"/>
      <c r="AI269" s="71"/>
      <c r="AJ269" s="76"/>
      <c r="AL269" s="76"/>
      <c r="AM269" s="327"/>
      <c r="AN269" s="76"/>
      <c r="AO269" s="309"/>
      <c r="AP269" s="320"/>
      <c r="AQ269" s="76"/>
      <c r="AR269" s="71"/>
      <c r="AS269" s="76"/>
    </row>
    <row r="270" spans="1:45" x14ac:dyDescent="0.25">
      <c r="A270" s="14"/>
      <c r="B270" s="8"/>
      <c r="C270" s="8"/>
      <c r="D270" s="15"/>
      <c r="E270" s="16"/>
      <c r="F270" s="8"/>
      <c r="G270" s="19"/>
      <c r="H270" s="18"/>
      <c r="I270" s="18"/>
      <c r="J270" s="1"/>
      <c r="K270" s="76"/>
      <c r="L270" s="76"/>
      <c r="M270" s="76"/>
      <c r="N270" s="76"/>
      <c r="O270" s="76"/>
      <c r="P270" s="76"/>
      <c r="Q270" s="71"/>
      <c r="R270" s="76"/>
      <c r="T270" s="76"/>
      <c r="U270" s="76"/>
      <c r="V270" s="76"/>
      <c r="W270" s="76"/>
      <c r="X270" s="76"/>
      <c r="Y270" s="76"/>
      <c r="Z270" s="71"/>
      <c r="AA270" s="76"/>
      <c r="AC270" s="76"/>
      <c r="AD270" s="76"/>
      <c r="AE270" s="76"/>
      <c r="AF270" s="76"/>
      <c r="AG270" s="76"/>
      <c r="AH270" s="298"/>
      <c r="AI270" s="71"/>
      <c r="AJ270" s="76"/>
      <c r="AL270" s="76"/>
      <c r="AM270" s="327"/>
      <c r="AN270" s="76"/>
      <c r="AO270" s="309"/>
      <c r="AP270" s="320"/>
      <c r="AQ270" s="76"/>
      <c r="AR270" s="71"/>
      <c r="AS270" s="76"/>
    </row>
    <row r="271" spans="1:45" x14ac:dyDescent="0.25">
      <c r="A271" s="14"/>
      <c r="B271" s="8"/>
      <c r="C271" s="8"/>
      <c r="D271" s="15"/>
      <c r="E271" s="16"/>
      <c r="F271" s="8"/>
      <c r="G271" s="19"/>
      <c r="H271" s="18"/>
      <c r="I271" s="18"/>
      <c r="J271" s="1"/>
      <c r="K271" s="76"/>
      <c r="L271" s="76"/>
      <c r="M271" s="76"/>
      <c r="N271" s="76"/>
      <c r="O271" s="76"/>
      <c r="P271" s="76"/>
      <c r="Q271" s="71"/>
      <c r="R271" s="76"/>
      <c r="T271" s="76"/>
      <c r="U271" s="76"/>
      <c r="V271" s="76"/>
      <c r="W271" s="76"/>
      <c r="X271" s="76"/>
      <c r="Y271" s="76"/>
      <c r="Z271" s="71"/>
      <c r="AA271" s="76"/>
      <c r="AC271" s="76"/>
      <c r="AD271" s="76"/>
      <c r="AE271" s="76"/>
      <c r="AF271" s="76"/>
      <c r="AG271" s="76"/>
      <c r="AH271" s="298"/>
      <c r="AI271" s="71"/>
      <c r="AJ271" s="76"/>
      <c r="AL271" s="76"/>
      <c r="AM271" s="327"/>
      <c r="AN271" s="76"/>
      <c r="AO271" s="309"/>
      <c r="AP271" s="320"/>
      <c r="AQ271" s="76"/>
      <c r="AR271" s="71"/>
      <c r="AS271" s="76"/>
    </row>
    <row r="272" spans="1:45" x14ac:dyDescent="0.25">
      <c r="A272" s="14"/>
      <c r="B272" s="8"/>
      <c r="C272" s="8"/>
      <c r="D272" s="15"/>
      <c r="E272" s="16"/>
      <c r="F272" s="8"/>
      <c r="G272" s="19"/>
      <c r="H272" s="18"/>
      <c r="I272" s="18"/>
      <c r="J272" s="1"/>
      <c r="K272" s="76"/>
      <c r="L272" s="76"/>
      <c r="M272" s="76"/>
      <c r="N272" s="76"/>
      <c r="O272" s="76"/>
      <c r="P272" s="76"/>
      <c r="Q272" s="71"/>
      <c r="R272" s="76"/>
      <c r="T272" s="76"/>
      <c r="U272" s="76"/>
      <c r="V272" s="76"/>
      <c r="W272" s="76"/>
      <c r="X272" s="76"/>
      <c r="Y272" s="76"/>
      <c r="Z272" s="71"/>
      <c r="AA272" s="76"/>
      <c r="AC272" s="76"/>
      <c r="AD272" s="76"/>
      <c r="AE272" s="76"/>
      <c r="AF272" s="76"/>
      <c r="AG272" s="76"/>
      <c r="AH272" s="298"/>
      <c r="AI272" s="71"/>
      <c r="AJ272" s="76"/>
      <c r="AL272" s="76"/>
      <c r="AM272" s="327"/>
      <c r="AN272" s="76"/>
      <c r="AO272" s="309"/>
      <c r="AP272" s="320"/>
      <c r="AQ272" s="76"/>
      <c r="AR272" s="71"/>
      <c r="AS272" s="76"/>
    </row>
    <row r="273" spans="1:45" x14ac:dyDescent="0.25">
      <c r="A273" s="14"/>
      <c r="B273" s="8"/>
      <c r="C273" s="8"/>
      <c r="D273" s="15"/>
      <c r="E273" s="16"/>
      <c r="F273" s="8"/>
      <c r="G273" s="19"/>
      <c r="H273" s="18"/>
      <c r="I273" s="18"/>
      <c r="J273" s="1"/>
      <c r="K273" s="76"/>
      <c r="L273" s="76"/>
      <c r="M273" s="76"/>
      <c r="N273" s="76"/>
      <c r="O273" s="76"/>
      <c r="P273" s="76"/>
      <c r="Q273" s="71"/>
      <c r="R273" s="76"/>
      <c r="T273" s="76"/>
      <c r="U273" s="76"/>
      <c r="V273" s="76"/>
      <c r="W273" s="76"/>
      <c r="X273" s="76"/>
      <c r="Y273" s="76"/>
      <c r="Z273" s="71"/>
      <c r="AA273" s="76"/>
      <c r="AC273" s="76"/>
      <c r="AD273" s="76"/>
      <c r="AE273" s="76"/>
      <c r="AF273" s="76"/>
      <c r="AG273" s="76"/>
      <c r="AH273" s="298"/>
      <c r="AI273" s="71"/>
      <c r="AJ273" s="76"/>
      <c r="AL273" s="76"/>
      <c r="AM273" s="327"/>
      <c r="AN273" s="76"/>
      <c r="AO273" s="309"/>
      <c r="AP273" s="320"/>
      <c r="AQ273" s="76"/>
      <c r="AR273" s="71"/>
      <c r="AS273" s="76"/>
    </row>
    <row r="274" spans="1:45" x14ac:dyDescent="0.25">
      <c r="A274" s="14"/>
      <c r="B274" s="8"/>
      <c r="C274" s="8"/>
      <c r="D274" s="15"/>
      <c r="E274" s="16"/>
      <c r="F274" s="8"/>
      <c r="G274" s="19"/>
      <c r="H274" s="18"/>
      <c r="I274" s="18"/>
      <c r="J274" s="1"/>
      <c r="K274" s="76"/>
      <c r="L274" s="76"/>
      <c r="M274" s="76"/>
      <c r="N274" s="76"/>
      <c r="O274" s="76"/>
      <c r="P274" s="76"/>
      <c r="Q274" s="71"/>
      <c r="R274" s="76"/>
      <c r="T274" s="76"/>
      <c r="U274" s="76"/>
      <c r="V274" s="76"/>
      <c r="W274" s="76"/>
      <c r="X274" s="76"/>
      <c r="Y274" s="76"/>
      <c r="Z274" s="71"/>
      <c r="AA274" s="76"/>
      <c r="AC274" s="76"/>
      <c r="AD274" s="76"/>
      <c r="AE274" s="76"/>
      <c r="AF274" s="76"/>
      <c r="AG274" s="76"/>
      <c r="AH274" s="298"/>
      <c r="AI274" s="71"/>
      <c r="AJ274" s="76"/>
      <c r="AL274" s="76"/>
      <c r="AM274" s="327"/>
      <c r="AN274" s="76"/>
      <c r="AO274" s="309"/>
      <c r="AP274" s="320"/>
      <c r="AQ274" s="76"/>
      <c r="AR274" s="71"/>
      <c r="AS274" s="76"/>
    </row>
    <row r="275" spans="1:45" x14ac:dyDescent="0.25">
      <c r="A275" s="14"/>
      <c r="B275" s="8"/>
      <c r="C275" s="8"/>
      <c r="D275" s="15"/>
      <c r="E275" s="16"/>
      <c r="F275" s="8"/>
      <c r="G275" s="19"/>
      <c r="H275" s="18"/>
      <c r="I275" s="18"/>
      <c r="J275" s="1"/>
      <c r="K275" s="76"/>
      <c r="L275" s="76"/>
      <c r="M275" s="76"/>
      <c r="N275" s="76"/>
      <c r="O275" s="76"/>
      <c r="P275" s="76"/>
      <c r="Q275" s="71"/>
      <c r="R275" s="76"/>
      <c r="T275" s="76"/>
      <c r="U275" s="76"/>
      <c r="V275" s="76"/>
      <c r="W275" s="76"/>
      <c r="X275" s="76"/>
      <c r="Y275" s="76"/>
      <c r="Z275" s="71"/>
      <c r="AA275" s="76"/>
      <c r="AC275" s="76"/>
      <c r="AD275" s="76"/>
      <c r="AE275" s="76"/>
      <c r="AF275" s="76"/>
      <c r="AG275" s="76"/>
      <c r="AH275" s="298"/>
      <c r="AI275" s="71"/>
      <c r="AJ275" s="76"/>
      <c r="AL275" s="76"/>
      <c r="AM275" s="327"/>
      <c r="AN275" s="76"/>
      <c r="AO275" s="309"/>
      <c r="AP275" s="320"/>
      <c r="AQ275" s="76"/>
      <c r="AR275" s="71"/>
      <c r="AS275" s="76"/>
    </row>
    <row r="276" spans="1:45" x14ac:dyDescent="0.25">
      <c r="A276" s="14"/>
      <c r="B276" s="8"/>
      <c r="C276" s="8"/>
      <c r="D276" s="15"/>
      <c r="E276" s="16"/>
      <c r="F276" s="8"/>
      <c r="G276" s="19"/>
      <c r="H276" s="18"/>
      <c r="I276" s="18"/>
      <c r="J276" s="1"/>
      <c r="K276" s="76"/>
      <c r="L276" s="76"/>
      <c r="M276" s="76"/>
      <c r="N276" s="76"/>
      <c r="O276" s="76"/>
      <c r="P276" s="76"/>
      <c r="Q276" s="71"/>
      <c r="R276" s="76"/>
      <c r="T276" s="76"/>
      <c r="U276" s="76"/>
      <c r="V276" s="76"/>
      <c r="W276" s="76"/>
      <c r="X276" s="76"/>
      <c r="Y276" s="76"/>
      <c r="Z276" s="71"/>
      <c r="AA276" s="76"/>
      <c r="AC276" s="76"/>
      <c r="AD276" s="76"/>
      <c r="AE276" s="76"/>
      <c r="AF276" s="76"/>
      <c r="AG276" s="76"/>
      <c r="AH276" s="298"/>
      <c r="AI276" s="71"/>
      <c r="AJ276" s="76"/>
      <c r="AL276" s="76"/>
      <c r="AM276" s="327"/>
      <c r="AN276" s="76"/>
      <c r="AO276" s="309"/>
      <c r="AP276" s="320"/>
      <c r="AQ276" s="76"/>
      <c r="AR276" s="71"/>
      <c r="AS276" s="76"/>
    </row>
    <row r="277" spans="1:45" x14ac:dyDescent="0.25">
      <c r="A277" s="14"/>
      <c r="B277" s="8"/>
      <c r="C277" s="8"/>
      <c r="D277" s="15"/>
      <c r="E277" s="16"/>
      <c r="F277" s="8"/>
      <c r="G277" s="19"/>
      <c r="H277" s="18"/>
      <c r="I277" s="18"/>
      <c r="J277" s="1"/>
      <c r="K277" s="76"/>
      <c r="L277" s="76"/>
      <c r="M277" s="76"/>
      <c r="N277" s="76"/>
      <c r="O277" s="76"/>
      <c r="P277" s="76"/>
      <c r="Q277" s="71"/>
      <c r="R277" s="76"/>
      <c r="T277" s="76"/>
      <c r="U277" s="76"/>
      <c r="V277" s="76"/>
      <c r="W277" s="76"/>
      <c r="X277" s="76"/>
      <c r="Y277" s="76"/>
      <c r="Z277" s="71"/>
      <c r="AA277" s="76"/>
      <c r="AC277" s="76"/>
      <c r="AD277" s="76"/>
      <c r="AE277" s="76"/>
      <c r="AF277" s="76"/>
      <c r="AG277" s="76"/>
      <c r="AH277" s="298"/>
      <c r="AI277" s="71"/>
      <c r="AJ277" s="76"/>
      <c r="AL277" s="76"/>
      <c r="AM277" s="327"/>
      <c r="AN277" s="76"/>
      <c r="AO277" s="309"/>
      <c r="AP277" s="320"/>
      <c r="AQ277" s="76"/>
      <c r="AR277" s="71"/>
      <c r="AS277" s="76"/>
    </row>
    <row r="278" spans="1:45" x14ac:dyDescent="0.25">
      <c r="A278" s="14"/>
      <c r="B278" s="8"/>
      <c r="C278" s="8"/>
      <c r="D278" s="15"/>
      <c r="E278" s="16"/>
      <c r="F278" s="8"/>
      <c r="G278" s="19"/>
      <c r="H278" s="18"/>
      <c r="I278" s="18"/>
      <c r="J278" s="1"/>
      <c r="K278" s="76"/>
      <c r="L278" s="76"/>
      <c r="M278" s="76"/>
      <c r="N278" s="76"/>
      <c r="O278" s="76"/>
      <c r="P278" s="76"/>
      <c r="Q278" s="71"/>
      <c r="R278" s="76"/>
      <c r="T278" s="76"/>
      <c r="U278" s="76"/>
      <c r="V278" s="76"/>
      <c r="W278" s="76"/>
      <c r="X278" s="76"/>
      <c r="Y278" s="76"/>
      <c r="Z278" s="71"/>
      <c r="AA278" s="76"/>
      <c r="AC278" s="76"/>
      <c r="AD278" s="76"/>
      <c r="AE278" s="76"/>
      <c r="AF278" s="76"/>
      <c r="AG278" s="76"/>
      <c r="AH278" s="298"/>
      <c r="AI278" s="71"/>
      <c r="AJ278" s="76"/>
      <c r="AL278" s="76"/>
      <c r="AM278" s="327"/>
      <c r="AN278" s="76"/>
      <c r="AO278" s="309"/>
      <c r="AP278" s="320"/>
      <c r="AQ278" s="76"/>
      <c r="AR278" s="71"/>
      <c r="AS278" s="76"/>
    </row>
    <row r="279" spans="1:45" x14ac:dyDescent="0.25">
      <c r="A279" s="14"/>
      <c r="B279" s="8"/>
      <c r="C279" s="8"/>
      <c r="D279" s="15"/>
      <c r="E279" s="16"/>
      <c r="F279" s="8"/>
      <c r="G279" s="19"/>
      <c r="H279" s="18"/>
      <c r="I279" s="18"/>
      <c r="J279" s="1"/>
      <c r="K279" s="76"/>
      <c r="L279" s="76"/>
      <c r="M279" s="76"/>
      <c r="N279" s="76"/>
      <c r="O279" s="76"/>
      <c r="P279" s="76"/>
      <c r="Q279" s="71"/>
      <c r="R279" s="76"/>
      <c r="T279" s="76"/>
      <c r="U279" s="76"/>
      <c r="V279" s="76"/>
      <c r="W279" s="76"/>
      <c r="X279" s="76"/>
      <c r="Y279" s="76"/>
      <c r="Z279" s="71"/>
      <c r="AA279" s="76"/>
      <c r="AC279" s="76"/>
      <c r="AD279" s="76"/>
      <c r="AE279" s="76"/>
      <c r="AF279" s="76"/>
      <c r="AG279" s="76"/>
      <c r="AH279" s="298"/>
      <c r="AI279" s="71"/>
      <c r="AJ279" s="76"/>
      <c r="AL279" s="76"/>
      <c r="AM279" s="327"/>
      <c r="AN279" s="76"/>
      <c r="AO279" s="309"/>
      <c r="AP279" s="320"/>
      <c r="AQ279" s="76"/>
      <c r="AR279" s="71"/>
      <c r="AS279" s="76"/>
    </row>
    <row r="280" spans="1:45" x14ac:dyDescent="0.25">
      <c r="A280" s="14"/>
      <c r="B280" s="8"/>
      <c r="C280" s="8"/>
      <c r="D280" s="15"/>
      <c r="E280" s="16"/>
      <c r="F280" s="8"/>
      <c r="G280" s="19"/>
      <c r="H280" s="18"/>
      <c r="I280" s="18"/>
      <c r="J280" s="1"/>
      <c r="K280" s="76"/>
      <c r="L280" s="76"/>
      <c r="M280" s="76"/>
      <c r="N280" s="76"/>
      <c r="O280" s="76"/>
      <c r="P280" s="76"/>
      <c r="Q280" s="71"/>
      <c r="R280" s="76"/>
      <c r="T280" s="76"/>
      <c r="U280" s="76"/>
      <c r="V280" s="76"/>
      <c r="W280" s="76"/>
      <c r="X280" s="76"/>
      <c r="Y280" s="76"/>
      <c r="Z280" s="71"/>
      <c r="AA280" s="76"/>
      <c r="AC280" s="76"/>
      <c r="AD280" s="76"/>
      <c r="AE280" s="76"/>
      <c r="AF280" s="76"/>
      <c r="AG280" s="76"/>
      <c r="AH280" s="298"/>
      <c r="AI280" s="71"/>
      <c r="AJ280" s="76"/>
      <c r="AL280" s="76"/>
      <c r="AM280" s="327"/>
      <c r="AN280" s="76"/>
      <c r="AO280" s="309"/>
      <c r="AP280" s="320"/>
      <c r="AQ280" s="76"/>
      <c r="AR280" s="71"/>
      <c r="AS280" s="76"/>
    </row>
    <row r="281" spans="1:45" x14ac:dyDescent="0.25">
      <c r="A281" s="14"/>
      <c r="B281" s="8"/>
      <c r="C281" s="8"/>
      <c r="D281" s="15"/>
      <c r="E281" s="16"/>
      <c r="F281" s="8"/>
      <c r="G281" s="19"/>
      <c r="H281" s="18"/>
      <c r="I281" s="18"/>
      <c r="J281" s="1"/>
      <c r="K281" s="76"/>
      <c r="L281" s="76"/>
      <c r="M281" s="76"/>
      <c r="N281" s="76"/>
      <c r="O281" s="76"/>
      <c r="P281" s="76"/>
      <c r="Q281" s="71"/>
      <c r="R281" s="76"/>
      <c r="T281" s="76"/>
      <c r="U281" s="76"/>
      <c r="V281" s="76"/>
      <c r="W281" s="76"/>
      <c r="X281" s="76"/>
      <c r="Y281" s="76"/>
      <c r="Z281" s="71"/>
      <c r="AA281" s="76"/>
      <c r="AC281" s="76"/>
      <c r="AD281" s="76"/>
      <c r="AE281" s="76"/>
      <c r="AF281" s="76"/>
      <c r="AG281" s="76"/>
      <c r="AH281" s="298"/>
      <c r="AI281" s="71"/>
      <c r="AJ281" s="76"/>
      <c r="AL281" s="76"/>
      <c r="AM281" s="327"/>
      <c r="AN281" s="76"/>
      <c r="AO281" s="309"/>
      <c r="AP281" s="320"/>
      <c r="AQ281" s="76"/>
      <c r="AR281" s="71"/>
      <c r="AS281" s="76"/>
    </row>
    <row r="282" spans="1:45" x14ac:dyDescent="0.25">
      <c r="A282" s="14"/>
      <c r="B282" s="8"/>
      <c r="C282" s="8"/>
      <c r="D282" s="15"/>
      <c r="E282" s="16"/>
      <c r="F282" s="8"/>
      <c r="G282" s="19"/>
      <c r="H282" s="18"/>
      <c r="I282" s="18"/>
      <c r="J282" s="1"/>
      <c r="K282" s="76"/>
      <c r="L282" s="76"/>
      <c r="M282" s="76"/>
      <c r="N282" s="76"/>
      <c r="O282" s="76"/>
      <c r="P282" s="76"/>
      <c r="Q282" s="71"/>
      <c r="R282" s="76"/>
      <c r="T282" s="76"/>
      <c r="U282" s="76"/>
      <c r="V282" s="76"/>
      <c r="W282" s="76"/>
      <c r="X282" s="76"/>
      <c r="Y282" s="76"/>
      <c r="Z282" s="71"/>
      <c r="AA282" s="76"/>
      <c r="AC282" s="76"/>
      <c r="AD282" s="76"/>
      <c r="AE282" s="76"/>
      <c r="AF282" s="76"/>
      <c r="AG282" s="76"/>
      <c r="AH282" s="298"/>
      <c r="AI282" s="71"/>
      <c r="AJ282" s="76"/>
      <c r="AL282" s="76"/>
      <c r="AM282" s="327"/>
      <c r="AN282" s="76"/>
      <c r="AO282" s="309"/>
      <c r="AP282" s="320"/>
      <c r="AQ282" s="76"/>
      <c r="AR282" s="71"/>
      <c r="AS282" s="76"/>
    </row>
    <row r="283" spans="1:45" x14ac:dyDescent="0.25">
      <c r="A283" s="14"/>
      <c r="B283" s="8"/>
      <c r="C283" s="8"/>
      <c r="D283" s="15"/>
      <c r="E283" s="16"/>
      <c r="F283" s="8"/>
      <c r="G283" s="19"/>
      <c r="H283" s="18"/>
      <c r="I283" s="18"/>
      <c r="J283" s="1"/>
      <c r="K283" s="76"/>
      <c r="L283" s="76"/>
      <c r="M283" s="76"/>
      <c r="N283" s="76"/>
      <c r="O283" s="76"/>
      <c r="P283" s="76"/>
      <c r="Q283" s="71"/>
      <c r="R283" s="76"/>
      <c r="T283" s="76"/>
      <c r="U283" s="76"/>
      <c r="V283" s="76"/>
      <c r="W283" s="76"/>
      <c r="X283" s="76"/>
      <c r="Y283" s="76"/>
      <c r="Z283" s="71"/>
      <c r="AA283" s="76"/>
      <c r="AC283" s="76"/>
      <c r="AD283" s="76"/>
      <c r="AE283" s="76"/>
      <c r="AF283" s="76"/>
      <c r="AG283" s="76"/>
      <c r="AH283" s="298"/>
      <c r="AI283" s="71"/>
      <c r="AJ283" s="76"/>
      <c r="AL283" s="76"/>
      <c r="AM283" s="327"/>
      <c r="AN283" s="76"/>
      <c r="AO283" s="309"/>
      <c r="AP283" s="320"/>
      <c r="AQ283" s="76"/>
      <c r="AR283" s="71"/>
      <c r="AS283" s="76"/>
    </row>
    <row r="284" spans="1:45" x14ac:dyDescent="0.25">
      <c r="A284" s="14"/>
      <c r="B284" s="8"/>
      <c r="C284" s="8"/>
      <c r="D284" s="15"/>
      <c r="E284" s="16"/>
      <c r="F284" s="8"/>
      <c r="G284" s="19"/>
      <c r="H284" s="18"/>
      <c r="I284" s="18"/>
      <c r="J284" s="1"/>
      <c r="K284" s="76"/>
      <c r="L284" s="76"/>
      <c r="M284" s="76"/>
      <c r="N284" s="76"/>
      <c r="O284" s="76"/>
      <c r="P284" s="76"/>
      <c r="Q284" s="71"/>
      <c r="R284" s="76"/>
      <c r="T284" s="76"/>
      <c r="U284" s="76"/>
      <c r="V284" s="76"/>
      <c r="W284" s="76"/>
      <c r="X284" s="76"/>
      <c r="Y284" s="76"/>
      <c r="Z284" s="71"/>
      <c r="AA284" s="76"/>
      <c r="AC284" s="76"/>
      <c r="AD284" s="76"/>
      <c r="AE284" s="76"/>
      <c r="AF284" s="76"/>
      <c r="AG284" s="76"/>
      <c r="AH284" s="298"/>
      <c r="AI284" s="71"/>
      <c r="AJ284" s="76"/>
      <c r="AL284" s="76"/>
      <c r="AM284" s="327"/>
      <c r="AN284" s="76"/>
      <c r="AO284" s="309"/>
      <c r="AP284" s="320"/>
      <c r="AQ284" s="76"/>
      <c r="AR284" s="71"/>
      <c r="AS284" s="76"/>
    </row>
    <row r="285" spans="1:45" x14ac:dyDescent="0.25">
      <c r="A285" s="14"/>
      <c r="B285" s="8"/>
      <c r="C285" s="8"/>
      <c r="D285" s="15"/>
      <c r="E285" s="16"/>
      <c r="F285" s="8"/>
      <c r="G285" s="19"/>
      <c r="H285" s="18"/>
      <c r="I285" s="18"/>
      <c r="J285" s="1"/>
      <c r="K285" s="76"/>
      <c r="L285" s="76"/>
      <c r="M285" s="76"/>
      <c r="N285" s="76"/>
      <c r="O285" s="76"/>
      <c r="P285" s="76"/>
      <c r="Q285" s="71"/>
      <c r="R285" s="76"/>
      <c r="T285" s="76"/>
      <c r="U285" s="76"/>
      <c r="V285" s="76"/>
      <c r="W285" s="76"/>
      <c r="X285" s="76"/>
      <c r="Y285" s="76"/>
      <c r="Z285" s="71"/>
      <c r="AA285" s="76"/>
      <c r="AC285" s="76"/>
      <c r="AD285" s="76"/>
      <c r="AE285" s="76"/>
      <c r="AF285" s="76"/>
      <c r="AG285" s="76"/>
      <c r="AH285" s="298"/>
      <c r="AI285" s="71"/>
      <c r="AJ285" s="76"/>
      <c r="AL285" s="76"/>
      <c r="AM285" s="327"/>
      <c r="AN285" s="76"/>
      <c r="AO285" s="309"/>
      <c r="AP285" s="320"/>
      <c r="AQ285" s="76"/>
      <c r="AR285" s="71"/>
      <c r="AS285" s="76"/>
    </row>
    <row r="286" spans="1:45" x14ac:dyDescent="0.25">
      <c r="A286" s="14"/>
      <c r="B286" s="8"/>
      <c r="C286" s="8"/>
      <c r="D286" s="15"/>
      <c r="E286" s="16"/>
      <c r="F286" s="8"/>
      <c r="G286" s="19"/>
      <c r="H286" s="18"/>
      <c r="I286" s="18"/>
      <c r="J286" s="1"/>
      <c r="K286" s="76"/>
      <c r="L286" s="76"/>
      <c r="M286" s="76"/>
      <c r="N286" s="76"/>
      <c r="O286" s="76"/>
      <c r="P286" s="76"/>
      <c r="Q286" s="71"/>
      <c r="R286" s="76"/>
      <c r="T286" s="76"/>
      <c r="U286" s="76"/>
      <c r="V286" s="76"/>
      <c r="W286" s="76"/>
      <c r="X286" s="76"/>
      <c r="Y286" s="76"/>
      <c r="Z286" s="71"/>
      <c r="AA286" s="76"/>
      <c r="AC286" s="76"/>
      <c r="AD286" s="76"/>
      <c r="AE286" s="76"/>
      <c r="AF286" s="76"/>
      <c r="AG286" s="76"/>
      <c r="AH286" s="298"/>
      <c r="AI286" s="71"/>
      <c r="AJ286" s="76"/>
      <c r="AL286" s="76"/>
      <c r="AM286" s="327"/>
      <c r="AN286" s="76"/>
      <c r="AO286" s="309"/>
      <c r="AP286" s="320"/>
      <c r="AQ286" s="76"/>
      <c r="AR286" s="71"/>
      <c r="AS286" s="76"/>
    </row>
    <row r="287" spans="1:45" x14ac:dyDescent="0.25">
      <c r="A287" s="14"/>
      <c r="B287" s="8"/>
      <c r="C287" s="8"/>
      <c r="D287" s="15"/>
      <c r="E287" s="16"/>
      <c r="F287" s="8"/>
      <c r="G287" s="19"/>
      <c r="H287" s="18"/>
      <c r="I287" s="18"/>
      <c r="J287" s="1"/>
      <c r="K287" s="76"/>
      <c r="L287" s="76"/>
      <c r="M287" s="76"/>
      <c r="N287" s="76"/>
      <c r="O287" s="76"/>
      <c r="P287" s="76"/>
      <c r="Q287" s="71"/>
      <c r="R287" s="76"/>
      <c r="T287" s="76"/>
      <c r="U287" s="76"/>
      <c r="V287" s="76"/>
      <c r="W287" s="76"/>
      <c r="X287" s="76"/>
      <c r="Y287" s="76"/>
      <c r="Z287" s="71"/>
      <c r="AA287" s="76"/>
      <c r="AC287" s="76"/>
      <c r="AD287" s="76"/>
      <c r="AE287" s="76"/>
      <c r="AF287" s="76"/>
      <c r="AG287" s="76"/>
      <c r="AH287" s="298"/>
      <c r="AI287" s="71"/>
      <c r="AJ287" s="76"/>
      <c r="AL287" s="76"/>
      <c r="AM287" s="327"/>
      <c r="AN287" s="76"/>
      <c r="AO287" s="309"/>
      <c r="AP287" s="320"/>
      <c r="AQ287" s="76"/>
      <c r="AR287" s="71"/>
      <c r="AS287" s="76"/>
    </row>
    <row r="288" spans="1:45" x14ac:dyDescent="0.25">
      <c r="A288" s="14"/>
      <c r="B288" s="8"/>
      <c r="C288" s="8"/>
      <c r="D288" s="15"/>
      <c r="E288" s="16"/>
      <c r="F288" s="8"/>
      <c r="G288" s="19"/>
      <c r="H288" s="18"/>
      <c r="I288" s="18"/>
      <c r="J288" s="1"/>
      <c r="K288" s="76"/>
      <c r="L288" s="76"/>
      <c r="M288" s="76"/>
      <c r="N288" s="76"/>
      <c r="O288" s="76"/>
      <c r="P288" s="76"/>
      <c r="Q288" s="71"/>
      <c r="R288" s="76"/>
      <c r="T288" s="76"/>
      <c r="U288" s="76"/>
      <c r="V288" s="76"/>
      <c r="W288" s="76"/>
      <c r="X288" s="76"/>
      <c r="Y288" s="76"/>
      <c r="Z288" s="71"/>
      <c r="AA288" s="76"/>
      <c r="AC288" s="76"/>
      <c r="AD288" s="76"/>
      <c r="AE288" s="76"/>
      <c r="AF288" s="76"/>
      <c r="AG288" s="76"/>
      <c r="AH288" s="298"/>
      <c r="AI288" s="71"/>
      <c r="AJ288" s="76"/>
      <c r="AL288" s="76"/>
      <c r="AM288" s="327"/>
      <c r="AN288" s="76"/>
      <c r="AO288" s="309"/>
      <c r="AP288" s="320"/>
      <c r="AQ288" s="76"/>
      <c r="AR288" s="71"/>
      <c r="AS288" s="76"/>
    </row>
    <row r="289" spans="1:45" x14ac:dyDescent="0.25">
      <c r="A289" s="14"/>
      <c r="B289" s="8"/>
      <c r="C289" s="8"/>
      <c r="D289" s="15"/>
      <c r="E289" s="16"/>
      <c r="F289" s="8"/>
      <c r="G289" s="19"/>
      <c r="H289" s="18"/>
      <c r="I289" s="18"/>
      <c r="J289" s="1"/>
      <c r="K289" s="76"/>
      <c r="L289" s="76"/>
      <c r="M289" s="76"/>
      <c r="N289" s="76"/>
      <c r="O289" s="76"/>
      <c r="P289" s="76"/>
      <c r="Q289" s="71"/>
      <c r="R289" s="76"/>
      <c r="T289" s="76"/>
      <c r="U289" s="76"/>
      <c r="V289" s="76"/>
      <c r="W289" s="76"/>
      <c r="X289" s="76"/>
      <c r="Y289" s="76"/>
      <c r="Z289" s="71"/>
      <c r="AA289" s="76"/>
      <c r="AC289" s="76"/>
      <c r="AD289" s="76"/>
      <c r="AE289" s="76"/>
      <c r="AF289" s="76"/>
      <c r="AG289" s="76"/>
      <c r="AH289" s="298"/>
      <c r="AI289" s="71"/>
      <c r="AJ289" s="76"/>
      <c r="AL289" s="76"/>
      <c r="AM289" s="327"/>
      <c r="AN289" s="76"/>
      <c r="AO289" s="309"/>
      <c r="AP289" s="320"/>
      <c r="AQ289" s="76"/>
      <c r="AR289" s="71"/>
      <c r="AS289" s="76"/>
    </row>
    <row r="290" spans="1:45" x14ac:dyDescent="0.25">
      <c r="A290" s="14"/>
      <c r="B290" s="8"/>
      <c r="C290" s="8"/>
      <c r="D290" s="15"/>
      <c r="E290" s="16"/>
      <c r="F290" s="8"/>
      <c r="G290" s="19"/>
      <c r="H290" s="18"/>
      <c r="I290" s="18"/>
      <c r="J290" s="1"/>
      <c r="K290" s="76"/>
      <c r="L290" s="76"/>
      <c r="M290" s="76"/>
      <c r="N290" s="76"/>
      <c r="O290" s="76"/>
      <c r="P290" s="76"/>
      <c r="Q290" s="71"/>
      <c r="R290" s="76"/>
      <c r="T290" s="76"/>
      <c r="U290" s="76"/>
      <c r="V290" s="76"/>
      <c r="W290" s="76"/>
      <c r="X290" s="76"/>
      <c r="Y290" s="76"/>
      <c r="Z290" s="71"/>
      <c r="AA290" s="76"/>
      <c r="AC290" s="76"/>
      <c r="AD290" s="76"/>
      <c r="AE290" s="76"/>
      <c r="AF290" s="76"/>
      <c r="AG290" s="76"/>
      <c r="AH290" s="298"/>
      <c r="AI290" s="71"/>
      <c r="AJ290" s="76"/>
      <c r="AL290" s="76"/>
      <c r="AM290" s="327"/>
      <c r="AN290" s="76"/>
      <c r="AO290" s="309"/>
      <c r="AP290" s="320"/>
      <c r="AQ290" s="76"/>
      <c r="AR290" s="71"/>
      <c r="AS290" s="76"/>
    </row>
    <row r="291" spans="1:45" x14ac:dyDescent="0.25">
      <c r="A291" s="14"/>
      <c r="B291" s="8"/>
      <c r="C291" s="8"/>
      <c r="D291" s="15"/>
      <c r="E291" s="16"/>
      <c r="F291" s="8"/>
      <c r="G291" s="19"/>
      <c r="H291" s="18"/>
      <c r="I291" s="18"/>
      <c r="J291" s="1"/>
      <c r="K291" s="76"/>
      <c r="L291" s="76"/>
      <c r="M291" s="76"/>
      <c r="N291" s="76"/>
      <c r="O291" s="76"/>
      <c r="P291" s="76"/>
      <c r="Q291" s="71"/>
      <c r="R291" s="76"/>
      <c r="T291" s="76"/>
      <c r="U291" s="76"/>
      <c r="V291" s="76"/>
      <c r="W291" s="76"/>
      <c r="X291" s="76"/>
      <c r="Y291" s="76"/>
      <c r="Z291" s="71"/>
      <c r="AA291" s="76"/>
      <c r="AC291" s="76"/>
      <c r="AD291" s="76"/>
      <c r="AE291" s="76"/>
      <c r="AF291" s="76"/>
      <c r="AG291" s="76"/>
      <c r="AH291" s="298"/>
      <c r="AI291" s="71"/>
      <c r="AJ291" s="76"/>
      <c r="AL291" s="76"/>
      <c r="AM291" s="327"/>
      <c r="AN291" s="76"/>
      <c r="AO291" s="309"/>
      <c r="AP291" s="320"/>
      <c r="AQ291" s="76"/>
      <c r="AR291" s="71"/>
      <c r="AS291" s="76"/>
    </row>
    <row r="292" spans="1:45" x14ac:dyDescent="0.25">
      <c r="A292" s="14"/>
      <c r="B292" s="8"/>
      <c r="C292" s="8"/>
      <c r="D292" s="15"/>
      <c r="E292" s="16"/>
      <c r="F292" s="8"/>
      <c r="G292" s="19"/>
      <c r="H292" s="18"/>
      <c r="I292" s="18"/>
      <c r="J292" s="1"/>
      <c r="K292" s="76"/>
      <c r="L292" s="76"/>
      <c r="M292" s="76"/>
      <c r="N292" s="76"/>
      <c r="O292" s="76"/>
      <c r="P292" s="76"/>
      <c r="Q292" s="71"/>
      <c r="R292" s="76"/>
      <c r="T292" s="76"/>
      <c r="U292" s="76"/>
      <c r="V292" s="76"/>
      <c r="W292" s="76"/>
      <c r="X292" s="76"/>
      <c r="Y292" s="76"/>
      <c r="Z292" s="71"/>
      <c r="AA292" s="76"/>
      <c r="AC292" s="76"/>
      <c r="AD292" s="76"/>
      <c r="AE292" s="76"/>
      <c r="AF292" s="76"/>
      <c r="AG292" s="76"/>
      <c r="AH292" s="298"/>
      <c r="AI292" s="71"/>
      <c r="AJ292" s="76"/>
      <c r="AL292" s="76"/>
      <c r="AM292" s="327"/>
      <c r="AN292" s="76"/>
      <c r="AO292" s="309"/>
      <c r="AP292" s="320"/>
      <c r="AQ292" s="76"/>
      <c r="AR292" s="71"/>
      <c r="AS292" s="76"/>
    </row>
    <row r="293" spans="1:45" x14ac:dyDescent="0.25">
      <c r="A293" s="14"/>
      <c r="B293" s="8"/>
      <c r="C293" s="8"/>
      <c r="D293" s="15"/>
      <c r="E293" s="16"/>
      <c r="F293" s="8"/>
      <c r="G293" s="19"/>
      <c r="H293" s="18"/>
      <c r="I293" s="18"/>
      <c r="J293" s="1"/>
      <c r="K293" s="76"/>
      <c r="L293" s="76"/>
      <c r="M293" s="76"/>
      <c r="N293" s="76"/>
      <c r="O293" s="76"/>
      <c r="P293" s="76"/>
      <c r="Q293" s="71"/>
      <c r="R293" s="76"/>
      <c r="T293" s="76"/>
      <c r="U293" s="76"/>
      <c r="V293" s="76"/>
      <c r="W293" s="76"/>
      <c r="X293" s="76"/>
      <c r="Y293" s="76"/>
      <c r="Z293" s="71"/>
      <c r="AA293" s="76"/>
      <c r="AC293" s="76"/>
      <c r="AD293" s="76"/>
      <c r="AE293" s="76"/>
      <c r="AF293" s="76"/>
      <c r="AG293" s="76"/>
      <c r="AH293" s="298"/>
      <c r="AI293" s="71"/>
      <c r="AJ293" s="76"/>
      <c r="AL293" s="76"/>
      <c r="AM293" s="327"/>
      <c r="AN293" s="76"/>
      <c r="AO293" s="309"/>
      <c r="AP293" s="320"/>
      <c r="AQ293" s="76"/>
      <c r="AR293" s="71"/>
      <c r="AS293" s="76"/>
    </row>
    <row r="294" spans="1:45" x14ac:dyDescent="0.25">
      <c r="A294" s="14"/>
      <c r="B294" s="8"/>
      <c r="C294" s="8"/>
      <c r="D294" s="15"/>
      <c r="E294" s="16"/>
      <c r="F294" s="8"/>
      <c r="G294" s="19"/>
      <c r="H294" s="18"/>
      <c r="I294" s="18"/>
      <c r="J294" s="1"/>
      <c r="K294" s="76"/>
      <c r="L294" s="76"/>
      <c r="M294" s="76"/>
      <c r="N294" s="76"/>
      <c r="O294" s="76"/>
      <c r="P294" s="76"/>
      <c r="Q294" s="71"/>
      <c r="R294" s="76"/>
      <c r="T294" s="76"/>
      <c r="U294" s="76"/>
      <c r="V294" s="76"/>
      <c r="W294" s="76"/>
      <c r="X294" s="76"/>
      <c r="Y294" s="76"/>
      <c r="Z294" s="71"/>
      <c r="AA294" s="76"/>
      <c r="AC294" s="76"/>
      <c r="AD294" s="76"/>
      <c r="AE294" s="76"/>
      <c r="AF294" s="76"/>
      <c r="AG294" s="76"/>
      <c r="AH294" s="298"/>
      <c r="AI294" s="71"/>
      <c r="AJ294" s="76"/>
      <c r="AL294" s="76"/>
      <c r="AM294" s="327"/>
      <c r="AN294" s="76"/>
      <c r="AO294" s="309"/>
      <c r="AP294" s="320"/>
      <c r="AQ294" s="76"/>
      <c r="AR294" s="71"/>
      <c r="AS294" s="76"/>
    </row>
    <row r="295" spans="1:45" x14ac:dyDescent="0.25">
      <c r="A295" s="14"/>
      <c r="B295" s="8"/>
      <c r="C295" s="8"/>
      <c r="D295" s="15"/>
      <c r="E295" s="16"/>
      <c r="F295" s="8"/>
      <c r="G295" s="19"/>
      <c r="H295" s="18"/>
      <c r="I295" s="18"/>
      <c r="J295" s="1"/>
      <c r="K295" s="76"/>
      <c r="L295" s="76"/>
      <c r="M295" s="76"/>
      <c r="N295" s="76"/>
      <c r="O295" s="76"/>
      <c r="P295" s="76"/>
      <c r="Q295" s="71"/>
      <c r="R295" s="76"/>
      <c r="T295" s="76"/>
      <c r="U295" s="76"/>
      <c r="V295" s="76"/>
      <c r="W295" s="76"/>
      <c r="X295" s="76"/>
      <c r="Y295" s="76"/>
      <c r="Z295" s="71"/>
      <c r="AA295" s="76"/>
      <c r="AC295" s="76"/>
      <c r="AD295" s="76"/>
      <c r="AE295" s="76"/>
      <c r="AF295" s="76"/>
      <c r="AG295" s="76"/>
      <c r="AH295" s="298"/>
      <c r="AI295" s="71"/>
      <c r="AJ295" s="76"/>
      <c r="AL295" s="76"/>
      <c r="AM295" s="327"/>
      <c r="AN295" s="76"/>
      <c r="AO295" s="309"/>
      <c r="AP295" s="320"/>
      <c r="AQ295" s="76"/>
      <c r="AR295" s="71"/>
      <c r="AS295" s="76"/>
    </row>
    <row r="296" spans="1:45" x14ac:dyDescent="0.25">
      <c r="A296" s="14"/>
      <c r="B296" s="8"/>
      <c r="C296" s="8"/>
      <c r="D296" s="15"/>
      <c r="E296" s="16"/>
      <c r="F296" s="8"/>
      <c r="G296" s="19"/>
      <c r="H296" s="18"/>
      <c r="I296" s="18"/>
      <c r="J296" s="1"/>
      <c r="K296" s="76"/>
      <c r="L296" s="76"/>
      <c r="M296" s="76"/>
      <c r="N296" s="76"/>
      <c r="O296" s="76"/>
      <c r="P296" s="76"/>
      <c r="Q296" s="71"/>
      <c r="R296" s="76"/>
      <c r="T296" s="76"/>
      <c r="U296" s="76"/>
      <c r="V296" s="76"/>
      <c r="W296" s="76"/>
      <c r="X296" s="76"/>
      <c r="Y296" s="76"/>
      <c r="Z296" s="71"/>
      <c r="AA296" s="76"/>
      <c r="AC296" s="76"/>
      <c r="AD296" s="76"/>
      <c r="AE296" s="76"/>
      <c r="AF296" s="76"/>
      <c r="AG296" s="76"/>
      <c r="AH296" s="298"/>
      <c r="AI296" s="71"/>
      <c r="AJ296" s="76"/>
      <c r="AL296" s="76"/>
      <c r="AM296" s="327"/>
      <c r="AN296" s="76"/>
      <c r="AO296" s="309"/>
      <c r="AP296" s="320"/>
      <c r="AQ296" s="76"/>
      <c r="AR296" s="71"/>
      <c r="AS296" s="76"/>
    </row>
    <row r="297" spans="1:45" x14ac:dyDescent="0.25">
      <c r="A297" s="14"/>
      <c r="B297" s="8"/>
      <c r="C297" s="8"/>
      <c r="D297" s="15"/>
      <c r="E297" s="16"/>
      <c r="F297" s="8"/>
      <c r="G297" s="19"/>
      <c r="H297" s="18"/>
      <c r="I297" s="18"/>
      <c r="J297" s="1"/>
      <c r="K297" s="76"/>
      <c r="L297" s="76"/>
      <c r="M297" s="76"/>
      <c r="N297" s="76"/>
      <c r="O297" s="76"/>
      <c r="P297" s="76"/>
      <c r="Q297" s="71"/>
      <c r="R297" s="76"/>
      <c r="T297" s="76"/>
      <c r="U297" s="76"/>
      <c r="V297" s="76"/>
      <c r="W297" s="76"/>
      <c r="X297" s="76"/>
      <c r="Y297" s="76"/>
      <c r="Z297" s="71"/>
      <c r="AA297" s="76"/>
      <c r="AC297" s="76"/>
      <c r="AD297" s="76"/>
      <c r="AE297" s="76"/>
      <c r="AF297" s="76"/>
      <c r="AG297" s="76"/>
      <c r="AH297" s="298"/>
      <c r="AI297" s="71"/>
      <c r="AJ297" s="76"/>
      <c r="AL297" s="76"/>
      <c r="AM297" s="327"/>
      <c r="AN297" s="76"/>
      <c r="AO297" s="309"/>
      <c r="AP297" s="320"/>
      <c r="AQ297" s="76"/>
      <c r="AR297" s="71"/>
      <c r="AS297" s="76"/>
    </row>
    <row r="298" spans="1:45" x14ac:dyDescent="0.25">
      <c r="A298" s="14"/>
      <c r="B298" s="8"/>
      <c r="C298" s="8"/>
      <c r="D298" s="15"/>
      <c r="E298" s="16"/>
      <c r="F298" s="8"/>
      <c r="G298" s="19"/>
      <c r="H298" s="18"/>
      <c r="I298" s="18"/>
      <c r="J298" s="1"/>
      <c r="K298" s="76"/>
      <c r="L298" s="76"/>
      <c r="M298" s="76"/>
      <c r="N298" s="76"/>
      <c r="O298" s="76"/>
      <c r="P298" s="76"/>
      <c r="Q298" s="71"/>
      <c r="R298" s="76"/>
      <c r="T298" s="76"/>
      <c r="U298" s="76"/>
      <c r="V298" s="76"/>
      <c r="W298" s="76"/>
      <c r="X298" s="76"/>
      <c r="Y298" s="76"/>
      <c r="Z298" s="71"/>
      <c r="AA298" s="76"/>
      <c r="AC298" s="76"/>
      <c r="AD298" s="76"/>
      <c r="AE298" s="76"/>
      <c r="AF298" s="76"/>
      <c r="AG298" s="76"/>
      <c r="AH298" s="298"/>
      <c r="AI298" s="71"/>
      <c r="AJ298" s="76"/>
      <c r="AL298" s="76"/>
      <c r="AM298" s="327"/>
      <c r="AN298" s="76"/>
      <c r="AO298" s="309"/>
      <c r="AP298" s="320"/>
      <c r="AQ298" s="76"/>
      <c r="AR298" s="71"/>
      <c r="AS298" s="76"/>
    </row>
    <row r="299" spans="1:45" x14ac:dyDescent="0.25">
      <c r="A299" s="14"/>
      <c r="B299" s="8"/>
      <c r="C299" s="8"/>
      <c r="D299" s="15"/>
      <c r="E299" s="16"/>
      <c r="F299" s="8"/>
      <c r="G299" s="19"/>
      <c r="H299" s="18"/>
      <c r="I299" s="18"/>
      <c r="J299" s="1"/>
      <c r="K299" s="76"/>
      <c r="L299" s="76"/>
      <c r="M299" s="76"/>
      <c r="N299" s="76"/>
      <c r="O299" s="76"/>
      <c r="P299" s="76"/>
      <c r="Q299" s="71"/>
      <c r="R299" s="76"/>
      <c r="T299" s="76"/>
      <c r="U299" s="76"/>
      <c r="V299" s="76"/>
      <c r="W299" s="76"/>
      <c r="X299" s="76"/>
      <c r="Y299" s="76"/>
      <c r="Z299" s="71"/>
      <c r="AA299" s="76"/>
      <c r="AC299" s="76"/>
      <c r="AD299" s="76"/>
      <c r="AE299" s="76"/>
      <c r="AF299" s="76"/>
      <c r="AG299" s="76"/>
      <c r="AH299" s="298"/>
      <c r="AI299" s="71"/>
      <c r="AJ299" s="76"/>
      <c r="AL299" s="76"/>
      <c r="AM299" s="327"/>
      <c r="AN299" s="76"/>
      <c r="AO299" s="309"/>
      <c r="AP299" s="320"/>
      <c r="AQ299" s="76"/>
      <c r="AR299" s="71"/>
      <c r="AS299" s="76"/>
    </row>
    <row r="300" spans="1:45" x14ac:dyDescent="0.25">
      <c r="A300" s="14"/>
      <c r="B300" s="8"/>
      <c r="C300" s="8"/>
      <c r="D300" s="15"/>
      <c r="E300" s="16"/>
      <c r="F300" s="8"/>
      <c r="G300" s="19"/>
      <c r="H300" s="18"/>
      <c r="I300" s="18"/>
      <c r="J300" s="1"/>
      <c r="K300" s="76"/>
      <c r="L300" s="76"/>
      <c r="M300" s="76"/>
      <c r="N300" s="76"/>
      <c r="O300" s="76"/>
      <c r="P300" s="76"/>
      <c r="Q300" s="71"/>
      <c r="R300" s="76"/>
      <c r="T300" s="76"/>
      <c r="U300" s="76"/>
      <c r="V300" s="76"/>
      <c r="W300" s="76"/>
      <c r="X300" s="76"/>
      <c r="Y300" s="76"/>
      <c r="Z300" s="71"/>
      <c r="AA300" s="76"/>
      <c r="AC300" s="76"/>
      <c r="AD300" s="76"/>
      <c r="AE300" s="76"/>
      <c r="AF300" s="76"/>
      <c r="AG300" s="76"/>
      <c r="AH300" s="298"/>
      <c r="AI300" s="71"/>
      <c r="AJ300" s="76"/>
      <c r="AL300" s="76"/>
      <c r="AM300" s="327"/>
      <c r="AN300" s="76"/>
      <c r="AO300" s="309"/>
      <c r="AP300" s="320"/>
      <c r="AQ300" s="76"/>
      <c r="AR300" s="71"/>
      <c r="AS300" s="76"/>
    </row>
    <row r="301" spans="1:45" x14ac:dyDescent="0.25">
      <c r="A301" s="14"/>
      <c r="B301" s="8"/>
      <c r="C301" s="8"/>
      <c r="D301" s="15"/>
      <c r="E301" s="16"/>
      <c r="F301" s="8"/>
      <c r="G301" s="19"/>
      <c r="H301" s="18"/>
      <c r="I301" s="18"/>
      <c r="J301" s="1"/>
      <c r="K301" s="76"/>
      <c r="L301" s="76"/>
      <c r="M301" s="76"/>
      <c r="N301" s="76"/>
      <c r="O301" s="76"/>
      <c r="P301" s="76"/>
      <c r="Q301" s="71"/>
      <c r="R301" s="76"/>
      <c r="T301" s="76"/>
      <c r="U301" s="76"/>
      <c r="V301" s="76"/>
      <c r="W301" s="76"/>
      <c r="X301" s="76"/>
      <c r="Y301" s="76"/>
      <c r="Z301" s="71"/>
      <c r="AA301" s="76"/>
      <c r="AC301" s="76"/>
      <c r="AD301" s="76"/>
      <c r="AE301" s="76"/>
      <c r="AF301" s="76"/>
      <c r="AG301" s="76"/>
      <c r="AH301" s="298"/>
      <c r="AI301" s="71"/>
      <c r="AJ301" s="76"/>
      <c r="AL301" s="76"/>
      <c r="AM301" s="327"/>
      <c r="AN301" s="76"/>
      <c r="AO301" s="309"/>
      <c r="AP301" s="320"/>
      <c r="AQ301" s="76"/>
      <c r="AR301" s="71"/>
      <c r="AS301" s="76"/>
    </row>
    <row r="302" spans="1:45" x14ac:dyDescent="0.25">
      <c r="A302" s="14"/>
      <c r="B302" s="8"/>
      <c r="C302" s="8"/>
      <c r="D302" s="15"/>
      <c r="E302" s="16"/>
      <c r="F302" s="8"/>
      <c r="G302" s="19"/>
      <c r="H302" s="18"/>
      <c r="I302" s="18"/>
      <c r="J302" s="1"/>
      <c r="K302" s="76"/>
      <c r="L302" s="76"/>
      <c r="M302" s="76"/>
      <c r="N302" s="76"/>
      <c r="O302" s="76"/>
      <c r="P302" s="76"/>
      <c r="Q302" s="71"/>
      <c r="R302" s="76"/>
      <c r="T302" s="76"/>
      <c r="U302" s="76"/>
      <c r="V302" s="76"/>
      <c r="W302" s="76"/>
      <c r="X302" s="76"/>
      <c r="Y302" s="76"/>
      <c r="Z302" s="71"/>
      <c r="AA302" s="76"/>
      <c r="AC302" s="76"/>
      <c r="AD302" s="76"/>
      <c r="AE302" s="76"/>
      <c r="AF302" s="76"/>
      <c r="AG302" s="76"/>
      <c r="AH302" s="298"/>
      <c r="AI302" s="71"/>
      <c r="AJ302" s="76"/>
      <c r="AL302" s="76"/>
      <c r="AM302" s="327"/>
      <c r="AN302" s="76"/>
      <c r="AO302" s="309"/>
      <c r="AP302" s="320"/>
      <c r="AQ302" s="76"/>
      <c r="AR302" s="71"/>
      <c r="AS302" s="76"/>
    </row>
    <row r="303" spans="1:45" x14ac:dyDescent="0.25">
      <c r="A303" s="14"/>
      <c r="B303" s="8"/>
      <c r="C303" s="8"/>
      <c r="D303" s="15"/>
      <c r="E303" s="16"/>
      <c r="F303" s="8"/>
      <c r="G303" s="19"/>
      <c r="H303" s="18"/>
      <c r="I303" s="18"/>
      <c r="J303" s="1"/>
      <c r="K303" s="76"/>
      <c r="L303" s="76"/>
      <c r="M303" s="76"/>
      <c r="N303" s="76"/>
      <c r="O303" s="76"/>
      <c r="P303" s="76"/>
      <c r="Q303" s="71"/>
      <c r="R303" s="76"/>
      <c r="T303" s="76"/>
      <c r="U303" s="76"/>
      <c r="V303" s="76"/>
      <c r="W303" s="76"/>
      <c r="X303" s="76"/>
      <c r="Y303" s="76"/>
      <c r="Z303" s="71"/>
      <c r="AA303" s="76"/>
      <c r="AC303" s="76"/>
      <c r="AD303" s="76"/>
      <c r="AE303" s="76"/>
      <c r="AF303" s="76"/>
      <c r="AG303" s="76"/>
      <c r="AH303" s="298"/>
      <c r="AI303" s="71"/>
      <c r="AJ303" s="76"/>
      <c r="AL303" s="76"/>
      <c r="AM303" s="327"/>
      <c r="AN303" s="76"/>
      <c r="AO303" s="309"/>
      <c r="AP303" s="320"/>
      <c r="AQ303" s="76"/>
      <c r="AR303" s="71"/>
      <c r="AS303" s="76"/>
    </row>
    <row r="304" spans="1:45" x14ac:dyDescent="0.25">
      <c r="A304" s="14"/>
      <c r="B304" s="8"/>
      <c r="C304" s="8"/>
      <c r="D304" s="15"/>
      <c r="E304" s="16"/>
      <c r="F304" s="8"/>
      <c r="G304" s="19"/>
      <c r="H304" s="18"/>
      <c r="I304" s="18"/>
      <c r="J304" s="1"/>
      <c r="K304" s="76"/>
      <c r="L304" s="76"/>
      <c r="M304" s="76"/>
      <c r="N304" s="76"/>
      <c r="O304" s="76"/>
      <c r="P304" s="76"/>
      <c r="Q304" s="71"/>
      <c r="R304" s="76"/>
      <c r="T304" s="76"/>
      <c r="U304" s="76"/>
      <c r="V304" s="76"/>
      <c r="W304" s="76"/>
      <c r="X304" s="76"/>
      <c r="Y304" s="76"/>
      <c r="Z304" s="71"/>
      <c r="AA304" s="76"/>
      <c r="AC304" s="76"/>
      <c r="AD304" s="76"/>
      <c r="AE304" s="76"/>
      <c r="AF304" s="76"/>
      <c r="AG304" s="76"/>
      <c r="AH304" s="298"/>
      <c r="AI304" s="71"/>
      <c r="AJ304" s="76"/>
      <c r="AL304" s="76"/>
      <c r="AM304" s="327"/>
      <c r="AN304" s="76"/>
      <c r="AO304" s="309"/>
      <c r="AP304" s="320"/>
      <c r="AQ304" s="76"/>
      <c r="AR304" s="71"/>
      <c r="AS304" s="76"/>
    </row>
    <row r="305" spans="1:45" x14ac:dyDescent="0.25">
      <c r="A305" s="14"/>
      <c r="B305" s="8"/>
      <c r="C305" s="8"/>
      <c r="D305" s="15"/>
      <c r="E305" s="16"/>
      <c r="F305" s="8"/>
      <c r="G305" s="19"/>
      <c r="H305" s="18"/>
      <c r="I305" s="18"/>
      <c r="J305" s="1"/>
      <c r="K305" s="76"/>
      <c r="L305" s="76"/>
      <c r="M305" s="76"/>
      <c r="N305" s="76"/>
      <c r="O305" s="76"/>
      <c r="P305" s="76"/>
      <c r="Q305" s="71"/>
      <c r="R305" s="76"/>
      <c r="T305" s="76"/>
      <c r="U305" s="76"/>
      <c r="V305" s="76"/>
      <c r="W305" s="76"/>
      <c r="X305" s="76"/>
      <c r="Y305" s="76"/>
      <c r="Z305" s="71"/>
      <c r="AA305" s="76"/>
      <c r="AC305" s="76"/>
      <c r="AD305" s="76"/>
      <c r="AE305" s="76"/>
      <c r="AF305" s="76"/>
      <c r="AG305" s="76"/>
      <c r="AH305" s="298"/>
      <c r="AI305" s="71"/>
      <c r="AJ305" s="76"/>
      <c r="AL305" s="76"/>
      <c r="AM305" s="327"/>
      <c r="AN305" s="76"/>
      <c r="AO305" s="309"/>
      <c r="AP305" s="320"/>
      <c r="AQ305" s="76"/>
      <c r="AR305" s="71"/>
      <c r="AS305" s="76"/>
    </row>
    <row r="306" spans="1:45" x14ac:dyDescent="0.25">
      <c r="A306" s="14"/>
      <c r="B306" s="8"/>
      <c r="C306" s="8"/>
      <c r="D306" s="15"/>
      <c r="E306" s="16"/>
      <c r="F306" s="8"/>
      <c r="G306" s="19"/>
      <c r="H306" s="18"/>
      <c r="I306" s="18"/>
      <c r="J306" s="1"/>
      <c r="K306" s="76"/>
      <c r="L306" s="76"/>
      <c r="M306" s="76"/>
      <c r="N306" s="76"/>
      <c r="O306" s="76"/>
      <c r="P306" s="76"/>
      <c r="Q306" s="71"/>
      <c r="R306" s="76"/>
      <c r="T306" s="76"/>
      <c r="U306" s="76"/>
      <c r="V306" s="76"/>
      <c r="W306" s="76"/>
      <c r="X306" s="76"/>
      <c r="Y306" s="76"/>
      <c r="Z306" s="71"/>
      <c r="AA306" s="76"/>
      <c r="AC306" s="76"/>
      <c r="AD306" s="76"/>
      <c r="AE306" s="76"/>
      <c r="AF306" s="76"/>
      <c r="AG306" s="76"/>
      <c r="AH306" s="298"/>
      <c r="AI306" s="71"/>
      <c r="AJ306" s="76"/>
      <c r="AL306" s="76"/>
      <c r="AM306" s="327"/>
      <c r="AN306" s="76"/>
      <c r="AO306" s="309"/>
      <c r="AP306" s="320"/>
      <c r="AQ306" s="76"/>
      <c r="AR306" s="71"/>
      <c r="AS306" s="76"/>
    </row>
    <row r="307" spans="1:45" x14ac:dyDescent="0.25">
      <c r="A307" s="14"/>
      <c r="B307" s="8"/>
      <c r="C307" s="8"/>
      <c r="D307" s="15"/>
      <c r="E307" s="16"/>
      <c r="F307" s="8"/>
      <c r="G307" s="19"/>
      <c r="H307" s="18"/>
      <c r="I307" s="18"/>
      <c r="J307" s="1"/>
      <c r="K307" s="76"/>
      <c r="L307" s="76"/>
      <c r="M307" s="76"/>
      <c r="N307" s="76"/>
      <c r="O307" s="76"/>
      <c r="P307" s="76"/>
      <c r="Q307" s="71"/>
      <c r="R307" s="76"/>
      <c r="T307" s="76"/>
      <c r="U307" s="76"/>
      <c r="V307" s="76"/>
      <c r="W307" s="76"/>
      <c r="X307" s="76"/>
      <c r="Y307" s="76"/>
      <c r="Z307" s="71"/>
      <c r="AA307" s="76"/>
      <c r="AC307" s="76"/>
      <c r="AD307" s="76"/>
      <c r="AE307" s="76"/>
      <c r="AF307" s="76"/>
      <c r="AG307" s="76"/>
      <c r="AH307" s="298"/>
      <c r="AI307" s="71"/>
      <c r="AJ307" s="76"/>
      <c r="AL307" s="76"/>
      <c r="AM307" s="327"/>
      <c r="AN307" s="76"/>
      <c r="AO307" s="309"/>
      <c r="AP307" s="320"/>
      <c r="AQ307" s="76"/>
      <c r="AR307" s="71"/>
      <c r="AS307" s="76"/>
    </row>
    <row r="308" spans="1:45" x14ac:dyDescent="0.25">
      <c r="A308" s="14"/>
      <c r="B308" s="8"/>
      <c r="C308" s="8"/>
      <c r="D308" s="15"/>
      <c r="E308" s="16"/>
      <c r="F308" s="8"/>
      <c r="G308" s="19"/>
      <c r="H308" s="18"/>
      <c r="I308" s="18"/>
      <c r="J308" s="1"/>
      <c r="K308" s="76"/>
      <c r="L308" s="76"/>
      <c r="M308" s="76"/>
      <c r="N308" s="76"/>
      <c r="O308" s="76"/>
      <c r="P308" s="76"/>
      <c r="Q308" s="71"/>
      <c r="R308" s="76"/>
      <c r="T308" s="76"/>
      <c r="U308" s="76"/>
      <c r="V308" s="76"/>
      <c r="W308" s="76"/>
      <c r="X308" s="76"/>
      <c r="Y308" s="76"/>
      <c r="Z308" s="71"/>
      <c r="AA308" s="76"/>
      <c r="AC308" s="76"/>
      <c r="AD308" s="76"/>
      <c r="AE308" s="76"/>
      <c r="AF308" s="76"/>
      <c r="AG308" s="76"/>
      <c r="AH308" s="298"/>
      <c r="AI308" s="71"/>
      <c r="AJ308" s="76"/>
      <c r="AL308" s="76"/>
      <c r="AM308" s="327"/>
      <c r="AN308" s="76"/>
      <c r="AO308" s="309"/>
      <c r="AP308" s="320"/>
      <c r="AQ308" s="76"/>
      <c r="AR308" s="71"/>
      <c r="AS308" s="76"/>
    </row>
    <row r="309" spans="1:45" x14ac:dyDescent="0.25">
      <c r="A309" s="14"/>
      <c r="B309" s="8"/>
      <c r="C309" s="8"/>
      <c r="D309" s="15"/>
      <c r="E309" s="16"/>
      <c r="F309" s="8"/>
      <c r="G309" s="19"/>
      <c r="H309" s="18"/>
      <c r="I309" s="18"/>
      <c r="J309" s="1"/>
      <c r="K309" s="76"/>
      <c r="L309" s="76"/>
      <c r="M309" s="76"/>
      <c r="N309" s="76"/>
      <c r="O309" s="76"/>
      <c r="P309" s="76"/>
      <c r="Q309" s="71"/>
      <c r="R309" s="76"/>
      <c r="T309" s="76"/>
      <c r="U309" s="76"/>
      <c r="V309" s="76"/>
      <c r="W309" s="76"/>
      <c r="X309" s="76"/>
      <c r="Y309" s="76"/>
      <c r="Z309" s="71"/>
      <c r="AA309" s="76"/>
      <c r="AC309" s="76"/>
      <c r="AD309" s="76"/>
      <c r="AE309" s="76"/>
      <c r="AF309" s="76"/>
      <c r="AG309" s="76"/>
      <c r="AH309" s="298"/>
      <c r="AI309" s="71"/>
      <c r="AJ309" s="76"/>
      <c r="AL309" s="76"/>
      <c r="AM309" s="327"/>
      <c r="AN309" s="76"/>
      <c r="AO309" s="309"/>
      <c r="AP309" s="320"/>
      <c r="AQ309" s="76"/>
      <c r="AR309" s="71"/>
      <c r="AS309" s="76"/>
    </row>
    <row r="310" spans="1:45" x14ac:dyDescent="0.25">
      <c r="A310" s="14"/>
      <c r="B310" s="8"/>
      <c r="C310" s="8"/>
      <c r="D310" s="15"/>
      <c r="E310" s="16"/>
      <c r="F310" s="8"/>
      <c r="G310" s="19"/>
      <c r="H310" s="18"/>
      <c r="I310" s="18"/>
      <c r="J310" s="1"/>
      <c r="K310" s="76"/>
      <c r="L310" s="76"/>
      <c r="M310" s="76"/>
      <c r="N310" s="76"/>
      <c r="O310" s="76"/>
      <c r="P310" s="76"/>
      <c r="Q310" s="71"/>
      <c r="R310" s="76"/>
      <c r="T310" s="76"/>
      <c r="U310" s="76"/>
      <c r="V310" s="76"/>
      <c r="W310" s="76"/>
      <c r="X310" s="76"/>
      <c r="Y310" s="76"/>
      <c r="Z310" s="71"/>
      <c r="AA310" s="76"/>
      <c r="AC310" s="76"/>
      <c r="AD310" s="76"/>
      <c r="AE310" s="76"/>
      <c r="AF310" s="76"/>
      <c r="AG310" s="76"/>
      <c r="AH310" s="298"/>
      <c r="AI310" s="71"/>
      <c r="AJ310" s="76"/>
      <c r="AL310" s="76"/>
      <c r="AM310" s="327"/>
      <c r="AN310" s="76"/>
      <c r="AO310" s="309"/>
      <c r="AP310" s="320"/>
      <c r="AQ310" s="76"/>
      <c r="AR310" s="71"/>
      <c r="AS310" s="76"/>
    </row>
    <row r="311" spans="1:45" x14ac:dyDescent="0.25">
      <c r="A311" s="14"/>
      <c r="B311" s="8"/>
      <c r="C311" s="8"/>
      <c r="D311" s="15"/>
      <c r="E311" s="16"/>
      <c r="F311" s="8"/>
      <c r="G311" s="19"/>
      <c r="H311" s="18"/>
      <c r="I311" s="18"/>
      <c r="J311" s="1"/>
      <c r="K311" s="76"/>
      <c r="L311" s="76"/>
      <c r="M311" s="76"/>
      <c r="N311" s="76"/>
      <c r="O311" s="76"/>
      <c r="P311" s="76"/>
      <c r="Q311" s="71"/>
      <c r="R311" s="76"/>
      <c r="T311" s="76"/>
      <c r="U311" s="76"/>
      <c r="V311" s="76"/>
      <c r="W311" s="76"/>
      <c r="X311" s="76"/>
      <c r="Y311" s="76"/>
      <c r="Z311" s="71"/>
      <c r="AA311" s="76"/>
      <c r="AC311" s="76"/>
      <c r="AD311" s="76"/>
      <c r="AE311" s="76"/>
      <c r="AF311" s="76"/>
      <c r="AG311" s="76"/>
      <c r="AH311" s="298"/>
      <c r="AI311" s="71"/>
      <c r="AJ311" s="76"/>
      <c r="AL311" s="76"/>
      <c r="AM311" s="327"/>
      <c r="AN311" s="76"/>
      <c r="AO311" s="309"/>
      <c r="AP311" s="320"/>
      <c r="AQ311" s="76"/>
      <c r="AR311" s="71"/>
      <c r="AS311" s="76"/>
    </row>
    <row r="312" spans="1:45" x14ac:dyDescent="0.25">
      <c r="A312" s="14"/>
      <c r="B312" s="8"/>
      <c r="C312" s="8"/>
      <c r="D312" s="15"/>
      <c r="E312" s="16"/>
      <c r="F312" s="8"/>
      <c r="G312" s="19"/>
      <c r="H312" s="18"/>
      <c r="I312" s="18"/>
      <c r="J312" s="1"/>
      <c r="K312" s="76"/>
      <c r="L312" s="76"/>
      <c r="M312" s="76"/>
      <c r="N312" s="76"/>
      <c r="O312" s="76"/>
      <c r="P312" s="76"/>
      <c r="Q312" s="71"/>
      <c r="R312" s="76"/>
      <c r="T312" s="76"/>
      <c r="U312" s="76"/>
      <c r="V312" s="76"/>
      <c r="W312" s="76"/>
      <c r="X312" s="76"/>
      <c r="Y312" s="76"/>
      <c r="Z312" s="71"/>
      <c r="AA312" s="76"/>
      <c r="AC312" s="76"/>
      <c r="AD312" s="76"/>
      <c r="AE312" s="76"/>
      <c r="AF312" s="76"/>
      <c r="AG312" s="76"/>
      <c r="AH312" s="298"/>
      <c r="AI312" s="71"/>
      <c r="AJ312" s="76"/>
      <c r="AL312" s="76"/>
      <c r="AM312" s="327"/>
      <c r="AN312" s="76"/>
      <c r="AO312" s="309"/>
      <c r="AP312" s="320"/>
      <c r="AQ312" s="76"/>
      <c r="AR312" s="71"/>
      <c r="AS312" s="76"/>
    </row>
    <row r="313" spans="1:45" x14ac:dyDescent="0.25">
      <c r="A313" s="14"/>
      <c r="B313" s="8"/>
      <c r="C313" s="8"/>
      <c r="D313" s="15"/>
      <c r="E313" s="16"/>
      <c r="F313" s="8"/>
      <c r="G313" s="19"/>
      <c r="H313" s="18"/>
      <c r="I313" s="18"/>
      <c r="J313" s="1"/>
      <c r="K313" s="76"/>
      <c r="L313" s="76"/>
      <c r="M313" s="76"/>
      <c r="N313" s="76"/>
      <c r="O313" s="76"/>
      <c r="P313" s="76"/>
      <c r="Q313" s="71"/>
      <c r="R313" s="76"/>
      <c r="T313" s="76"/>
      <c r="U313" s="76"/>
      <c r="V313" s="76"/>
      <c r="W313" s="76"/>
      <c r="X313" s="76"/>
      <c r="Y313" s="76"/>
      <c r="Z313" s="71"/>
      <c r="AA313" s="76"/>
      <c r="AC313" s="76"/>
      <c r="AD313" s="76"/>
      <c r="AE313" s="76"/>
      <c r="AF313" s="76"/>
      <c r="AG313" s="76"/>
      <c r="AH313" s="298"/>
      <c r="AI313" s="71"/>
      <c r="AJ313" s="76"/>
      <c r="AL313" s="76"/>
      <c r="AM313" s="327"/>
      <c r="AN313" s="76"/>
      <c r="AO313" s="309"/>
      <c r="AP313" s="320"/>
      <c r="AQ313" s="76"/>
      <c r="AR313" s="71"/>
      <c r="AS313" s="76"/>
    </row>
    <row r="314" spans="1:45" x14ac:dyDescent="0.25">
      <c r="A314" s="14"/>
      <c r="B314" s="8"/>
      <c r="C314" s="8"/>
      <c r="D314" s="15"/>
      <c r="E314" s="16"/>
      <c r="F314" s="8"/>
      <c r="G314" s="19"/>
      <c r="H314" s="18"/>
      <c r="I314" s="18"/>
      <c r="J314" s="1"/>
      <c r="K314" s="76"/>
      <c r="L314" s="76"/>
      <c r="M314" s="76"/>
      <c r="N314" s="76"/>
      <c r="O314" s="76"/>
      <c r="P314" s="76"/>
      <c r="Q314" s="71"/>
      <c r="R314" s="76"/>
      <c r="T314" s="76"/>
      <c r="U314" s="76"/>
      <c r="V314" s="76"/>
      <c r="W314" s="76"/>
      <c r="X314" s="76"/>
      <c r="Y314" s="76"/>
      <c r="Z314" s="71"/>
      <c r="AA314" s="76"/>
      <c r="AC314" s="76"/>
      <c r="AD314" s="76"/>
      <c r="AE314" s="76"/>
      <c r="AF314" s="76"/>
      <c r="AG314" s="76"/>
      <c r="AH314" s="298"/>
      <c r="AI314" s="71"/>
      <c r="AJ314" s="76"/>
      <c r="AL314" s="76"/>
      <c r="AM314" s="327"/>
      <c r="AN314" s="76"/>
      <c r="AO314" s="309"/>
      <c r="AP314" s="320"/>
      <c r="AQ314" s="76"/>
      <c r="AR314" s="71"/>
      <c r="AS314" s="76"/>
    </row>
    <row r="315" spans="1:45" x14ac:dyDescent="0.25">
      <c r="A315" s="14"/>
      <c r="B315" s="8"/>
      <c r="C315" s="8"/>
      <c r="D315" s="15"/>
      <c r="E315" s="16"/>
      <c r="F315" s="8"/>
      <c r="G315" s="19"/>
      <c r="H315" s="18"/>
      <c r="I315" s="18"/>
      <c r="J315" s="1"/>
      <c r="K315" s="76"/>
      <c r="L315" s="76"/>
      <c r="M315" s="76"/>
      <c r="N315" s="76"/>
      <c r="O315" s="76"/>
      <c r="P315" s="76"/>
      <c r="Q315" s="71"/>
      <c r="R315" s="76"/>
      <c r="T315" s="76"/>
      <c r="U315" s="76"/>
      <c r="V315" s="76"/>
      <c r="W315" s="76"/>
      <c r="X315" s="76"/>
      <c r="Y315" s="76"/>
      <c r="Z315" s="71"/>
      <c r="AA315" s="76"/>
      <c r="AC315" s="76"/>
      <c r="AD315" s="76"/>
      <c r="AE315" s="76"/>
      <c r="AF315" s="76"/>
      <c r="AG315" s="76"/>
      <c r="AH315" s="298"/>
      <c r="AI315" s="71"/>
      <c r="AJ315" s="76"/>
      <c r="AL315" s="76"/>
      <c r="AM315" s="327"/>
      <c r="AN315" s="76"/>
      <c r="AO315" s="309"/>
      <c r="AP315" s="320"/>
      <c r="AQ315" s="76"/>
      <c r="AR315" s="71"/>
      <c r="AS315" s="76"/>
    </row>
    <row r="316" spans="1:45" x14ac:dyDescent="0.25">
      <c r="A316" s="14"/>
      <c r="B316" s="8"/>
      <c r="C316" s="8"/>
      <c r="D316" s="15"/>
      <c r="E316" s="16"/>
      <c r="F316" s="8"/>
      <c r="G316" s="19"/>
      <c r="H316" s="18"/>
      <c r="I316" s="18"/>
      <c r="J316" s="1"/>
      <c r="K316" s="76"/>
      <c r="L316" s="76"/>
      <c r="M316" s="76"/>
      <c r="N316" s="76"/>
      <c r="O316" s="76"/>
      <c r="P316" s="76"/>
      <c r="Q316" s="71"/>
      <c r="R316" s="76"/>
      <c r="T316" s="76"/>
      <c r="U316" s="76"/>
      <c r="V316" s="76"/>
      <c r="W316" s="76"/>
      <c r="X316" s="76"/>
      <c r="Y316" s="76"/>
      <c r="Z316" s="71"/>
      <c r="AA316" s="76"/>
      <c r="AC316" s="76"/>
      <c r="AD316" s="76"/>
      <c r="AE316" s="76"/>
      <c r="AF316" s="76"/>
      <c r="AG316" s="76"/>
      <c r="AH316" s="298"/>
      <c r="AI316" s="71"/>
      <c r="AJ316" s="76"/>
      <c r="AL316" s="76"/>
      <c r="AM316" s="327"/>
      <c r="AN316" s="76"/>
      <c r="AO316" s="309"/>
      <c r="AP316" s="320"/>
      <c r="AQ316" s="76"/>
      <c r="AR316" s="71"/>
      <c r="AS316" s="76"/>
    </row>
    <row r="317" spans="1:45" x14ac:dyDescent="0.25">
      <c r="A317" s="14"/>
      <c r="B317" s="8"/>
      <c r="C317" s="8"/>
      <c r="D317" s="15"/>
      <c r="E317" s="16"/>
      <c r="F317" s="8"/>
      <c r="G317" s="19"/>
      <c r="H317" s="18"/>
      <c r="I317" s="18"/>
      <c r="J317" s="1"/>
      <c r="K317" s="76"/>
      <c r="L317" s="76"/>
      <c r="M317" s="76"/>
      <c r="N317" s="76"/>
      <c r="O317" s="76"/>
      <c r="P317" s="76"/>
      <c r="Q317" s="71"/>
      <c r="R317" s="76"/>
      <c r="T317" s="76"/>
      <c r="U317" s="76"/>
      <c r="V317" s="76"/>
      <c r="W317" s="76"/>
      <c r="X317" s="76"/>
      <c r="Y317" s="76"/>
      <c r="Z317" s="71"/>
      <c r="AA317" s="76"/>
      <c r="AC317" s="76"/>
      <c r="AD317" s="76"/>
      <c r="AE317" s="76"/>
      <c r="AF317" s="76"/>
      <c r="AG317" s="76"/>
      <c r="AH317" s="298"/>
      <c r="AI317" s="71"/>
      <c r="AJ317" s="76"/>
      <c r="AL317" s="76"/>
      <c r="AM317" s="327"/>
      <c r="AN317" s="76"/>
      <c r="AO317" s="309"/>
      <c r="AP317" s="320"/>
      <c r="AQ317" s="76"/>
      <c r="AR317" s="71"/>
      <c r="AS317" s="76"/>
    </row>
    <row r="318" spans="1:45" x14ac:dyDescent="0.25">
      <c r="A318" s="14"/>
      <c r="B318" s="8"/>
      <c r="C318" s="8"/>
      <c r="D318" s="15"/>
      <c r="E318" s="16"/>
      <c r="F318" s="8"/>
      <c r="G318" s="19"/>
      <c r="H318" s="18"/>
      <c r="I318" s="18"/>
      <c r="J318" s="1"/>
      <c r="K318" s="76"/>
      <c r="L318" s="76"/>
      <c r="M318" s="76"/>
      <c r="N318" s="76"/>
      <c r="O318" s="76"/>
      <c r="P318" s="76"/>
      <c r="Q318" s="71"/>
      <c r="R318" s="76"/>
      <c r="T318" s="76"/>
      <c r="U318" s="76"/>
      <c r="V318" s="76"/>
      <c r="W318" s="76"/>
      <c r="X318" s="76"/>
      <c r="Y318" s="76"/>
      <c r="Z318" s="71"/>
      <c r="AA318" s="76"/>
      <c r="AC318" s="76"/>
      <c r="AD318" s="76"/>
      <c r="AE318" s="76"/>
      <c r="AF318" s="76"/>
      <c r="AG318" s="76"/>
      <c r="AH318" s="298"/>
      <c r="AI318" s="71"/>
      <c r="AJ318" s="76"/>
      <c r="AL318" s="76"/>
      <c r="AM318" s="327"/>
      <c r="AN318" s="76"/>
      <c r="AO318" s="309"/>
      <c r="AP318" s="320"/>
      <c r="AQ318" s="76"/>
      <c r="AR318" s="71"/>
      <c r="AS318" s="76"/>
    </row>
    <row r="319" spans="1:45" x14ac:dyDescent="0.25">
      <c r="A319" s="14"/>
      <c r="B319" s="8"/>
      <c r="C319" s="8"/>
      <c r="D319" s="15"/>
      <c r="E319" s="16"/>
      <c r="F319" s="8"/>
      <c r="G319" s="19"/>
      <c r="H319" s="18"/>
      <c r="I319" s="18"/>
      <c r="J319" s="1"/>
    </row>
    <row r="320" spans="1:45" x14ac:dyDescent="0.25">
      <c r="A320" s="14"/>
      <c r="B320" s="8"/>
      <c r="C320" s="8"/>
      <c r="D320" s="15"/>
      <c r="E320" s="16"/>
      <c r="F320" s="8"/>
      <c r="G320" s="19"/>
      <c r="H320" s="18"/>
      <c r="I320" s="18"/>
      <c r="J320" s="1"/>
    </row>
    <row r="321" spans="1:45" x14ac:dyDescent="0.25">
      <c r="A321" s="14"/>
      <c r="B321" s="8"/>
      <c r="C321" s="8"/>
      <c r="D321" s="15"/>
      <c r="E321" s="16"/>
      <c r="F321" s="8"/>
      <c r="G321" s="19"/>
      <c r="H321" s="18"/>
      <c r="I321" s="18"/>
      <c r="J321" s="1"/>
    </row>
    <row r="322" spans="1:45" x14ac:dyDescent="0.25">
      <c r="A322" s="14"/>
      <c r="B322" s="8"/>
      <c r="C322" s="8"/>
      <c r="D322" s="15"/>
      <c r="E322" s="16"/>
      <c r="F322" s="8"/>
      <c r="G322" s="19"/>
      <c r="H322" s="18"/>
      <c r="I322" s="18"/>
      <c r="J322" s="1"/>
    </row>
    <row r="323" spans="1:45" x14ac:dyDescent="0.25">
      <c r="A323" s="14"/>
      <c r="B323" s="8"/>
      <c r="C323" s="8"/>
      <c r="D323" s="15"/>
      <c r="E323" s="16"/>
      <c r="F323" s="8"/>
      <c r="G323" s="19"/>
      <c r="H323" s="18"/>
      <c r="I323" s="18"/>
      <c r="J323" s="1"/>
    </row>
    <row r="324" spans="1:45" x14ac:dyDescent="0.25">
      <c r="A324" s="14"/>
      <c r="B324" s="8"/>
      <c r="C324" s="8"/>
      <c r="D324" s="15"/>
      <c r="E324" s="16"/>
      <c r="F324" s="8"/>
      <c r="G324" s="19"/>
      <c r="H324" s="18"/>
      <c r="I324" s="18"/>
      <c r="J324" s="1"/>
    </row>
    <row r="325" spans="1:45" x14ac:dyDescent="0.25">
      <c r="A325" s="14"/>
      <c r="B325" s="8"/>
      <c r="C325" s="8"/>
      <c r="D325" s="15"/>
      <c r="E325" s="16"/>
      <c r="F325" s="8"/>
      <c r="G325" s="19"/>
      <c r="H325" s="18"/>
      <c r="I325" s="18"/>
      <c r="J325" s="1"/>
    </row>
    <row r="326" spans="1:45" x14ac:dyDescent="0.25">
      <c r="A326" s="14"/>
      <c r="B326" s="8"/>
      <c r="C326" s="8"/>
      <c r="D326" s="15"/>
      <c r="E326" s="16"/>
      <c r="F326" s="8"/>
      <c r="G326" s="19"/>
      <c r="H326" s="18"/>
      <c r="I326" s="18"/>
      <c r="J326" s="1"/>
    </row>
    <row r="327" spans="1:45" x14ac:dyDescent="0.25">
      <c r="A327" s="14"/>
      <c r="B327" s="8"/>
      <c r="C327" s="8"/>
      <c r="D327" s="15"/>
      <c r="E327" s="16"/>
      <c r="F327" s="8"/>
      <c r="G327" s="19"/>
      <c r="H327" s="18"/>
      <c r="I327" s="18"/>
      <c r="J327" s="1"/>
    </row>
    <row r="328" spans="1:45" x14ac:dyDescent="0.25">
      <c r="A328" s="14"/>
      <c r="B328" s="8"/>
      <c r="C328" s="8"/>
      <c r="D328" s="15"/>
      <c r="E328" s="16"/>
      <c r="F328" s="8"/>
      <c r="G328" s="19"/>
      <c r="H328" s="18"/>
      <c r="I328" s="18"/>
      <c r="J328" s="1"/>
      <c r="K328"/>
      <c r="L328"/>
      <c r="M328"/>
      <c r="N328"/>
      <c r="O328"/>
      <c r="P328"/>
      <c r="Q328"/>
      <c r="R328"/>
      <c r="T328"/>
      <c r="U328"/>
      <c r="V328"/>
      <c r="W328"/>
      <c r="X328"/>
      <c r="Y328"/>
      <c r="Z328"/>
      <c r="AA328"/>
      <c r="AC328"/>
      <c r="AD328"/>
      <c r="AE328"/>
      <c r="AF328"/>
      <c r="AG328"/>
      <c r="AH328" s="299"/>
      <c r="AI328"/>
      <c r="AJ328"/>
      <c r="AL328"/>
      <c r="AM328" s="329"/>
      <c r="AN328"/>
      <c r="AQ328"/>
      <c r="AR328"/>
      <c r="AS328"/>
    </row>
    <row r="329" spans="1:45" x14ac:dyDescent="0.25">
      <c r="A329" s="14"/>
      <c r="B329" s="8"/>
      <c r="C329" s="8"/>
      <c r="D329" s="15"/>
      <c r="E329" s="16"/>
      <c r="F329" s="8"/>
      <c r="G329" s="19"/>
      <c r="H329" s="18"/>
      <c r="I329" s="18"/>
      <c r="J329" s="1"/>
      <c r="K329"/>
      <c r="L329"/>
      <c r="M329"/>
      <c r="N329"/>
      <c r="O329"/>
      <c r="P329"/>
      <c r="Q329"/>
      <c r="R329"/>
      <c r="T329"/>
      <c r="U329"/>
      <c r="V329"/>
      <c r="W329"/>
      <c r="X329"/>
      <c r="Y329"/>
      <c r="Z329"/>
      <c r="AA329"/>
      <c r="AC329"/>
      <c r="AD329"/>
      <c r="AE329"/>
      <c r="AF329"/>
      <c r="AG329"/>
      <c r="AH329" s="299"/>
      <c r="AI329"/>
      <c r="AJ329"/>
      <c r="AL329"/>
      <c r="AM329" s="329"/>
      <c r="AN329"/>
      <c r="AQ329"/>
      <c r="AR329"/>
      <c r="AS329"/>
    </row>
    <row r="330" spans="1:45" x14ac:dyDescent="0.25">
      <c r="A330" s="14"/>
      <c r="B330" s="8"/>
      <c r="C330" s="8"/>
      <c r="D330" s="15"/>
      <c r="E330" s="16"/>
      <c r="F330" s="8"/>
      <c r="G330" s="19"/>
      <c r="H330" s="18"/>
      <c r="I330" s="18"/>
      <c r="J330" s="1"/>
      <c r="K330"/>
      <c r="L330"/>
      <c r="M330"/>
      <c r="N330"/>
      <c r="O330"/>
      <c r="P330"/>
      <c r="Q330"/>
      <c r="R330"/>
      <c r="T330"/>
      <c r="U330"/>
      <c r="V330"/>
      <c r="W330"/>
      <c r="X330"/>
      <c r="Y330"/>
      <c r="Z330"/>
      <c r="AA330"/>
      <c r="AC330"/>
      <c r="AD330"/>
      <c r="AE330"/>
      <c r="AF330"/>
      <c r="AG330"/>
      <c r="AH330" s="299"/>
      <c r="AI330"/>
      <c r="AJ330"/>
      <c r="AL330"/>
      <c r="AM330" s="329"/>
      <c r="AN330"/>
      <c r="AQ330"/>
      <c r="AR330"/>
      <c r="AS330"/>
    </row>
    <row r="331" spans="1:45" x14ac:dyDescent="0.25">
      <c r="A331" s="14"/>
      <c r="B331" s="8"/>
      <c r="C331" s="8"/>
      <c r="D331" s="15"/>
      <c r="E331" s="16"/>
      <c r="F331" s="8"/>
      <c r="G331" s="19"/>
      <c r="H331" s="18"/>
      <c r="I331" s="18"/>
      <c r="J331" s="1"/>
      <c r="K331"/>
      <c r="L331"/>
      <c r="M331"/>
      <c r="N331"/>
      <c r="O331"/>
      <c r="P331"/>
      <c r="Q331"/>
      <c r="R331"/>
      <c r="T331"/>
      <c r="U331"/>
      <c r="V331"/>
      <c r="W331"/>
      <c r="X331"/>
      <c r="Y331"/>
      <c r="Z331"/>
      <c r="AA331"/>
      <c r="AC331"/>
      <c r="AD331"/>
      <c r="AE331"/>
      <c r="AF331"/>
      <c r="AG331"/>
      <c r="AH331" s="299"/>
      <c r="AI331"/>
      <c r="AJ331"/>
      <c r="AL331"/>
      <c r="AM331" s="329"/>
      <c r="AN331"/>
      <c r="AQ331"/>
      <c r="AR331"/>
      <c r="AS331"/>
    </row>
    <row r="332" spans="1:45" x14ac:dyDescent="0.25">
      <c r="A332" s="14"/>
      <c r="B332" s="8"/>
      <c r="C332" s="8"/>
      <c r="D332" s="15"/>
      <c r="E332" s="16"/>
      <c r="F332" s="8"/>
      <c r="G332" s="19"/>
      <c r="H332" s="18"/>
      <c r="I332" s="18"/>
      <c r="J332" s="1"/>
      <c r="K332"/>
      <c r="L332"/>
      <c r="M332"/>
      <c r="N332"/>
      <c r="O332"/>
      <c r="P332"/>
      <c r="Q332"/>
      <c r="R332"/>
      <c r="T332"/>
      <c r="U332"/>
      <c r="V332"/>
      <c r="W332"/>
      <c r="X332"/>
      <c r="Y332"/>
      <c r="Z332"/>
      <c r="AA332"/>
      <c r="AC332"/>
      <c r="AD332"/>
      <c r="AE332"/>
      <c r="AF332"/>
      <c r="AG332"/>
      <c r="AH332" s="299"/>
      <c r="AI332"/>
      <c r="AJ332"/>
      <c r="AL332"/>
      <c r="AM332" s="329"/>
      <c r="AN332"/>
      <c r="AQ332"/>
      <c r="AR332"/>
      <c r="AS332"/>
    </row>
    <row r="333" spans="1:45" x14ac:dyDescent="0.25">
      <c r="A333" s="14"/>
      <c r="B333" s="8"/>
      <c r="C333" s="8"/>
      <c r="D333" s="15"/>
      <c r="E333" s="16"/>
      <c r="F333" s="8"/>
      <c r="G333" s="19"/>
      <c r="H333" s="18"/>
      <c r="I333" s="18"/>
      <c r="J333" s="1"/>
      <c r="K333"/>
      <c r="L333"/>
      <c r="M333"/>
      <c r="N333"/>
      <c r="O333"/>
      <c r="P333"/>
      <c r="Q333"/>
      <c r="R333"/>
      <c r="T333"/>
      <c r="U333"/>
      <c r="V333"/>
      <c r="W333"/>
      <c r="X333"/>
      <c r="Y333"/>
      <c r="Z333"/>
      <c r="AA333"/>
      <c r="AC333"/>
      <c r="AD333"/>
      <c r="AE333"/>
      <c r="AF333"/>
      <c r="AG333"/>
      <c r="AH333" s="299"/>
      <c r="AI333"/>
      <c r="AJ333"/>
      <c r="AL333"/>
      <c r="AM333" s="329"/>
      <c r="AN333"/>
      <c r="AQ333"/>
      <c r="AR333"/>
      <c r="AS333"/>
    </row>
    <row r="334" spans="1:45" x14ac:dyDescent="0.25">
      <c r="A334" s="14"/>
      <c r="B334" s="8"/>
      <c r="C334" s="8"/>
      <c r="D334" s="15"/>
      <c r="E334" s="16"/>
      <c r="F334" s="8"/>
      <c r="G334" s="19"/>
      <c r="H334" s="18"/>
      <c r="I334" s="18"/>
      <c r="J334" s="1"/>
      <c r="K334"/>
      <c r="L334"/>
      <c r="M334"/>
      <c r="N334"/>
      <c r="O334"/>
      <c r="P334"/>
      <c r="Q334"/>
      <c r="R334"/>
      <c r="T334"/>
      <c r="U334"/>
      <c r="V334"/>
      <c r="W334"/>
      <c r="X334"/>
      <c r="Y334"/>
      <c r="Z334"/>
      <c r="AA334"/>
      <c r="AC334"/>
      <c r="AD334"/>
      <c r="AE334"/>
      <c r="AF334"/>
      <c r="AG334"/>
      <c r="AH334" s="299"/>
      <c r="AI334"/>
      <c r="AJ334"/>
      <c r="AL334"/>
      <c r="AM334" s="329"/>
      <c r="AN334"/>
      <c r="AQ334"/>
      <c r="AR334"/>
      <c r="AS334"/>
    </row>
    <row r="335" spans="1:45" x14ac:dyDescent="0.25">
      <c r="A335" s="14"/>
      <c r="B335" s="8"/>
      <c r="C335" s="8"/>
      <c r="D335" s="15"/>
      <c r="E335" s="16"/>
      <c r="F335" s="8"/>
      <c r="G335" s="19"/>
      <c r="H335" s="18"/>
      <c r="I335" s="18"/>
      <c r="J335" s="1"/>
      <c r="K335"/>
      <c r="L335"/>
      <c r="M335"/>
      <c r="N335"/>
      <c r="O335"/>
      <c r="P335"/>
      <c r="Q335"/>
      <c r="R335"/>
      <c r="T335"/>
      <c r="U335"/>
      <c r="V335"/>
      <c r="W335"/>
      <c r="X335"/>
      <c r="Y335"/>
      <c r="Z335"/>
      <c r="AA335"/>
      <c r="AC335"/>
      <c r="AD335"/>
      <c r="AE335"/>
      <c r="AF335"/>
      <c r="AG335"/>
      <c r="AH335" s="299"/>
      <c r="AI335"/>
      <c r="AJ335"/>
      <c r="AL335"/>
      <c r="AM335" s="329"/>
      <c r="AN335"/>
      <c r="AQ335"/>
      <c r="AR335"/>
      <c r="AS335"/>
    </row>
    <row r="336" spans="1:45" x14ac:dyDescent="0.25">
      <c r="A336" s="14"/>
      <c r="B336" s="8"/>
      <c r="C336" s="8"/>
      <c r="D336" s="15"/>
      <c r="E336" s="16"/>
      <c r="F336" s="8"/>
      <c r="G336" s="19"/>
      <c r="H336" s="18"/>
      <c r="I336" s="18"/>
      <c r="J336" s="1"/>
      <c r="K336"/>
      <c r="L336"/>
      <c r="M336"/>
      <c r="N336"/>
      <c r="O336"/>
      <c r="P336"/>
      <c r="Q336"/>
      <c r="R336"/>
      <c r="T336"/>
      <c r="U336"/>
      <c r="V336"/>
      <c r="W336"/>
      <c r="X336"/>
      <c r="Y336"/>
      <c r="Z336"/>
      <c r="AA336"/>
      <c r="AC336"/>
      <c r="AD336"/>
      <c r="AE336"/>
      <c r="AF336"/>
      <c r="AG336"/>
      <c r="AH336" s="299"/>
      <c r="AI336"/>
      <c r="AJ336"/>
      <c r="AL336"/>
      <c r="AM336" s="329"/>
      <c r="AN336"/>
      <c r="AQ336"/>
      <c r="AR336"/>
      <c r="AS336"/>
    </row>
    <row r="337" spans="1:45" x14ac:dyDescent="0.25">
      <c r="A337" s="14"/>
      <c r="B337" s="8"/>
      <c r="C337" s="8"/>
      <c r="D337" s="15"/>
      <c r="E337" s="16"/>
      <c r="F337" s="8"/>
      <c r="G337" s="19"/>
      <c r="H337" s="18"/>
      <c r="I337" s="18"/>
      <c r="J337" s="1"/>
      <c r="K337"/>
      <c r="L337"/>
      <c r="M337"/>
      <c r="N337"/>
      <c r="O337"/>
      <c r="P337"/>
      <c r="Q337"/>
      <c r="R337"/>
      <c r="T337"/>
      <c r="U337"/>
      <c r="V337"/>
      <c r="W337"/>
      <c r="X337"/>
      <c r="Y337"/>
      <c r="Z337"/>
      <c r="AA337"/>
      <c r="AC337"/>
      <c r="AD337"/>
      <c r="AE337"/>
      <c r="AF337"/>
      <c r="AG337"/>
      <c r="AH337" s="299"/>
      <c r="AI337"/>
      <c r="AJ337"/>
      <c r="AL337"/>
      <c r="AM337" s="329"/>
      <c r="AN337"/>
      <c r="AQ337"/>
      <c r="AR337"/>
      <c r="AS337"/>
    </row>
    <row r="338" spans="1:45" x14ac:dyDescent="0.25">
      <c r="A338" s="14"/>
      <c r="B338" s="8"/>
      <c r="C338" s="8"/>
      <c r="D338" s="15"/>
      <c r="E338" s="16"/>
      <c r="F338" s="8"/>
      <c r="G338" s="19"/>
      <c r="H338" s="18"/>
      <c r="I338" s="18"/>
      <c r="J338" s="1"/>
      <c r="K338"/>
      <c r="L338"/>
      <c r="M338"/>
      <c r="N338"/>
      <c r="O338"/>
      <c r="P338"/>
      <c r="Q338"/>
      <c r="R338"/>
      <c r="T338"/>
      <c r="U338"/>
      <c r="V338"/>
      <c r="W338"/>
      <c r="X338"/>
      <c r="Y338"/>
      <c r="Z338"/>
      <c r="AA338"/>
      <c r="AC338"/>
      <c r="AD338"/>
      <c r="AE338"/>
      <c r="AF338"/>
      <c r="AG338"/>
      <c r="AH338" s="299"/>
      <c r="AI338"/>
      <c r="AJ338"/>
      <c r="AL338"/>
      <c r="AM338" s="329"/>
      <c r="AN338"/>
      <c r="AQ338"/>
      <c r="AR338"/>
      <c r="AS338"/>
    </row>
    <row r="339" spans="1:45" x14ac:dyDescent="0.25">
      <c r="A339" s="14"/>
      <c r="B339" s="8"/>
      <c r="C339" s="8"/>
      <c r="D339" s="15"/>
      <c r="E339" s="16"/>
      <c r="F339" s="8"/>
      <c r="G339" s="19"/>
      <c r="H339" s="18"/>
      <c r="I339" s="18"/>
      <c r="J339" s="1"/>
      <c r="K339"/>
      <c r="L339"/>
      <c r="M339"/>
      <c r="N339"/>
      <c r="O339"/>
      <c r="P339"/>
      <c r="Q339"/>
      <c r="R339"/>
      <c r="T339"/>
      <c r="U339"/>
      <c r="V339"/>
      <c r="W339"/>
      <c r="X339"/>
      <c r="Y339"/>
      <c r="Z339"/>
      <c r="AA339"/>
      <c r="AC339"/>
      <c r="AD339"/>
      <c r="AE339"/>
      <c r="AF339"/>
      <c r="AG339"/>
      <c r="AH339" s="299"/>
      <c r="AI339"/>
      <c r="AJ339"/>
      <c r="AL339"/>
      <c r="AM339" s="329"/>
      <c r="AN339"/>
      <c r="AQ339"/>
      <c r="AR339"/>
      <c r="AS339"/>
    </row>
    <row r="340" spans="1:45" x14ac:dyDescent="0.25">
      <c r="A340" s="14"/>
      <c r="B340" s="8"/>
      <c r="C340" s="8"/>
      <c r="D340" s="15"/>
      <c r="E340" s="16"/>
      <c r="F340" s="8"/>
      <c r="G340" s="19"/>
      <c r="H340" s="18"/>
      <c r="I340" s="18"/>
      <c r="J340" s="1"/>
      <c r="K340"/>
      <c r="L340"/>
      <c r="M340"/>
      <c r="N340"/>
      <c r="O340"/>
      <c r="P340"/>
      <c r="Q340"/>
      <c r="R340"/>
      <c r="T340"/>
      <c r="U340"/>
      <c r="V340"/>
      <c r="W340"/>
      <c r="X340"/>
      <c r="Y340"/>
      <c r="Z340"/>
      <c r="AA340"/>
      <c r="AC340"/>
      <c r="AD340"/>
      <c r="AE340"/>
      <c r="AF340"/>
      <c r="AG340"/>
      <c r="AH340" s="299"/>
      <c r="AI340"/>
      <c r="AJ340"/>
      <c r="AL340"/>
      <c r="AM340" s="329"/>
      <c r="AN340"/>
      <c r="AQ340"/>
      <c r="AR340"/>
      <c r="AS340"/>
    </row>
    <row r="341" spans="1:45" x14ac:dyDescent="0.25">
      <c r="A341" s="14"/>
      <c r="B341" s="8"/>
      <c r="C341" s="8"/>
      <c r="D341" s="15"/>
      <c r="E341" s="16"/>
      <c r="F341" s="8"/>
      <c r="G341" s="19"/>
      <c r="H341" s="18"/>
      <c r="I341" s="18"/>
      <c r="J341" s="1"/>
      <c r="K341"/>
      <c r="L341"/>
      <c r="M341"/>
      <c r="N341"/>
      <c r="O341"/>
      <c r="P341"/>
      <c r="Q341"/>
      <c r="R341"/>
      <c r="T341"/>
      <c r="U341"/>
      <c r="V341"/>
      <c r="W341"/>
      <c r="X341"/>
      <c r="Y341"/>
      <c r="Z341"/>
      <c r="AA341"/>
      <c r="AC341"/>
      <c r="AD341"/>
      <c r="AE341"/>
      <c r="AF341"/>
      <c r="AG341"/>
      <c r="AH341" s="299"/>
      <c r="AI341"/>
      <c r="AJ341"/>
      <c r="AL341"/>
      <c r="AM341" s="329"/>
      <c r="AN341"/>
      <c r="AQ341"/>
      <c r="AR341"/>
      <c r="AS341"/>
    </row>
    <row r="342" spans="1:45" x14ac:dyDescent="0.25">
      <c r="A342" s="14"/>
      <c r="B342" s="8"/>
      <c r="C342" s="8"/>
      <c r="D342" s="15"/>
      <c r="E342" s="16"/>
      <c r="F342" s="8"/>
      <c r="G342" s="19"/>
      <c r="H342" s="18"/>
      <c r="I342" s="18"/>
      <c r="J342" s="1"/>
      <c r="K342"/>
      <c r="L342"/>
      <c r="M342"/>
      <c r="N342"/>
      <c r="O342"/>
      <c r="P342"/>
      <c r="Q342"/>
      <c r="R342"/>
      <c r="T342"/>
      <c r="U342"/>
      <c r="V342"/>
      <c r="W342"/>
      <c r="X342"/>
      <c r="Y342"/>
      <c r="Z342"/>
      <c r="AA342"/>
      <c r="AC342"/>
      <c r="AD342"/>
      <c r="AE342"/>
      <c r="AF342"/>
      <c r="AG342"/>
      <c r="AH342" s="299"/>
      <c r="AI342"/>
      <c r="AJ342"/>
      <c r="AL342"/>
      <c r="AM342" s="329"/>
      <c r="AN342"/>
      <c r="AQ342"/>
      <c r="AR342"/>
      <c r="AS342"/>
    </row>
    <row r="343" spans="1:45" x14ac:dyDescent="0.25">
      <c r="A343" s="14"/>
      <c r="B343" s="8"/>
      <c r="C343" s="8"/>
      <c r="D343" s="15"/>
      <c r="E343" s="16"/>
      <c r="F343" s="8"/>
      <c r="G343" s="19"/>
      <c r="H343" s="18"/>
      <c r="I343" s="18"/>
      <c r="J343" s="1"/>
      <c r="K343"/>
      <c r="L343"/>
      <c r="M343"/>
      <c r="N343"/>
      <c r="O343"/>
      <c r="P343"/>
      <c r="Q343"/>
      <c r="R343"/>
      <c r="T343"/>
      <c r="U343"/>
      <c r="V343"/>
      <c r="W343"/>
      <c r="X343"/>
      <c r="Y343"/>
      <c r="Z343"/>
      <c r="AA343"/>
      <c r="AC343"/>
      <c r="AD343"/>
      <c r="AE343"/>
      <c r="AF343"/>
      <c r="AG343"/>
      <c r="AH343" s="299"/>
      <c r="AI343"/>
      <c r="AJ343"/>
      <c r="AL343"/>
      <c r="AM343" s="329"/>
      <c r="AN343"/>
      <c r="AQ343"/>
      <c r="AR343"/>
      <c r="AS343"/>
    </row>
    <row r="344" spans="1:45" x14ac:dyDescent="0.25">
      <c r="A344" s="14"/>
      <c r="B344" s="8"/>
      <c r="C344" s="8"/>
      <c r="D344" s="15"/>
      <c r="E344" s="16"/>
      <c r="F344" s="8"/>
      <c r="G344" s="19"/>
      <c r="H344" s="18"/>
      <c r="I344" s="18"/>
      <c r="J344" s="1"/>
      <c r="K344"/>
      <c r="L344"/>
      <c r="M344"/>
      <c r="N344"/>
      <c r="O344"/>
      <c r="P344"/>
      <c r="Q344"/>
      <c r="R344"/>
      <c r="T344"/>
      <c r="U344"/>
      <c r="V344"/>
      <c r="W344"/>
      <c r="X344"/>
      <c r="Y344"/>
      <c r="Z344"/>
      <c r="AA344"/>
      <c r="AC344"/>
      <c r="AD344"/>
      <c r="AE344"/>
      <c r="AF344"/>
      <c r="AG344"/>
      <c r="AH344" s="299"/>
      <c r="AI344"/>
      <c r="AJ344"/>
      <c r="AL344"/>
      <c r="AM344" s="329"/>
      <c r="AN344"/>
      <c r="AQ344"/>
      <c r="AR344"/>
      <c r="AS344"/>
    </row>
    <row r="345" spans="1:45" x14ac:dyDescent="0.25">
      <c r="A345" s="14"/>
      <c r="B345" s="8"/>
      <c r="C345" s="8"/>
      <c r="D345" s="15"/>
      <c r="E345" s="16"/>
      <c r="F345" s="8"/>
      <c r="G345" s="19"/>
      <c r="H345" s="18"/>
      <c r="I345" s="18"/>
      <c r="J345" s="1"/>
      <c r="K345"/>
      <c r="L345"/>
      <c r="M345"/>
      <c r="N345"/>
      <c r="O345"/>
      <c r="P345"/>
      <c r="Q345"/>
      <c r="R345"/>
      <c r="T345"/>
      <c r="U345"/>
      <c r="V345"/>
      <c r="W345"/>
      <c r="X345"/>
      <c r="Y345"/>
      <c r="Z345"/>
      <c r="AA345"/>
      <c r="AC345"/>
      <c r="AD345"/>
      <c r="AE345"/>
      <c r="AF345"/>
      <c r="AG345"/>
      <c r="AH345" s="299"/>
      <c r="AI345"/>
      <c r="AJ345"/>
      <c r="AL345"/>
      <c r="AM345" s="329"/>
      <c r="AN345"/>
      <c r="AQ345"/>
      <c r="AR345"/>
      <c r="AS345"/>
    </row>
    <row r="346" spans="1:45" x14ac:dyDescent="0.25">
      <c r="A346" s="14"/>
      <c r="B346" s="8"/>
      <c r="C346" s="8"/>
      <c r="D346" s="15"/>
      <c r="E346" s="16"/>
      <c r="F346" s="8"/>
      <c r="G346" s="19"/>
      <c r="H346" s="18"/>
      <c r="I346" s="18"/>
      <c r="J346" s="1"/>
      <c r="K346"/>
      <c r="L346"/>
      <c r="M346"/>
      <c r="N346"/>
      <c r="O346"/>
      <c r="P346"/>
      <c r="Q346"/>
      <c r="R346"/>
      <c r="T346"/>
      <c r="U346"/>
      <c r="V346"/>
      <c r="W346"/>
      <c r="X346"/>
      <c r="Y346"/>
      <c r="Z346"/>
      <c r="AA346"/>
      <c r="AC346"/>
      <c r="AD346"/>
      <c r="AE346"/>
      <c r="AF346"/>
      <c r="AG346"/>
      <c r="AH346" s="299"/>
      <c r="AI346"/>
      <c r="AJ346"/>
      <c r="AL346"/>
      <c r="AM346" s="329"/>
      <c r="AN346"/>
      <c r="AQ346"/>
      <c r="AR346"/>
      <c r="AS346"/>
    </row>
    <row r="347" spans="1:45" x14ac:dyDescent="0.25">
      <c r="A347" s="14"/>
      <c r="B347" s="8"/>
      <c r="C347" s="8"/>
      <c r="D347" s="15"/>
      <c r="E347" s="16"/>
      <c r="F347" s="8"/>
      <c r="G347" s="19"/>
      <c r="H347" s="18"/>
      <c r="I347" s="18"/>
      <c r="J347" s="1"/>
      <c r="K347"/>
      <c r="L347"/>
      <c r="M347"/>
      <c r="N347"/>
      <c r="O347"/>
      <c r="P347"/>
      <c r="Q347"/>
      <c r="R347"/>
      <c r="T347"/>
      <c r="U347"/>
      <c r="V347"/>
      <c r="W347"/>
      <c r="X347"/>
      <c r="Y347"/>
      <c r="Z347"/>
      <c r="AA347"/>
      <c r="AC347"/>
      <c r="AD347"/>
      <c r="AE347"/>
      <c r="AF347"/>
      <c r="AG347"/>
      <c r="AH347" s="299"/>
      <c r="AI347"/>
      <c r="AJ347"/>
      <c r="AL347"/>
      <c r="AM347" s="329"/>
      <c r="AN347"/>
      <c r="AQ347"/>
      <c r="AR347"/>
      <c r="AS347"/>
    </row>
    <row r="348" spans="1:45" x14ac:dyDescent="0.25">
      <c r="A348" s="14"/>
      <c r="B348" s="8"/>
      <c r="C348" s="8"/>
      <c r="D348" s="15"/>
      <c r="E348" s="16"/>
      <c r="F348" s="8"/>
      <c r="G348" s="19"/>
      <c r="H348" s="18"/>
      <c r="I348" s="18"/>
      <c r="J348" s="1"/>
      <c r="K348"/>
      <c r="L348"/>
      <c r="M348"/>
      <c r="N348"/>
      <c r="O348"/>
      <c r="P348"/>
      <c r="Q348"/>
      <c r="R348"/>
      <c r="T348"/>
      <c r="U348"/>
      <c r="V348"/>
      <c r="W348"/>
      <c r="X348"/>
      <c r="Y348"/>
      <c r="Z348"/>
      <c r="AA348"/>
      <c r="AC348"/>
      <c r="AD348"/>
      <c r="AE348"/>
      <c r="AF348"/>
      <c r="AG348"/>
      <c r="AH348" s="299"/>
      <c r="AI348"/>
      <c r="AJ348"/>
      <c r="AL348"/>
      <c r="AM348" s="329"/>
      <c r="AN348"/>
      <c r="AQ348"/>
      <c r="AR348"/>
      <c r="AS348"/>
    </row>
    <row r="349" spans="1:45" x14ac:dyDescent="0.25">
      <c r="A349" s="14"/>
      <c r="B349" s="8"/>
      <c r="C349" s="8"/>
      <c r="D349" s="15"/>
      <c r="E349" s="16"/>
      <c r="F349" s="8"/>
      <c r="G349" s="19"/>
      <c r="H349" s="18"/>
      <c r="I349" s="18"/>
      <c r="J349" s="1"/>
      <c r="K349"/>
      <c r="L349"/>
      <c r="M349"/>
      <c r="N349"/>
      <c r="O349"/>
      <c r="P349"/>
      <c r="Q349"/>
      <c r="R349"/>
      <c r="T349"/>
      <c r="U349"/>
      <c r="V349"/>
      <c r="W349"/>
      <c r="X349"/>
      <c r="Y349"/>
      <c r="Z349"/>
      <c r="AA349"/>
      <c r="AC349"/>
      <c r="AD349"/>
      <c r="AE349"/>
      <c r="AF349"/>
      <c r="AG349"/>
      <c r="AH349" s="299"/>
      <c r="AI349"/>
      <c r="AJ349"/>
      <c r="AL349"/>
      <c r="AM349" s="329"/>
      <c r="AN349"/>
      <c r="AQ349"/>
      <c r="AR349"/>
      <c r="AS349"/>
    </row>
    <row r="350" spans="1:45" x14ac:dyDescent="0.25">
      <c r="A350" s="14"/>
      <c r="B350" s="8"/>
      <c r="C350" s="8"/>
      <c r="D350" s="15"/>
      <c r="E350" s="16"/>
      <c r="F350" s="8"/>
      <c r="G350" s="19"/>
      <c r="H350" s="18"/>
      <c r="I350" s="18"/>
      <c r="J350" s="1"/>
      <c r="K350"/>
      <c r="L350"/>
      <c r="M350"/>
      <c r="N350"/>
      <c r="O350"/>
      <c r="P350"/>
      <c r="Q350"/>
      <c r="R350"/>
      <c r="T350"/>
      <c r="U350"/>
      <c r="V350"/>
      <c r="W350"/>
      <c r="X350"/>
      <c r="Y350"/>
      <c r="Z350"/>
      <c r="AA350"/>
      <c r="AC350"/>
      <c r="AD350"/>
      <c r="AE350"/>
      <c r="AF350"/>
      <c r="AG350"/>
      <c r="AH350" s="299"/>
      <c r="AI350"/>
      <c r="AJ350"/>
      <c r="AL350"/>
      <c r="AM350" s="329"/>
      <c r="AN350"/>
      <c r="AQ350"/>
      <c r="AR350"/>
      <c r="AS350"/>
    </row>
    <row r="351" spans="1:45" x14ac:dyDescent="0.25">
      <c r="A351" s="14"/>
      <c r="B351" s="8"/>
      <c r="C351" s="8"/>
      <c r="D351" s="15"/>
      <c r="E351" s="16"/>
      <c r="F351" s="8"/>
      <c r="G351" s="19"/>
      <c r="H351" s="18"/>
      <c r="I351" s="18"/>
      <c r="J351" s="1"/>
      <c r="K351"/>
      <c r="L351"/>
      <c r="M351"/>
      <c r="N351"/>
      <c r="O351"/>
      <c r="P351"/>
      <c r="Q351"/>
      <c r="R351"/>
      <c r="T351"/>
      <c r="U351"/>
      <c r="V351"/>
      <c r="W351"/>
      <c r="X351"/>
      <c r="Y351"/>
      <c r="Z351"/>
      <c r="AA351"/>
      <c r="AC351"/>
      <c r="AD351"/>
      <c r="AE351"/>
      <c r="AF351"/>
      <c r="AG351"/>
      <c r="AH351" s="299"/>
      <c r="AI351"/>
      <c r="AJ351"/>
      <c r="AL351"/>
      <c r="AM351" s="329"/>
      <c r="AN351"/>
      <c r="AQ351"/>
      <c r="AR351"/>
      <c r="AS351"/>
    </row>
    <row r="352" spans="1:45" x14ac:dyDescent="0.25">
      <c r="A352" s="14"/>
      <c r="B352" s="8"/>
      <c r="C352" s="8"/>
      <c r="D352" s="15"/>
      <c r="E352" s="16"/>
      <c r="F352" s="8"/>
      <c r="G352" s="19"/>
      <c r="H352" s="18"/>
      <c r="I352" s="18"/>
      <c r="J352" s="1"/>
      <c r="K352"/>
      <c r="L352"/>
      <c r="M352"/>
      <c r="N352"/>
      <c r="O352"/>
      <c r="P352"/>
      <c r="Q352"/>
      <c r="R352"/>
      <c r="T352"/>
      <c r="U352"/>
      <c r="V352"/>
      <c r="W352"/>
      <c r="X352"/>
      <c r="Y352"/>
      <c r="Z352"/>
      <c r="AA352"/>
      <c r="AC352"/>
      <c r="AD352"/>
      <c r="AE352"/>
      <c r="AF352"/>
      <c r="AG352"/>
      <c r="AH352" s="299"/>
      <c r="AI352"/>
      <c r="AJ352"/>
      <c r="AL352"/>
      <c r="AM352" s="329"/>
      <c r="AN352"/>
      <c r="AQ352"/>
      <c r="AR352"/>
      <c r="AS352"/>
    </row>
    <row r="353" spans="1:45" x14ac:dyDescent="0.25">
      <c r="A353" s="14"/>
      <c r="B353" s="8"/>
      <c r="C353" s="8"/>
      <c r="D353" s="15"/>
      <c r="E353" s="16"/>
      <c r="F353" s="8"/>
      <c r="G353" s="19"/>
      <c r="H353" s="18"/>
      <c r="I353" s="18"/>
      <c r="J353" s="1"/>
      <c r="K353"/>
      <c r="L353"/>
      <c r="M353"/>
      <c r="N353"/>
      <c r="O353"/>
      <c r="P353"/>
      <c r="Q353"/>
      <c r="R353"/>
      <c r="T353"/>
      <c r="U353"/>
      <c r="V353"/>
      <c r="W353"/>
      <c r="X353"/>
      <c r="Y353"/>
      <c r="Z353"/>
      <c r="AA353"/>
      <c r="AC353"/>
      <c r="AD353"/>
      <c r="AE353"/>
      <c r="AF353"/>
      <c r="AG353"/>
      <c r="AH353" s="299"/>
      <c r="AI353"/>
      <c r="AJ353"/>
      <c r="AL353"/>
      <c r="AM353" s="329"/>
      <c r="AN353"/>
      <c r="AQ353"/>
      <c r="AR353"/>
      <c r="AS353"/>
    </row>
    <row r="354" spans="1:45" x14ac:dyDescent="0.25">
      <c r="A354" s="14"/>
      <c r="B354" s="8"/>
      <c r="C354" s="8"/>
      <c r="D354" s="15"/>
      <c r="E354" s="16"/>
      <c r="F354" s="8"/>
      <c r="G354" s="19"/>
      <c r="H354" s="18"/>
      <c r="I354" s="18"/>
      <c r="J354" s="1"/>
      <c r="K354"/>
      <c r="L354"/>
      <c r="M354"/>
      <c r="N354"/>
      <c r="O354"/>
      <c r="P354"/>
      <c r="Q354"/>
      <c r="R354"/>
      <c r="T354"/>
      <c r="U354"/>
      <c r="V354"/>
      <c r="W354"/>
      <c r="X354"/>
      <c r="Y354"/>
      <c r="Z354"/>
      <c r="AA354"/>
      <c r="AC354"/>
      <c r="AD354"/>
      <c r="AE354"/>
      <c r="AF354"/>
      <c r="AG354"/>
      <c r="AH354" s="299"/>
      <c r="AI354"/>
      <c r="AJ354"/>
      <c r="AL354"/>
      <c r="AM354" s="329"/>
      <c r="AN354"/>
      <c r="AQ354"/>
      <c r="AR354"/>
      <c r="AS354"/>
    </row>
    <row r="355" spans="1:45" x14ac:dyDescent="0.25">
      <c r="A355" s="14"/>
      <c r="B355" s="8"/>
      <c r="C355" s="8"/>
      <c r="D355" s="15"/>
      <c r="E355" s="16"/>
      <c r="F355" s="8"/>
      <c r="G355" s="19"/>
      <c r="H355" s="18"/>
      <c r="I355" s="18"/>
      <c r="J355" s="1"/>
      <c r="K355"/>
      <c r="L355"/>
      <c r="M355"/>
      <c r="N355"/>
      <c r="O355"/>
      <c r="P355"/>
      <c r="Q355"/>
      <c r="R355"/>
      <c r="T355"/>
      <c r="U355"/>
      <c r="V355"/>
      <c r="W355"/>
      <c r="X355"/>
      <c r="Y355"/>
      <c r="Z355"/>
      <c r="AA355"/>
      <c r="AC355"/>
      <c r="AD355"/>
      <c r="AE355"/>
      <c r="AF355"/>
      <c r="AG355"/>
      <c r="AH355" s="299"/>
      <c r="AI355"/>
      <c r="AJ355"/>
      <c r="AL355"/>
      <c r="AM355" s="329"/>
      <c r="AN355"/>
      <c r="AQ355"/>
      <c r="AR355"/>
      <c r="AS355"/>
    </row>
    <row r="356" spans="1:45" x14ac:dyDescent="0.25">
      <c r="A356" s="14"/>
      <c r="B356" s="8"/>
      <c r="C356" s="8"/>
      <c r="D356" s="15"/>
      <c r="E356" s="16"/>
      <c r="F356" s="8"/>
      <c r="G356" s="19"/>
      <c r="H356" s="18"/>
      <c r="I356" s="18"/>
      <c r="J356" s="1"/>
      <c r="K356"/>
      <c r="L356"/>
      <c r="M356"/>
      <c r="N356"/>
      <c r="O356"/>
      <c r="P356"/>
      <c r="Q356"/>
      <c r="R356"/>
      <c r="T356"/>
      <c r="U356"/>
      <c r="V356"/>
      <c r="W356"/>
      <c r="X356"/>
      <c r="Y356"/>
      <c r="Z356"/>
      <c r="AA356"/>
      <c r="AC356"/>
      <c r="AD356"/>
      <c r="AE356"/>
      <c r="AF356"/>
      <c r="AG356"/>
      <c r="AH356" s="299"/>
      <c r="AI356"/>
      <c r="AJ356"/>
      <c r="AL356"/>
      <c r="AM356" s="329"/>
      <c r="AN356"/>
      <c r="AQ356"/>
      <c r="AR356"/>
      <c r="AS356"/>
    </row>
    <row r="357" spans="1:45" x14ac:dyDescent="0.25">
      <c r="A357" s="14"/>
      <c r="B357" s="8"/>
      <c r="C357" s="8"/>
      <c r="D357" s="15"/>
      <c r="E357" s="16"/>
      <c r="F357" s="8"/>
      <c r="G357" s="19"/>
      <c r="H357" s="18"/>
      <c r="I357" s="18"/>
      <c r="J357" s="1"/>
      <c r="K357"/>
      <c r="L357"/>
      <c r="M357"/>
      <c r="N357"/>
      <c r="O357"/>
      <c r="P357"/>
      <c r="Q357"/>
      <c r="R357"/>
      <c r="T357"/>
      <c r="U357"/>
      <c r="V357"/>
      <c r="W357"/>
      <c r="X357"/>
      <c r="Y357"/>
      <c r="Z357"/>
      <c r="AA357"/>
      <c r="AC357"/>
      <c r="AD357"/>
      <c r="AE357"/>
      <c r="AF357"/>
      <c r="AG357"/>
      <c r="AH357" s="299"/>
      <c r="AI357"/>
      <c r="AJ357"/>
      <c r="AL357"/>
      <c r="AM357" s="329"/>
      <c r="AN357"/>
      <c r="AQ357"/>
      <c r="AR357"/>
      <c r="AS357"/>
    </row>
    <row r="358" spans="1:45" x14ac:dyDescent="0.25">
      <c r="A358" s="14"/>
      <c r="B358" s="8"/>
      <c r="C358" s="8"/>
      <c r="D358" s="15"/>
      <c r="E358" s="16"/>
      <c r="F358" s="8"/>
      <c r="G358" s="19"/>
      <c r="H358" s="18"/>
      <c r="I358" s="18"/>
      <c r="J358" s="1"/>
      <c r="K358"/>
      <c r="L358"/>
      <c r="M358"/>
      <c r="N358"/>
      <c r="O358"/>
      <c r="P358"/>
      <c r="Q358"/>
      <c r="R358"/>
      <c r="T358"/>
      <c r="U358"/>
      <c r="V358"/>
      <c r="W358"/>
      <c r="X358"/>
      <c r="Y358"/>
      <c r="Z358"/>
      <c r="AA358"/>
      <c r="AC358"/>
      <c r="AD358"/>
      <c r="AE358"/>
      <c r="AF358"/>
      <c r="AG358"/>
      <c r="AH358" s="299"/>
      <c r="AI358"/>
      <c r="AJ358"/>
      <c r="AL358"/>
      <c r="AM358" s="329"/>
      <c r="AN358"/>
      <c r="AQ358"/>
      <c r="AR358"/>
      <c r="AS358"/>
    </row>
    <row r="359" spans="1:45" x14ac:dyDescent="0.25">
      <c r="A359" s="14"/>
      <c r="B359" s="8"/>
      <c r="C359" s="8"/>
      <c r="D359" s="15"/>
      <c r="E359" s="16"/>
      <c r="F359" s="8"/>
      <c r="G359" s="19"/>
      <c r="H359" s="18"/>
      <c r="I359" s="18"/>
      <c r="J359" s="1"/>
      <c r="K359"/>
      <c r="L359"/>
      <c r="M359"/>
      <c r="N359"/>
      <c r="O359"/>
      <c r="P359"/>
      <c r="Q359"/>
      <c r="R359"/>
      <c r="T359"/>
      <c r="U359"/>
      <c r="V359"/>
      <c r="W359"/>
      <c r="X359"/>
      <c r="Y359"/>
      <c r="Z359"/>
      <c r="AA359"/>
      <c r="AC359"/>
      <c r="AD359"/>
      <c r="AE359"/>
      <c r="AF359"/>
      <c r="AG359"/>
      <c r="AH359" s="299"/>
      <c r="AI359"/>
      <c r="AJ359"/>
      <c r="AL359"/>
      <c r="AM359" s="329"/>
      <c r="AN359"/>
      <c r="AQ359"/>
      <c r="AR359"/>
      <c r="AS359"/>
    </row>
    <row r="360" spans="1:45" x14ac:dyDescent="0.25">
      <c r="A360" s="14"/>
      <c r="B360" s="8"/>
      <c r="C360" s="8"/>
      <c r="D360" s="15"/>
      <c r="E360" s="16"/>
      <c r="F360" s="8"/>
      <c r="G360" s="19"/>
      <c r="H360" s="18"/>
      <c r="I360" s="18"/>
      <c r="J360" s="1"/>
      <c r="K360"/>
      <c r="L360"/>
      <c r="M360"/>
      <c r="N360"/>
      <c r="O360"/>
      <c r="P360"/>
      <c r="Q360"/>
      <c r="R360"/>
      <c r="T360"/>
      <c r="U360"/>
      <c r="V360"/>
      <c r="W360"/>
      <c r="X360"/>
      <c r="Y360"/>
      <c r="Z360"/>
      <c r="AA360"/>
      <c r="AC360"/>
      <c r="AD360"/>
      <c r="AE360"/>
      <c r="AF360"/>
      <c r="AG360"/>
      <c r="AH360" s="299"/>
      <c r="AI360"/>
      <c r="AJ360"/>
      <c r="AL360"/>
      <c r="AM360" s="329"/>
      <c r="AN360"/>
      <c r="AQ360"/>
      <c r="AR360"/>
      <c r="AS360"/>
    </row>
    <row r="361" spans="1:45" x14ac:dyDescent="0.25">
      <c r="A361" s="14"/>
      <c r="B361" s="8"/>
      <c r="C361" s="8"/>
      <c r="D361" s="15"/>
      <c r="E361" s="16"/>
      <c r="F361" s="8"/>
      <c r="G361" s="19"/>
      <c r="H361" s="18"/>
      <c r="I361" s="18"/>
      <c r="J361" s="1"/>
      <c r="K361"/>
      <c r="L361"/>
      <c r="M361"/>
      <c r="N361"/>
      <c r="O361"/>
      <c r="P361"/>
      <c r="Q361"/>
      <c r="R361"/>
      <c r="T361"/>
      <c r="U361"/>
      <c r="V361"/>
      <c r="W361"/>
      <c r="X361"/>
      <c r="Y361"/>
      <c r="Z361"/>
      <c r="AA361"/>
      <c r="AC361"/>
      <c r="AD361"/>
      <c r="AE361"/>
      <c r="AF361"/>
      <c r="AG361"/>
      <c r="AH361" s="299"/>
      <c r="AI361"/>
      <c r="AJ361"/>
      <c r="AL361"/>
      <c r="AM361" s="329"/>
      <c r="AN361"/>
      <c r="AQ361"/>
      <c r="AR361"/>
      <c r="AS361"/>
    </row>
    <row r="362" spans="1:45" x14ac:dyDescent="0.25">
      <c r="A362" s="14"/>
      <c r="B362" s="8"/>
      <c r="C362" s="8"/>
      <c r="D362" s="15"/>
      <c r="E362" s="16"/>
      <c r="F362" s="8"/>
      <c r="G362" s="19"/>
      <c r="H362" s="18"/>
      <c r="I362" s="18"/>
      <c r="J362" s="1"/>
      <c r="K362"/>
      <c r="L362"/>
      <c r="M362"/>
      <c r="N362"/>
      <c r="O362"/>
      <c r="P362"/>
      <c r="Q362"/>
      <c r="R362"/>
      <c r="T362"/>
      <c r="U362"/>
      <c r="V362"/>
      <c r="W362"/>
      <c r="X362"/>
      <c r="Y362"/>
      <c r="Z362"/>
      <c r="AA362"/>
      <c r="AC362"/>
      <c r="AD362"/>
      <c r="AE362"/>
      <c r="AF362"/>
      <c r="AG362"/>
      <c r="AH362" s="299"/>
      <c r="AI362"/>
      <c r="AJ362"/>
      <c r="AL362"/>
      <c r="AM362" s="329"/>
      <c r="AN362"/>
      <c r="AQ362"/>
      <c r="AR362"/>
      <c r="AS362"/>
    </row>
    <row r="363" spans="1:45" x14ac:dyDescent="0.25">
      <c r="A363" s="14"/>
      <c r="B363" s="8"/>
      <c r="C363" s="8"/>
      <c r="D363" s="15"/>
      <c r="E363" s="16"/>
      <c r="F363" s="8"/>
      <c r="G363" s="19"/>
      <c r="H363" s="18"/>
      <c r="I363" s="18"/>
      <c r="J363" s="1"/>
      <c r="K363"/>
      <c r="L363"/>
      <c r="M363"/>
      <c r="N363"/>
      <c r="O363"/>
      <c r="P363"/>
      <c r="Q363"/>
      <c r="R363"/>
      <c r="T363"/>
      <c r="U363"/>
      <c r="V363"/>
      <c r="W363"/>
      <c r="X363"/>
      <c r="Y363"/>
      <c r="Z363"/>
      <c r="AA363"/>
      <c r="AC363"/>
      <c r="AD363"/>
      <c r="AE363"/>
      <c r="AF363"/>
      <c r="AG363"/>
      <c r="AH363" s="299"/>
      <c r="AI363"/>
      <c r="AJ363"/>
      <c r="AL363"/>
      <c r="AM363" s="329"/>
      <c r="AN363"/>
      <c r="AQ363"/>
      <c r="AR363"/>
      <c r="AS363"/>
    </row>
    <row r="364" spans="1:45" x14ac:dyDescent="0.25">
      <c r="A364" s="14"/>
      <c r="B364" s="8"/>
      <c r="C364" s="8"/>
      <c r="D364" s="15"/>
      <c r="E364" s="16"/>
      <c r="F364" s="8"/>
      <c r="G364" s="19"/>
      <c r="H364" s="18"/>
      <c r="I364" s="18"/>
      <c r="J364" s="1"/>
      <c r="K364"/>
      <c r="L364"/>
      <c r="M364"/>
      <c r="N364"/>
      <c r="O364"/>
      <c r="P364"/>
      <c r="Q364"/>
      <c r="R364"/>
      <c r="T364"/>
      <c r="U364"/>
      <c r="V364"/>
      <c r="W364"/>
      <c r="X364"/>
      <c r="Y364"/>
      <c r="Z364"/>
      <c r="AA364"/>
      <c r="AC364"/>
      <c r="AD364"/>
      <c r="AE364"/>
      <c r="AF364"/>
      <c r="AG364"/>
      <c r="AH364" s="299"/>
      <c r="AI364"/>
      <c r="AJ364"/>
      <c r="AL364"/>
      <c r="AM364" s="329"/>
      <c r="AN364"/>
      <c r="AQ364"/>
      <c r="AR364"/>
      <c r="AS364"/>
    </row>
    <row r="365" spans="1:45" x14ac:dyDescent="0.25">
      <c r="A365" s="14"/>
      <c r="B365" s="8"/>
      <c r="C365" s="8"/>
      <c r="D365" s="15"/>
      <c r="E365" s="16"/>
      <c r="F365" s="8"/>
      <c r="G365" s="19"/>
      <c r="H365" s="18"/>
      <c r="I365" s="18"/>
      <c r="J365" s="1"/>
      <c r="K365"/>
      <c r="L365"/>
      <c r="M365"/>
      <c r="N365"/>
      <c r="O365"/>
      <c r="P365"/>
      <c r="Q365"/>
      <c r="R365"/>
      <c r="T365"/>
      <c r="U365"/>
      <c r="V365"/>
      <c r="W365"/>
      <c r="X365"/>
      <c r="Y365"/>
      <c r="Z365"/>
      <c r="AA365"/>
      <c r="AC365"/>
      <c r="AD365"/>
      <c r="AE365"/>
      <c r="AF365"/>
      <c r="AG365"/>
      <c r="AH365" s="299"/>
      <c r="AI365"/>
      <c r="AJ365"/>
      <c r="AL365"/>
      <c r="AM365" s="329"/>
      <c r="AN365"/>
      <c r="AQ365"/>
      <c r="AR365"/>
      <c r="AS365"/>
    </row>
    <row r="366" spans="1:45" x14ac:dyDescent="0.25">
      <c r="A366" s="14"/>
      <c r="B366" s="8"/>
      <c r="C366" s="8"/>
      <c r="D366" s="15"/>
      <c r="E366" s="16"/>
      <c r="F366" s="8"/>
      <c r="G366" s="19"/>
      <c r="H366" s="18"/>
      <c r="I366" s="18"/>
      <c r="J366" s="1"/>
      <c r="K366"/>
      <c r="L366"/>
      <c r="M366"/>
      <c r="N366"/>
      <c r="O366"/>
      <c r="P366"/>
      <c r="Q366"/>
      <c r="R366"/>
      <c r="T366"/>
      <c r="U366"/>
      <c r="V366"/>
      <c r="W366"/>
      <c r="X366"/>
      <c r="Y366"/>
      <c r="Z366"/>
      <c r="AA366"/>
      <c r="AC366"/>
      <c r="AD366"/>
      <c r="AE366"/>
      <c r="AF366"/>
      <c r="AG366"/>
      <c r="AH366" s="299"/>
      <c r="AI366"/>
      <c r="AJ366"/>
      <c r="AL366"/>
      <c r="AM366" s="329"/>
      <c r="AN366"/>
      <c r="AQ366"/>
      <c r="AR366"/>
      <c r="AS366"/>
    </row>
    <row r="367" spans="1:45" x14ac:dyDescent="0.25">
      <c r="A367" s="14"/>
      <c r="B367" s="8"/>
      <c r="C367" s="8"/>
      <c r="D367" s="15"/>
      <c r="E367" s="16"/>
      <c r="F367" s="8"/>
      <c r="G367" s="19"/>
      <c r="H367" s="18"/>
      <c r="I367" s="18"/>
      <c r="J367" s="1"/>
      <c r="K367"/>
      <c r="L367"/>
      <c r="M367"/>
      <c r="N367"/>
      <c r="O367"/>
      <c r="P367"/>
      <c r="Q367"/>
      <c r="R367"/>
      <c r="T367"/>
      <c r="U367"/>
      <c r="V367"/>
      <c r="W367"/>
      <c r="X367"/>
      <c r="Y367"/>
      <c r="Z367"/>
      <c r="AA367"/>
      <c r="AC367"/>
      <c r="AD367"/>
      <c r="AE367"/>
      <c r="AF367"/>
      <c r="AG367"/>
      <c r="AH367" s="299"/>
      <c r="AI367"/>
      <c r="AJ367"/>
      <c r="AL367"/>
      <c r="AM367" s="329"/>
      <c r="AN367"/>
      <c r="AQ367"/>
      <c r="AR367"/>
      <c r="AS367"/>
    </row>
    <row r="368" spans="1:45" x14ac:dyDescent="0.25">
      <c r="A368" s="14"/>
      <c r="B368" s="8"/>
      <c r="C368" s="8"/>
      <c r="D368" s="15"/>
      <c r="E368" s="16"/>
      <c r="F368" s="8"/>
      <c r="G368" s="19"/>
      <c r="H368" s="18"/>
      <c r="I368" s="18"/>
      <c r="J368" s="1"/>
      <c r="K368"/>
      <c r="L368"/>
      <c r="M368"/>
      <c r="N368"/>
      <c r="O368"/>
      <c r="P368"/>
      <c r="Q368"/>
      <c r="R368"/>
      <c r="T368"/>
      <c r="U368"/>
      <c r="V368"/>
      <c r="W368"/>
      <c r="X368"/>
      <c r="Y368"/>
      <c r="Z368"/>
      <c r="AA368"/>
      <c r="AC368"/>
      <c r="AD368"/>
      <c r="AE368"/>
      <c r="AF368"/>
      <c r="AG368"/>
      <c r="AH368" s="299"/>
      <c r="AI368"/>
      <c r="AJ368"/>
      <c r="AL368"/>
      <c r="AM368" s="329"/>
      <c r="AN368"/>
      <c r="AQ368"/>
      <c r="AR368"/>
      <c r="AS368"/>
    </row>
    <row r="369" spans="1:45" x14ac:dyDescent="0.25">
      <c r="A369" s="14"/>
      <c r="B369" s="8"/>
      <c r="C369" s="8"/>
      <c r="D369" s="15"/>
      <c r="E369" s="16"/>
      <c r="F369" s="8"/>
      <c r="G369" s="19"/>
      <c r="H369" s="18"/>
      <c r="I369" s="18"/>
      <c r="J369" s="1"/>
      <c r="K369"/>
      <c r="L369"/>
      <c r="M369"/>
      <c r="N369"/>
      <c r="O369"/>
      <c r="P369"/>
      <c r="Q369"/>
      <c r="R369"/>
      <c r="T369"/>
      <c r="U369"/>
      <c r="V369"/>
      <c r="W369"/>
      <c r="X369"/>
      <c r="Y369"/>
      <c r="Z369"/>
      <c r="AA369"/>
      <c r="AC369"/>
      <c r="AD369"/>
      <c r="AE369"/>
      <c r="AF369"/>
      <c r="AG369"/>
      <c r="AH369" s="299"/>
      <c r="AI369"/>
      <c r="AJ369"/>
      <c r="AL369"/>
      <c r="AM369" s="329"/>
      <c r="AN369"/>
      <c r="AQ369"/>
      <c r="AR369"/>
      <c r="AS369"/>
    </row>
    <row r="370" spans="1:45" x14ac:dyDescent="0.25">
      <c r="A370" s="14"/>
      <c r="B370" s="8"/>
      <c r="C370" s="8"/>
      <c r="D370" s="15"/>
      <c r="E370" s="16"/>
      <c r="F370" s="8"/>
      <c r="G370" s="19"/>
      <c r="H370" s="18"/>
      <c r="I370" s="18"/>
      <c r="J370" s="1"/>
      <c r="K370"/>
      <c r="L370"/>
      <c r="M370"/>
      <c r="N370"/>
      <c r="O370"/>
      <c r="P370"/>
      <c r="Q370"/>
      <c r="R370"/>
      <c r="T370"/>
      <c r="U370"/>
      <c r="V370"/>
      <c r="W370"/>
      <c r="X370"/>
      <c r="Y370"/>
      <c r="Z370"/>
      <c r="AA370"/>
      <c r="AC370"/>
      <c r="AD370"/>
      <c r="AE370"/>
      <c r="AF370"/>
      <c r="AG370"/>
      <c r="AH370" s="299"/>
      <c r="AI370"/>
      <c r="AJ370"/>
      <c r="AL370"/>
      <c r="AM370" s="329"/>
      <c r="AN370"/>
      <c r="AQ370"/>
      <c r="AR370"/>
      <c r="AS370"/>
    </row>
    <row r="371" spans="1:45" x14ac:dyDescent="0.25">
      <c r="A371" s="14"/>
      <c r="B371" s="8"/>
      <c r="C371" s="8"/>
      <c r="D371" s="15"/>
      <c r="E371" s="16"/>
      <c r="F371" s="8"/>
      <c r="G371" s="19"/>
      <c r="H371" s="18"/>
      <c r="I371" s="18"/>
      <c r="J371" s="1"/>
      <c r="K371"/>
      <c r="L371"/>
      <c r="M371"/>
      <c r="N371"/>
      <c r="O371"/>
      <c r="P371"/>
      <c r="Q371"/>
      <c r="R371"/>
      <c r="T371"/>
      <c r="U371"/>
      <c r="V371"/>
      <c r="W371"/>
      <c r="X371"/>
      <c r="Y371"/>
      <c r="Z371"/>
      <c r="AA371"/>
      <c r="AC371"/>
      <c r="AD371"/>
      <c r="AE371"/>
      <c r="AF371"/>
      <c r="AG371"/>
      <c r="AH371" s="299"/>
      <c r="AI371"/>
      <c r="AJ371"/>
      <c r="AL371"/>
      <c r="AM371" s="329"/>
      <c r="AN371"/>
      <c r="AQ371"/>
      <c r="AR371"/>
      <c r="AS371"/>
    </row>
    <row r="372" spans="1:45" x14ac:dyDescent="0.25">
      <c r="A372" s="14"/>
      <c r="B372" s="8"/>
      <c r="C372" s="8"/>
      <c r="D372" s="15"/>
      <c r="E372" s="16"/>
      <c r="F372" s="8"/>
      <c r="G372" s="19"/>
      <c r="H372" s="18"/>
      <c r="I372" s="18"/>
      <c r="J372" s="1"/>
      <c r="K372"/>
      <c r="L372"/>
      <c r="M372"/>
      <c r="N372"/>
      <c r="O372"/>
      <c r="P372"/>
      <c r="Q372"/>
      <c r="R372"/>
      <c r="T372"/>
      <c r="U372"/>
      <c r="V372"/>
      <c r="W372"/>
      <c r="X372"/>
      <c r="Y372"/>
      <c r="Z372"/>
      <c r="AA372"/>
      <c r="AC372"/>
      <c r="AD372"/>
      <c r="AE372"/>
      <c r="AF372"/>
      <c r="AG372"/>
      <c r="AH372" s="299"/>
      <c r="AI372"/>
      <c r="AJ372"/>
      <c r="AL372"/>
      <c r="AM372" s="329"/>
      <c r="AN372"/>
      <c r="AQ372"/>
      <c r="AR372"/>
      <c r="AS372"/>
    </row>
    <row r="373" spans="1:45" x14ac:dyDescent="0.25">
      <c r="A373" s="14"/>
      <c r="B373" s="8"/>
      <c r="C373" s="8"/>
      <c r="D373" s="15"/>
      <c r="E373" s="16"/>
      <c r="F373" s="8"/>
      <c r="G373" s="19"/>
      <c r="H373" s="18"/>
      <c r="I373" s="18"/>
      <c r="J373" s="1"/>
      <c r="K373"/>
      <c r="L373"/>
      <c r="M373"/>
      <c r="N373"/>
      <c r="O373"/>
      <c r="P373"/>
      <c r="Q373"/>
      <c r="R373"/>
      <c r="T373"/>
      <c r="U373"/>
      <c r="V373"/>
      <c r="W373"/>
      <c r="X373"/>
      <c r="Y373"/>
      <c r="Z373"/>
      <c r="AA373"/>
      <c r="AC373"/>
      <c r="AD373"/>
      <c r="AE373"/>
      <c r="AF373"/>
      <c r="AG373"/>
      <c r="AH373" s="299"/>
      <c r="AI373"/>
      <c r="AJ373"/>
      <c r="AL373"/>
      <c r="AM373" s="329"/>
      <c r="AN373"/>
      <c r="AQ373"/>
      <c r="AR373"/>
      <c r="AS373"/>
    </row>
    <row r="374" spans="1:45" x14ac:dyDescent="0.25">
      <c r="A374" s="14"/>
      <c r="B374" s="8"/>
      <c r="C374" s="8"/>
      <c r="D374" s="15"/>
      <c r="E374" s="16"/>
      <c r="F374" s="8"/>
      <c r="G374" s="19"/>
      <c r="H374" s="18"/>
      <c r="I374" s="18"/>
      <c r="J374" s="1"/>
      <c r="K374"/>
      <c r="L374"/>
      <c r="M374"/>
      <c r="N374"/>
      <c r="O374"/>
      <c r="P374"/>
      <c r="Q374"/>
      <c r="R374"/>
      <c r="T374"/>
      <c r="U374"/>
      <c r="V374"/>
      <c r="W374"/>
      <c r="X374"/>
      <c r="Y374"/>
      <c r="Z374"/>
      <c r="AA374"/>
      <c r="AC374"/>
      <c r="AD374"/>
      <c r="AE374"/>
      <c r="AF374"/>
      <c r="AG374"/>
      <c r="AH374" s="299"/>
      <c r="AI374"/>
      <c r="AJ374"/>
      <c r="AL374"/>
      <c r="AM374" s="329"/>
      <c r="AN374"/>
      <c r="AQ374"/>
      <c r="AR374"/>
      <c r="AS374"/>
    </row>
    <row r="375" spans="1:45" x14ac:dyDescent="0.25">
      <c r="A375" s="14"/>
      <c r="B375" s="8"/>
      <c r="C375" s="8"/>
      <c r="D375" s="15"/>
      <c r="E375" s="16"/>
      <c r="F375" s="8"/>
      <c r="G375" s="19"/>
      <c r="H375" s="18"/>
      <c r="I375" s="18"/>
      <c r="J375" s="1"/>
      <c r="K375"/>
      <c r="L375"/>
      <c r="M375"/>
      <c r="N375"/>
      <c r="O375"/>
      <c r="P375"/>
      <c r="Q375"/>
      <c r="R375"/>
      <c r="T375"/>
      <c r="U375"/>
      <c r="V375"/>
      <c r="W375"/>
      <c r="X375"/>
      <c r="Y375"/>
      <c r="Z375"/>
      <c r="AA375"/>
      <c r="AC375"/>
      <c r="AD375"/>
      <c r="AE375"/>
      <c r="AF375"/>
      <c r="AG375"/>
      <c r="AH375" s="299"/>
      <c r="AI375"/>
      <c r="AJ375"/>
      <c r="AL375"/>
      <c r="AM375" s="329"/>
      <c r="AN375"/>
      <c r="AQ375"/>
      <c r="AR375"/>
      <c r="AS375"/>
    </row>
    <row r="376" spans="1:45" x14ac:dyDescent="0.25">
      <c r="A376" s="14"/>
      <c r="B376" s="8"/>
      <c r="C376" s="8"/>
      <c r="D376" s="15"/>
      <c r="E376" s="16"/>
      <c r="F376" s="8"/>
      <c r="G376" s="19"/>
      <c r="H376" s="18"/>
      <c r="I376" s="18"/>
      <c r="J376" s="1"/>
      <c r="K376"/>
      <c r="L376"/>
      <c r="M376"/>
      <c r="N376"/>
      <c r="O376"/>
      <c r="P376"/>
      <c r="Q376"/>
      <c r="R376"/>
      <c r="T376"/>
      <c r="U376"/>
      <c r="V376"/>
      <c r="W376"/>
      <c r="X376"/>
      <c r="Y376"/>
      <c r="Z376"/>
      <c r="AA376"/>
      <c r="AC376"/>
      <c r="AD376"/>
      <c r="AE376"/>
      <c r="AF376"/>
      <c r="AG376"/>
      <c r="AH376" s="299"/>
      <c r="AI376"/>
      <c r="AJ376"/>
      <c r="AL376"/>
      <c r="AM376" s="329"/>
      <c r="AN376"/>
      <c r="AQ376"/>
      <c r="AR376"/>
      <c r="AS376"/>
    </row>
    <row r="377" spans="1:45" x14ac:dyDescent="0.25">
      <c r="A377" s="14"/>
      <c r="B377" s="8"/>
      <c r="C377" s="8"/>
      <c r="D377" s="15"/>
      <c r="E377" s="16"/>
      <c r="F377" s="8"/>
      <c r="G377" s="19"/>
      <c r="H377" s="18"/>
      <c r="I377" s="18"/>
      <c r="J377" s="1"/>
      <c r="K377"/>
      <c r="L377"/>
      <c r="M377"/>
      <c r="N377"/>
      <c r="O377"/>
      <c r="P377"/>
      <c r="Q377"/>
      <c r="R377"/>
      <c r="T377"/>
      <c r="U377"/>
      <c r="V377"/>
      <c r="W377"/>
      <c r="X377"/>
      <c r="Y377"/>
      <c r="Z377"/>
      <c r="AA377"/>
      <c r="AC377"/>
      <c r="AD377"/>
      <c r="AE377"/>
      <c r="AF377"/>
      <c r="AG377"/>
      <c r="AH377" s="299"/>
      <c r="AI377"/>
      <c r="AJ377"/>
      <c r="AL377"/>
      <c r="AM377" s="329"/>
      <c r="AN377"/>
      <c r="AQ377"/>
      <c r="AR377"/>
      <c r="AS377"/>
    </row>
    <row r="378" spans="1:45" x14ac:dyDescent="0.25">
      <c r="A378" s="14"/>
      <c r="B378" s="8"/>
      <c r="C378" s="8"/>
      <c r="D378" s="15"/>
      <c r="E378" s="16"/>
      <c r="F378" s="8"/>
      <c r="G378" s="19"/>
      <c r="H378" s="18"/>
      <c r="I378" s="18"/>
      <c r="J378" s="1"/>
      <c r="K378"/>
      <c r="L378"/>
      <c r="M378"/>
      <c r="N378"/>
      <c r="O378"/>
      <c r="P378"/>
      <c r="Q378"/>
      <c r="R378"/>
      <c r="T378"/>
      <c r="U378"/>
      <c r="V378"/>
      <c r="W378"/>
      <c r="X378"/>
      <c r="Y378"/>
      <c r="Z378"/>
      <c r="AA378"/>
      <c r="AC378"/>
      <c r="AD378"/>
      <c r="AE378"/>
      <c r="AF378"/>
      <c r="AG378"/>
      <c r="AH378" s="299"/>
      <c r="AI378"/>
      <c r="AJ378"/>
      <c r="AL378"/>
      <c r="AM378" s="329"/>
      <c r="AN378"/>
      <c r="AQ378"/>
      <c r="AR378"/>
      <c r="AS378"/>
    </row>
    <row r="379" spans="1:45" x14ac:dyDescent="0.25">
      <c r="A379" s="14"/>
      <c r="B379" s="8"/>
      <c r="C379" s="8"/>
      <c r="D379" s="15"/>
      <c r="E379" s="16"/>
      <c r="F379" s="8"/>
      <c r="G379" s="19"/>
      <c r="H379" s="18"/>
      <c r="I379" s="18"/>
      <c r="J379" s="1"/>
      <c r="K379"/>
      <c r="L379"/>
      <c r="M379"/>
      <c r="N379"/>
      <c r="O379"/>
      <c r="P379"/>
      <c r="Q379"/>
      <c r="R379"/>
      <c r="T379"/>
      <c r="U379"/>
      <c r="V379"/>
      <c r="W379"/>
      <c r="X379"/>
      <c r="Y379"/>
      <c r="Z379"/>
      <c r="AA379"/>
      <c r="AC379"/>
      <c r="AD379"/>
      <c r="AE379"/>
      <c r="AF379"/>
      <c r="AG379"/>
      <c r="AH379" s="299"/>
      <c r="AI379"/>
      <c r="AJ379"/>
      <c r="AL379"/>
      <c r="AM379" s="329"/>
      <c r="AN379"/>
      <c r="AQ379"/>
      <c r="AR379"/>
      <c r="AS379"/>
    </row>
    <row r="380" spans="1:45" x14ac:dyDescent="0.25">
      <c r="A380" s="14"/>
      <c r="B380" s="8"/>
      <c r="C380" s="8"/>
      <c r="D380" s="15"/>
      <c r="E380" s="16"/>
      <c r="F380" s="8"/>
      <c r="G380" s="19"/>
      <c r="H380" s="18"/>
      <c r="I380" s="18"/>
      <c r="J380" s="1"/>
      <c r="K380"/>
      <c r="L380"/>
      <c r="M380"/>
      <c r="N380"/>
      <c r="O380"/>
      <c r="P380"/>
      <c r="Q380"/>
      <c r="R380"/>
      <c r="T380"/>
      <c r="U380"/>
      <c r="V380"/>
      <c r="W380"/>
      <c r="X380"/>
      <c r="Y380"/>
      <c r="Z380"/>
      <c r="AA380"/>
      <c r="AC380"/>
      <c r="AD380"/>
      <c r="AE380"/>
      <c r="AF380"/>
      <c r="AG380"/>
      <c r="AH380" s="299"/>
      <c r="AI380"/>
      <c r="AJ380"/>
      <c r="AL380"/>
      <c r="AM380" s="329"/>
      <c r="AN380"/>
      <c r="AQ380"/>
      <c r="AR380"/>
      <c r="AS380"/>
    </row>
    <row r="381" spans="1:45" x14ac:dyDescent="0.25">
      <c r="A381" s="14"/>
      <c r="B381" s="8"/>
      <c r="C381" s="8"/>
      <c r="D381" s="15"/>
      <c r="E381" s="16"/>
      <c r="F381" s="8"/>
      <c r="G381" s="19"/>
      <c r="H381" s="18"/>
      <c r="I381" s="18"/>
      <c r="J381" s="1"/>
      <c r="K381"/>
      <c r="L381"/>
      <c r="M381"/>
      <c r="N381"/>
      <c r="O381"/>
      <c r="P381"/>
      <c r="Q381"/>
      <c r="R381"/>
      <c r="T381"/>
      <c r="U381"/>
      <c r="V381"/>
      <c r="W381"/>
      <c r="X381"/>
      <c r="Y381"/>
      <c r="Z381"/>
      <c r="AA381"/>
      <c r="AC381"/>
      <c r="AD381"/>
      <c r="AE381"/>
      <c r="AF381"/>
      <c r="AG381"/>
      <c r="AH381" s="299"/>
      <c r="AI381"/>
      <c r="AJ381"/>
      <c r="AL381"/>
      <c r="AM381" s="329"/>
      <c r="AN381"/>
      <c r="AQ381"/>
      <c r="AR381"/>
      <c r="AS381"/>
    </row>
    <row r="382" spans="1:45" x14ac:dyDescent="0.25">
      <c r="A382" s="14"/>
      <c r="B382" s="8"/>
      <c r="C382" s="8"/>
      <c r="D382" s="15"/>
      <c r="E382" s="16"/>
      <c r="F382" s="8"/>
      <c r="G382" s="19"/>
      <c r="H382" s="18"/>
      <c r="I382" s="18"/>
      <c r="J382" s="1"/>
      <c r="K382"/>
      <c r="L382"/>
      <c r="M382"/>
      <c r="N382"/>
      <c r="O382"/>
      <c r="P382"/>
      <c r="Q382"/>
      <c r="R382"/>
      <c r="T382"/>
      <c r="U382"/>
      <c r="V382"/>
      <c r="W382"/>
      <c r="X382"/>
      <c r="Y382"/>
      <c r="Z382"/>
      <c r="AA382"/>
      <c r="AC382"/>
      <c r="AD382"/>
      <c r="AE382"/>
      <c r="AF382"/>
      <c r="AG382"/>
      <c r="AH382" s="299"/>
      <c r="AI382"/>
      <c r="AJ382"/>
      <c r="AL382"/>
      <c r="AM382" s="329"/>
      <c r="AN382"/>
      <c r="AQ382"/>
      <c r="AR382"/>
      <c r="AS382"/>
    </row>
    <row r="383" spans="1:45" x14ac:dyDescent="0.25">
      <c r="A383" s="14"/>
      <c r="B383" s="8"/>
      <c r="C383" s="8"/>
      <c r="D383" s="15"/>
      <c r="E383" s="16"/>
      <c r="F383" s="8"/>
      <c r="G383" s="19"/>
      <c r="H383" s="18"/>
      <c r="I383" s="18"/>
      <c r="J383" s="1"/>
      <c r="K383"/>
      <c r="L383"/>
      <c r="M383"/>
      <c r="N383"/>
      <c r="O383"/>
      <c r="P383"/>
      <c r="Q383"/>
      <c r="R383"/>
      <c r="T383"/>
      <c r="U383"/>
      <c r="V383"/>
      <c r="W383"/>
      <c r="X383"/>
      <c r="Y383"/>
      <c r="Z383"/>
      <c r="AA383"/>
      <c r="AC383"/>
      <c r="AD383"/>
      <c r="AE383"/>
      <c r="AF383"/>
      <c r="AG383"/>
      <c r="AH383" s="299"/>
      <c r="AI383"/>
      <c r="AJ383"/>
      <c r="AL383"/>
      <c r="AM383" s="329"/>
      <c r="AN383"/>
      <c r="AQ383"/>
      <c r="AR383"/>
      <c r="AS383"/>
    </row>
    <row r="384" spans="1:45" x14ac:dyDescent="0.25">
      <c r="A384" s="14"/>
      <c r="B384" s="8"/>
      <c r="C384" s="8"/>
      <c r="D384" s="15"/>
      <c r="E384" s="16"/>
      <c r="F384" s="8"/>
      <c r="G384" s="19"/>
      <c r="H384" s="18"/>
      <c r="I384" s="18"/>
      <c r="J384" s="1"/>
      <c r="K384"/>
      <c r="L384"/>
      <c r="M384"/>
      <c r="N384"/>
      <c r="O384"/>
      <c r="P384"/>
      <c r="Q384"/>
      <c r="R384"/>
      <c r="T384"/>
      <c r="U384"/>
      <c r="V384"/>
      <c r="W384"/>
      <c r="X384"/>
      <c r="Y384"/>
      <c r="Z384"/>
      <c r="AA384"/>
      <c r="AC384"/>
      <c r="AD384"/>
      <c r="AE384"/>
      <c r="AF384"/>
      <c r="AG384"/>
      <c r="AH384" s="299"/>
      <c r="AI384"/>
      <c r="AJ384"/>
      <c r="AL384"/>
      <c r="AM384" s="329"/>
      <c r="AN384"/>
      <c r="AQ384"/>
      <c r="AR384"/>
      <c r="AS384"/>
    </row>
    <row r="385" spans="1:45" x14ac:dyDescent="0.25">
      <c r="A385" s="14"/>
      <c r="B385" s="8"/>
      <c r="C385" s="8"/>
      <c r="D385" s="15"/>
      <c r="E385" s="16"/>
      <c r="F385" s="8"/>
      <c r="G385" s="19"/>
      <c r="H385" s="18"/>
      <c r="I385" s="18"/>
      <c r="J385" s="1"/>
      <c r="K385"/>
      <c r="L385"/>
      <c r="M385"/>
      <c r="N385"/>
      <c r="O385"/>
      <c r="P385"/>
      <c r="Q385"/>
      <c r="R385"/>
      <c r="T385"/>
      <c r="U385"/>
      <c r="V385"/>
      <c r="W385"/>
      <c r="X385"/>
      <c r="Y385"/>
      <c r="Z385"/>
      <c r="AA385"/>
      <c r="AC385"/>
      <c r="AD385"/>
      <c r="AE385"/>
      <c r="AF385"/>
      <c r="AG385"/>
      <c r="AH385" s="299"/>
      <c r="AI385"/>
      <c r="AJ385"/>
      <c r="AL385"/>
      <c r="AM385" s="329"/>
      <c r="AN385"/>
      <c r="AQ385"/>
      <c r="AR385"/>
      <c r="AS385"/>
    </row>
    <row r="386" spans="1:45" x14ac:dyDescent="0.25">
      <c r="A386" s="14"/>
      <c r="B386" s="8"/>
      <c r="C386" s="8"/>
      <c r="D386" s="15"/>
      <c r="E386" s="16"/>
      <c r="F386" s="8"/>
      <c r="G386" s="19"/>
      <c r="H386" s="18"/>
      <c r="I386" s="18"/>
      <c r="J386" s="1"/>
      <c r="K386"/>
      <c r="L386"/>
      <c r="M386"/>
      <c r="N386"/>
      <c r="O386"/>
      <c r="P386"/>
      <c r="Q386"/>
      <c r="R386"/>
      <c r="T386"/>
      <c r="U386"/>
      <c r="V386"/>
      <c r="W386"/>
      <c r="X386"/>
      <c r="Y386"/>
      <c r="Z386"/>
      <c r="AA386"/>
      <c r="AC386"/>
      <c r="AD386"/>
      <c r="AE386"/>
      <c r="AF386"/>
      <c r="AG386"/>
      <c r="AH386" s="299"/>
      <c r="AI386"/>
      <c r="AJ386"/>
      <c r="AL386"/>
      <c r="AM386" s="329"/>
      <c r="AN386"/>
      <c r="AQ386"/>
      <c r="AR386"/>
      <c r="AS386"/>
    </row>
    <row r="387" spans="1:45" x14ac:dyDescent="0.25">
      <c r="A387" s="14"/>
      <c r="B387" s="8"/>
      <c r="C387" s="8"/>
      <c r="D387" s="15"/>
      <c r="E387" s="16"/>
      <c r="F387" s="8"/>
      <c r="G387" s="19"/>
      <c r="H387" s="18"/>
      <c r="I387" s="18"/>
      <c r="J387" s="1"/>
      <c r="K387"/>
      <c r="L387"/>
      <c r="M387"/>
      <c r="N387"/>
      <c r="O387"/>
      <c r="P387"/>
      <c r="Q387"/>
      <c r="R387"/>
      <c r="T387"/>
      <c r="U387"/>
      <c r="V387"/>
      <c r="W387"/>
      <c r="X387"/>
      <c r="Y387"/>
      <c r="Z387"/>
      <c r="AA387"/>
      <c r="AC387"/>
      <c r="AD387"/>
      <c r="AE387"/>
      <c r="AF387"/>
      <c r="AG387"/>
      <c r="AH387" s="299"/>
      <c r="AI387"/>
      <c r="AJ387"/>
      <c r="AL387"/>
      <c r="AM387" s="329"/>
      <c r="AN387"/>
      <c r="AQ387"/>
      <c r="AR387"/>
      <c r="AS387"/>
    </row>
    <row r="388" spans="1:45" x14ac:dyDescent="0.25">
      <c r="A388" s="14"/>
      <c r="B388" s="8"/>
      <c r="C388" s="8"/>
      <c r="D388" s="15"/>
      <c r="E388" s="16"/>
      <c r="F388" s="8"/>
      <c r="G388" s="19"/>
      <c r="H388" s="18"/>
      <c r="I388" s="18"/>
      <c r="J388" s="1"/>
      <c r="K388"/>
      <c r="L388"/>
      <c r="M388"/>
      <c r="N388"/>
      <c r="O388"/>
      <c r="P388"/>
      <c r="Q388"/>
      <c r="R388"/>
      <c r="T388"/>
      <c r="U388"/>
      <c r="V388"/>
      <c r="W388"/>
      <c r="X388"/>
      <c r="Y388"/>
      <c r="Z388"/>
      <c r="AA388"/>
      <c r="AC388"/>
      <c r="AD388"/>
      <c r="AE388"/>
      <c r="AF388"/>
      <c r="AG388"/>
      <c r="AH388" s="299"/>
      <c r="AI388"/>
      <c r="AJ388"/>
      <c r="AL388"/>
      <c r="AM388" s="329"/>
      <c r="AN388"/>
      <c r="AQ388"/>
      <c r="AR388"/>
      <c r="AS388"/>
    </row>
    <row r="389" spans="1:45" x14ac:dyDescent="0.25">
      <c r="A389" s="14"/>
      <c r="B389" s="8"/>
      <c r="C389" s="8"/>
      <c r="D389" s="15"/>
      <c r="E389" s="16"/>
      <c r="F389" s="8"/>
      <c r="G389" s="19"/>
      <c r="H389" s="18"/>
      <c r="I389" s="18"/>
      <c r="J389" s="1"/>
      <c r="K389"/>
      <c r="L389"/>
      <c r="M389"/>
      <c r="N389"/>
      <c r="O389"/>
      <c r="P389"/>
      <c r="Q389"/>
      <c r="R389"/>
      <c r="T389"/>
      <c r="U389"/>
      <c r="V389"/>
      <c r="W389"/>
      <c r="X389"/>
      <c r="Y389"/>
      <c r="Z389"/>
      <c r="AA389"/>
      <c r="AC389"/>
      <c r="AD389"/>
      <c r="AE389"/>
      <c r="AF389"/>
      <c r="AG389"/>
      <c r="AH389" s="299"/>
      <c r="AI389"/>
      <c r="AJ389"/>
      <c r="AL389"/>
      <c r="AM389" s="329"/>
      <c r="AN389"/>
      <c r="AQ389"/>
      <c r="AR389"/>
      <c r="AS389"/>
    </row>
    <row r="390" spans="1:45" x14ac:dyDescent="0.25">
      <c r="A390" s="14"/>
      <c r="B390" s="8"/>
      <c r="C390" s="8"/>
      <c r="D390" s="15"/>
      <c r="E390" s="16"/>
      <c r="F390" s="8"/>
      <c r="G390" s="19"/>
      <c r="H390" s="18"/>
      <c r="I390" s="18"/>
      <c r="J390" s="1"/>
      <c r="K390"/>
      <c r="L390"/>
      <c r="M390"/>
      <c r="N390"/>
      <c r="O390"/>
      <c r="P390"/>
      <c r="Q390"/>
      <c r="R390"/>
      <c r="T390"/>
      <c r="U390"/>
      <c r="V390"/>
      <c r="W390"/>
      <c r="X390"/>
      <c r="Y390"/>
      <c r="Z390"/>
      <c r="AA390"/>
      <c r="AC390"/>
      <c r="AD390"/>
      <c r="AE390"/>
      <c r="AF390"/>
      <c r="AG390"/>
      <c r="AH390" s="299"/>
      <c r="AI390"/>
      <c r="AJ390"/>
      <c r="AL390"/>
      <c r="AM390" s="329"/>
      <c r="AN390"/>
      <c r="AQ390"/>
      <c r="AR390"/>
      <c r="AS390"/>
    </row>
    <row r="391" spans="1:45" x14ac:dyDescent="0.25">
      <c r="A391" s="14"/>
      <c r="B391" s="8"/>
      <c r="C391" s="8"/>
      <c r="D391" s="15"/>
      <c r="E391" s="16"/>
      <c r="F391" s="8"/>
      <c r="G391" s="19"/>
      <c r="H391" s="18"/>
      <c r="I391" s="18"/>
      <c r="J391" s="1"/>
      <c r="K391"/>
      <c r="L391"/>
      <c r="M391"/>
      <c r="N391"/>
      <c r="O391"/>
      <c r="P391"/>
      <c r="Q391"/>
      <c r="R391"/>
      <c r="T391"/>
      <c r="U391"/>
      <c r="V391"/>
      <c r="W391"/>
      <c r="X391"/>
      <c r="Y391"/>
      <c r="Z391"/>
      <c r="AA391"/>
      <c r="AC391"/>
      <c r="AD391"/>
      <c r="AE391"/>
      <c r="AF391"/>
      <c r="AG391"/>
      <c r="AH391" s="299"/>
      <c r="AI391"/>
      <c r="AJ391"/>
      <c r="AL391"/>
      <c r="AM391" s="329"/>
      <c r="AN391"/>
      <c r="AQ391"/>
      <c r="AR391"/>
      <c r="AS391"/>
    </row>
    <row r="392" spans="1:45" x14ac:dyDescent="0.25">
      <c r="A392" s="14"/>
      <c r="B392" s="8"/>
      <c r="C392" s="8"/>
      <c r="D392" s="15"/>
      <c r="E392" s="16"/>
      <c r="F392" s="8"/>
      <c r="G392" s="19"/>
      <c r="H392" s="18"/>
      <c r="I392" s="18"/>
      <c r="J392" s="1"/>
      <c r="K392"/>
      <c r="L392"/>
      <c r="M392"/>
      <c r="N392"/>
      <c r="O392"/>
      <c r="P392"/>
      <c r="Q392"/>
      <c r="R392"/>
      <c r="T392"/>
      <c r="U392"/>
      <c r="V392"/>
      <c r="W392"/>
      <c r="X392"/>
      <c r="Y392"/>
      <c r="Z392"/>
      <c r="AA392"/>
      <c r="AC392"/>
      <c r="AD392"/>
      <c r="AE392"/>
      <c r="AF392"/>
      <c r="AG392"/>
      <c r="AH392" s="299"/>
      <c r="AI392"/>
      <c r="AJ392"/>
      <c r="AL392"/>
      <c r="AM392" s="329"/>
      <c r="AN392"/>
      <c r="AQ392"/>
      <c r="AR392"/>
      <c r="AS392"/>
    </row>
    <row r="393" spans="1:45" x14ac:dyDescent="0.25">
      <c r="A393" s="14"/>
      <c r="B393" s="8"/>
      <c r="C393" s="8"/>
      <c r="D393" s="15"/>
      <c r="E393" s="16"/>
      <c r="F393" s="8"/>
      <c r="G393" s="19"/>
      <c r="H393" s="18"/>
      <c r="I393" s="18"/>
      <c r="J393" s="1"/>
      <c r="K393"/>
      <c r="L393"/>
      <c r="M393"/>
      <c r="N393"/>
      <c r="O393"/>
      <c r="P393"/>
      <c r="Q393"/>
      <c r="R393"/>
      <c r="T393"/>
      <c r="U393"/>
      <c r="V393"/>
      <c r="W393"/>
      <c r="X393"/>
      <c r="Y393"/>
      <c r="Z393"/>
      <c r="AA393"/>
      <c r="AC393"/>
      <c r="AD393"/>
      <c r="AE393"/>
      <c r="AF393"/>
      <c r="AG393"/>
      <c r="AH393" s="299"/>
      <c r="AI393"/>
      <c r="AJ393"/>
      <c r="AL393"/>
      <c r="AM393" s="329"/>
      <c r="AN393"/>
      <c r="AQ393"/>
      <c r="AR393"/>
      <c r="AS393"/>
    </row>
    <row r="394" spans="1:45" x14ac:dyDescent="0.25">
      <c r="A394" s="14"/>
      <c r="B394" s="8"/>
      <c r="C394" s="8"/>
      <c r="D394" s="15"/>
      <c r="E394" s="16"/>
      <c r="F394" s="8"/>
      <c r="G394" s="19"/>
      <c r="H394" s="18"/>
      <c r="I394" s="18"/>
      <c r="J394" s="1"/>
      <c r="K394"/>
      <c r="L394"/>
      <c r="M394"/>
      <c r="N394"/>
      <c r="O394"/>
      <c r="P394"/>
      <c r="Q394"/>
      <c r="R394"/>
      <c r="T394"/>
      <c r="U394"/>
      <c r="V394"/>
      <c r="W394"/>
      <c r="X394"/>
      <c r="Y394"/>
      <c r="Z394"/>
      <c r="AA394"/>
      <c r="AC394"/>
      <c r="AD394"/>
      <c r="AE394"/>
      <c r="AF394"/>
      <c r="AG394"/>
      <c r="AH394" s="299"/>
      <c r="AI394"/>
      <c r="AJ394"/>
      <c r="AL394"/>
      <c r="AM394" s="329"/>
      <c r="AN394"/>
      <c r="AQ394"/>
      <c r="AR394"/>
      <c r="AS394"/>
    </row>
    <row r="395" spans="1:45" x14ac:dyDescent="0.25">
      <c r="A395" s="14"/>
      <c r="B395" s="8"/>
      <c r="C395" s="8"/>
      <c r="D395" s="15"/>
      <c r="E395" s="16"/>
      <c r="F395" s="8"/>
      <c r="G395" s="19"/>
      <c r="H395" s="18"/>
      <c r="I395" s="18"/>
      <c r="J395" s="1"/>
      <c r="K395"/>
      <c r="L395"/>
      <c r="M395"/>
      <c r="N395"/>
      <c r="O395"/>
      <c r="P395"/>
      <c r="Q395"/>
      <c r="R395"/>
      <c r="T395"/>
      <c r="U395"/>
      <c r="V395"/>
      <c r="W395"/>
      <c r="X395"/>
      <c r="Y395"/>
      <c r="Z395"/>
      <c r="AA395"/>
      <c r="AC395"/>
      <c r="AD395"/>
      <c r="AE395"/>
      <c r="AF395"/>
      <c r="AG395"/>
      <c r="AH395" s="299"/>
      <c r="AI395"/>
      <c r="AJ395"/>
      <c r="AL395"/>
      <c r="AM395" s="329"/>
      <c r="AN395"/>
      <c r="AQ395"/>
      <c r="AR395"/>
      <c r="AS395"/>
    </row>
    <row r="396" spans="1:45" x14ac:dyDescent="0.25">
      <c r="A396" s="14"/>
      <c r="B396" s="8"/>
      <c r="C396" s="8"/>
      <c r="D396" s="15"/>
      <c r="E396" s="16"/>
      <c r="F396" s="8"/>
      <c r="G396" s="19"/>
      <c r="H396" s="18"/>
      <c r="I396" s="18"/>
      <c r="J396" s="1"/>
      <c r="K396"/>
      <c r="L396"/>
      <c r="M396"/>
      <c r="N396"/>
      <c r="O396"/>
      <c r="P396"/>
      <c r="Q396"/>
      <c r="R396"/>
      <c r="T396"/>
      <c r="U396"/>
      <c r="V396"/>
      <c r="W396"/>
      <c r="X396"/>
      <c r="Y396"/>
      <c r="Z396"/>
      <c r="AA396"/>
      <c r="AC396"/>
      <c r="AD396"/>
      <c r="AE396"/>
      <c r="AF396"/>
      <c r="AG396"/>
      <c r="AH396" s="299"/>
      <c r="AI396"/>
      <c r="AJ396"/>
      <c r="AL396"/>
      <c r="AM396" s="329"/>
      <c r="AN396"/>
      <c r="AQ396"/>
      <c r="AR396"/>
      <c r="AS396"/>
    </row>
    <row r="397" spans="1:45" x14ac:dyDescent="0.25">
      <c r="A397" s="14"/>
      <c r="B397" s="8"/>
      <c r="C397" s="8"/>
      <c r="D397" s="15"/>
      <c r="E397" s="16"/>
      <c r="F397" s="8"/>
      <c r="G397" s="19"/>
      <c r="H397" s="18"/>
      <c r="I397" s="18"/>
      <c r="J397" s="1"/>
      <c r="K397"/>
      <c r="L397"/>
      <c r="M397"/>
      <c r="N397"/>
      <c r="O397"/>
      <c r="P397"/>
      <c r="Q397"/>
      <c r="R397"/>
      <c r="T397"/>
      <c r="U397"/>
      <c r="V397"/>
      <c r="W397"/>
      <c r="X397"/>
      <c r="Y397"/>
      <c r="Z397"/>
      <c r="AA397"/>
      <c r="AC397"/>
      <c r="AD397"/>
      <c r="AE397"/>
      <c r="AF397"/>
      <c r="AG397"/>
      <c r="AH397" s="299"/>
      <c r="AI397"/>
      <c r="AJ397"/>
      <c r="AL397"/>
      <c r="AM397" s="329"/>
      <c r="AN397"/>
      <c r="AQ397"/>
      <c r="AR397"/>
      <c r="AS397"/>
    </row>
    <row r="398" spans="1:45" x14ac:dyDescent="0.25">
      <c r="A398" s="14"/>
      <c r="B398" s="8"/>
      <c r="C398" s="8"/>
      <c r="D398" s="15"/>
      <c r="E398" s="16"/>
      <c r="F398" s="8"/>
      <c r="G398" s="19"/>
      <c r="H398" s="18"/>
      <c r="I398" s="18"/>
      <c r="J398" s="1"/>
      <c r="K398"/>
      <c r="L398"/>
      <c r="M398"/>
      <c r="N398"/>
      <c r="O398"/>
      <c r="P398"/>
      <c r="Q398"/>
      <c r="R398"/>
      <c r="T398"/>
      <c r="U398"/>
      <c r="V398"/>
      <c r="W398"/>
      <c r="X398"/>
      <c r="Y398"/>
      <c r="Z398"/>
      <c r="AA398"/>
      <c r="AC398"/>
      <c r="AD398"/>
      <c r="AE398"/>
      <c r="AF398"/>
      <c r="AG398"/>
      <c r="AH398" s="299"/>
      <c r="AI398"/>
      <c r="AJ398"/>
      <c r="AL398"/>
      <c r="AM398" s="329"/>
      <c r="AN398"/>
      <c r="AQ398"/>
      <c r="AR398"/>
      <c r="AS398"/>
    </row>
    <row r="399" spans="1:45" x14ac:dyDescent="0.25">
      <c r="A399" s="14"/>
      <c r="B399" s="8"/>
      <c r="C399" s="8"/>
      <c r="D399" s="15"/>
      <c r="E399" s="16"/>
      <c r="F399" s="8"/>
      <c r="G399" s="19"/>
      <c r="H399" s="18"/>
      <c r="I399" s="18"/>
      <c r="J399" s="1"/>
      <c r="K399"/>
      <c r="L399"/>
      <c r="M399"/>
      <c r="N399"/>
      <c r="O399"/>
      <c r="P399"/>
      <c r="Q399"/>
      <c r="R399"/>
      <c r="T399"/>
      <c r="U399"/>
      <c r="V399"/>
      <c r="W399"/>
      <c r="X399"/>
      <c r="Y399"/>
      <c r="Z399"/>
      <c r="AA399"/>
      <c r="AC399"/>
      <c r="AD399"/>
      <c r="AE399"/>
      <c r="AF399"/>
      <c r="AG399"/>
      <c r="AH399" s="299"/>
      <c r="AI399"/>
      <c r="AJ399"/>
      <c r="AL399"/>
      <c r="AM399" s="329"/>
      <c r="AN399"/>
      <c r="AQ399"/>
      <c r="AR399"/>
      <c r="AS399"/>
    </row>
    <row r="400" spans="1:45" x14ac:dyDescent="0.25">
      <c r="A400" s="14"/>
      <c r="B400" s="8"/>
      <c r="C400" s="8"/>
      <c r="D400" s="15"/>
      <c r="E400" s="16"/>
      <c r="F400" s="8"/>
      <c r="G400" s="19"/>
      <c r="H400" s="18"/>
      <c r="I400" s="18"/>
      <c r="J400" s="1"/>
      <c r="K400"/>
      <c r="L400"/>
      <c r="M400"/>
      <c r="N400"/>
      <c r="O400"/>
      <c r="P400"/>
      <c r="Q400"/>
      <c r="R400"/>
      <c r="T400"/>
      <c r="U400"/>
      <c r="V400"/>
      <c r="W400"/>
      <c r="X400"/>
      <c r="Y400"/>
      <c r="Z400"/>
      <c r="AA400"/>
      <c r="AC400"/>
      <c r="AD400"/>
      <c r="AE400"/>
      <c r="AF400"/>
      <c r="AG400"/>
      <c r="AH400" s="299"/>
      <c r="AI400"/>
      <c r="AJ400"/>
      <c r="AL400"/>
      <c r="AM400" s="329"/>
      <c r="AN400"/>
      <c r="AQ400"/>
      <c r="AR400"/>
      <c r="AS400"/>
    </row>
    <row r="401" spans="1:45" x14ac:dyDescent="0.25">
      <c r="A401" s="14"/>
      <c r="B401" s="8"/>
      <c r="C401" s="8"/>
      <c r="D401" s="15"/>
      <c r="E401" s="16"/>
      <c r="F401" s="8"/>
      <c r="G401" s="19"/>
      <c r="H401" s="18"/>
      <c r="I401" s="18"/>
      <c r="J401" s="1"/>
      <c r="K401"/>
      <c r="L401"/>
      <c r="M401"/>
      <c r="N401"/>
      <c r="O401"/>
      <c r="P401"/>
      <c r="Q401"/>
      <c r="R401"/>
      <c r="T401"/>
      <c r="U401"/>
      <c r="V401"/>
      <c r="W401"/>
      <c r="X401"/>
      <c r="Y401"/>
      <c r="Z401"/>
      <c r="AA401"/>
      <c r="AC401"/>
      <c r="AD401"/>
      <c r="AE401"/>
      <c r="AF401"/>
      <c r="AG401"/>
      <c r="AH401" s="299"/>
      <c r="AI401"/>
      <c r="AJ401"/>
      <c r="AL401"/>
      <c r="AM401" s="329"/>
      <c r="AN401"/>
      <c r="AQ401"/>
      <c r="AR401"/>
      <c r="AS401"/>
    </row>
    <row r="402" spans="1:45" x14ac:dyDescent="0.25">
      <c r="A402" s="14"/>
      <c r="B402" s="8"/>
      <c r="C402" s="8"/>
      <c r="D402" s="15"/>
      <c r="E402" s="16"/>
      <c r="F402" s="8"/>
      <c r="G402" s="19"/>
      <c r="H402" s="18"/>
      <c r="I402" s="18"/>
      <c r="J402" s="1"/>
      <c r="K402"/>
      <c r="L402"/>
      <c r="M402"/>
      <c r="N402"/>
      <c r="O402"/>
      <c r="P402"/>
      <c r="Q402"/>
      <c r="R402"/>
      <c r="T402"/>
      <c r="U402"/>
      <c r="V402"/>
      <c r="W402"/>
      <c r="X402"/>
      <c r="Y402"/>
      <c r="Z402"/>
      <c r="AA402"/>
      <c r="AC402"/>
      <c r="AD402"/>
      <c r="AE402"/>
      <c r="AF402"/>
      <c r="AG402"/>
      <c r="AH402" s="299"/>
      <c r="AI402"/>
      <c r="AJ402"/>
      <c r="AL402"/>
      <c r="AM402" s="329"/>
      <c r="AN402"/>
      <c r="AQ402"/>
      <c r="AR402"/>
      <c r="AS402"/>
    </row>
    <row r="403" spans="1:45" x14ac:dyDescent="0.25">
      <c r="A403" s="14"/>
      <c r="B403" s="8"/>
      <c r="C403" s="8"/>
      <c r="D403" s="15"/>
      <c r="E403" s="16"/>
      <c r="F403" s="8"/>
      <c r="G403" s="19"/>
      <c r="H403" s="18"/>
      <c r="I403" s="18"/>
      <c r="J403" s="1"/>
      <c r="K403"/>
      <c r="L403"/>
      <c r="M403"/>
      <c r="N403"/>
      <c r="O403"/>
      <c r="P403"/>
      <c r="Q403"/>
      <c r="R403"/>
      <c r="T403"/>
      <c r="U403"/>
      <c r="V403"/>
      <c r="W403"/>
      <c r="X403"/>
      <c r="Y403"/>
      <c r="Z403"/>
      <c r="AA403"/>
      <c r="AC403"/>
      <c r="AD403"/>
      <c r="AE403"/>
      <c r="AF403"/>
      <c r="AG403"/>
      <c r="AH403" s="299"/>
      <c r="AI403"/>
      <c r="AJ403"/>
      <c r="AL403"/>
      <c r="AM403" s="329"/>
      <c r="AN403"/>
      <c r="AQ403"/>
      <c r="AR403"/>
      <c r="AS403"/>
    </row>
    <row r="404" spans="1:45" x14ac:dyDescent="0.25">
      <c r="A404" s="14"/>
      <c r="B404" s="8"/>
      <c r="C404" s="8"/>
      <c r="D404" s="15"/>
      <c r="E404" s="16"/>
      <c r="F404" s="8"/>
      <c r="G404" s="19"/>
      <c r="H404" s="18"/>
      <c r="I404" s="18"/>
      <c r="J404" s="1"/>
      <c r="K404"/>
      <c r="L404"/>
      <c r="M404"/>
      <c r="N404"/>
      <c r="O404"/>
      <c r="P404"/>
      <c r="Q404"/>
      <c r="R404"/>
      <c r="T404"/>
      <c r="U404"/>
      <c r="V404"/>
      <c r="W404"/>
      <c r="X404"/>
      <c r="Y404"/>
      <c r="Z404"/>
      <c r="AA404"/>
      <c r="AC404"/>
      <c r="AD404"/>
      <c r="AE404"/>
      <c r="AF404"/>
      <c r="AG404"/>
      <c r="AH404" s="299"/>
      <c r="AI404"/>
      <c r="AJ404"/>
      <c r="AL404"/>
      <c r="AM404" s="329"/>
      <c r="AN404"/>
      <c r="AQ404"/>
      <c r="AR404"/>
      <c r="AS404"/>
    </row>
    <row r="405" spans="1:45" x14ac:dyDescent="0.25">
      <c r="A405" s="14"/>
      <c r="B405" s="8"/>
      <c r="C405" s="8"/>
      <c r="D405" s="15"/>
      <c r="E405" s="16"/>
      <c r="F405" s="8"/>
      <c r="G405" s="19"/>
      <c r="H405" s="18"/>
      <c r="I405" s="18"/>
      <c r="J405" s="1"/>
      <c r="K405"/>
      <c r="L405"/>
      <c r="M405"/>
      <c r="N405"/>
      <c r="O405"/>
      <c r="P405"/>
      <c r="Q405"/>
      <c r="R405"/>
      <c r="T405"/>
      <c r="U405"/>
      <c r="V405"/>
      <c r="W405"/>
      <c r="X405"/>
      <c r="Y405"/>
      <c r="Z405"/>
      <c r="AA405"/>
      <c r="AC405"/>
      <c r="AD405"/>
      <c r="AE405"/>
      <c r="AF405"/>
      <c r="AG405"/>
      <c r="AH405" s="299"/>
      <c r="AI405"/>
      <c r="AJ405"/>
      <c r="AL405"/>
      <c r="AM405" s="329"/>
      <c r="AN405"/>
      <c r="AQ405"/>
      <c r="AR405"/>
      <c r="AS405"/>
    </row>
    <row r="406" spans="1:45" x14ac:dyDescent="0.25">
      <c r="A406" s="14"/>
      <c r="B406" s="8"/>
      <c r="C406" s="8"/>
      <c r="D406" s="15"/>
      <c r="E406" s="16"/>
      <c r="F406" s="8"/>
      <c r="G406" s="19"/>
      <c r="H406" s="18"/>
      <c r="I406" s="18"/>
      <c r="J406" s="1"/>
      <c r="K406"/>
      <c r="L406"/>
      <c r="M406"/>
      <c r="N406"/>
      <c r="O406"/>
      <c r="P406"/>
      <c r="Q406"/>
      <c r="R406"/>
      <c r="T406"/>
      <c r="U406"/>
      <c r="V406"/>
      <c r="W406"/>
      <c r="X406"/>
      <c r="Y406"/>
      <c r="Z406"/>
      <c r="AA406"/>
      <c r="AC406"/>
      <c r="AD406"/>
      <c r="AE406"/>
      <c r="AF406"/>
      <c r="AG406"/>
      <c r="AH406" s="299"/>
      <c r="AI406"/>
      <c r="AJ406"/>
      <c r="AL406"/>
      <c r="AM406" s="329"/>
      <c r="AN406"/>
      <c r="AQ406"/>
      <c r="AR406"/>
      <c r="AS406"/>
    </row>
    <row r="407" spans="1:45" x14ac:dyDescent="0.25">
      <c r="A407" s="14"/>
      <c r="B407" s="8"/>
      <c r="C407" s="8"/>
      <c r="D407" s="15"/>
      <c r="E407" s="16"/>
      <c r="F407" s="8"/>
      <c r="G407" s="19"/>
      <c r="H407" s="18"/>
      <c r="I407" s="18"/>
      <c r="J407" s="1"/>
      <c r="K407"/>
      <c r="L407"/>
      <c r="M407"/>
      <c r="N407"/>
      <c r="O407"/>
      <c r="P407"/>
      <c r="Q407"/>
      <c r="R407"/>
      <c r="T407"/>
      <c r="U407"/>
      <c r="V407"/>
      <c r="W407"/>
      <c r="X407"/>
      <c r="Y407"/>
      <c r="Z407"/>
      <c r="AA407"/>
      <c r="AC407"/>
      <c r="AD407"/>
      <c r="AE407"/>
      <c r="AF407"/>
      <c r="AG407"/>
      <c r="AH407" s="299"/>
      <c r="AI407"/>
      <c r="AJ407"/>
      <c r="AL407"/>
      <c r="AM407" s="329"/>
      <c r="AN407"/>
      <c r="AQ407"/>
      <c r="AR407"/>
      <c r="AS407"/>
    </row>
    <row r="408" spans="1:45" x14ac:dyDescent="0.25">
      <c r="A408" s="14"/>
      <c r="B408" s="8"/>
      <c r="C408" s="8"/>
      <c r="D408" s="15"/>
      <c r="E408" s="16"/>
      <c r="F408" s="8"/>
      <c r="G408" s="19"/>
      <c r="H408" s="18"/>
      <c r="I408" s="18"/>
      <c r="J408" s="1"/>
      <c r="K408"/>
      <c r="L408"/>
      <c r="M408"/>
      <c r="N408"/>
      <c r="O408"/>
      <c r="P408"/>
      <c r="Q408"/>
      <c r="R408"/>
      <c r="T408"/>
      <c r="U408"/>
      <c r="V408"/>
      <c r="W408"/>
      <c r="X408"/>
      <c r="Y408"/>
      <c r="Z408"/>
      <c r="AA408"/>
      <c r="AC408"/>
      <c r="AD408"/>
      <c r="AE408"/>
      <c r="AF408"/>
      <c r="AG408"/>
      <c r="AH408" s="299"/>
      <c r="AI408"/>
      <c r="AJ408"/>
      <c r="AL408"/>
      <c r="AM408" s="329"/>
      <c r="AN408"/>
      <c r="AQ408"/>
      <c r="AR408"/>
      <c r="AS408"/>
    </row>
    <row r="409" spans="1:45" x14ac:dyDescent="0.25">
      <c r="A409" s="14"/>
      <c r="B409" s="8"/>
      <c r="C409" s="8"/>
      <c r="D409" s="15"/>
      <c r="E409" s="16"/>
      <c r="F409" s="8"/>
      <c r="G409" s="19"/>
      <c r="H409" s="18"/>
      <c r="I409" s="18"/>
      <c r="J409" s="1"/>
      <c r="K409"/>
      <c r="L409"/>
      <c r="M409"/>
      <c r="N409"/>
      <c r="O409"/>
      <c r="P409"/>
      <c r="Q409"/>
      <c r="R409"/>
      <c r="T409"/>
      <c r="U409"/>
      <c r="V409"/>
      <c r="W409"/>
      <c r="X409"/>
      <c r="Y409"/>
      <c r="Z409"/>
      <c r="AA409"/>
      <c r="AC409"/>
      <c r="AD409"/>
      <c r="AE409"/>
      <c r="AF409"/>
      <c r="AG409"/>
      <c r="AH409" s="299"/>
      <c r="AI409"/>
      <c r="AJ409"/>
      <c r="AL409"/>
      <c r="AM409" s="329"/>
      <c r="AN409"/>
      <c r="AQ409"/>
      <c r="AR409"/>
      <c r="AS409"/>
    </row>
    <row r="410" spans="1:45" x14ac:dyDescent="0.25">
      <c r="A410" s="14"/>
      <c r="B410" s="8"/>
      <c r="C410" s="8"/>
      <c r="D410" s="15"/>
      <c r="E410" s="16"/>
      <c r="F410" s="8"/>
      <c r="G410" s="19"/>
      <c r="H410" s="18"/>
      <c r="I410" s="18"/>
      <c r="J410" s="1"/>
      <c r="K410"/>
      <c r="L410"/>
      <c r="M410"/>
      <c r="N410"/>
      <c r="O410"/>
      <c r="P410"/>
      <c r="Q410"/>
      <c r="R410"/>
      <c r="T410"/>
      <c r="U410"/>
      <c r="V410"/>
      <c r="W410"/>
      <c r="X410"/>
      <c r="Y410"/>
      <c r="Z410"/>
      <c r="AA410"/>
      <c r="AC410"/>
      <c r="AD410"/>
      <c r="AE410"/>
      <c r="AF410"/>
      <c r="AG410"/>
      <c r="AH410" s="299"/>
      <c r="AI410"/>
      <c r="AJ410"/>
      <c r="AL410"/>
      <c r="AM410" s="329"/>
      <c r="AN410"/>
      <c r="AQ410"/>
      <c r="AR410"/>
      <c r="AS410"/>
    </row>
    <row r="411" spans="1:45" x14ac:dyDescent="0.25">
      <c r="A411" s="14"/>
      <c r="B411" s="8"/>
      <c r="C411" s="8"/>
      <c r="D411" s="15"/>
      <c r="E411" s="16"/>
      <c r="F411" s="8"/>
      <c r="G411" s="19"/>
      <c r="H411" s="18"/>
      <c r="I411" s="18"/>
      <c r="J411" s="1"/>
      <c r="K411"/>
      <c r="L411"/>
      <c r="M411"/>
      <c r="N411"/>
      <c r="O411"/>
      <c r="P411"/>
      <c r="Q411"/>
      <c r="R411"/>
      <c r="T411"/>
      <c r="U411"/>
      <c r="V411"/>
      <c r="W411"/>
      <c r="X411"/>
      <c r="Y411"/>
      <c r="Z411"/>
      <c r="AA411"/>
      <c r="AC411"/>
      <c r="AD411"/>
      <c r="AE411"/>
      <c r="AF411"/>
      <c r="AG411"/>
      <c r="AH411" s="299"/>
      <c r="AI411"/>
      <c r="AJ411"/>
      <c r="AL411"/>
      <c r="AM411" s="329"/>
      <c r="AN411"/>
      <c r="AQ411"/>
      <c r="AR411"/>
      <c r="AS411"/>
    </row>
    <row r="412" spans="1:45" x14ac:dyDescent="0.25">
      <c r="A412" s="14"/>
      <c r="B412" s="8"/>
      <c r="C412" s="8"/>
      <c r="D412" s="15"/>
      <c r="E412" s="16"/>
      <c r="F412" s="8"/>
      <c r="G412" s="19"/>
      <c r="H412" s="18"/>
      <c r="I412" s="18"/>
      <c r="J412" s="1"/>
      <c r="K412"/>
      <c r="L412"/>
      <c r="M412"/>
      <c r="N412"/>
      <c r="O412"/>
      <c r="P412"/>
      <c r="Q412"/>
      <c r="R412"/>
      <c r="T412"/>
      <c r="U412"/>
      <c r="V412"/>
      <c r="W412"/>
      <c r="X412"/>
      <c r="Y412"/>
      <c r="Z412"/>
      <c r="AA412"/>
      <c r="AC412"/>
      <c r="AD412"/>
      <c r="AE412"/>
      <c r="AF412"/>
      <c r="AG412"/>
      <c r="AH412" s="299"/>
      <c r="AI412"/>
      <c r="AJ412"/>
      <c r="AL412"/>
      <c r="AM412" s="329"/>
      <c r="AN412"/>
      <c r="AQ412"/>
      <c r="AR412"/>
      <c r="AS412"/>
    </row>
    <row r="413" spans="1:45" x14ac:dyDescent="0.25">
      <c r="A413" s="14"/>
      <c r="B413" s="8"/>
      <c r="C413" s="8"/>
      <c r="D413" s="15"/>
      <c r="E413" s="16"/>
      <c r="F413" s="8"/>
      <c r="G413" s="19"/>
      <c r="H413" s="18"/>
      <c r="I413" s="18"/>
      <c r="J413" s="1"/>
      <c r="K413"/>
      <c r="L413"/>
      <c r="M413"/>
      <c r="N413"/>
      <c r="O413"/>
      <c r="P413"/>
      <c r="Q413"/>
      <c r="R413"/>
      <c r="T413"/>
      <c r="U413"/>
      <c r="V413"/>
      <c r="W413"/>
      <c r="X413"/>
      <c r="Y413"/>
      <c r="Z413"/>
      <c r="AA413"/>
      <c r="AC413"/>
      <c r="AD413"/>
      <c r="AE413"/>
      <c r="AF413"/>
      <c r="AG413"/>
      <c r="AH413" s="299"/>
      <c r="AI413"/>
      <c r="AJ413"/>
      <c r="AL413"/>
      <c r="AM413" s="329"/>
      <c r="AN413"/>
      <c r="AQ413"/>
      <c r="AR413"/>
      <c r="AS413"/>
    </row>
    <row r="414" spans="1:45" x14ac:dyDescent="0.25">
      <c r="A414" s="14"/>
      <c r="B414" s="8"/>
      <c r="C414" s="8"/>
      <c r="D414" s="15"/>
      <c r="E414" s="16"/>
      <c r="F414" s="8"/>
      <c r="G414" s="19"/>
      <c r="H414" s="18"/>
      <c r="I414" s="18"/>
      <c r="J414" s="1"/>
      <c r="K414"/>
      <c r="L414"/>
      <c r="M414"/>
      <c r="N414"/>
      <c r="O414"/>
      <c r="P414"/>
      <c r="Q414"/>
      <c r="R414"/>
      <c r="T414"/>
      <c r="U414"/>
      <c r="V414"/>
      <c r="W414"/>
      <c r="X414"/>
      <c r="Y414"/>
      <c r="Z414"/>
      <c r="AA414"/>
      <c r="AC414"/>
      <c r="AD414"/>
      <c r="AE414"/>
      <c r="AF414"/>
      <c r="AG414"/>
      <c r="AH414" s="299"/>
      <c r="AI414"/>
      <c r="AJ414"/>
      <c r="AL414"/>
      <c r="AM414" s="329"/>
      <c r="AN414"/>
      <c r="AQ414"/>
      <c r="AR414"/>
      <c r="AS414"/>
    </row>
    <row r="415" spans="1:45" x14ac:dyDescent="0.25">
      <c r="A415" s="14"/>
      <c r="B415" s="8"/>
      <c r="C415" s="8"/>
      <c r="D415" s="15"/>
      <c r="E415" s="16"/>
      <c r="F415" s="8"/>
      <c r="G415" s="19"/>
      <c r="H415" s="18"/>
      <c r="I415" s="18"/>
      <c r="J415" s="1"/>
      <c r="K415"/>
      <c r="L415"/>
      <c r="M415"/>
      <c r="N415"/>
      <c r="O415"/>
      <c r="P415"/>
      <c r="Q415"/>
      <c r="R415"/>
      <c r="T415"/>
      <c r="U415"/>
      <c r="V415"/>
      <c r="W415"/>
      <c r="X415"/>
      <c r="Y415"/>
      <c r="Z415"/>
      <c r="AA415"/>
      <c r="AC415"/>
      <c r="AD415"/>
      <c r="AE415"/>
      <c r="AF415"/>
      <c r="AG415"/>
      <c r="AH415" s="299"/>
      <c r="AI415"/>
      <c r="AJ415"/>
      <c r="AL415"/>
      <c r="AM415" s="329"/>
      <c r="AN415"/>
      <c r="AQ415"/>
      <c r="AR415"/>
      <c r="AS415"/>
    </row>
    <row r="416" spans="1:45" x14ac:dyDescent="0.25">
      <c r="A416" s="14"/>
      <c r="B416" s="8"/>
      <c r="C416" s="8"/>
      <c r="D416" s="15"/>
      <c r="E416" s="16"/>
      <c r="F416" s="8"/>
      <c r="G416" s="19"/>
      <c r="H416" s="18"/>
      <c r="I416" s="18"/>
      <c r="J416" s="1"/>
      <c r="K416"/>
      <c r="L416"/>
      <c r="M416"/>
      <c r="N416"/>
      <c r="O416"/>
      <c r="P416"/>
      <c r="Q416"/>
      <c r="R416"/>
      <c r="T416"/>
      <c r="U416"/>
      <c r="V416"/>
      <c r="W416"/>
      <c r="X416"/>
      <c r="Y416"/>
      <c r="Z416"/>
      <c r="AA416"/>
      <c r="AC416"/>
      <c r="AD416"/>
      <c r="AE416"/>
      <c r="AF416"/>
      <c r="AG416"/>
      <c r="AH416" s="299"/>
      <c r="AI416"/>
      <c r="AJ416"/>
      <c r="AL416"/>
      <c r="AM416" s="329"/>
      <c r="AN416"/>
      <c r="AQ416"/>
      <c r="AR416"/>
      <c r="AS416"/>
    </row>
    <row r="417" spans="1:45" x14ac:dyDescent="0.25">
      <c r="A417" s="14"/>
      <c r="B417" s="8"/>
      <c r="C417" s="8"/>
      <c r="D417" s="15"/>
      <c r="E417" s="16"/>
      <c r="F417" s="8"/>
      <c r="G417" s="19"/>
      <c r="H417" s="18"/>
      <c r="I417" s="18"/>
      <c r="J417" s="1"/>
      <c r="K417"/>
      <c r="L417"/>
      <c r="M417"/>
      <c r="N417"/>
      <c r="O417"/>
      <c r="P417"/>
      <c r="Q417"/>
      <c r="R417"/>
      <c r="T417"/>
      <c r="U417"/>
      <c r="V417"/>
      <c r="W417"/>
      <c r="X417"/>
      <c r="Y417"/>
      <c r="Z417"/>
      <c r="AA417"/>
      <c r="AC417"/>
      <c r="AD417"/>
      <c r="AE417"/>
      <c r="AF417"/>
      <c r="AG417"/>
      <c r="AH417" s="299"/>
      <c r="AI417"/>
      <c r="AJ417"/>
      <c r="AL417"/>
      <c r="AM417" s="329"/>
      <c r="AN417"/>
      <c r="AQ417"/>
      <c r="AR417"/>
      <c r="AS417"/>
    </row>
    <row r="418" spans="1:45" x14ac:dyDescent="0.25">
      <c r="A418" s="14"/>
      <c r="B418" s="8"/>
      <c r="C418" s="8"/>
      <c r="D418" s="15"/>
      <c r="E418" s="16"/>
      <c r="F418" s="8"/>
      <c r="G418" s="19"/>
      <c r="H418" s="18"/>
      <c r="I418" s="18"/>
      <c r="J418" s="1"/>
      <c r="K418"/>
      <c r="L418"/>
      <c r="M418"/>
      <c r="N418"/>
      <c r="O418"/>
      <c r="P418"/>
      <c r="Q418"/>
      <c r="R418"/>
      <c r="T418"/>
      <c r="U418"/>
      <c r="V418"/>
      <c r="W418"/>
      <c r="X418"/>
      <c r="Y418"/>
      <c r="Z418"/>
      <c r="AA418"/>
      <c r="AC418"/>
      <c r="AD418"/>
      <c r="AE418"/>
      <c r="AF418"/>
      <c r="AG418"/>
      <c r="AH418" s="299"/>
      <c r="AI418"/>
      <c r="AJ418"/>
      <c r="AL418"/>
      <c r="AM418" s="329"/>
      <c r="AN418"/>
      <c r="AQ418"/>
      <c r="AR418"/>
      <c r="AS418"/>
    </row>
    <row r="419" spans="1:45" x14ac:dyDescent="0.25">
      <c r="A419" s="14"/>
      <c r="B419" s="8"/>
      <c r="C419" s="8"/>
      <c r="D419" s="15"/>
      <c r="E419" s="16"/>
      <c r="F419" s="8"/>
      <c r="G419" s="19"/>
      <c r="H419" s="18"/>
      <c r="I419" s="18"/>
      <c r="J419" s="1"/>
      <c r="K419"/>
      <c r="L419"/>
      <c r="M419"/>
      <c r="N419"/>
      <c r="O419"/>
      <c r="P419"/>
      <c r="Q419"/>
      <c r="R419"/>
      <c r="T419"/>
      <c r="U419"/>
      <c r="V419"/>
      <c r="W419"/>
      <c r="X419"/>
      <c r="Y419"/>
      <c r="Z419"/>
      <c r="AA419"/>
      <c r="AC419"/>
      <c r="AD419"/>
      <c r="AE419"/>
      <c r="AF419"/>
      <c r="AG419"/>
      <c r="AH419" s="299"/>
      <c r="AI419"/>
      <c r="AJ419"/>
      <c r="AL419"/>
      <c r="AM419" s="329"/>
      <c r="AN419"/>
      <c r="AQ419"/>
      <c r="AR419"/>
      <c r="AS419"/>
    </row>
    <row r="420" spans="1:45" x14ac:dyDescent="0.25">
      <c r="A420" s="14"/>
      <c r="B420" s="8"/>
      <c r="C420" s="8"/>
      <c r="D420" s="15"/>
      <c r="E420" s="16"/>
      <c r="F420" s="8"/>
      <c r="G420" s="19"/>
      <c r="H420" s="18"/>
      <c r="I420" s="18"/>
      <c r="J420" s="1"/>
      <c r="K420"/>
      <c r="L420"/>
      <c r="M420"/>
      <c r="N420"/>
      <c r="O420"/>
      <c r="P420"/>
      <c r="Q420"/>
      <c r="R420"/>
      <c r="T420"/>
      <c r="U420"/>
      <c r="V420"/>
      <c r="W420"/>
      <c r="X420"/>
      <c r="Y420"/>
      <c r="Z420"/>
      <c r="AA420"/>
      <c r="AC420"/>
      <c r="AD420"/>
      <c r="AE420"/>
      <c r="AF420"/>
      <c r="AG420"/>
      <c r="AH420" s="299"/>
      <c r="AI420"/>
      <c r="AJ420"/>
      <c r="AL420"/>
      <c r="AM420" s="329"/>
      <c r="AN420"/>
      <c r="AQ420"/>
      <c r="AR420"/>
      <c r="AS420"/>
    </row>
    <row r="421" spans="1:45" x14ac:dyDescent="0.25">
      <c r="A421" s="14"/>
      <c r="B421" s="8"/>
      <c r="C421" s="8"/>
      <c r="D421" s="15"/>
      <c r="E421" s="16"/>
      <c r="F421" s="8"/>
      <c r="G421" s="19"/>
      <c r="H421" s="18"/>
      <c r="I421" s="18"/>
      <c r="J421" s="1"/>
      <c r="K421"/>
      <c r="L421"/>
      <c r="M421"/>
      <c r="N421"/>
      <c r="O421"/>
      <c r="P421"/>
      <c r="Q421"/>
      <c r="R421"/>
      <c r="T421"/>
      <c r="U421"/>
      <c r="V421"/>
      <c r="W421"/>
      <c r="X421"/>
      <c r="Y421"/>
      <c r="Z421"/>
      <c r="AA421"/>
      <c r="AC421"/>
      <c r="AD421"/>
      <c r="AE421"/>
      <c r="AF421"/>
      <c r="AG421"/>
      <c r="AH421" s="299"/>
      <c r="AI421"/>
      <c r="AJ421"/>
      <c r="AL421"/>
      <c r="AM421" s="329"/>
      <c r="AN421"/>
      <c r="AQ421"/>
      <c r="AR421"/>
      <c r="AS421"/>
    </row>
    <row r="422" spans="1:45" x14ac:dyDescent="0.25">
      <c r="A422" s="14"/>
      <c r="B422" s="8"/>
      <c r="C422" s="8"/>
      <c r="D422" s="15"/>
      <c r="E422" s="16"/>
      <c r="F422" s="8"/>
      <c r="G422" s="19"/>
      <c r="H422" s="18"/>
      <c r="I422" s="18"/>
      <c r="J422" s="1"/>
      <c r="K422"/>
      <c r="L422"/>
      <c r="M422"/>
      <c r="N422"/>
      <c r="O422"/>
      <c r="P422"/>
      <c r="Q422"/>
      <c r="R422"/>
      <c r="T422"/>
      <c r="U422"/>
      <c r="V422"/>
      <c r="W422"/>
      <c r="X422"/>
      <c r="Y422"/>
      <c r="Z422"/>
      <c r="AA422"/>
      <c r="AC422"/>
      <c r="AD422"/>
      <c r="AE422"/>
      <c r="AF422"/>
      <c r="AG422"/>
      <c r="AH422" s="299"/>
      <c r="AI422"/>
      <c r="AJ422"/>
      <c r="AL422"/>
      <c r="AM422" s="329"/>
      <c r="AN422"/>
      <c r="AQ422"/>
      <c r="AR422"/>
      <c r="AS422"/>
    </row>
    <row r="423" spans="1:45" x14ac:dyDescent="0.25">
      <c r="A423" s="14"/>
      <c r="B423" s="8"/>
      <c r="C423" s="8"/>
      <c r="D423" s="15"/>
      <c r="E423" s="16"/>
      <c r="F423" s="8"/>
      <c r="G423" s="19"/>
      <c r="H423" s="18"/>
      <c r="I423" s="18"/>
      <c r="J423" s="1"/>
      <c r="K423"/>
      <c r="L423"/>
      <c r="M423"/>
      <c r="N423"/>
      <c r="O423"/>
      <c r="P423"/>
      <c r="Q423"/>
      <c r="R423"/>
      <c r="T423"/>
      <c r="U423"/>
      <c r="V423"/>
      <c r="W423"/>
      <c r="X423"/>
      <c r="Y423"/>
      <c r="Z423"/>
      <c r="AA423"/>
      <c r="AC423"/>
      <c r="AD423"/>
      <c r="AE423"/>
      <c r="AF423"/>
      <c r="AG423"/>
      <c r="AH423" s="299"/>
      <c r="AI423"/>
      <c r="AJ423"/>
      <c r="AL423"/>
      <c r="AM423" s="329"/>
      <c r="AN423"/>
      <c r="AQ423"/>
      <c r="AR423"/>
      <c r="AS423"/>
    </row>
    <row r="424" spans="1:45" x14ac:dyDescent="0.25">
      <c r="A424" s="14"/>
      <c r="B424" s="8"/>
      <c r="C424" s="8"/>
      <c r="D424" s="15"/>
      <c r="E424" s="16"/>
      <c r="F424" s="8"/>
      <c r="G424" s="19"/>
      <c r="H424" s="18"/>
      <c r="I424" s="18"/>
      <c r="J424" s="1"/>
      <c r="K424"/>
      <c r="L424"/>
      <c r="M424"/>
      <c r="N424"/>
      <c r="O424"/>
      <c r="P424"/>
      <c r="Q424"/>
      <c r="R424"/>
      <c r="T424"/>
      <c r="U424"/>
      <c r="V424"/>
      <c r="W424"/>
      <c r="X424"/>
      <c r="Y424"/>
      <c r="Z424"/>
      <c r="AA424"/>
      <c r="AC424"/>
      <c r="AD424"/>
      <c r="AE424"/>
      <c r="AF424"/>
      <c r="AG424"/>
      <c r="AH424" s="299"/>
      <c r="AI424"/>
      <c r="AJ424"/>
      <c r="AL424"/>
      <c r="AM424" s="329"/>
      <c r="AN424"/>
      <c r="AQ424"/>
      <c r="AR424"/>
      <c r="AS424"/>
    </row>
    <row r="425" spans="1:45" x14ac:dyDescent="0.25">
      <c r="A425" s="14"/>
      <c r="B425" s="8"/>
      <c r="C425" s="8"/>
      <c r="D425" s="15"/>
      <c r="E425" s="16"/>
      <c r="F425" s="8"/>
      <c r="G425" s="19"/>
      <c r="H425" s="18"/>
      <c r="I425" s="18"/>
      <c r="J425" s="1"/>
      <c r="K425"/>
      <c r="L425"/>
      <c r="M425"/>
      <c r="N425"/>
      <c r="O425"/>
      <c r="P425"/>
      <c r="Q425"/>
      <c r="R425"/>
      <c r="T425"/>
      <c r="U425"/>
      <c r="V425"/>
      <c r="W425"/>
      <c r="X425"/>
      <c r="Y425"/>
      <c r="Z425"/>
      <c r="AA425"/>
      <c r="AC425"/>
      <c r="AD425"/>
      <c r="AE425"/>
      <c r="AF425"/>
      <c r="AG425"/>
      <c r="AH425" s="299"/>
      <c r="AI425"/>
      <c r="AJ425"/>
      <c r="AL425"/>
      <c r="AM425" s="329"/>
      <c r="AN425"/>
      <c r="AQ425"/>
      <c r="AR425"/>
      <c r="AS425"/>
    </row>
    <row r="426" spans="1:45" x14ac:dyDescent="0.25">
      <c r="A426" s="14"/>
      <c r="B426" s="8"/>
      <c r="C426" s="8"/>
      <c r="D426" s="15"/>
      <c r="E426" s="16"/>
      <c r="F426" s="8"/>
      <c r="G426" s="19"/>
      <c r="H426" s="18"/>
      <c r="I426" s="18"/>
      <c r="J426" s="1"/>
      <c r="K426"/>
      <c r="L426"/>
      <c r="M426"/>
      <c r="N426"/>
      <c r="O426"/>
      <c r="P426"/>
      <c r="Q426"/>
      <c r="R426"/>
      <c r="T426"/>
      <c r="U426"/>
      <c r="V426"/>
      <c r="W426"/>
      <c r="X426"/>
      <c r="Y426"/>
      <c r="Z426"/>
      <c r="AA426"/>
      <c r="AC426"/>
      <c r="AD426"/>
      <c r="AE426"/>
      <c r="AF426"/>
      <c r="AG426"/>
      <c r="AH426" s="299"/>
      <c r="AI426"/>
      <c r="AJ426"/>
      <c r="AL426"/>
      <c r="AM426" s="329"/>
      <c r="AN426"/>
      <c r="AQ426"/>
      <c r="AR426"/>
      <c r="AS426"/>
    </row>
    <row r="427" spans="1:45" x14ac:dyDescent="0.25">
      <c r="A427" s="14"/>
      <c r="B427" s="8"/>
      <c r="C427" s="8"/>
      <c r="D427" s="15"/>
      <c r="E427" s="16"/>
      <c r="F427" s="8"/>
      <c r="G427" s="19"/>
      <c r="H427" s="18"/>
      <c r="I427" s="18"/>
      <c r="J427" s="1"/>
      <c r="K427"/>
      <c r="L427"/>
      <c r="M427"/>
      <c r="N427"/>
      <c r="O427"/>
      <c r="P427"/>
      <c r="Q427"/>
      <c r="R427"/>
      <c r="T427"/>
      <c r="U427"/>
      <c r="V427"/>
      <c r="W427"/>
      <c r="X427"/>
      <c r="Y427"/>
      <c r="Z427"/>
      <c r="AA427"/>
      <c r="AC427"/>
      <c r="AD427"/>
      <c r="AE427"/>
      <c r="AF427"/>
      <c r="AG427"/>
      <c r="AH427" s="299"/>
      <c r="AI427"/>
      <c r="AJ427"/>
      <c r="AL427"/>
      <c r="AM427" s="329"/>
      <c r="AN427"/>
      <c r="AQ427"/>
      <c r="AR427"/>
      <c r="AS427"/>
    </row>
    <row r="428" spans="1:45" x14ac:dyDescent="0.25">
      <c r="A428" s="14"/>
      <c r="B428" s="8"/>
      <c r="C428" s="8"/>
      <c r="D428" s="15"/>
      <c r="E428" s="16"/>
      <c r="F428" s="8"/>
      <c r="G428" s="19"/>
      <c r="H428" s="18"/>
      <c r="I428" s="18"/>
      <c r="J428" s="1"/>
      <c r="K428"/>
      <c r="L428"/>
      <c r="M428"/>
      <c r="N428"/>
      <c r="O428"/>
      <c r="P428"/>
      <c r="Q428"/>
      <c r="R428"/>
      <c r="T428"/>
      <c r="U428"/>
      <c r="V428"/>
      <c r="W428"/>
      <c r="X428"/>
      <c r="Y428"/>
      <c r="Z428"/>
      <c r="AA428"/>
      <c r="AC428"/>
      <c r="AD428"/>
      <c r="AE428"/>
      <c r="AF428"/>
      <c r="AG428"/>
      <c r="AH428" s="299"/>
      <c r="AI428"/>
      <c r="AJ428"/>
      <c r="AL428"/>
      <c r="AM428" s="329"/>
      <c r="AN428"/>
      <c r="AQ428"/>
      <c r="AR428"/>
      <c r="AS428"/>
    </row>
    <row r="429" spans="1:45" x14ac:dyDescent="0.25">
      <c r="A429" s="14"/>
      <c r="B429" s="8"/>
      <c r="C429" s="8"/>
      <c r="D429" s="15"/>
      <c r="E429" s="16"/>
      <c r="F429" s="8"/>
      <c r="G429" s="19"/>
      <c r="H429" s="18"/>
      <c r="I429" s="18"/>
      <c r="J429" s="1"/>
      <c r="K429"/>
      <c r="L429"/>
      <c r="M429"/>
      <c r="N429"/>
      <c r="O429"/>
      <c r="P429"/>
      <c r="Q429"/>
      <c r="R429"/>
      <c r="T429"/>
      <c r="U429"/>
      <c r="V429"/>
      <c r="W429"/>
      <c r="X429"/>
      <c r="Y429"/>
      <c r="Z429"/>
      <c r="AA429"/>
      <c r="AC429"/>
      <c r="AD429"/>
      <c r="AE429"/>
      <c r="AF429"/>
      <c r="AG429"/>
      <c r="AH429" s="299"/>
      <c r="AI429"/>
      <c r="AJ429"/>
      <c r="AL429"/>
      <c r="AM429" s="329"/>
      <c r="AN429"/>
      <c r="AQ429"/>
      <c r="AR429"/>
      <c r="AS429"/>
    </row>
    <row r="430" spans="1:45" x14ac:dyDescent="0.25">
      <c r="A430" s="14"/>
      <c r="B430" s="8"/>
      <c r="C430" s="8"/>
      <c r="D430" s="15"/>
      <c r="E430" s="16"/>
      <c r="F430" s="8"/>
      <c r="G430" s="19"/>
      <c r="H430" s="18"/>
      <c r="I430" s="18"/>
      <c r="J430" s="1"/>
      <c r="K430"/>
      <c r="L430"/>
      <c r="M430"/>
      <c r="N430"/>
      <c r="O430"/>
      <c r="P430"/>
      <c r="Q430"/>
      <c r="R430"/>
      <c r="T430"/>
      <c r="U430"/>
      <c r="V430"/>
      <c r="W430"/>
      <c r="X430"/>
      <c r="Y430"/>
      <c r="Z430"/>
      <c r="AA430"/>
      <c r="AC430"/>
      <c r="AD430"/>
      <c r="AE430"/>
      <c r="AF430"/>
      <c r="AG430"/>
      <c r="AH430" s="299"/>
      <c r="AI430"/>
      <c r="AJ430"/>
      <c r="AL430"/>
      <c r="AM430" s="329"/>
      <c r="AN430"/>
      <c r="AQ430"/>
      <c r="AR430"/>
      <c r="AS430"/>
    </row>
    <row r="431" spans="1:45" x14ac:dyDescent="0.25">
      <c r="A431" s="14"/>
      <c r="B431" s="8"/>
      <c r="C431" s="8"/>
      <c r="D431" s="15"/>
      <c r="E431" s="16"/>
      <c r="F431" s="8"/>
      <c r="G431" s="19"/>
      <c r="H431" s="18"/>
      <c r="I431" s="18"/>
      <c r="J431" s="1"/>
      <c r="K431"/>
      <c r="L431"/>
      <c r="M431"/>
      <c r="N431"/>
      <c r="O431"/>
      <c r="P431"/>
      <c r="Q431"/>
      <c r="R431"/>
      <c r="T431"/>
      <c r="U431"/>
      <c r="V431"/>
      <c r="W431"/>
      <c r="X431"/>
      <c r="Y431"/>
      <c r="Z431"/>
      <c r="AA431"/>
      <c r="AC431"/>
      <c r="AD431"/>
      <c r="AE431"/>
      <c r="AF431"/>
      <c r="AG431"/>
      <c r="AH431" s="299"/>
      <c r="AI431"/>
      <c r="AJ431"/>
      <c r="AL431"/>
      <c r="AM431" s="329"/>
      <c r="AN431"/>
      <c r="AQ431"/>
      <c r="AR431"/>
      <c r="AS431"/>
    </row>
    <row r="432" spans="1:45" x14ac:dyDescent="0.25">
      <c r="A432" s="14"/>
      <c r="B432" s="8"/>
      <c r="C432" s="8"/>
      <c r="D432" s="15"/>
      <c r="E432" s="16"/>
      <c r="F432" s="8"/>
      <c r="G432" s="19"/>
      <c r="H432" s="18"/>
      <c r="I432" s="18"/>
      <c r="J432" s="1"/>
      <c r="K432"/>
      <c r="L432"/>
      <c r="M432"/>
      <c r="N432"/>
      <c r="O432"/>
      <c r="P432"/>
      <c r="Q432"/>
      <c r="R432"/>
      <c r="T432"/>
      <c r="U432"/>
      <c r="V432"/>
      <c r="W432"/>
      <c r="X432"/>
      <c r="Y432"/>
      <c r="Z432"/>
      <c r="AA432"/>
      <c r="AC432"/>
      <c r="AD432"/>
      <c r="AE432"/>
      <c r="AF432"/>
      <c r="AG432"/>
      <c r="AH432" s="299"/>
      <c r="AI432"/>
      <c r="AJ432"/>
      <c r="AL432"/>
      <c r="AM432" s="329"/>
      <c r="AN432"/>
      <c r="AQ432"/>
      <c r="AR432"/>
      <c r="AS432"/>
    </row>
    <row r="433" spans="1:45" x14ac:dyDescent="0.25">
      <c r="A433" s="14"/>
      <c r="B433" s="8"/>
      <c r="C433" s="8"/>
      <c r="D433" s="15"/>
      <c r="E433" s="16"/>
      <c r="F433" s="8"/>
      <c r="G433" s="19"/>
      <c r="H433" s="18"/>
      <c r="I433" s="18"/>
      <c r="J433" s="1"/>
      <c r="K433"/>
      <c r="L433"/>
      <c r="M433"/>
      <c r="N433"/>
      <c r="O433"/>
      <c r="P433"/>
      <c r="Q433"/>
      <c r="R433"/>
      <c r="T433"/>
      <c r="U433"/>
      <c r="V433"/>
      <c r="W433"/>
      <c r="X433"/>
      <c r="Y433"/>
      <c r="Z433"/>
      <c r="AA433"/>
      <c r="AC433"/>
      <c r="AD433"/>
      <c r="AE433"/>
      <c r="AF433"/>
      <c r="AG433"/>
      <c r="AH433" s="299"/>
      <c r="AI433"/>
      <c r="AJ433"/>
      <c r="AL433"/>
      <c r="AM433" s="329"/>
      <c r="AN433"/>
      <c r="AQ433"/>
      <c r="AR433"/>
      <c r="AS433"/>
    </row>
    <row r="434" spans="1:45" x14ac:dyDescent="0.25">
      <c r="A434" s="14"/>
      <c r="B434" s="8"/>
      <c r="C434" s="8"/>
      <c r="D434" s="15"/>
      <c r="E434" s="16"/>
      <c r="F434" s="8"/>
      <c r="G434" s="19"/>
      <c r="H434" s="18"/>
      <c r="I434" s="18"/>
      <c r="J434" s="1"/>
      <c r="K434"/>
      <c r="L434"/>
      <c r="M434"/>
      <c r="N434"/>
      <c r="O434"/>
      <c r="P434"/>
      <c r="Q434"/>
      <c r="R434"/>
      <c r="T434"/>
      <c r="U434"/>
      <c r="V434"/>
      <c r="W434"/>
      <c r="X434"/>
      <c r="Y434"/>
      <c r="Z434"/>
      <c r="AA434"/>
      <c r="AC434"/>
      <c r="AD434"/>
      <c r="AE434"/>
      <c r="AF434"/>
      <c r="AG434"/>
      <c r="AH434" s="299"/>
      <c r="AI434"/>
      <c r="AJ434"/>
      <c r="AL434"/>
      <c r="AM434" s="329"/>
      <c r="AN434"/>
      <c r="AQ434"/>
      <c r="AR434"/>
      <c r="AS434"/>
    </row>
    <row r="435" spans="1:45" x14ac:dyDescent="0.25">
      <c r="A435" s="14"/>
      <c r="B435" s="8"/>
      <c r="C435" s="8"/>
      <c r="D435" s="15"/>
      <c r="E435" s="16"/>
      <c r="F435" s="8"/>
      <c r="G435" s="19"/>
      <c r="H435" s="18"/>
      <c r="I435" s="18"/>
      <c r="J435" s="1"/>
      <c r="K435"/>
      <c r="L435"/>
      <c r="M435"/>
      <c r="N435"/>
      <c r="O435"/>
      <c r="P435"/>
      <c r="Q435"/>
      <c r="R435"/>
      <c r="T435"/>
      <c r="U435"/>
      <c r="V435"/>
      <c r="W435"/>
      <c r="X435"/>
      <c r="Y435"/>
      <c r="Z435"/>
      <c r="AA435"/>
      <c r="AC435"/>
      <c r="AD435"/>
      <c r="AE435"/>
      <c r="AF435"/>
      <c r="AG435"/>
      <c r="AH435" s="299"/>
      <c r="AI435"/>
      <c r="AJ435"/>
      <c r="AL435"/>
      <c r="AM435" s="329"/>
      <c r="AN435"/>
      <c r="AQ435"/>
      <c r="AR435"/>
      <c r="AS435"/>
    </row>
    <row r="436" spans="1:45" x14ac:dyDescent="0.25">
      <c r="A436" s="14"/>
      <c r="B436" s="8"/>
      <c r="C436" s="8"/>
      <c r="D436" s="15"/>
      <c r="E436" s="16"/>
      <c r="F436" s="8"/>
      <c r="G436" s="19"/>
      <c r="H436" s="18"/>
      <c r="I436" s="18"/>
      <c r="J436" s="1"/>
      <c r="K436"/>
      <c r="L436"/>
      <c r="M436"/>
      <c r="N436"/>
      <c r="O436"/>
      <c r="P436"/>
      <c r="Q436"/>
      <c r="R436"/>
      <c r="T436"/>
      <c r="U436"/>
      <c r="V436"/>
      <c r="W436"/>
      <c r="X436"/>
      <c r="Y436"/>
      <c r="Z436"/>
      <c r="AA436"/>
      <c r="AC436"/>
      <c r="AD436"/>
      <c r="AE436"/>
      <c r="AF436"/>
      <c r="AG436"/>
      <c r="AH436" s="299"/>
      <c r="AI436"/>
      <c r="AJ436"/>
      <c r="AL436"/>
      <c r="AM436" s="329"/>
      <c r="AN436"/>
      <c r="AQ436"/>
      <c r="AR436"/>
      <c r="AS436"/>
    </row>
    <row r="437" spans="1:45" x14ac:dyDescent="0.25">
      <c r="A437" s="14"/>
      <c r="B437" s="8"/>
      <c r="C437" s="8"/>
      <c r="D437" s="15"/>
      <c r="E437" s="16"/>
      <c r="F437" s="8"/>
      <c r="G437" s="19"/>
      <c r="H437" s="18"/>
      <c r="I437" s="18"/>
      <c r="J437" s="1"/>
      <c r="K437"/>
      <c r="L437"/>
      <c r="M437"/>
      <c r="N437"/>
      <c r="O437"/>
      <c r="P437"/>
      <c r="Q437"/>
      <c r="R437"/>
      <c r="T437"/>
      <c r="U437"/>
      <c r="V437"/>
      <c r="W437"/>
      <c r="X437"/>
      <c r="Y437"/>
      <c r="Z437"/>
      <c r="AA437"/>
      <c r="AC437"/>
      <c r="AD437"/>
      <c r="AE437"/>
      <c r="AF437"/>
      <c r="AG437"/>
      <c r="AH437" s="299"/>
      <c r="AI437"/>
      <c r="AJ437"/>
      <c r="AL437"/>
      <c r="AM437" s="329"/>
      <c r="AN437"/>
      <c r="AQ437"/>
      <c r="AR437"/>
      <c r="AS437"/>
    </row>
    <row r="438" spans="1:45" x14ac:dyDescent="0.25">
      <c r="A438" s="14"/>
      <c r="B438" s="8"/>
      <c r="C438" s="8"/>
      <c r="D438" s="15"/>
      <c r="E438" s="16"/>
      <c r="F438" s="8"/>
      <c r="G438" s="19"/>
      <c r="H438" s="18"/>
      <c r="I438" s="18"/>
      <c r="J438" s="1"/>
      <c r="K438"/>
      <c r="L438"/>
      <c r="M438"/>
      <c r="N438"/>
      <c r="O438"/>
      <c r="P438"/>
      <c r="Q438"/>
      <c r="R438"/>
      <c r="T438"/>
      <c r="U438"/>
      <c r="V438"/>
      <c r="W438"/>
      <c r="X438"/>
      <c r="Y438"/>
      <c r="Z438"/>
      <c r="AA438"/>
      <c r="AC438"/>
      <c r="AD438"/>
      <c r="AE438"/>
      <c r="AF438"/>
      <c r="AG438"/>
      <c r="AH438" s="299"/>
      <c r="AI438"/>
      <c r="AJ438"/>
      <c r="AL438"/>
      <c r="AM438" s="329"/>
      <c r="AN438"/>
      <c r="AQ438"/>
      <c r="AR438"/>
      <c r="AS438"/>
    </row>
    <row r="439" spans="1:45" x14ac:dyDescent="0.25">
      <c r="A439" s="14"/>
      <c r="B439" s="8"/>
      <c r="C439" s="8"/>
      <c r="D439" s="15"/>
      <c r="E439" s="16"/>
      <c r="F439" s="8"/>
      <c r="G439" s="19"/>
      <c r="H439" s="18"/>
      <c r="I439" s="18"/>
      <c r="J439" s="1"/>
      <c r="K439"/>
      <c r="L439"/>
      <c r="M439"/>
      <c r="N439"/>
      <c r="O439"/>
      <c r="P439"/>
      <c r="Q439"/>
      <c r="R439"/>
      <c r="T439"/>
      <c r="U439"/>
      <c r="V439"/>
      <c r="W439"/>
      <c r="X439"/>
      <c r="Y439"/>
      <c r="Z439"/>
      <c r="AA439"/>
      <c r="AC439"/>
      <c r="AD439"/>
      <c r="AE439"/>
      <c r="AF439"/>
      <c r="AG439"/>
      <c r="AH439" s="299"/>
      <c r="AI439"/>
      <c r="AJ439"/>
      <c r="AL439"/>
      <c r="AM439" s="329"/>
      <c r="AN439"/>
      <c r="AQ439"/>
      <c r="AR439"/>
      <c r="AS439"/>
    </row>
    <row r="440" spans="1:45" x14ac:dyDescent="0.25">
      <c r="A440" s="14"/>
      <c r="B440" s="8"/>
      <c r="C440" s="8"/>
      <c r="D440" s="15"/>
      <c r="E440" s="16"/>
      <c r="F440" s="8"/>
      <c r="G440" s="19"/>
      <c r="H440" s="18"/>
      <c r="I440" s="18"/>
      <c r="J440" s="1"/>
      <c r="K440"/>
      <c r="L440"/>
      <c r="M440"/>
      <c r="N440"/>
      <c r="O440"/>
      <c r="P440"/>
      <c r="Q440"/>
      <c r="R440"/>
      <c r="T440"/>
      <c r="U440"/>
      <c r="V440"/>
      <c r="W440"/>
      <c r="X440"/>
      <c r="Y440"/>
      <c r="Z440"/>
      <c r="AA440"/>
      <c r="AC440"/>
      <c r="AD440"/>
      <c r="AE440"/>
      <c r="AF440"/>
      <c r="AG440"/>
      <c r="AH440" s="299"/>
      <c r="AI440"/>
      <c r="AJ440"/>
      <c r="AL440"/>
      <c r="AM440" s="329"/>
      <c r="AN440"/>
      <c r="AQ440"/>
      <c r="AR440"/>
      <c r="AS440"/>
    </row>
    <row r="441" spans="1:45" x14ac:dyDescent="0.25">
      <c r="A441" s="14"/>
      <c r="B441" s="8"/>
      <c r="C441" s="8"/>
      <c r="D441" s="15"/>
      <c r="E441" s="16"/>
      <c r="F441" s="8"/>
      <c r="G441" s="19"/>
      <c r="H441" s="18"/>
      <c r="I441" s="18"/>
      <c r="J441" s="1"/>
      <c r="K441"/>
      <c r="L441"/>
      <c r="M441"/>
      <c r="N441"/>
      <c r="O441"/>
      <c r="P441"/>
      <c r="Q441"/>
      <c r="R441"/>
      <c r="T441"/>
      <c r="U441"/>
      <c r="V441"/>
      <c r="W441"/>
      <c r="X441"/>
      <c r="Y441"/>
      <c r="Z441"/>
      <c r="AA441"/>
      <c r="AC441"/>
      <c r="AD441"/>
      <c r="AE441"/>
      <c r="AF441"/>
      <c r="AG441"/>
      <c r="AH441" s="299"/>
      <c r="AI441"/>
      <c r="AJ441"/>
      <c r="AL441"/>
      <c r="AM441" s="329"/>
      <c r="AN441"/>
      <c r="AQ441"/>
      <c r="AR441"/>
      <c r="AS441"/>
    </row>
    <row r="442" spans="1:45" x14ac:dyDescent="0.25">
      <c r="A442" s="14"/>
      <c r="B442" s="8"/>
      <c r="C442" s="8"/>
      <c r="D442" s="15"/>
      <c r="E442" s="16"/>
      <c r="F442" s="8"/>
      <c r="G442" s="19"/>
      <c r="H442" s="18"/>
      <c r="I442" s="18"/>
      <c r="J442" s="1"/>
      <c r="K442"/>
      <c r="L442"/>
      <c r="M442"/>
      <c r="N442"/>
      <c r="O442"/>
      <c r="P442"/>
      <c r="Q442"/>
      <c r="R442"/>
      <c r="T442"/>
      <c r="U442"/>
      <c r="V442"/>
      <c r="W442"/>
      <c r="X442"/>
      <c r="Y442"/>
      <c r="Z442"/>
      <c r="AA442"/>
      <c r="AC442"/>
      <c r="AD442"/>
      <c r="AE442"/>
      <c r="AF442"/>
      <c r="AG442"/>
      <c r="AH442" s="299"/>
      <c r="AI442"/>
      <c r="AJ442"/>
      <c r="AL442"/>
      <c r="AM442" s="329"/>
      <c r="AN442"/>
      <c r="AQ442"/>
      <c r="AR442"/>
      <c r="AS442"/>
    </row>
    <row r="443" spans="1:45" x14ac:dyDescent="0.25">
      <c r="A443" s="14"/>
      <c r="B443" s="8"/>
      <c r="C443" s="8"/>
      <c r="D443" s="15"/>
      <c r="E443" s="16"/>
      <c r="F443" s="8"/>
      <c r="G443" s="19"/>
      <c r="H443" s="18"/>
      <c r="I443" s="18"/>
      <c r="J443" s="1"/>
      <c r="K443"/>
      <c r="L443"/>
      <c r="M443"/>
      <c r="N443"/>
      <c r="O443"/>
      <c r="P443"/>
      <c r="Q443"/>
      <c r="R443"/>
      <c r="T443"/>
      <c r="U443"/>
      <c r="V443"/>
      <c r="W443"/>
      <c r="X443"/>
      <c r="Y443"/>
      <c r="Z443"/>
      <c r="AA443"/>
      <c r="AC443"/>
      <c r="AD443"/>
      <c r="AE443"/>
      <c r="AF443"/>
      <c r="AG443"/>
      <c r="AH443" s="299"/>
      <c r="AI443"/>
      <c r="AJ443"/>
      <c r="AL443"/>
      <c r="AM443" s="329"/>
      <c r="AN443"/>
      <c r="AQ443"/>
      <c r="AR443"/>
      <c r="AS443"/>
    </row>
    <row r="444" spans="1:45" x14ac:dyDescent="0.25">
      <c r="A444" s="14"/>
      <c r="B444" s="8"/>
      <c r="C444" s="8"/>
      <c r="D444" s="15"/>
      <c r="E444" s="16"/>
      <c r="F444" s="8"/>
      <c r="G444" s="19"/>
      <c r="H444" s="18"/>
      <c r="I444" s="18"/>
      <c r="J444" s="1"/>
      <c r="K444"/>
      <c r="L444"/>
      <c r="M444"/>
      <c r="N444"/>
      <c r="O444"/>
      <c r="P444"/>
      <c r="Q444"/>
      <c r="R444"/>
      <c r="T444"/>
      <c r="U444"/>
      <c r="V444"/>
      <c r="W444"/>
      <c r="X444"/>
      <c r="Y444"/>
      <c r="Z444"/>
      <c r="AA444"/>
      <c r="AC444"/>
      <c r="AD444"/>
      <c r="AE444"/>
      <c r="AF444"/>
      <c r="AG444"/>
      <c r="AH444" s="299"/>
      <c r="AI444"/>
      <c r="AJ444"/>
      <c r="AL444"/>
      <c r="AM444" s="329"/>
      <c r="AN444"/>
      <c r="AQ444"/>
      <c r="AR444"/>
      <c r="AS444"/>
    </row>
    <row r="445" spans="1:45" x14ac:dyDescent="0.25">
      <c r="A445" s="14"/>
      <c r="B445" s="8"/>
      <c r="C445" s="8"/>
      <c r="D445" s="15"/>
      <c r="E445" s="16"/>
      <c r="F445" s="8"/>
      <c r="G445" s="19"/>
      <c r="H445" s="18"/>
      <c r="I445" s="18"/>
      <c r="J445" s="1"/>
      <c r="K445"/>
      <c r="L445"/>
      <c r="M445"/>
      <c r="N445"/>
      <c r="O445"/>
      <c r="P445"/>
      <c r="Q445"/>
      <c r="R445"/>
      <c r="T445"/>
      <c r="U445"/>
      <c r="V445"/>
      <c r="W445"/>
      <c r="X445"/>
      <c r="Y445"/>
      <c r="Z445"/>
      <c r="AA445"/>
      <c r="AC445"/>
      <c r="AD445"/>
      <c r="AE445"/>
      <c r="AF445"/>
      <c r="AG445"/>
      <c r="AH445" s="299"/>
      <c r="AI445"/>
      <c r="AJ445"/>
      <c r="AL445"/>
      <c r="AM445" s="329"/>
      <c r="AN445"/>
      <c r="AQ445"/>
      <c r="AR445"/>
      <c r="AS445"/>
    </row>
    <row r="446" spans="1:45" x14ac:dyDescent="0.25">
      <c r="A446" s="14"/>
      <c r="B446" s="8"/>
      <c r="C446" s="8"/>
      <c r="D446" s="15"/>
      <c r="E446" s="16"/>
      <c r="F446" s="8"/>
      <c r="G446" s="19"/>
      <c r="H446" s="18"/>
      <c r="I446" s="18"/>
      <c r="J446" s="1"/>
      <c r="K446"/>
      <c r="L446"/>
      <c r="M446"/>
      <c r="N446"/>
      <c r="O446"/>
      <c r="P446"/>
      <c r="Q446"/>
      <c r="R446"/>
      <c r="T446"/>
      <c r="U446"/>
      <c r="V446"/>
      <c r="W446"/>
      <c r="X446"/>
      <c r="Y446"/>
      <c r="Z446"/>
      <c r="AA446"/>
      <c r="AC446"/>
      <c r="AD446"/>
      <c r="AE446"/>
      <c r="AF446"/>
      <c r="AG446"/>
      <c r="AH446" s="299"/>
      <c r="AI446"/>
      <c r="AJ446"/>
      <c r="AL446"/>
      <c r="AM446" s="329"/>
      <c r="AN446"/>
      <c r="AQ446"/>
      <c r="AR446"/>
      <c r="AS446"/>
    </row>
    <row r="447" spans="1:45" x14ac:dyDescent="0.25">
      <c r="A447" s="14"/>
      <c r="B447" s="8"/>
      <c r="C447" s="8"/>
      <c r="D447" s="15"/>
      <c r="E447" s="16"/>
      <c r="F447" s="8"/>
      <c r="G447" s="19"/>
      <c r="H447" s="18"/>
      <c r="I447" s="18"/>
      <c r="J447" s="1"/>
      <c r="K447"/>
      <c r="L447"/>
      <c r="M447"/>
      <c r="N447"/>
      <c r="O447"/>
      <c r="P447"/>
      <c r="Q447"/>
      <c r="R447"/>
      <c r="T447"/>
      <c r="U447"/>
      <c r="V447"/>
      <c r="W447"/>
      <c r="X447"/>
      <c r="Y447"/>
      <c r="Z447"/>
      <c r="AA447"/>
      <c r="AC447"/>
      <c r="AD447"/>
      <c r="AE447"/>
      <c r="AF447"/>
      <c r="AG447"/>
      <c r="AH447" s="299"/>
      <c r="AI447"/>
      <c r="AJ447"/>
      <c r="AL447"/>
      <c r="AM447" s="329"/>
      <c r="AN447"/>
      <c r="AQ447"/>
      <c r="AR447"/>
      <c r="AS447"/>
    </row>
    <row r="448" spans="1:45" x14ac:dyDescent="0.25">
      <c r="A448" s="14"/>
      <c r="B448" s="8"/>
      <c r="C448" s="8"/>
      <c r="D448" s="15"/>
      <c r="E448" s="16"/>
      <c r="F448" s="8"/>
      <c r="G448" s="19"/>
      <c r="H448" s="18"/>
      <c r="I448" s="18"/>
      <c r="J448" s="1"/>
      <c r="K448"/>
      <c r="L448"/>
      <c r="M448"/>
      <c r="N448"/>
      <c r="O448"/>
      <c r="P448"/>
      <c r="Q448"/>
      <c r="R448"/>
      <c r="T448"/>
      <c r="U448"/>
      <c r="V448"/>
      <c r="W448"/>
      <c r="X448"/>
      <c r="Y448"/>
      <c r="Z448"/>
      <c r="AA448"/>
      <c r="AC448"/>
      <c r="AD448"/>
      <c r="AE448"/>
      <c r="AF448"/>
      <c r="AG448"/>
      <c r="AH448" s="299"/>
      <c r="AI448"/>
      <c r="AJ448"/>
      <c r="AL448"/>
      <c r="AM448" s="329"/>
      <c r="AN448"/>
      <c r="AQ448"/>
      <c r="AR448"/>
      <c r="AS448"/>
    </row>
    <row r="449" spans="1:45" x14ac:dyDescent="0.25">
      <c r="A449" s="14"/>
      <c r="B449" s="8"/>
      <c r="C449" s="8"/>
      <c r="D449" s="15"/>
      <c r="E449" s="16"/>
      <c r="F449" s="8"/>
      <c r="G449" s="19"/>
      <c r="H449" s="18"/>
      <c r="I449" s="18"/>
      <c r="J449" s="1"/>
      <c r="K449"/>
      <c r="L449"/>
      <c r="M449"/>
      <c r="N449"/>
      <c r="O449"/>
      <c r="P449"/>
      <c r="Q449"/>
      <c r="R449"/>
      <c r="T449"/>
      <c r="U449"/>
      <c r="V449"/>
      <c r="W449"/>
      <c r="X449"/>
      <c r="Y449"/>
      <c r="Z449"/>
      <c r="AA449"/>
      <c r="AC449"/>
      <c r="AD449"/>
      <c r="AE449"/>
      <c r="AF449"/>
      <c r="AG449"/>
      <c r="AH449" s="299"/>
      <c r="AI449"/>
      <c r="AJ449"/>
      <c r="AL449"/>
      <c r="AM449" s="329"/>
      <c r="AN449"/>
      <c r="AQ449"/>
      <c r="AR449"/>
      <c r="AS449"/>
    </row>
    <row r="450" spans="1:45" x14ac:dyDescent="0.25">
      <c r="A450" s="14"/>
      <c r="B450" s="8"/>
      <c r="C450" s="8"/>
      <c r="D450" s="15"/>
      <c r="E450" s="16"/>
      <c r="F450" s="8"/>
      <c r="G450" s="19"/>
      <c r="H450" s="18"/>
      <c r="I450" s="18"/>
      <c r="J450" s="1"/>
      <c r="K450"/>
      <c r="L450"/>
      <c r="M450"/>
      <c r="N450"/>
      <c r="O450"/>
      <c r="P450"/>
      <c r="Q450"/>
      <c r="R450"/>
      <c r="T450"/>
      <c r="U450"/>
      <c r="V450"/>
      <c r="W450"/>
      <c r="X450"/>
      <c r="Y450"/>
      <c r="Z450"/>
      <c r="AA450"/>
      <c r="AC450"/>
      <c r="AD450"/>
      <c r="AE450"/>
      <c r="AF450"/>
      <c r="AG450"/>
      <c r="AH450" s="299"/>
      <c r="AI450"/>
      <c r="AJ450"/>
      <c r="AL450"/>
      <c r="AM450" s="329"/>
      <c r="AN450"/>
      <c r="AQ450"/>
      <c r="AR450"/>
      <c r="AS450"/>
    </row>
    <row r="451" spans="1:45" x14ac:dyDescent="0.25">
      <c r="A451" s="14"/>
      <c r="B451" s="8"/>
      <c r="C451" s="8"/>
      <c r="D451" s="15"/>
      <c r="E451" s="16"/>
      <c r="F451" s="8"/>
      <c r="G451" s="19"/>
      <c r="H451" s="18"/>
      <c r="I451" s="18"/>
      <c r="J451" s="1"/>
      <c r="K451"/>
      <c r="L451"/>
      <c r="M451"/>
      <c r="N451"/>
      <c r="O451"/>
      <c r="P451"/>
      <c r="Q451"/>
      <c r="R451"/>
      <c r="T451"/>
      <c r="U451"/>
      <c r="V451"/>
      <c r="W451"/>
      <c r="X451"/>
      <c r="Y451"/>
      <c r="Z451"/>
      <c r="AA451"/>
      <c r="AC451"/>
      <c r="AD451"/>
      <c r="AE451"/>
      <c r="AF451"/>
      <c r="AG451"/>
      <c r="AH451" s="299"/>
      <c r="AI451"/>
      <c r="AJ451"/>
      <c r="AL451"/>
      <c r="AM451" s="329"/>
      <c r="AN451"/>
      <c r="AQ451"/>
      <c r="AR451"/>
      <c r="AS451"/>
    </row>
    <row r="452" spans="1:45" x14ac:dyDescent="0.25">
      <c r="A452" s="14"/>
      <c r="B452" s="8"/>
      <c r="C452" s="8"/>
      <c r="D452" s="15"/>
      <c r="E452" s="16"/>
      <c r="F452" s="8"/>
      <c r="G452" s="19"/>
      <c r="H452" s="18"/>
      <c r="I452" s="18"/>
      <c r="J452" s="1"/>
      <c r="K452"/>
      <c r="L452"/>
      <c r="M452"/>
      <c r="N452"/>
      <c r="O452"/>
      <c r="P452"/>
      <c r="Q452"/>
      <c r="R452"/>
      <c r="T452"/>
      <c r="U452"/>
      <c r="V452"/>
      <c r="W452"/>
      <c r="X452"/>
      <c r="Y452"/>
      <c r="Z452"/>
      <c r="AA452"/>
      <c r="AC452"/>
      <c r="AD452"/>
      <c r="AE452"/>
      <c r="AF452"/>
      <c r="AG452"/>
      <c r="AH452" s="299"/>
      <c r="AI452"/>
      <c r="AJ452"/>
      <c r="AL452"/>
      <c r="AM452" s="329"/>
      <c r="AN452"/>
      <c r="AQ452"/>
      <c r="AR452"/>
      <c r="AS452"/>
    </row>
    <row r="453" spans="1:45" x14ac:dyDescent="0.25">
      <c r="A453" s="14"/>
      <c r="B453" s="8"/>
      <c r="C453" s="8"/>
      <c r="D453" s="15"/>
      <c r="E453" s="16"/>
      <c r="F453" s="8"/>
      <c r="G453" s="19"/>
      <c r="H453" s="18"/>
      <c r="I453" s="18"/>
      <c r="J453" s="1"/>
      <c r="K453"/>
      <c r="L453"/>
      <c r="M453"/>
      <c r="N453"/>
      <c r="O453"/>
      <c r="P453"/>
      <c r="Q453"/>
      <c r="R453"/>
      <c r="T453"/>
      <c r="U453"/>
      <c r="V453"/>
      <c r="W453"/>
      <c r="X453"/>
      <c r="Y453"/>
      <c r="Z453"/>
      <c r="AA453"/>
      <c r="AC453"/>
      <c r="AD453"/>
      <c r="AE453"/>
      <c r="AF453"/>
      <c r="AG453"/>
      <c r="AH453" s="299"/>
      <c r="AI453"/>
      <c r="AJ453"/>
      <c r="AL453"/>
      <c r="AM453" s="329"/>
      <c r="AN453"/>
      <c r="AQ453"/>
      <c r="AR453"/>
      <c r="AS453"/>
    </row>
    <row r="454" spans="1:45" x14ac:dyDescent="0.25">
      <c r="A454" s="14"/>
      <c r="B454" s="8"/>
      <c r="C454" s="8"/>
      <c r="D454" s="15"/>
      <c r="E454" s="16"/>
      <c r="F454" s="8"/>
      <c r="G454" s="19"/>
      <c r="H454" s="18"/>
      <c r="I454" s="18"/>
      <c r="J454" s="1"/>
      <c r="K454"/>
      <c r="L454"/>
      <c r="M454"/>
      <c r="N454"/>
      <c r="O454"/>
      <c r="P454"/>
      <c r="Q454"/>
      <c r="R454"/>
      <c r="T454"/>
      <c r="U454"/>
      <c r="V454"/>
      <c r="W454"/>
      <c r="X454"/>
      <c r="Y454"/>
      <c r="Z454"/>
      <c r="AA454"/>
      <c r="AC454"/>
      <c r="AD454"/>
      <c r="AE454"/>
      <c r="AF454"/>
      <c r="AG454"/>
      <c r="AH454" s="299"/>
      <c r="AI454"/>
      <c r="AJ454"/>
      <c r="AL454"/>
      <c r="AM454" s="329"/>
      <c r="AN454"/>
      <c r="AQ454"/>
      <c r="AR454"/>
      <c r="AS454"/>
    </row>
    <row r="455" spans="1:45" x14ac:dyDescent="0.25">
      <c r="A455" s="14"/>
      <c r="B455" s="8"/>
      <c r="C455" s="8"/>
      <c r="D455" s="15"/>
      <c r="E455" s="16"/>
      <c r="F455" s="8"/>
      <c r="G455" s="19"/>
      <c r="H455" s="18"/>
      <c r="I455" s="18"/>
      <c r="J455" s="1"/>
      <c r="K455"/>
      <c r="L455"/>
      <c r="M455"/>
      <c r="N455"/>
      <c r="O455"/>
      <c r="P455"/>
      <c r="Q455"/>
      <c r="R455"/>
      <c r="T455"/>
      <c r="U455"/>
      <c r="V455"/>
      <c r="W455"/>
      <c r="X455"/>
      <c r="Y455"/>
      <c r="Z455"/>
      <c r="AA455"/>
      <c r="AC455"/>
      <c r="AD455"/>
      <c r="AE455"/>
      <c r="AF455"/>
      <c r="AG455"/>
      <c r="AH455" s="299"/>
      <c r="AI455"/>
      <c r="AJ455"/>
      <c r="AL455"/>
      <c r="AM455" s="329"/>
      <c r="AN455"/>
      <c r="AQ455"/>
      <c r="AR455"/>
      <c r="AS455"/>
    </row>
    <row r="456" spans="1:45" x14ac:dyDescent="0.25">
      <c r="A456" s="14"/>
      <c r="B456" s="8"/>
      <c r="C456" s="8"/>
      <c r="D456" s="15"/>
      <c r="E456" s="16"/>
      <c r="F456" s="8"/>
      <c r="G456" s="19"/>
      <c r="H456" s="18"/>
      <c r="I456" s="18"/>
      <c r="J456" s="1"/>
      <c r="K456"/>
      <c r="L456"/>
      <c r="M456"/>
      <c r="N456"/>
      <c r="O456"/>
      <c r="P456"/>
      <c r="Q456"/>
      <c r="R456"/>
      <c r="T456"/>
      <c r="U456"/>
      <c r="V456"/>
      <c r="W456"/>
      <c r="X456"/>
      <c r="Y456"/>
      <c r="Z456"/>
      <c r="AA456"/>
      <c r="AC456"/>
      <c r="AD456"/>
      <c r="AE456"/>
      <c r="AF456"/>
      <c r="AG456"/>
      <c r="AH456" s="299"/>
      <c r="AI456"/>
      <c r="AJ456"/>
      <c r="AL456"/>
      <c r="AM456" s="329"/>
      <c r="AN456"/>
      <c r="AQ456"/>
      <c r="AR456"/>
      <c r="AS456"/>
    </row>
    <row r="457" spans="1:45" x14ac:dyDescent="0.25">
      <c r="A457" s="14"/>
      <c r="B457" s="8"/>
      <c r="C457" s="8"/>
      <c r="D457" s="15"/>
      <c r="E457" s="16"/>
      <c r="F457" s="8"/>
      <c r="G457" s="19"/>
      <c r="H457" s="18"/>
      <c r="I457" s="18"/>
      <c r="J457" s="1"/>
      <c r="K457"/>
      <c r="L457"/>
      <c r="M457"/>
      <c r="N457"/>
      <c r="O457"/>
      <c r="P457"/>
      <c r="Q457"/>
      <c r="R457"/>
      <c r="T457"/>
      <c r="U457"/>
      <c r="V457"/>
      <c r="W457"/>
      <c r="X457"/>
      <c r="Y457"/>
      <c r="Z457"/>
      <c r="AA457"/>
      <c r="AC457"/>
      <c r="AD457"/>
      <c r="AE457"/>
      <c r="AF457"/>
      <c r="AG457"/>
      <c r="AH457" s="299"/>
      <c r="AI457"/>
      <c r="AJ457"/>
      <c r="AL457"/>
      <c r="AM457" s="329"/>
      <c r="AN457"/>
      <c r="AQ457"/>
      <c r="AR457"/>
      <c r="AS457"/>
    </row>
    <row r="458" spans="1:45" x14ac:dyDescent="0.25">
      <c r="A458" s="14"/>
      <c r="B458" s="8"/>
      <c r="C458" s="8"/>
      <c r="D458" s="15"/>
      <c r="E458" s="16"/>
      <c r="F458" s="8"/>
      <c r="G458" s="19"/>
      <c r="H458" s="18"/>
      <c r="I458" s="18"/>
      <c r="J458" s="1"/>
      <c r="K458"/>
      <c r="L458"/>
      <c r="M458"/>
      <c r="N458"/>
      <c r="O458"/>
      <c r="P458"/>
      <c r="Q458"/>
      <c r="R458"/>
      <c r="T458"/>
      <c r="U458"/>
      <c r="V458"/>
      <c r="W458"/>
      <c r="X458"/>
      <c r="Y458"/>
      <c r="Z458"/>
      <c r="AA458"/>
      <c r="AC458"/>
      <c r="AD458"/>
      <c r="AE458"/>
      <c r="AF458"/>
      <c r="AG458"/>
      <c r="AH458" s="299"/>
      <c r="AI458"/>
      <c r="AJ458"/>
      <c r="AL458"/>
      <c r="AM458" s="329"/>
      <c r="AN458"/>
      <c r="AQ458"/>
      <c r="AR458"/>
      <c r="AS458"/>
    </row>
    <row r="459" spans="1:45" x14ac:dyDescent="0.25">
      <c r="A459" s="14"/>
      <c r="B459" s="8"/>
      <c r="C459" s="8"/>
      <c r="D459" s="15"/>
      <c r="E459" s="16"/>
      <c r="F459" s="8"/>
      <c r="G459" s="19"/>
      <c r="H459" s="18"/>
      <c r="I459" s="18"/>
      <c r="J459" s="1"/>
      <c r="K459"/>
      <c r="L459"/>
      <c r="M459"/>
      <c r="N459"/>
      <c r="O459"/>
      <c r="P459"/>
      <c r="Q459"/>
      <c r="R459"/>
      <c r="T459"/>
      <c r="U459"/>
      <c r="V459"/>
      <c r="W459"/>
      <c r="X459"/>
      <c r="Y459"/>
      <c r="Z459"/>
      <c r="AA459"/>
      <c r="AC459"/>
      <c r="AD459"/>
      <c r="AE459"/>
      <c r="AF459"/>
      <c r="AG459"/>
      <c r="AH459" s="299"/>
      <c r="AI459"/>
      <c r="AJ459"/>
      <c r="AL459"/>
      <c r="AM459" s="329"/>
      <c r="AN459"/>
      <c r="AQ459"/>
      <c r="AR459"/>
      <c r="AS459"/>
    </row>
    <row r="460" spans="1:45" x14ac:dyDescent="0.25">
      <c r="A460" s="14"/>
      <c r="B460" s="8"/>
      <c r="C460" s="8"/>
      <c r="D460" s="15"/>
      <c r="E460" s="16"/>
      <c r="F460" s="8"/>
      <c r="G460" s="19"/>
      <c r="H460" s="18"/>
      <c r="I460" s="18"/>
      <c r="J460" s="1"/>
      <c r="K460"/>
      <c r="L460"/>
      <c r="M460"/>
      <c r="N460"/>
      <c r="O460"/>
      <c r="P460"/>
      <c r="Q460"/>
      <c r="R460"/>
      <c r="T460"/>
      <c r="U460"/>
      <c r="V460"/>
      <c r="W460"/>
      <c r="X460"/>
      <c r="Y460"/>
      <c r="Z460"/>
      <c r="AA460"/>
      <c r="AC460"/>
      <c r="AD460"/>
      <c r="AE460"/>
      <c r="AF460"/>
      <c r="AG460"/>
      <c r="AH460" s="299"/>
      <c r="AI460"/>
      <c r="AJ460"/>
      <c r="AL460"/>
      <c r="AM460" s="329"/>
      <c r="AN460"/>
      <c r="AQ460"/>
      <c r="AR460"/>
      <c r="AS460"/>
    </row>
    <row r="461" spans="1:45" x14ac:dyDescent="0.25">
      <c r="A461" s="14"/>
      <c r="B461" s="8"/>
      <c r="C461" s="8"/>
      <c r="D461" s="15"/>
      <c r="E461" s="16"/>
      <c r="F461" s="8"/>
      <c r="G461" s="19"/>
      <c r="H461" s="18"/>
      <c r="I461" s="18"/>
      <c r="J461" s="1"/>
      <c r="K461"/>
      <c r="L461"/>
      <c r="M461"/>
      <c r="N461"/>
      <c r="O461"/>
      <c r="P461"/>
      <c r="Q461"/>
      <c r="R461"/>
      <c r="T461"/>
      <c r="U461"/>
      <c r="V461"/>
      <c r="W461"/>
      <c r="X461"/>
      <c r="Y461"/>
      <c r="Z461"/>
      <c r="AA461"/>
      <c r="AC461"/>
      <c r="AD461"/>
      <c r="AE461"/>
      <c r="AF461"/>
      <c r="AG461"/>
      <c r="AH461" s="299"/>
      <c r="AI461"/>
      <c r="AJ461"/>
      <c r="AL461"/>
      <c r="AM461" s="329"/>
      <c r="AN461"/>
      <c r="AQ461"/>
      <c r="AR461"/>
      <c r="AS461"/>
    </row>
    <row r="462" spans="1:45" x14ac:dyDescent="0.25">
      <c r="A462" s="14"/>
      <c r="B462" s="8"/>
      <c r="C462" s="8"/>
      <c r="D462" s="15"/>
      <c r="E462" s="16"/>
      <c r="F462" s="8"/>
      <c r="G462" s="19"/>
      <c r="H462" s="18"/>
      <c r="I462" s="18"/>
      <c r="J462" s="1"/>
      <c r="K462"/>
      <c r="L462"/>
      <c r="M462"/>
      <c r="N462"/>
      <c r="O462"/>
      <c r="P462"/>
      <c r="Q462"/>
      <c r="R462"/>
      <c r="T462"/>
      <c r="U462"/>
      <c r="V462"/>
      <c r="W462"/>
      <c r="X462"/>
      <c r="Y462"/>
      <c r="Z462"/>
      <c r="AA462"/>
      <c r="AC462"/>
      <c r="AD462"/>
      <c r="AE462"/>
      <c r="AF462"/>
      <c r="AG462"/>
      <c r="AH462" s="299"/>
      <c r="AI462"/>
      <c r="AJ462"/>
      <c r="AL462"/>
      <c r="AM462" s="329"/>
      <c r="AN462"/>
      <c r="AQ462"/>
      <c r="AR462"/>
      <c r="AS462"/>
    </row>
    <row r="463" spans="1:45" x14ac:dyDescent="0.25">
      <c r="A463" s="14"/>
      <c r="B463" s="8"/>
      <c r="C463" s="8"/>
      <c r="D463" s="15"/>
      <c r="E463" s="16"/>
      <c r="F463" s="8"/>
      <c r="G463" s="19"/>
      <c r="H463" s="18"/>
      <c r="I463" s="18"/>
      <c r="J463" s="1"/>
      <c r="K463"/>
      <c r="L463"/>
      <c r="M463"/>
      <c r="N463"/>
      <c r="O463"/>
      <c r="P463"/>
      <c r="Q463"/>
      <c r="R463"/>
      <c r="T463"/>
      <c r="U463"/>
      <c r="V463"/>
      <c r="W463"/>
      <c r="X463"/>
      <c r="Y463"/>
      <c r="Z463"/>
      <c r="AA463"/>
      <c r="AC463"/>
      <c r="AD463"/>
      <c r="AE463"/>
      <c r="AF463"/>
      <c r="AG463"/>
      <c r="AH463" s="299"/>
      <c r="AI463"/>
      <c r="AJ463"/>
      <c r="AL463"/>
      <c r="AM463" s="329"/>
      <c r="AN463"/>
      <c r="AQ463"/>
      <c r="AR463"/>
      <c r="AS463"/>
    </row>
    <row r="464" spans="1:45" x14ac:dyDescent="0.25">
      <c r="A464" s="14"/>
      <c r="B464" s="8"/>
      <c r="C464" s="8"/>
      <c r="D464" s="15"/>
      <c r="E464" s="16"/>
      <c r="F464" s="8"/>
      <c r="G464" s="19"/>
      <c r="H464" s="18"/>
      <c r="I464" s="18"/>
      <c r="J464" s="1"/>
      <c r="K464"/>
      <c r="L464"/>
      <c r="M464"/>
      <c r="N464"/>
      <c r="O464"/>
      <c r="P464"/>
      <c r="Q464"/>
      <c r="R464"/>
      <c r="T464"/>
      <c r="U464"/>
      <c r="V464"/>
      <c r="W464"/>
      <c r="X464"/>
      <c r="Y464"/>
      <c r="Z464"/>
      <c r="AA464"/>
      <c r="AC464"/>
      <c r="AD464"/>
      <c r="AE464"/>
      <c r="AF464"/>
      <c r="AG464"/>
      <c r="AH464" s="299"/>
      <c r="AI464"/>
      <c r="AJ464"/>
      <c r="AL464"/>
      <c r="AM464" s="329"/>
      <c r="AN464"/>
      <c r="AQ464"/>
      <c r="AR464"/>
      <c r="AS464"/>
    </row>
    <row r="465" spans="1:45" x14ac:dyDescent="0.25">
      <c r="A465" s="14"/>
      <c r="B465" s="8"/>
      <c r="C465" s="8"/>
      <c r="D465" s="15"/>
      <c r="E465" s="16"/>
      <c r="F465" s="8"/>
      <c r="G465" s="19"/>
      <c r="H465" s="18"/>
      <c r="I465" s="18"/>
      <c r="J465" s="1"/>
      <c r="K465"/>
      <c r="L465"/>
      <c r="M465"/>
      <c r="N465"/>
      <c r="O465"/>
      <c r="P465"/>
      <c r="Q465"/>
      <c r="R465"/>
      <c r="T465"/>
      <c r="U465"/>
      <c r="V465"/>
      <c r="W465"/>
      <c r="X465"/>
      <c r="Y465"/>
      <c r="Z465"/>
      <c r="AA465"/>
      <c r="AC465"/>
      <c r="AD465"/>
      <c r="AE465"/>
      <c r="AF465"/>
      <c r="AG465"/>
      <c r="AH465" s="299"/>
      <c r="AI465"/>
      <c r="AJ465"/>
      <c r="AL465"/>
      <c r="AM465" s="329"/>
      <c r="AN465"/>
      <c r="AQ465"/>
      <c r="AR465"/>
      <c r="AS465"/>
    </row>
    <row r="466" spans="1:45" x14ac:dyDescent="0.25">
      <c r="A466" s="14"/>
      <c r="B466" s="8"/>
      <c r="C466" s="8"/>
      <c r="D466" s="15"/>
      <c r="E466" s="16"/>
      <c r="F466" s="8"/>
      <c r="G466" s="19"/>
      <c r="H466" s="18"/>
      <c r="I466" s="18"/>
      <c r="J466" s="1"/>
      <c r="K466"/>
      <c r="L466"/>
      <c r="M466"/>
      <c r="N466"/>
      <c r="O466"/>
      <c r="P466"/>
      <c r="Q466"/>
      <c r="R466"/>
      <c r="T466"/>
      <c r="U466"/>
      <c r="V466"/>
      <c r="W466"/>
      <c r="X466"/>
      <c r="Y466"/>
      <c r="Z466"/>
      <c r="AA466"/>
      <c r="AC466"/>
      <c r="AD466"/>
      <c r="AE466"/>
      <c r="AF466"/>
      <c r="AG466"/>
      <c r="AH466" s="299"/>
      <c r="AI466"/>
      <c r="AJ466"/>
      <c r="AL466"/>
      <c r="AM466" s="329"/>
      <c r="AN466"/>
      <c r="AQ466"/>
      <c r="AR466"/>
      <c r="AS466"/>
    </row>
    <row r="467" spans="1:45" x14ac:dyDescent="0.25">
      <c r="A467" s="14"/>
      <c r="B467" s="8"/>
      <c r="C467" s="8"/>
      <c r="D467" s="15"/>
      <c r="E467" s="16"/>
      <c r="F467" s="8"/>
      <c r="G467" s="19"/>
      <c r="H467" s="18"/>
      <c r="I467" s="18"/>
      <c r="J467" s="1"/>
      <c r="K467"/>
      <c r="L467"/>
      <c r="M467"/>
      <c r="N467"/>
      <c r="O467"/>
      <c r="P467"/>
      <c r="Q467"/>
      <c r="R467"/>
      <c r="T467"/>
      <c r="U467"/>
      <c r="V467"/>
      <c r="W467"/>
      <c r="X467"/>
      <c r="Y467"/>
      <c r="Z467"/>
      <c r="AA467"/>
      <c r="AC467"/>
      <c r="AD467"/>
      <c r="AE467"/>
      <c r="AF467"/>
      <c r="AG467"/>
      <c r="AH467" s="299"/>
      <c r="AI467"/>
      <c r="AJ467"/>
      <c r="AL467"/>
      <c r="AM467" s="329"/>
      <c r="AN467"/>
      <c r="AQ467"/>
      <c r="AR467"/>
      <c r="AS467"/>
    </row>
    <row r="468" spans="1:45" x14ac:dyDescent="0.25">
      <c r="A468" s="14"/>
      <c r="B468" s="8"/>
      <c r="C468" s="8"/>
      <c r="D468" s="15"/>
      <c r="E468" s="16"/>
      <c r="F468" s="8"/>
      <c r="G468" s="19"/>
      <c r="H468" s="18"/>
      <c r="I468" s="18"/>
      <c r="J468" s="1"/>
      <c r="K468"/>
      <c r="L468"/>
      <c r="M468"/>
      <c r="N468"/>
      <c r="O468"/>
      <c r="P468"/>
      <c r="Q468"/>
      <c r="R468"/>
      <c r="T468"/>
      <c r="U468"/>
      <c r="V468"/>
      <c r="W468"/>
      <c r="X468"/>
      <c r="Y468"/>
      <c r="Z468"/>
      <c r="AA468"/>
      <c r="AC468"/>
      <c r="AD468"/>
      <c r="AE468"/>
      <c r="AF468"/>
      <c r="AG468"/>
      <c r="AH468" s="299"/>
      <c r="AI468"/>
      <c r="AJ468"/>
      <c r="AL468"/>
      <c r="AM468" s="329"/>
      <c r="AN468"/>
      <c r="AQ468"/>
      <c r="AR468"/>
      <c r="AS468"/>
    </row>
    <row r="469" spans="1:45" x14ac:dyDescent="0.25">
      <c r="A469" s="14"/>
      <c r="B469" s="8"/>
      <c r="C469" s="8"/>
      <c r="D469" s="15"/>
      <c r="E469" s="16"/>
      <c r="F469" s="8"/>
      <c r="G469" s="19"/>
      <c r="H469" s="18"/>
      <c r="I469" s="18"/>
      <c r="J469" s="1"/>
      <c r="K469"/>
      <c r="L469"/>
      <c r="M469"/>
      <c r="N469"/>
      <c r="O469"/>
      <c r="P469"/>
      <c r="Q469"/>
      <c r="R469"/>
      <c r="T469"/>
      <c r="U469"/>
      <c r="V469"/>
      <c r="W469"/>
      <c r="X469"/>
      <c r="Y469"/>
      <c r="Z469"/>
      <c r="AA469"/>
      <c r="AC469"/>
      <c r="AD469"/>
      <c r="AE469"/>
      <c r="AF469"/>
      <c r="AG469"/>
      <c r="AH469" s="299"/>
      <c r="AI469"/>
      <c r="AJ469"/>
      <c r="AL469"/>
      <c r="AM469" s="329"/>
      <c r="AN469"/>
      <c r="AQ469"/>
      <c r="AR469"/>
      <c r="AS469"/>
    </row>
    <row r="470" spans="1:45" x14ac:dyDescent="0.25">
      <c r="A470" s="14"/>
      <c r="B470" s="8"/>
      <c r="C470" s="8"/>
      <c r="D470" s="15"/>
      <c r="E470" s="16"/>
      <c r="F470" s="8"/>
      <c r="G470" s="19"/>
      <c r="H470" s="18"/>
      <c r="I470" s="18"/>
      <c r="J470" s="1"/>
      <c r="K470"/>
      <c r="L470"/>
      <c r="M470"/>
      <c r="N470"/>
      <c r="O470"/>
      <c r="P470"/>
      <c r="Q470"/>
      <c r="R470"/>
      <c r="T470"/>
      <c r="U470"/>
      <c r="V470"/>
      <c r="W470"/>
      <c r="X470"/>
      <c r="Y470"/>
      <c r="Z470"/>
      <c r="AA470"/>
      <c r="AC470"/>
      <c r="AD470"/>
      <c r="AE470"/>
      <c r="AF470"/>
      <c r="AG470"/>
      <c r="AH470" s="299"/>
      <c r="AI470"/>
      <c r="AJ470"/>
      <c r="AL470"/>
      <c r="AM470" s="329"/>
      <c r="AN470"/>
      <c r="AQ470"/>
      <c r="AR470"/>
      <c r="AS470"/>
    </row>
    <row r="471" spans="1:45" x14ac:dyDescent="0.25">
      <c r="A471" s="14"/>
      <c r="B471" s="8"/>
      <c r="C471" s="8"/>
      <c r="D471" s="15"/>
      <c r="E471" s="16"/>
      <c r="F471" s="8"/>
      <c r="G471" s="19"/>
      <c r="H471" s="18"/>
      <c r="I471" s="18"/>
      <c r="J471" s="1"/>
      <c r="K471"/>
      <c r="L471"/>
      <c r="M471"/>
      <c r="N471"/>
      <c r="O471"/>
      <c r="P471"/>
      <c r="Q471"/>
      <c r="R471"/>
      <c r="T471"/>
      <c r="U471"/>
      <c r="V471"/>
      <c r="W471"/>
      <c r="X471"/>
      <c r="Y471"/>
      <c r="Z471"/>
      <c r="AA471"/>
      <c r="AC471"/>
      <c r="AD471"/>
      <c r="AE471"/>
      <c r="AF471"/>
      <c r="AG471"/>
      <c r="AH471" s="299"/>
      <c r="AI471"/>
      <c r="AJ471"/>
      <c r="AL471"/>
      <c r="AM471" s="329"/>
      <c r="AN471"/>
      <c r="AQ471"/>
      <c r="AR471"/>
      <c r="AS471"/>
    </row>
    <row r="472" spans="1:45" x14ac:dyDescent="0.25">
      <c r="A472" s="14"/>
      <c r="B472" s="8"/>
      <c r="C472" s="8"/>
      <c r="D472" s="15"/>
      <c r="E472" s="16"/>
      <c r="F472" s="8"/>
      <c r="G472" s="19"/>
      <c r="H472" s="18"/>
      <c r="I472" s="18"/>
      <c r="J472" s="1"/>
      <c r="K472"/>
      <c r="L472"/>
      <c r="M472"/>
      <c r="N472"/>
      <c r="O472"/>
      <c r="P472"/>
      <c r="Q472"/>
      <c r="R472"/>
      <c r="T472"/>
      <c r="U472"/>
      <c r="V472"/>
      <c r="W472"/>
      <c r="X472"/>
      <c r="Y472"/>
      <c r="Z472"/>
      <c r="AA472"/>
      <c r="AC472"/>
      <c r="AD472"/>
      <c r="AE472"/>
      <c r="AF472"/>
      <c r="AG472"/>
      <c r="AH472" s="299"/>
      <c r="AI472"/>
      <c r="AJ472"/>
      <c r="AL472"/>
      <c r="AM472" s="329"/>
      <c r="AN472"/>
      <c r="AQ472"/>
      <c r="AR472"/>
      <c r="AS472"/>
    </row>
    <row r="473" spans="1:45" x14ac:dyDescent="0.25">
      <c r="A473" s="14"/>
      <c r="B473" s="8"/>
      <c r="C473" s="8"/>
      <c r="D473" s="15"/>
      <c r="E473" s="16"/>
      <c r="F473" s="8"/>
      <c r="G473" s="19"/>
      <c r="H473" s="18"/>
      <c r="I473" s="18"/>
      <c r="J473" s="1"/>
      <c r="K473"/>
      <c r="L473"/>
      <c r="M473"/>
      <c r="N473"/>
      <c r="O473"/>
      <c r="P473"/>
      <c r="Q473"/>
      <c r="R473"/>
      <c r="T473"/>
      <c r="U473"/>
      <c r="V473"/>
      <c r="W473"/>
      <c r="X473"/>
      <c r="Y473"/>
      <c r="Z473"/>
      <c r="AA473"/>
      <c r="AC473"/>
      <c r="AD473"/>
      <c r="AE473"/>
      <c r="AF473"/>
      <c r="AG473"/>
      <c r="AH473" s="299"/>
      <c r="AI473"/>
      <c r="AJ473"/>
      <c r="AL473"/>
      <c r="AM473" s="329"/>
      <c r="AN473"/>
      <c r="AQ473"/>
      <c r="AR473"/>
      <c r="AS473"/>
    </row>
    <row r="474" spans="1:45" x14ac:dyDescent="0.25">
      <c r="A474" s="14"/>
      <c r="B474" s="8"/>
      <c r="C474" s="8"/>
      <c r="D474" s="15"/>
      <c r="E474" s="16"/>
      <c r="F474" s="8"/>
      <c r="G474" s="19"/>
      <c r="H474" s="18"/>
      <c r="I474" s="18"/>
      <c r="J474" s="1"/>
      <c r="K474"/>
      <c r="L474"/>
      <c r="M474"/>
      <c r="N474"/>
      <c r="O474"/>
      <c r="P474"/>
      <c r="Q474"/>
      <c r="R474"/>
      <c r="T474"/>
      <c r="U474"/>
      <c r="V474"/>
      <c r="W474"/>
      <c r="X474"/>
      <c r="Y474"/>
      <c r="Z474"/>
      <c r="AA474"/>
      <c r="AC474"/>
      <c r="AD474"/>
      <c r="AE474"/>
      <c r="AF474"/>
      <c r="AG474"/>
      <c r="AH474" s="299"/>
      <c r="AI474"/>
      <c r="AJ474"/>
      <c r="AL474"/>
      <c r="AM474" s="329"/>
      <c r="AN474"/>
      <c r="AQ474"/>
      <c r="AR474"/>
      <c r="AS474"/>
    </row>
    <row r="475" spans="1:45" x14ac:dyDescent="0.25">
      <c r="A475" s="14"/>
      <c r="B475" s="8"/>
      <c r="C475" s="8"/>
      <c r="D475" s="15"/>
      <c r="E475" s="16"/>
      <c r="F475" s="8"/>
      <c r="G475" s="19"/>
      <c r="H475" s="18"/>
      <c r="I475" s="18"/>
      <c r="J475" s="1"/>
      <c r="K475"/>
      <c r="L475"/>
      <c r="M475"/>
      <c r="N475"/>
      <c r="O475"/>
      <c r="P475"/>
      <c r="Q475"/>
      <c r="R475"/>
      <c r="T475"/>
      <c r="U475"/>
      <c r="V475"/>
      <c r="W475"/>
      <c r="X475"/>
      <c r="Y475"/>
      <c r="Z475"/>
      <c r="AA475"/>
      <c r="AC475"/>
      <c r="AD475"/>
      <c r="AE475"/>
      <c r="AF475"/>
      <c r="AG475"/>
      <c r="AH475" s="299"/>
      <c r="AI475"/>
      <c r="AJ475"/>
      <c r="AL475"/>
      <c r="AM475" s="329"/>
      <c r="AN475"/>
      <c r="AQ475"/>
      <c r="AR475"/>
      <c r="AS475"/>
    </row>
    <row r="476" spans="1:45" x14ac:dyDescent="0.25">
      <c r="A476" s="14"/>
      <c r="B476" s="8"/>
      <c r="C476" s="8"/>
      <c r="D476" s="15"/>
      <c r="E476" s="16"/>
      <c r="F476" s="8"/>
      <c r="G476" s="19"/>
      <c r="H476" s="18"/>
      <c r="I476" s="18"/>
      <c r="J476" s="1"/>
      <c r="K476"/>
      <c r="L476"/>
      <c r="M476"/>
      <c r="N476"/>
      <c r="O476"/>
      <c r="P476"/>
      <c r="Q476"/>
      <c r="R476"/>
      <c r="T476"/>
      <c r="U476"/>
      <c r="V476"/>
      <c r="W476"/>
      <c r="X476"/>
      <c r="Y476"/>
      <c r="Z476"/>
      <c r="AA476"/>
      <c r="AC476"/>
      <c r="AD476"/>
      <c r="AE476"/>
      <c r="AF476"/>
      <c r="AG476"/>
      <c r="AH476" s="299"/>
      <c r="AI476"/>
      <c r="AJ476"/>
      <c r="AL476"/>
      <c r="AM476" s="329"/>
      <c r="AN476"/>
      <c r="AQ476"/>
      <c r="AR476"/>
      <c r="AS476"/>
    </row>
    <row r="477" spans="1:45" x14ac:dyDescent="0.25">
      <c r="A477" s="14"/>
      <c r="B477" s="8"/>
      <c r="C477" s="8"/>
      <c r="D477" s="15"/>
      <c r="E477" s="16"/>
      <c r="F477" s="8"/>
      <c r="G477" s="19"/>
      <c r="H477" s="18"/>
      <c r="I477" s="18"/>
      <c r="J477" s="1"/>
      <c r="K477"/>
      <c r="L477"/>
      <c r="M477"/>
      <c r="N477"/>
      <c r="O477"/>
      <c r="P477"/>
      <c r="Q477"/>
      <c r="R477"/>
      <c r="T477"/>
      <c r="U477"/>
      <c r="V477"/>
      <c r="W477"/>
      <c r="X477"/>
      <c r="Y477"/>
      <c r="Z477"/>
      <c r="AA477"/>
      <c r="AC477"/>
      <c r="AD477"/>
      <c r="AE477"/>
      <c r="AF477"/>
      <c r="AG477"/>
      <c r="AH477" s="299"/>
      <c r="AI477"/>
      <c r="AJ477"/>
      <c r="AL477"/>
      <c r="AM477" s="329"/>
      <c r="AN477"/>
      <c r="AQ477"/>
      <c r="AR477"/>
      <c r="AS477"/>
    </row>
    <row r="478" spans="1:45" x14ac:dyDescent="0.25">
      <c r="A478" s="14"/>
      <c r="B478" s="8"/>
      <c r="C478" s="8"/>
      <c r="D478" s="15"/>
      <c r="E478" s="16"/>
      <c r="F478" s="8"/>
      <c r="G478" s="19"/>
      <c r="H478" s="18"/>
      <c r="I478" s="18"/>
      <c r="J478" s="1"/>
      <c r="K478"/>
      <c r="L478"/>
      <c r="M478"/>
      <c r="N478"/>
      <c r="O478"/>
      <c r="P478"/>
      <c r="Q478"/>
      <c r="R478"/>
      <c r="T478"/>
      <c r="U478"/>
      <c r="V478"/>
      <c r="W478"/>
      <c r="X478"/>
      <c r="Y478"/>
      <c r="Z478"/>
      <c r="AA478"/>
      <c r="AC478"/>
      <c r="AD478"/>
      <c r="AE478"/>
      <c r="AF478"/>
      <c r="AG478"/>
      <c r="AH478" s="299"/>
      <c r="AI478"/>
      <c r="AJ478"/>
      <c r="AL478"/>
      <c r="AM478" s="329"/>
      <c r="AN478"/>
      <c r="AQ478"/>
      <c r="AR478"/>
      <c r="AS478"/>
    </row>
    <row r="479" spans="1:45" x14ac:dyDescent="0.25">
      <c r="A479" s="14"/>
      <c r="B479" s="8"/>
      <c r="C479" s="8"/>
      <c r="D479" s="15"/>
      <c r="E479" s="16"/>
      <c r="F479" s="8"/>
      <c r="G479" s="19"/>
      <c r="H479" s="18"/>
      <c r="I479" s="18"/>
      <c r="J479" s="1"/>
      <c r="K479"/>
      <c r="L479"/>
      <c r="M479"/>
      <c r="N479"/>
      <c r="O479"/>
      <c r="P479"/>
      <c r="Q479"/>
      <c r="R479"/>
      <c r="T479"/>
      <c r="U479"/>
      <c r="V479"/>
      <c r="W479"/>
      <c r="X479"/>
      <c r="Y479"/>
      <c r="Z479"/>
      <c r="AA479"/>
      <c r="AC479"/>
      <c r="AD479"/>
      <c r="AE479"/>
      <c r="AF479"/>
      <c r="AG479"/>
      <c r="AH479" s="299"/>
      <c r="AI479"/>
      <c r="AJ479"/>
      <c r="AL479"/>
      <c r="AM479" s="329"/>
      <c r="AN479"/>
      <c r="AQ479"/>
      <c r="AR479"/>
      <c r="AS479"/>
    </row>
    <row r="480" spans="1:45" x14ac:dyDescent="0.25">
      <c r="A480" s="14"/>
      <c r="B480" s="8"/>
      <c r="C480" s="8"/>
      <c r="D480" s="15"/>
      <c r="E480" s="16"/>
      <c r="F480" s="8"/>
      <c r="G480" s="19"/>
      <c r="H480" s="18"/>
      <c r="I480" s="18"/>
      <c r="J480" s="1"/>
      <c r="K480"/>
      <c r="L480"/>
      <c r="M480"/>
      <c r="N480"/>
      <c r="O480"/>
      <c r="P480"/>
      <c r="Q480"/>
      <c r="R480"/>
      <c r="T480"/>
      <c r="U480"/>
      <c r="V480"/>
      <c r="W480"/>
      <c r="X480"/>
      <c r="Y480"/>
      <c r="Z480"/>
      <c r="AA480"/>
      <c r="AC480"/>
      <c r="AD480"/>
      <c r="AE480"/>
      <c r="AF480"/>
      <c r="AG480"/>
      <c r="AH480" s="299"/>
      <c r="AI480"/>
      <c r="AJ480"/>
      <c r="AL480"/>
      <c r="AM480" s="329"/>
      <c r="AN480"/>
      <c r="AQ480"/>
      <c r="AR480"/>
      <c r="AS480"/>
    </row>
    <row r="481" spans="1:45" x14ac:dyDescent="0.25">
      <c r="A481" s="14"/>
      <c r="B481" s="8"/>
      <c r="C481" s="8"/>
      <c r="D481" s="15"/>
      <c r="E481" s="16"/>
      <c r="F481" s="8"/>
      <c r="G481" s="19"/>
      <c r="H481" s="18"/>
      <c r="I481" s="18"/>
      <c r="J481" s="1"/>
      <c r="K481"/>
      <c r="L481"/>
      <c r="M481"/>
      <c r="N481"/>
      <c r="O481"/>
      <c r="P481"/>
      <c r="Q481"/>
      <c r="R481"/>
      <c r="T481"/>
      <c r="U481"/>
      <c r="V481"/>
      <c r="W481"/>
      <c r="X481"/>
      <c r="Y481"/>
      <c r="Z481"/>
      <c r="AA481"/>
      <c r="AC481"/>
      <c r="AD481"/>
      <c r="AE481"/>
      <c r="AF481"/>
      <c r="AG481"/>
      <c r="AH481" s="299"/>
      <c r="AI481"/>
      <c r="AJ481"/>
      <c r="AL481"/>
      <c r="AM481" s="329"/>
      <c r="AN481"/>
      <c r="AQ481"/>
      <c r="AR481"/>
      <c r="AS481"/>
    </row>
    <row r="482" spans="1:45" x14ac:dyDescent="0.25">
      <c r="A482" s="14"/>
      <c r="B482" s="8"/>
      <c r="C482" s="8"/>
      <c r="D482" s="15"/>
      <c r="E482" s="16"/>
      <c r="F482" s="8"/>
      <c r="G482" s="19"/>
      <c r="H482" s="18"/>
      <c r="I482" s="18"/>
      <c r="J482" s="1"/>
      <c r="K482"/>
      <c r="L482"/>
      <c r="M482"/>
      <c r="N482"/>
      <c r="O482"/>
      <c r="P482"/>
      <c r="Q482"/>
      <c r="R482"/>
      <c r="T482"/>
      <c r="U482"/>
      <c r="V482"/>
      <c r="W482"/>
      <c r="X482"/>
      <c r="Y482"/>
      <c r="Z482"/>
      <c r="AA482"/>
      <c r="AC482"/>
      <c r="AD482"/>
      <c r="AE482"/>
      <c r="AF482"/>
      <c r="AG482"/>
      <c r="AH482" s="299"/>
      <c r="AI482"/>
      <c r="AJ482"/>
      <c r="AL482"/>
      <c r="AM482" s="329"/>
      <c r="AN482"/>
      <c r="AQ482"/>
      <c r="AR482"/>
      <c r="AS482"/>
    </row>
    <row r="483" spans="1:45" x14ac:dyDescent="0.25">
      <c r="A483" s="14"/>
      <c r="B483" s="8"/>
      <c r="C483" s="8"/>
      <c r="D483" s="15"/>
      <c r="E483" s="16"/>
      <c r="F483" s="8"/>
      <c r="G483" s="19"/>
      <c r="H483" s="18"/>
      <c r="I483" s="18"/>
      <c r="J483" s="1"/>
      <c r="K483"/>
      <c r="L483"/>
      <c r="M483"/>
      <c r="N483"/>
      <c r="O483"/>
      <c r="P483"/>
      <c r="Q483"/>
      <c r="R483"/>
      <c r="T483"/>
      <c r="U483"/>
      <c r="V483"/>
      <c r="W483"/>
      <c r="X483"/>
      <c r="Y483"/>
      <c r="Z483"/>
      <c r="AA483"/>
      <c r="AC483"/>
      <c r="AD483"/>
      <c r="AE483"/>
      <c r="AF483"/>
      <c r="AG483"/>
      <c r="AH483" s="299"/>
      <c r="AI483"/>
      <c r="AJ483"/>
      <c r="AL483"/>
      <c r="AM483" s="329"/>
      <c r="AN483"/>
      <c r="AQ483"/>
      <c r="AR483"/>
      <c r="AS483"/>
    </row>
    <row r="484" spans="1:45" x14ac:dyDescent="0.25">
      <c r="A484" s="14"/>
      <c r="B484" s="8"/>
      <c r="C484" s="8"/>
      <c r="D484" s="15"/>
      <c r="E484" s="16"/>
      <c r="F484" s="8"/>
      <c r="G484" s="19"/>
      <c r="H484" s="18"/>
      <c r="I484" s="18"/>
      <c r="J484" s="1"/>
      <c r="K484"/>
      <c r="L484"/>
      <c r="M484"/>
      <c r="N484"/>
      <c r="O484"/>
      <c r="P484"/>
      <c r="Q484"/>
      <c r="R484"/>
      <c r="T484"/>
      <c r="U484"/>
      <c r="V484"/>
      <c r="W484"/>
      <c r="X484"/>
      <c r="Y484"/>
      <c r="Z484"/>
      <c r="AA484"/>
      <c r="AC484"/>
      <c r="AD484"/>
      <c r="AE484"/>
      <c r="AF484"/>
      <c r="AG484"/>
      <c r="AH484" s="299"/>
      <c r="AI484"/>
      <c r="AJ484"/>
      <c r="AL484"/>
      <c r="AM484" s="329"/>
      <c r="AN484"/>
      <c r="AQ484"/>
      <c r="AR484"/>
      <c r="AS484"/>
    </row>
    <row r="485" spans="1:45" x14ac:dyDescent="0.25">
      <c r="A485" s="14"/>
      <c r="B485" s="8"/>
      <c r="C485" s="8"/>
      <c r="D485" s="15"/>
      <c r="E485" s="16"/>
      <c r="F485" s="8"/>
      <c r="G485" s="19"/>
      <c r="H485" s="18"/>
      <c r="I485" s="18"/>
      <c r="J485" s="1"/>
      <c r="K485"/>
      <c r="L485"/>
      <c r="M485"/>
      <c r="N485"/>
      <c r="O485"/>
      <c r="P485"/>
      <c r="Q485"/>
      <c r="R485"/>
      <c r="T485"/>
      <c r="U485"/>
      <c r="V485"/>
      <c r="W485"/>
      <c r="X485"/>
      <c r="Y485"/>
      <c r="Z485"/>
      <c r="AA485"/>
      <c r="AC485"/>
      <c r="AD485"/>
      <c r="AE485"/>
      <c r="AF485"/>
      <c r="AG485"/>
      <c r="AH485" s="299"/>
      <c r="AI485"/>
      <c r="AJ485"/>
      <c r="AL485"/>
      <c r="AM485" s="329"/>
      <c r="AN485"/>
      <c r="AQ485"/>
      <c r="AR485"/>
      <c r="AS485"/>
    </row>
    <row r="486" spans="1:45" x14ac:dyDescent="0.25">
      <c r="A486" s="14"/>
      <c r="B486" s="8"/>
      <c r="C486" s="8"/>
      <c r="D486" s="15"/>
      <c r="E486" s="16"/>
      <c r="F486" s="8"/>
      <c r="G486" s="19"/>
      <c r="H486" s="18"/>
      <c r="I486" s="18"/>
      <c r="J486" s="1"/>
      <c r="K486"/>
      <c r="L486"/>
      <c r="M486"/>
      <c r="N486"/>
      <c r="O486"/>
      <c r="P486"/>
      <c r="Q486"/>
      <c r="R486"/>
      <c r="T486"/>
      <c r="U486"/>
      <c r="V486"/>
      <c r="W486"/>
      <c r="X486"/>
      <c r="Y486"/>
      <c r="Z486"/>
      <c r="AA486"/>
      <c r="AC486"/>
      <c r="AD486"/>
      <c r="AE486"/>
      <c r="AF486"/>
      <c r="AG486"/>
      <c r="AH486" s="299"/>
      <c r="AI486"/>
      <c r="AJ486"/>
      <c r="AL486"/>
      <c r="AM486" s="329"/>
      <c r="AN486"/>
      <c r="AQ486"/>
      <c r="AR486"/>
      <c r="AS486"/>
    </row>
    <row r="487" spans="1:45" x14ac:dyDescent="0.25">
      <c r="A487" s="14"/>
      <c r="B487" s="8"/>
      <c r="C487" s="8"/>
      <c r="D487" s="15"/>
      <c r="E487" s="16"/>
      <c r="F487" s="8"/>
      <c r="G487" s="19"/>
      <c r="H487" s="18"/>
      <c r="I487" s="18"/>
      <c r="J487" s="1"/>
      <c r="K487"/>
      <c r="L487"/>
      <c r="M487"/>
      <c r="N487"/>
      <c r="O487"/>
      <c r="P487"/>
      <c r="Q487"/>
      <c r="R487"/>
      <c r="T487"/>
      <c r="U487"/>
      <c r="V487"/>
      <c r="W487"/>
      <c r="X487"/>
      <c r="Y487"/>
      <c r="Z487"/>
      <c r="AA487"/>
      <c r="AC487"/>
      <c r="AD487"/>
      <c r="AE487"/>
      <c r="AF487"/>
      <c r="AG487"/>
      <c r="AH487" s="299"/>
      <c r="AI487"/>
      <c r="AJ487"/>
      <c r="AL487"/>
      <c r="AM487" s="329"/>
      <c r="AN487"/>
      <c r="AQ487"/>
      <c r="AR487"/>
      <c r="AS487"/>
    </row>
    <row r="488" spans="1:45" x14ac:dyDescent="0.25">
      <c r="A488" s="14"/>
      <c r="B488" s="8"/>
      <c r="C488" s="8"/>
      <c r="D488" s="15"/>
      <c r="E488" s="16"/>
      <c r="F488" s="8"/>
      <c r="G488" s="19"/>
      <c r="H488" s="18"/>
      <c r="I488" s="18"/>
      <c r="J488" s="1"/>
      <c r="K488"/>
      <c r="L488"/>
      <c r="M488"/>
      <c r="N488"/>
      <c r="O488"/>
      <c r="P488"/>
      <c r="Q488"/>
      <c r="R488"/>
      <c r="T488"/>
      <c r="U488"/>
      <c r="V488"/>
      <c r="W488"/>
      <c r="X488"/>
      <c r="Y488"/>
      <c r="Z488"/>
      <c r="AA488"/>
      <c r="AC488"/>
      <c r="AD488"/>
      <c r="AE488"/>
      <c r="AF488"/>
      <c r="AG488"/>
      <c r="AH488" s="299"/>
      <c r="AI488"/>
      <c r="AJ488"/>
      <c r="AL488"/>
      <c r="AM488" s="329"/>
      <c r="AN488"/>
      <c r="AQ488"/>
      <c r="AR488"/>
      <c r="AS488"/>
    </row>
    <row r="489" spans="1:45" x14ac:dyDescent="0.25">
      <c r="A489" s="14"/>
      <c r="B489" s="8"/>
      <c r="C489" s="8"/>
      <c r="D489" s="15"/>
      <c r="E489" s="16"/>
      <c r="F489" s="8"/>
      <c r="G489" s="19"/>
      <c r="H489" s="18"/>
      <c r="I489" s="18"/>
      <c r="J489" s="1"/>
      <c r="K489"/>
      <c r="L489"/>
      <c r="M489"/>
      <c r="N489"/>
      <c r="O489"/>
      <c r="P489"/>
      <c r="Q489"/>
      <c r="R489"/>
      <c r="T489"/>
      <c r="U489"/>
      <c r="V489"/>
      <c r="W489"/>
      <c r="X489"/>
      <c r="Y489"/>
      <c r="Z489"/>
      <c r="AA489"/>
      <c r="AC489"/>
      <c r="AD489"/>
      <c r="AE489"/>
      <c r="AF489"/>
      <c r="AG489"/>
      <c r="AH489" s="299"/>
      <c r="AI489"/>
      <c r="AJ489"/>
      <c r="AL489"/>
      <c r="AM489" s="329"/>
      <c r="AN489"/>
      <c r="AQ489"/>
      <c r="AR489"/>
      <c r="AS489"/>
    </row>
    <row r="490" spans="1:45" x14ac:dyDescent="0.25">
      <c r="A490" s="14"/>
      <c r="B490" s="8"/>
      <c r="C490" s="8"/>
      <c r="D490" s="15"/>
      <c r="E490" s="16"/>
      <c r="F490" s="8"/>
      <c r="G490" s="19"/>
      <c r="H490" s="18"/>
      <c r="I490" s="18"/>
      <c r="J490" s="1"/>
      <c r="K490"/>
      <c r="L490"/>
      <c r="M490"/>
      <c r="N490"/>
      <c r="O490"/>
      <c r="P490"/>
      <c r="Q490"/>
      <c r="R490"/>
      <c r="T490"/>
      <c r="U490"/>
      <c r="V490"/>
      <c r="W490"/>
      <c r="X490"/>
      <c r="Y490"/>
      <c r="Z490"/>
      <c r="AA490"/>
      <c r="AC490"/>
      <c r="AD490"/>
      <c r="AE490"/>
      <c r="AF490"/>
      <c r="AG490"/>
      <c r="AH490" s="299"/>
      <c r="AI490"/>
      <c r="AJ490"/>
      <c r="AL490"/>
      <c r="AM490" s="329"/>
      <c r="AN490"/>
      <c r="AQ490"/>
      <c r="AR490"/>
      <c r="AS490"/>
    </row>
    <row r="491" spans="1:45" x14ac:dyDescent="0.25">
      <c r="A491" s="14"/>
      <c r="B491" s="8"/>
      <c r="C491" s="8"/>
      <c r="D491" s="15"/>
      <c r="E491" s="16"/>
      <c r="F491" s="8"/>
      <c r="G491" s="19"/>
      <c r="H491" s="18"/>
      <c r="I491" s="18"/>
      <c r="J491" s="1"/>
      <c r="K491"/>
      <c r="L491"/>
      <c r="M491"/>
      <c r="N491"/>
      <c r="O491"/>
      <c r="P491"/>
      <c r="Q491"/>
      <c r="R491"/>
      <c r="T491"/>
      <c r="U491"/>
      <c r="V491"/>
      <c r="W491"/>
      <c r="X491"/>
      <c r="Y491"/>
      <c r="Z491"/>
      <c r="AA491"/>
      <c r="AC491"/>
      <c r="AD491"/>
      <c r="AE491"/>
      <c r="AF491"/>
      <c r="AG491"/>
      <c r="AH491" s="299"/>
      <c r="AI491"/>
      <c r="AJ491"/>
      <c r="AL491"/>
      <c r="AM491" s="329"/>
      <c r="AN491"/>
      <c r="AQ491"/>
      <c r="AR491"/>
      <c r="AS491"/>
    </row>
    <row r="492" spans="1:45" x14ac:dyDescent="0.25">
      <c r="A492" s="14"/>
      <c r="B492" s="8"/>
      <c r="C492" s="8"/>
      <c r="D492" s="15"/>
      <c r="E492" s="16"/>
      <c r="F492" s="8"/>
      <c r="G492" s="19"/>
      <c r="H492" s="18"/>
      <c r="I492" s="18"/>
      <c r="J492" s="1"/>
      <c r="K492"/>
      <c r="L492"/>
      <c r="M492"/>
      <c r="N492"/>
      <c r="O492"/>
      <c r="P492"/>
      <c r="Q492"/>
      <c r="R492"/>
      <c r="T492"/>
      <c r="U492"/>
      <c r="V492"/>
      <c r="W492"/>
      <c r="X492"/>
      <c r="Y492"/>
      <c r="Z492"/>
      <c r="AA492"/>
      <c r="AC492"/>
      <c r="AD492"/>
      <c r="AE492"/>
      <c r="AF492"/>
      <c r="AG492"/>
      <c r="AH492" s="299"/>
      <c r="AI492"/>
      <c r="AJ492"/>
      <c r="AL492"/>
      <c r="AM492" s="329"/>
      <c r="AN492"/>
      <c r="AQ492"/>
      <c r="AR492"/>
      <c r="AS492"/>
    </row>
    <row r="493" spans="1:45" x14ac:dyDescent="0.25">
      <c r="A493" s="14"/>
      <c r="B493" s="8"/>
      <c r="C493" s="8"/>
      <c r="D493" s="15"/>
      <c r="E493" s="16"/>
      <c r="F493" s="8"/>
      <c r="G493" s="19"/>
      <c r="H493" s="18"/>
      <c r="I493" s="18"/>
      <c r="J493" s="1"/>
      <c r="K493"/>
      <c r="L493"/>
      <c r="M493"/>
      <c r="N493"/>
      <c r="O493"/>
      <c r="P493"/>
      <c r="Q493"/>
      <c r="R493"/>
      <c r="T493"/>
      <c r="U493"/>
      <c r="V493"/>
      <c r="W493"/>
      <c r="X493"/>
      <c r="Y493"/>
      <c r="Z493"/>
      <c r="AA493"/>
      <c r="AC493"/>
      <c r="AD493"/>
      <c r="AE493"/>
      <c r="AF493"/>
      <c r="AG493"/>
      <c r="AH493" s="299"/>
      <c r="AI493"/>
      <c r="AJ493"/>
      <c r="AL493"/>
      <c r="AM493" s="329"/>
      <c r="AN493"/>
      <c r="AQ493"/>
      <c r="AR493"/>
      <c r="AS493"/>
    </row>
    <row r="494" spans="1:45" x14ac:dyDescent="0.25">
      <c r="A494" s="14"/>
      <c r="B494" s="8"/>
      <c r="C494" s="8"/>
      <c r="D494" s="15"/>
      <c r="E494" s="16"/>
      <c r="F494" s="8"/>
      <c r="G494" s="19"/>
      <c r="H494" s="18"/>
      <c r="I494" s="18"/>
      <c r="J494" s="1"/>
      <c r="K494"/>
      <c r="L494"/>
      <c r="M494"/>
      <c r="N494"/>
      <c r="O494"/>
      <c r="P494"/>
      <c r="Q494"/>
      <c r="R494"/>
      <c r="T494"/>
      <c r="U494"/>
      <c r="V494"/>
      <c r="W494"/>
      <c r="X494"/>
      <c r="Y494"/>
      <c r="Z494"/>
      <c r="AA494"/>
      <c r="AC494"/>
      <c r="AD494"/>
      <c r="AE494"/>
      <c r="AF494"/>
      <c r="AG494"/>
      <c r="AH494" s="299"/>
      <c r="AI494"/>
      <c r="AJ494"/>
      <c r="AL494"/>
      <c r="AM494" s="329"/>
      <c r="AN494"/>
      <c r="AQ494"/>
      <c r="AR494"/>
      <c r="AS494"/>
    </row>
    <row r="495" spans="1:45" x14ac:dyDescent="0.25">
      <c r="A495" s="14"/>
      <c r="B495" s="8"/>
      <c r="C495" s="8"/>
      <c r="D495" s="15"/>
      <c r="E495" s="16"/>
      <c r="F495" s="8"/>
      <c r="G495" s="19"/>
      <c r="H495" s="18"/>
      <c r="I495" s="18"/>
      <c r="J495" s="1"/>
      <c r="K495"/>
      <c r="L495"/>
      <c r="M495"/>
      <c r="N495"/>
      <c r="O495"/>
      <c r="P495"/>
      <c r="Q495"/>
      <c r="R495"/>
      <c r="T495"/>
      <c r="U495"/>
      <c r="V495"/>
      <c r="W495"/>
      <c r="X495"/>
      <c r="Y495"/>
      <c r="Z495"/>
      <c r="AA495"/>
      <c r="AC495"/>
      <c r="AD495"/>
      <c r="AE495"/>
      <c r="AF495"/>
      <c r="AG495"/>
      <c r="AH495" s="299"/>
      <c r="AI495"/>
      <c r="AJ495"/>
      <c r="AL495"/>
      <c r="AM495" s="329"/>
      <c r="AN495"/>
      <c r="AQ495"/>
      <c r="AR495"/>
      <c r="AS495"/>
    </row>
    <row r="496" spans="1:45" x14ac:dyDescent="0.25">
      <c r="A496" s="14"/>
      <c r="B496" s="8"/>
      <c r="C496" s="8"/>
      <c r="D496" s="15"/>
      <c r="E496" s="16"/>
      <c r="F496" s="8"/>
      <c r="G496" s="19"/>
      <c r="H496" s="18"/>
      <c r="I496" s="18"/>
      <c r="J496" s="1"/>
      <c r="K496"/>
      <c r="L496"/>
      <c r="M496"/>
      <c r="N496"/>
      <c r="O496"/>
      <c r="P496"/>
      <c r="Q496"/>
      <c r="R496"/>
      <c r="T496"/>
      <c r="U496"/>
      <c r="V496"/>
      <c r="W496"/>
      <c r="X496"/>
      <c r="Y496"/>
      <c r="Z496"/>
      <c r="AA496"/>
      <c r="AC496"/>
      <c r="AD496"/>
      <c r="AE496"/>
      <c r="AF496"/>
      <c r="AG496"/>
      <c r="AH496" s="299"/>
      <c r="AI496"/>
      <c r="AJ496"/>
      <c r="AL496"/>
      <c r="AM496" s="329"/>
      <c r="AN496"/>
      <c r="AQ496"/>
      <c r="AR496"/>
      <c r="AS496"/>
    </row>
    <row r="497" spans="1:45" x14ac:dyDescent="0.25">
      <c r="A497" s="14"/>
      <c r="B497" s="8"/>
      <c r="C497" s="8"/>
      <c r="D497" s="15"/>
      <c r="E497" s="16"/>
      <c r="F497" s="8"/>
      <c r="G497" s="19"/>
      <c r="H497" s="18"/>
      <c r="I497" s="18"/>
      <c r="J497" s="1"/>
      <c r="K497"/>
      <c r="L497"/>
      <c r="M497"/>
      <c r="N497"/>
      <c r="O497"/>
      <c r="P497"/>
      <c r="Q497"/>
      <c r="R497"/>
      <c r="T497"/>
      <c r="U497"/>
      <c r="V497"/>
      <c r="W497"/>
      <c r="X497"/>
      <c r="Y497"/>
      <c r="Z497"/>
      <c r="AA497"/>
      <c r="AC497"/>
      <c r="AD497"/>
      <c r="AE497"/>
      <c r="AF497"/>
      <c r="AG497"/>
      <c r="AH497" s="299"/>
      <c r="AI497"/>
      <c r="AJ497"/>
      <c r="AL497"/>
      <c r="AM497" s="329"/>
      <c r="AN497"/>
      <c r="AQ497"/>
      <c r="AR497"/>
      <c r="AS497"/>
    </row>
    <row r="498" spans="1:45" x14ac:dyDescent="0.25">
      <c r="A498" s="14"/>
      <c r="B498" s="8"/>
      <c r="C498" s="8"/>
      <c r="D498" s="15"/>
      <c r="E498" s="16"/>
      <c r="F498" s="8"/>
      <c r="G498" s="19"/>
      <c r="H498" s="18"/>
      <c r="I498" s="18"/>
      <c r="J498" s="1"/>
      <c r="K498"/>
      <c r="L498"/>
      <c r="M498"/>
      <c r="N498"/>
      <c r="O498"/>
      <c r="P498"/>
      <c r="Q498"/>
      <c r="R498"/>
      <c r="T498"/>
      <c r="U498"/>
      <c r="V498"/>
      <c r="W498"/>
      <c r="X498"/>
      <c r="Y498"/>
      <c r="Z498"/>
      <c r="AA498"/>
      <c r="AC498"/>
      <c r="AD498"/>
      <c r="AE498"/>
      <c r="AF498"/>
      <c r="AG498"/>
      <c r="AH498" s="299"/>
      <c r="AI498"/>
      <c r="AJ498"/>
      <c r="AL498"/>
      <c r="AM498" s="329"/>
      <c r="AN498"/>
      <c r="AQ498"/>
      <c r="AR498"/>
      <c r="AS498"/>
    </row>
    <row r="499" spans="1:45" x14ac:dyDescent="0.25">
      <c r="A499" s="14"/>
      <c r="B499" s="8"/>
      <c r="C499" s="8"/>
      <c r="D499" s="15"/>
      <c r="E499" s="16"/>
      <c r="F499" s="8"/>
      <c r="G499" s="19"/>
      <c r="H499" s="18"/>
      <c r="I499" s="18"/>
      <c r="J499" s="1"/>
      <c r="K499"/>
      <c r="L499"/>
      <c r="M499"/>
      <c r="N499"/>
      <c r="O499"/>
      <c r="P499"/>
      <c r="Q499"/>
      <c r="R499"/>
      <c r="T499"/>
      <c r="U499"/>
      <c r="V499"/>
      <c r="W499"/>
      <c r="X499"/>
      <c r="Y499"/>
      <c r="Z499"/>
      <c r="AA499"/>
      <c r="AC499"/>
      <c r="AD499"/>
      <c r="AE499"/>
      <c r="AF499"/>
      <c r="AG499"/>
      <c r="AH499" s="299"/>
      <c r="AI499"/>
      <c r="AJ499"/>
      <c r="AL499"/>
      <c r="AM499" s="329"/>
      <c r="AN499"/>
      <c r="AQ499"/>
      <c r="AR499"/>
      <c r="AS499"/>
    </row>
    <row r="500" spans="1:45" x14ac:dyDescent="0.25">
      <c r="A500" s="14"/>
      <c r="B500" s="8"/>
      <c r="C500" s="8"/>
      <c r="D500" s="15"/>
      <c r="E500" s="16"/>
      <c r="F500" s="8"/>
      <c r="G500" s="19"/>
      <c r="H500" s="18"/>
      <c r="I500" s="18"/>
      <c r="J500" s="1"/>
      <c r="K500"/>
      <c r="L500"/>
      <c r="M500"/>
      <c r="N500"/>
      <c r="O500"/>
      <c r="P500"/>
      <c r="Q500"/>
      <c r="R500"/>
      <c r="T500"/>
      <c r="U500"/>
      <c r="V500"/>
      <c r="W500"/>
      <c r="X500"/>
      <c r="Y500"/>
      <c r="Z500"/>
      <c r="AA500"/>
      <c r="AC500"/>
      <c r="AD500"/>
      <c r="AE500"/>
      <c r="AF500"/>
      <c r="AG500"/>
      <c r="AH500" s="299"/>
      <c r="AI500"/>
      <c r="AJ500"/>
      <c r="AL500"/>
      <c r="AM500" s="329"/>
      <c r="AN500"/>
      <c r="AQ500"/>
      <c r="AR500"/>
      <c r="AS500"/>
    </row>
    <row r="501" spans="1:45" x14ac:dyDescent="0.25">
      <c r="A501" s="14"/>
      <c r="B501" s="8"/>
      <c r="C501" s="8"/>
      <c r="D501" s="15"/>
      <c r="E501" s="16"/>
      <c r="F501" s="8"/>
      <c r="G501" s="19"/>
      <c r="H501" s="18"/>
      <c r="I501" s="18"/>
      <c r="J501" s="1"/>
      <c r="K501"/>
      <c r="L501"/>
      <c r="M501"/>
      <c r="N501"/>
      <c r="O501"/>
      <c r="P501"/>
      <c r="Q501"/>
      <c r="R501"/>
      <c r="T501"/>
      <c r="U501"/>
      <c r="V501"/>
      <c r="W501"/>
      <c r="X501"/>
      <c r="Y501"/>
      <c r="Z501"/>
      <c r="AA501"/>
      <c r="AC501"/>
      <c r="AD501"/>
      <c r="AE501"/>
      <c r="AF501"/>
      <c r="AG501"/>
      <c r="AH501" s="299"/>
      <c r="AI501"/>
      <c r="AJ501"/>
      <c r="AL501"/>
      <c r="AM501" s="329"/>
      <c r="AN501"/>
      <c r="AQ501"/>
      <c r="AR501"/>
      <c r="AS501"/>
    </row>
    <row r="502" spans="1:45" x14ac:dyDescent="0.25">
      <c r="A502" s="14"/>
      <c r="B502" s="8"/>
      <c r="C502" s="8"/>
      <c r="D502" s="15"/>
      <c r="E502" s="16"/>
      <c r="F502" s="8"/>
      <c r="G502" s="19"/>
      <c r="H502" s="18"/>
      <c r="I502" s="18"/>
      <c r="J502" s="1"/>
      <c r="K502"/>
      <c r="L502"/>
      <c r="M502"/>
      <c r="N502"/>
      <c r="O502"/>
      <c r="P502"/>
      <c r="Q502"/>
      <c r="R502"/>
      <c r="T502"/>
      <c r="U502"/>
      <c r="V502"/>
      <c r="W502"/>
      <c r="X502"/>
      <c r="Y502"/>
      <c r="Z502"/>
      <c r="AA502"/>
      <c r="AC502"/>
      <c r="AD502"/>
      <c r="AE502"/>
      <c r="AF502"/>
      <c r="AG502"/>
      <c r="AH502" s="299"/>
      <c r="AI502"/>
      <c r="AJ502"/>
      <c r="AL502"/>
      <c r="AM502" s="329"/>
      <c r="AN502"/>
      <c r="AQ502"/>
      <c r="AR502"/>
      <c r="AS502"/>
    </row>
    <row r="503" spans="1:45" x14ac:dyDescent="0.25">
      <c r="A503" s="14"/>
      <c r="B503" s="8"/>
      <c r="C503" s="8"/>
      <c r="D503" s="15"/>
      <c r="E503" s="16"/>
      <c r="F503" s="8"/>
      <c r="G503" s="19"/>
      <c r="H503" s="18"/>
      <c r="I503" s="18"/>
      <c r="J503" s="1"/>
      <c r="K503"/>
      <c r="L503"/>
      <c r="M503"/>
      <c r="N503"/>
      <c r="O503"/>
      <c r="P503"/>
      <c r="Q503"/>
      <c r="R503"/>
      <c r="T503"/>
      <c r="U503"/>
      <c r="V503"/>
      <c r="W503"/>
      <c r="X503"/>
      <c r="Y503"/>
      <c r="Z503"/>
      <c r="AA503"/>
      <c r="AC503"/>
      <c r="AD503"/>
      <c r="AE503"/>
      <c r="AF503"/>
      <c r="AG503"/>
      <c r="AH503" s="299"/>
      <c r="AI503"/>
      <c r="AJ503"/>
      <c r="AL503"/>
      <c r="AM503" s="329"/>
      <c r="AN503"/>
      <c r="AQ503"/>
      <c r="AR503"/>
      <c r="AS503"/>
    </row>
    <row r="504" spans="1:45" x14ac:dyDescent="0.25">
      <c r="A504" s="14"/>
      <c r="B504" s="8"/>
      <c r="C504" s="8"/>
      <c r="D504" s="15"/>
      <c r="E504" s="16"/>
      <c r="F504" s="8"/>
      <c r="G504" s="19"/>
      <c r="H504" s="18"/>
      <c r="I504" s="18"/>
      <c r="J504" s="1"/>
      <c r="K504"/>
      <c r="L504"/>
      <c r="M504"/>
      <c r="N504"/>
      <c r="O504"/>
      <c r="P504"/>
      <c r="Q504"/>
      <c r="R504"/>
      <c r="T504"/>
      <c r="U504"/>
      <c r="V504"/>
      <c r="W504"/>
      <c r="X504"/>
      <c r="Y504"/>
      <c r="Z504"/>
      <c r="AA504"/>
      <c r="AC504"/>
      <c r="AD504"/>
      <c r="AE504"/>
      <c r="AF504"/>
      <c r="AG504"/>
      <c r="AH504" s="299"/>
      <c r="AI504"/>
      <c r="AJ504"/>
      <c r="AL504"/>
      <c r="AM504" s="329"/>
      <c r="AN504"/>
      <c r="AQ504"/>
      <c r="AR504"/>
      <c r="AS504"/>
    </row>
    <row r="505" spans="1:45" x14ac:dyDescent="0.25">
      <c r="A505" s="14"/>
      <c r="B505" s="8"/>
      <c r="C505" s="8"/>
      <c r="D505" s="15"/>
      <c r="E505" s="16"/>
      <c r="F505" s="8"/>
      <c r="G505" s="19"/>
      <c r="H505" s="18"/>
      <c r="I505" s="18"/>
      <c r="J505" s="1"/>
      <c r="K505"/>
      <c r="L505"/>
      <c r="M505"/>
      <c r="N505"/>
      <c r="O505"/>
      <c r="P505"/>
      <c r="Q505"/>
      <c r="R505"/>
      <c r="T505"/>
      <c r="U505"/>
      <c r="V505"/>
      <c r="W505"/>
      <c r="X505"/>
      <c r="Y505"/>
      <c r="Z505"/>
      <c r="AA505"/>
      <c r="AC505"/>
      <c r="AD505"/>
      <c r="AE505"/>
      <c r="AF505"/>
      <c r="AG505"/>
      <c r="AH505" s="299"/>
      <c r="AI505"/>
      <c r="AJ505"/>
      <c r="AL505"/>
      <c r="AM505" s="329"/>
      <c r="AN505"/>
      <c r="AQ505"/>
      <c r="AR505"/>
      <c r="AS505"/>
    </row>
    <row r="506" spans="1:45" x14ac:dyDescent="0.25">
      <c r="A506" s="14"/>
      <c r="B506" s="8"/>
      <c r="C506" s="8"/>
      <c r="D506" s="15"/>
      <c r="E506" s="16"/>
      <c r="F506" s="8"/>
      <c r="G506" s="19"/>
      <c r="H506" s="18"/>
      <c r="I506" s="18"/>
      <c r="J506" s="1"/>
      <c r="K506"/>
      <c r="L506"/>
      <c r="M506"/>
      <c r="N506"/>
      <c r="O506"/>
      <c r="P506"/>
      <c r="Q506"/>
      <c r="R506"/>
      <c r="T506"/>
      <c r="U506"/>
      <c r="V506"/>
      <c r="W506"/>
      <c r="X506"/>
      <c r="Y506"/>
      <c r="Z506"/>
      <c r="AA506"/>
      <c r="AC506"/>
      <c r="AD506"/>
      <c r="AE506"/>
      <c r="AF506"/>
      <c r="AG506"/>
      <c r="AH506" s="299"/>
      <c r="AI506"/>
      <c r="AJ506"/>
      <c r="AL506"/>
      <c r="AM506" s="329"/>
      <c r="AN506"/>
      <c r="AQ506"/>
      <c r="AR506"/>
      <c r="AS506"/>
    </row>
    <row r="507" spans="1:45" x14ac:dyDescent="0.25">
      <c r="A507" s="14"/>
      <c r="B507" s="8"/>
      <c r="C507" s="8"/>
      <c r="D507" s="15"/>
      <c r="E507" s="16"/>
      <c r="F507" s="8"/>
      <c r="G507" s="19"/>
      <c r="H507" s="18"/>
      <c r="I507" s="18"/>
      <c r="J507" s="1"/>
      <c r="K507"/>
      <c r="L507"/>
      <c r="M507"/>
      <c r="N507"/>
      <c r="O507"/>
      <c r="P507"/>
      <c r="Q507"/>
      <c r="R507"/>
      <c r="T507"/>
      <c r="U507"/>
      <c r="V507"/>
      <c r="W507"/>
      <c r="X507"/>
      <c r="Y507"/>
      <c r="Z507"/>
      <c r="AA507"/>
      <c r="AC507"/>
      <c r="AD507"/>
      <c r="AE507"/>
      <c r="AF507"/>
      <c r="AG507"/>
      <c r="AH507" s="299"/>
      <c r="AI507"/>
      <c r="AJ507"/>
      <c r="AL507"/>
      <c r="AM507" s="329"/>
      <c r="AN507"/>
      <c r="AQ507"/>
      <c r="AR507"/>
      <c r="AS507"/>
    </row>
    <row r="508" spans="1:45" x14ac:dyDescent="0.25">
      <c r="A508" s="14"/>
      <c r="B508" s="8"/>
      <c r="C508" s="8"/>
      <c r="D508" s="15"/>
      <c r="E508" s="16"/>
      <c r="F508" s="8"/>
      <c r="G508" s="19"/>
      <c r="H508" s="18"/>
      <c r="I508" s="18"/>
      <c r="J508" s="1"/>
      <c r="K508"/>
      <c r="L508"/>
      <c r="M508"/>
      <c r="N508"/>
      <c r="O508"/>
      <c r="P508"/>
      <c r="Q508"/>
      <c r="R508"/>
      <c r="T508"/>
      <c r="U508"/>
      <c r="V508"/>
      <c r="W508"/>
      <c r="X508"/>
      <c r="Y508"/>
      <c r="Z508"/>
      <c r="AA508"/>
      <c r="AC508"/>
      <c r="AD508"/>
      <c r="AE508"/>
      <c r="AF508"/>
      <c r="AG508"/>
      <c r="AH508" s="299"/>
      <c r="AI508"/>
      <c r="AJ508"/>
      <c r="AL508"/>
      <c r="AM508" s="329"/>
      <c r="AN508"/>
      <c r="AQ508"/>
      <c r="AR508"/>
      <c r="AS508"/>
    </row>
    <row r="509" spans="1:45" x14ac:dyDescent="0.25">
      <c r="A509" s="14"/>
      <c r="B509" s="8"/>
      <c r="C509" s="8"/>
      <c r="D509" s="15"/>
      <c r="E509" s="16"/>
      <c r="F509" s="8"/>
      <c r="G509" s="19"/>
      <c r="H509" s="18"/>
      <c r="I509" s="18"/>
      <c r="J509" s="1"/>
      <c r="K509"/>
      <c r="L509"/>
      <c r="M509"/>
      <c r="N509"/>
      <c r="O509"/>
      <c r="P509"/>
      <c r="Q509"/>
      <c r="R509"/>
      <c r="T509"/>
      <c r="U509"/>
      <c r="V509"/>
      <c r="W509"/>
      <c r="X509"/>
      <c r="Y509"/>
      <c r="Z509"/>
      <c r="AA509"/>
      <c r="AC509"/>
      <c r="AD509"/>
      <c r="AE509"/>
      <c r="AF509"/>
      <c r="AG509"/>
      <c r="AH509" s="299"/>
      <c r="AI509"/>
      <c r="AJ509"/>
      <c r="AL509"/>
      <c r="AM509" s="329"/>
      <c r="AN509"/>
      <c r="AQ509"/>
      <c r="AR509"/>
      <c r="AS509"/>
    </row>
    <row r="510" spans="1:45" x14ac:dyDescent="0.25">
      <c r="A510" s="14"/>
      <c r="B510" s="8"/>
      <c r="C510" s="8"/>
      <c r="D510" s="15"/>
      <c r="E510" s="16"/>
      <c r="F510" s="8"/>
      <c r="G510" s="19"/>
      <c r="H510" s="18"/>
      <c r="I510" s="18"/>
      <c r="J510" s="1"/>
      <c r="K510"/>
      <c r="L510"/>
      <c r="M510"/>
      <c r="N510"/>
      <c r="O510"/>
      <c r="P510"/>
      <c r="Q510"/>
      <c r="R510"/>
      <c r="T510"/>
      <c r="U510"/>
      <c r="V510"/>
      <c r="W510"/>
      <c r="X510"/>
      <c r="Y510"/>
      <c r="Z510"/>
      <c r="AA510"/>
      <c r="AC510"/>
      <c r="AD510"/>
      <c r="AE510"/>
      <c r="AF510"/>
      <c r="AG510"/>
      <c r="AH510" s="299"/>
      <c r="AI510"/>
      <c r="AJ510"/>
      <c r="AL510"/>
      <c r="AM510" s="329"/>
      <c r="AN510"/>
      <c r="AQ510"/>
      <c r="AR510"/>
      <c r="AS510"/>
    </row>
    <row r="511" spans="1:45" x14ac:dyDescent="0.25">
      <c r="A511" s="14"/>
      <c r="B511" s="8"/>
      <c r="C511" s="8"/>
      <c r="D511" s="15"/>
      <c r="E511" s="16"/>
      <c r="F511" s="8"/>
      <c r="G511" s="19"/>
      <c r="H511" s="18"/>
      <c r="I511" s="18"/>
      <c r="J511" s="1"/>
      <c r="K511"/>
      <c r="L511"/>
      <c r="M511"/>
      <c r="N511"/>
      <c r="O511"/>
      <c r="P511"/>
      <c r="Q511"/>
      <c r="R511"/>
      <c r="T511"/>
      <c r="U511"/>
      <c r="V511"/>
      <c r="W511"/>
      <c r="X511"/>
      <c r="Y511"/>
      <c r="Z511"/>
      <c r="AA511"/>
      <c r="AC511"/>
      <c r="AD511"/>
      <c r="AE511"/>
      <c r="AF511"/>
      <c r="AG511"/>
      <c r="AH511" s="299"/>
      <c r="AI511"/>
      <c r="AJ511"/>
      <c r="AL511"/>
      <c r="AM511" s="329"/>
      <c r="AN511"/>
      <c r="AQ511"/>
      <c r="AR511"/>
      <c r="AS511"/>
    </row>
    <row r="512" spans="1:45" x14ac:dyDescent="0.25">
      <c r="A512" s="14"/>
      <c r="B512" s="8"/>
      <c r="C512" s="8"/>
      <c r="D512" s="15"/>
      <c r="E512" s="16"/>
      <c r="F512" s="8"/>
      <c r="G512" s="19"/>
      <c r="H512" s="18"/>
      <c r="I512" s="18"/>
      <c r="J512" s="1"/>
      <c r="K512"/>
      <c r="L512"/>
      <c r="M512"/>
      <c r="N512"/>
      <c r="O512"/>
      <c r="P512"/>
      <c r="Q512"/>
      <c r="R512"/>
      <c r="T512"/>
      <c r="U512"/>
      <c r="V512"/>
      <c r="W512"/>
      <c r="X512"/>
      <c r="Y512"/>
      <c r="Z512"/>
      <c r="AA512"/>
      <c r="AC512"/>
      <c r="AD512"/>
      <c r="AE512"/>
      <c r="AF512"/>
      <c r="AG512"/>
      <c r="AH512" s="299"/>
      <c r="AI512"/>
      <c r="AJ512"/>
      <c r="AL512"/>
      <c r="AM512" s="329"/>
      <c r="AN512"/>
      <c r="AQ512"/>
      <c r="AR512"/>
      <c r="AS512"/>
    </row>
    <row r="513" spans="1:45" x14ac:dyDescent="0.25">
      <c r="A513" s="14"/>
      <c r="B513" s="8"/>
      <c r="C513" s="8"/>
      <c r="D513" s="15"/>
      <c r="E513" s="16"/>
      <c r="F513" s="8"/>
      <c r="G513" s="19"/>
      <c r="H513" s="18"/>
      <c r="I513" s="18"/>
      <c r="J513" s="1"/>
      <c r="K513"/>
      <c r="L513"/>
      <c r="M513"/>
      <c r="N513"/>
      <c r="O513"/>
      <c r="P513"/>
      <c r="Q513"/>
      <c r="R513"/>
      <c r="T513"/>
      <c r="U513"/>
      <c r="V513"/>
      <c r="W513"/>
      <c r="X513"/>
      <c r="Y513"/>
      <c r="Z513"/>
      <c r="AA513"/>
      <c r="AC513"/>
      <c r="AD513"/>
      <c r="AE513"/>
      <c r="AF513"/>
      <c r="AG513"/>
      <c r="AH513" s="299"/>
      <c r="AI513"/>
      <c r="AJ513"/>
      <c r="AL513"/>
      <c r="AM513" s="329"/>
      <c r="AN513"/>
      <c r="AQ513"/>
      <c r="AR513"/>
      <c r="AS513"/>
    </row>
    <row r="514" spans="1:45" x14ac:dyDescent="0.25">
      <c r="A514" s="14"/>
      <c r="B514" s="8"/>
      <c r="C514" s="8"/>
      <c r="D514" s="15"/>
      <c r="E514" s="16"/>
      <c r="F514" s="8"/>
      <c r="G514" s="19"/>
      <c r="H514" s="18"/>
      <c r="I514" s="18"/>
      <c r="J514" s="1"/>
      <c r="K514"/>
      <c r="L514"/>
      <c r="M514"/>
      <c r="N514"/>
      <c r="O514"/>
      <c r="P514"/>
      <c r="Q514"/>
      <c r="R514"/>
      <c r="T514"/>
      <c r="U514"/>
      <c r="V514"/>
      <c r="W514"/>
      <c r="X514"/>
      <c r="Y514"/>
      <c r="Z514"/>
      <c r="AA514"/>
      <c r="AC514"/>
      <c r="AD514"/>
      <c r="AE514"/>
      <c r="AF514"/>
      <c r="AG514"/>
      <c r="AH514" s="299"/>
      <c r="AI514"/>
      <c r="AJ514"/>
      <c r="AL514"/>
      <c r="AM514" s="329"/>
      <c r="AN514"/>
      <c r="AQ514"/>
      <c r="AR514"/>
      <c r="AS514"/>
    </row>
    <row r="515" spans="1:45" x14ac:dyDescent="0.25">
      <c r="A515" s="14"/>
      <c r="B515" s="8"/>
      <c r="C515" s="8"/>
      <c r="D515" s="15"/>
      <c r="E515" s="16"/>
      <c r="F515" s="8"/>
      <c r="G515" s="19"/>
      <c r="H515" s="18"/>
      <c r="I515" s="18"/>
      <c r="J515" s="1"/>
      <c r="K515"/>
      <c r="L515"/>
      <c r="M515"/>
      <c r="N515"/>
      <c r="O515"/>
      <c r="P515"/>
      <c r="Q515"/>
      <c r="R515"/>
      <c r="T515"/>
      <c r="U515"/>
      <c r="V515"/>
      <c r="W515"/>
      <c r="X515"/>
      <c r="Y515"/>
      <c r="Z515"/>
      <c r="AA515"/>
      <c r="AC515"/>
      <c r="AD515"/>
      <c r="AE515"/>
      <c r="AF515"/>
      <c r="AG515"/>
      <c r="AH515" s="299"/>
      <c r="AI515"/>
      <c r="AJ515"/>
      <c r="AL515"/>
      <c r="AM515" s="329"/>
      <c r="AN515"/>
      <c r="AQ515"/>
      <c r="AR515"/>
      <c r="AS515"/>
    </row>
    <row r="516" spans="1:45" x14ac:dyDescent="0.25">
      <c r="A516" s="14"/>
      <c r="B516" s="8"/>
      <c r="C516" s="8"/>
      <c r="D516" s="15"/>
      <c r="E516" s="16"/>
      <c r="F516" s="8"/>
      <c r="G516" s="19"/>
      <c r="H516" s="18"/>
      <c r="I516" s="18"/>
      <c r="J516" s="1"/>
      <c r="K516"/>
      <c r="L516"/>
      <c r="M516"/>
      <c r="N516"/>
      <c r="O516"/>
      <c r="P516"/>
      <c r="Q516"/>
      <c r="R516"/>
      <c r="T516"/>
      <c r="U516"/>
      <c r="V516"/>
      <c r="W516"/>
      <c r="X516"/>
      <c r="Y516"/>
      <c r="Z516"/>
      <c r="AA516"/>
      <c r="AC516"/>
      <c r="AD516"/>
      <c r="AE516"/>
      <c r="AF516"/>
      <c r="AG516"/>
      <c r="AH516" s="299"/>
      <c r="AI516"/>
      <c r="AJ516"/>
      <c r="AL516"/>
      <c r="AM516" s="329"/>
      <c r="AN516"/>
      <c r="AQ516"/>
      <c r="AR516"/>
      <c r="AS516"/>
    </row>
    <row r="517" spans="1:45" x14ac:dyDescent="0.25">
      <c r="A517" s="14"/>
      <c r="B517" s="8"/>
      <c r="C517" s="8"/>
      <c r="D517" s="15"/>
      <c r="E517" s="16"/>
      <c r="F517" s="8"/>
      <c r="G517" s="19"/>
      <c r="H517" s="18"/>
      <c r="I517" s="18"/>
      <c r="J517" s="1"/>
      <c r="K517"/>
      <c r="L517"/>
      <c r="M517"/>
      <c r="N517"/>
      <c r="O517"/>
      <c r="P517"/>
      <c r="Q517"/>
      <c r="R517"/>
      <c r="T517"/>
      <c r="U517"/>
      <c r="V517"/>
      <c r="W517"/>
      <c r="X517"/>
      <c r="Y517"/>
      <c r="Z517"/>
      <c r="AA517"/>
      <c r="AC517"/>
      <c r="AD517"/>
      <c r="AE517"/>
      <c r="AF517"/>
      <c r="AG517"/>
      <c r="AH517" s="299"/>
      <c r="AI517"/>
      <c r="AJ517"/>
      <c r="AL517"/>
      <c r="AM517" s="329"/>
      <c r="AN517"/>
      <c r="AQ517"/>
      <c r="AR517"/>
      <c r="AS517"/>
    </row>
    <row r="518" spans="1:45" x14ac:dyDescent="0.25">
      <c r="A518" s="14"/>
      <c r="B518" s="8"/>
      <c r="C518" s="8"/>
      <c r="D518" s="15"/>
      <c r="E518" s="16"/>
      <c r="F518" s="8"/>
      <c r="G518" s="19"/>
      <c r="H518" s="18"/>
      <c r="I518" s="18"/>
      <c r="J518" s="1"/>
      <c r="K518"/>
      <c r="L518"/>
      <c r="M518"/>
      <c r="N518"/>
      <c r="O518"/>
      <c r="P518"/>
      <c r="Q518"/>
      <c r="R518"/>
      <c r="T518"/>
      <c r="U518"/>
      <c r="V518"/>
      <c r="W518"/>
      <c r="X518"/>
      <c r="Y518"/>
      <c r="Z518"/>
      <c r="AA518"/>
      <c r="AC518"/>
      <c r="AD518"/>
      <c r="AE518"/>
      <c r="AF518"/>
      <c r="AG518"/>
      <c r="AH518" s="299"/>
      <c r="AI518"/>
      <c r="AJ518"/>
      <c r="AL518"/>
      <c r="AM518" s="329"/>
      <c r="AN518"/>
      <c r="AQ518"/>
      <c r="AR518"/>
      <c r="AS518"/>
    </row>
    <row r="519" spans="1:45" x14ac:dyDescent="0.25">
      <c r="A519" s="14"/>
      <c r="B519" s="8"/>
      <c r="C519" s="8"/>
      <c r="D519" s="15"/>
      <c r="E519" s="16"/>
      <c r="F519" s="8"/>
      <c r="G519" s="19"/>
      <c r="H519" s="18"/>
      <c r="I519" s="18"/>
      <c r="J519" s="1"/>
      <c r="K519"/>
      <c r="L519"/>
      <c r="M519"/>
      <c r="N519"/>
      <c r="O519"/>
      <c r="P519"/>
      <c r="Q519"/>
      <c r="R519"/>
      <c r="T519"/>
      <c r="U519"/>
      <c r="V519"/>
      <c r="W519"/>
      <c r="X519"/>
      <c r="Y519"/>
      <c r="Z519"/>
      <c r="AA519"/>
      <c r="AC519"/>
      <c r="AD519"/>
      <c r="AE519"/>
      <c r="AF519"/>
      <c r="AG519"/>
      <c r="AH519" s="299"/>
      <c r="AI519"/>
      <c r="AJ519"/>
      <c r="AL519"/>
      <c r="AM519" s="329"/>
      <c r="AN519"/>
      <c r="AQ519"/>
      <c r="AR519"/>
      <c r="AS519"/>
    </row>
    <row r="520" spans="1:45" x14ac:dyDescent="0.25">
      <c r="A520" s="14"/>
      <c r="B520" s="8"/>
      <c r="C520" s="8"/>
      <c r="D520" s="15"/>
      <c r="E520" s="16"/>
      <c r="F520" s="8"/>
      <c r="G520" s="19"/>
      <c r="H520" s="18"/>
      <c r="I520" s="18"/>
      <c r="J520" s="1"/>
      <c r="K520"/>
      <c r="L520"/>
      <c r="M520"/>
      <c r="N520"/>
      <c r="O520"/>
      <c r="P520"/>
      <c r="Q520"/>
      <c r="R520"/>
      <c r="T520"/>
      <c r="U520"/>
      <c r="V520"/>
      <c r="W520"/>
      <c r="X520"/>
      <c r="Y520"/>
      <c r="Z520"/>
      <c r="AA520"/>
      <c r="AC520"/>
      <c r="AD520"/>
      <c r="AE520"/>
      <c r="AF520"/>
      <c r="AG520"/>
      <c r="AH520" s="299"/>
      <c r="AI520"/>
      <c r="AJ520"/>
      <c r="AL520"/>
      <c r="AM520" s="329"/>
      <c r="AN520"/>
      <c r="AQ520"/>
      <c r="AR520"/>
      <c r="AS520"/>
    </row>
    <row r="521" spans="1:45" x14ac:dyDescent="0.25">
      <c r="A521" s="14"/>
      <c r="B521" s="8"/>
      <c r="C521" s="8"/>
      <c r="D521" s="15"/>
      <c r="E521" s="16"/>
      <c r="F521" s="8"/>
      <c r="G521" s="19"/>
      <c r="H521" s="18"/>
      <c r="I521" s="18"/>
      <c r="J521" s="1"/>
      <c r="K521"/>
      <c r="L521"/>
      <c r="M521"/>
      <c r="N521"/>
      <c r="O521"/>
      <c r="P521"/>
      <c r="Q521"/>
      <c r="R521"/>
      <c r="T521"/>
      <c r="U521"/>
      <c r="V521"/>
      <c r="W521"/>
      <c r="X521"/>
      <c r="Y521"/>
      <c r="Z521"/>
      <c r="AA521"/>
      <c r="AC521"/>
      <c r="AD521"/>
      <c r="AE521"/>
      <c r="AF521"/>
      <c r="AG521"/>
      <c r="AH521" s="299"/>
      <c r="AI521"/>
      <c r="AJ521"/>
      <c r="AL521"/>
      <c r="AM521" s="329"/>
      <c r="AN521"/>
      <c r="AQ521"/>
      <c r="AR521"/>
      <c r="AS521"/>
    </row>
    <row r="522" spans="1:45" x14ac:dyDescent="0.25">
      <c r="A522" s="14"/>
      <c r="B522" s="8"/>
      <c r="C522" s="8"/>
      <c r="D522" s="15"/>
      <c r="E522" s="16"/>
      <c r="F522" s="8"/>
      <c r="G522" s="19"/>
      <c r="H522" s="18"/>
      <c r="I522" s="18"/>
      <c r="J522" s="1"/>
      <c r="K522"/>
      <c r="L522"/>
      <c r="M522"/>
      <c r="N522"/>
      <c r="O522"/>
      <c r="P522"/>
      <c r="Q522"/>
      <c r="R522"/>
      <c r="T522"/>
      <c r="U522"/>
      <c r="V522"/>
      <c r="W522"/>
      <c r="X522"/>
      <c r="Y522"/>
      <c r="Z522"/>
      <c r="AA522"/>
      <c r="AC522"/>
      <c r="AD522"/>
      <c r="AE522"/>
      <c r="AF522"/>
      <c r="AG522"/>
      <c r="AH522" s="299"/>
      <c r="AI522"/>
      <c r="AJ522"/>
      <c r="AL522"/>
      <c r="AM522" s="329"/>
      <c r="AN522"/>
      <c r="AQ522"/>
      <c r="AR522"/>
      <c r="AS522"/>
    </row>
    <row r="523" spans="1:45" x14ac:dyDescent="0.25">
      <c r="A523" s="14"/>
      <c r="B523" s="8"/>
      <c r="C523" s="8"/>
      <c r="D523" s="15"/>
      <c r="E523" s="16"/>
      <c r="F523" s="8"/>
      <c r="G523" s="19"/>
      <c r="H523" s="18"/>
      <c r="I523" s="18"/>
      <c r="J523" s="1"/>
      <c r="K523"/>
      <c r="L523"/>
      <c r="M523"/>
      <c r="N523"/>
      <c r="O523"/>
      <c r="P523"/>
      <c r="Q523"/>
      <c r="R523"/>
      <c r="T523"/>
      <c r="U523"/>
      <c r="V523"/>
      <c r="W523"/>
      <c r="X523"/>
      <c r="Y523"/>
      <c r="Z523"/>
      <c r="AA523"/>
      <c r="AC523"/>
      <c r="AD523"/>
      <c r="AE523"/>
      <c r="AF523"/>
      <c r="AG523"/>
      <c r="AH523" s="299"/>
      <c r="AI523"/>
      <c r="AJ523"/>
      <c r="AL523"/>
      <c r="AM523" s="329"/>
      <c r="AN523"/>
      <c r="AQ523"/>
      <c r="AR523"/>
      <c r="AS523"/>
    </row>
    <row r="524" spans="1:45" x14ac:dyDescent="0.25">
      <c r="A524" s="14"/>
      <c r="B524" s="8"/>
      <c r="C524" s="8"/>
      <c r="D524" s="15"/>
      <c r="E524" s="16"/>
      <c r="F524" s="8"/>
      <c r="G524" s="19"/>
      <c r="H524" s="18"/>
      <c r="I524" s="18"/>
      <c r="J524" s="1"/>
      <c r="K524"/>
      <c r="L524"/>
      <c r="M524"/>
      <c r="N524"/>
      <c r="O524"/>
      <c r="P524"/>
      <c r="Q524"/>
      <c r="R524"/>
      <c r="T524"/>
      <c r="U524"/>
      <c r="V524"/>
      <c r="W524"/>
      <c r="X524"/>
      <c r="Y524"/>
      <c r="Z524"/>
      <c r="AA524"/>
      <c r="AC524"/>
      <c r="AD524"/>
      <c r="AE524"/>
      <c r="AF524"/>
      <c r="AG524"/>
      <c r="AH524" s="299"/>
      <c r="AI524"/>
      <c r="AJ524"/>
      <c r="AL524"/>
      <c r="AM524" s="329"/>
      <c r="AN524"/>
      <c r="AQ524"/>
      <c r="AR524"/>
      <c r="AS524"/>
    </row>
    <row r="525" spans="1:45" x14ac:dyDescent="0.25">
      <c r="A525" s="14"/>
      <c r="B525" s="8"/>
      <c r="C525" s="8"/>
      <c r="D525" s="15"/>
      <c r="E525" s="16"/>
      <c r="F525" s="8"/>
      <c r="G525" s="19"/>
      <c r="H525" s="18"/>
      <c r="I525" s="18"/>
      <c r="J525" s="1"/>
      <c r="K525"/>
      <c r="L525"/>
      <c r="M525"/>
      <c r="N525"/>
      <c r="O525"/>
      <c r="P525"/>
      <c r="Q525"/>
      <c r="R525"/>
      <c r="T525"/>
      <c r="U525"/>
      <c r="V525"/>
      <c r="W525"/>
      <c r="X525"/>
      <c r="Y525"/>
      <c r="Z525"/>
      <c r="AA525"/>
      <c r="AC525"/>
      <c r="AD525"/>
      <c r="AE525"/>
      <c r="AF525"/>
      <c r="AG525"/>
      <c r="AH525" s="299"/>
      <c r="AI525"/>
      <c r="AJ525"/>
      <c r="AL525"/>
      <c r="AM525" s="329"/>
      <c r="AN525"/>
      <c r="AQ525"/>
      <c r="AR525"/>
      <c r="AS525"/>
    </row>
    <row r="526" spans="1:45" x14ac:dyDescent="0.25">
      <c r="A526" s="14"/>
      <c r="B526" s="8"/>
      <c r="C526" s="8"/>
      <c r="D526" s="15"/>
      <c r="E526" s="16"/>
      <c r="F526" s="8"/>
      <c r="G526" s="19"/>
      <c r="H526" s="18"/>
      <c r="I526" s="18"/>
      <c r="J526" s="1"/>
      <c r="K526"/>
      <c r="L526"/>
      <c r="M526"/>
      <c r="N526"/>
      <c r="O526"/>
      <c r="P526"/>
      <c r="Q526"/>
      <c r="R526"/>
      <c r="T526"/>
      <c r="U526"/>
      <c r="V526"/>
      <c r="W526"/>
      <c r="X526"/>
      <c r="Y526"/>
      <c r="Z526"/>
      <c r="AA526"/>
      <c r="AC526"/>
      <c r="AD526"/>
      <c r="AE526"/>
      <c r="AF526"/>
      <c r="AG526"/>
      <c r="AH526" s="299"/>
      <c r="AI526"/>
      <c r="AJ526"/>
      <c r="AL526"/>
      <c r="AM526" s="329"/>
      <c r="AN526"/>
      <c r="AQ526"/>
      <c r="AR526"/>
      <c r="AS526"/>
    </row>
    <row r="527" spans="1:45" x14ac:dyDescent="0.25">
      <c r="A527" s="14"/>
      <c r="B527" s="8"/>
      <c r="C527" s="8"/>
      <c r="D527" s="15"/>
      <c r="E527" s="16"/>
      <c r="F527" s="8"/>
      <c r="G527" s="19"/>
      <c r="H527" s="18"/>
      <c r="I527" s="18"/>
      <c r="J527" s="1"/>
      <c r="K527"/>
      <c r="L527"/>
      <c r="M527"/>
      <c r="N527"/>
      <c r="O527"/>
      <c r="P527"/>
      <c r="Q527"/>
      <c r="R527"/>
      <c r="T527"/>
      <c r="U527"/>
      <c r="V527"/>
      <c r="W527"/>
      <c r="X527"/>
      <c r="Y527"/>
      <c r="Z527"/>
      <c r="AA527"/>
      <c r="AC527"/>
      <c r="AD527"/>
      <c r="AE527"/>
      <c r="AF527"/>
      <c r="AG527"/>
      <c r="AH527" s="299"/>
      <c r="AI527"/>
      <c r="AJ527"/>
      <c r="AL527"/>
      <c r="AM527" s="329"/>
      <c r="AN527"/>
      <c r="AQ527"/>
      <c r="AR527"/>
      <c r="AS527"/>
    </row>
    <row r="528" spans="1:45" x14ac:dyDescent="0.25">
      <c r="A528" s="14"/>
      <c r="B528" s="8"/>
      <c r="C528" s="8"/>
      <c r="D528" s="15"/>
      <c r="E528" s="16"/>
      <c r="F528" s="8"/>
      <c r="G528" s="19"/>
      <c r="H528" s="18"/>
      <c r="I528" s="18"/>
      <c r="J528" s="1"/>
      <c r="K528"/>
      <c r="L528"/>
      <c r="M528"/>
      <c r="N528"/>
      <c r="O528"/>
      <c r="P528"/>
      <c r="Q528"/>
      <c r="R528"/>
      <c r="T528"/>
      <c r="U528"/>
      <c r="V528"/>
      <c r="W528"/>
      <c r="X528"/>
      <c r="Y528"/>
      <c r="Z528"/>
      <c r="AA528"/>
      <c r="AC528"/>
      <c r="AD528"/>
      <c r="AE528"/>
      <c r="AF528"/>
      <c r="AG528"/>
      <c r="AH528" s="299"/>
      <c r="AI528"/>
      <c r="AJ528"/>
      <c r="AL528"/>
      <c r="AM528" s="329"/>
      <c r="AN528"/>
      <c r="AQ528"/>
      <c r="AR528"/>
      <c r="AS528"/>
    </row>
    <row r="529" spans="1:45" x14ac:dyDescent="0.25">
      <c r="A529" s="14"/>
      <c r="B529" s="8"/>
      <c r="C529" s="8"/>
      <c r="D529" s="15"/>
      <c r="E529" s="16"/>
      <c r="F529" s="8"/>
      <c r="G529" s="19"/>
      <c r="H529" s="18"/>
      <c r="I529" s="18"/>
      <c r="J529" s="1"/>
      <c r="K529"/>
      <c r="L529"/>
      <c r="M529"/>
      <c r="N529"/>
      <c r="O529"/>
      <c r="P529"/>
      <c r="Q529"/>
      <c r="R529"/>
      <c r="T529"/>
      <c r="U529"/>
      <c r="V529"/>
      <c r="W529"/>
      <c r="X529"/>
      <c r="Y529"/>
      <c r="Z529"/>
      <c r="AA529"/>
      <c r="AC529"/>
      <c r="AD529"/>
      <c r="AE529"/>
      <c r="AF529"/>
      <c r="AG529"/>
      <c r="AH529" s="299"/>
      <c r="AI529"/>
      <c r="AJ529"/>
      <c r="AL529"/>
      <c r="AM529" s="329"/>
      <c r="AN529"/>
      <c r="AQ529"/>
      <c r="AR529"/>
      <c r="AS529"/>
    </row>
    <row r="530" spans="1:45" x14ac:dyDescent="0.25">
      <c r="A530" s="14"/>
      <c r="B530" s="8"/>
      <c r="C530" s="8"/>
      <c r="D530" s="15"/>
      <c r="E530" s="16"/>
      <c r="F530" s="8"/>
      <c r="G530" s="19"/>
      <c r="H530" s="18"/>
      <c r="I530" s="18"/>
      <c r="J530" s="1"/>
      <c r="K530"/>
      <c r="L530"/>
      <c r="M530"/>
      <c r="N530"/>
      <c r="O530"/>
      <c r="P530"/>
      <c r="Q530"/>
      <c r="R530"/>
      <c r="T530"/>
      <c r="U530"/>
      <c r="V530"/>
      <c r="W530"/>
      <c r="X530"/>
      <c r="Y530"/>
      <c r="Z530"/>
      <c r="AA530"/>
      <c r="AC530"/>
      <c r="AD530"/>
      <c r="AE530"/>
      <c r="AF530"/>
      <c r="AG530"/>
      <c r="AH530" s="299"/>
      <c r="AI530"/>
      <c r="AJ530"/>
      <c r="AL530"/>
      <c r="AM530" s="329"/>
      <c r="AN530"/>
      <c r="AQ530"/>
      <c r="AR530"/>
      <c r="AS530"/>
    </row>
    <row r="531" spans="1:45" x14ac:dyDescent="0.25">
      <c r="A531" s="14"/>
      <c r="B531" s="8"/>
      <c r="C531" s="8"/>
      <c r="D531" s="15"/>
      <c r="E531" s="16"/>
      <c r="F531" s="8"/>
      <c r="G531" s="19"/>
      <c r="H531" s="18"/>
      <c r="I531" s="18"/>
      <c r="J531" s="1"/>
      <c r="K531"/>
      <c r="L531"/>
      <c r="M531"/>
      <c r="N531"/>
      <c r="O531"/>
      <c r="P531"/>
      <c r="Q531"/>
      <c r="R531"/>
      <c r="T531"/>
      <c r="U531"/>
      <c r="V531"/>
      <c r="W531"/>
      <c r="X531"/>
      <c r="Y531"/>
      <c r="Z531"/>
      <c r="AA531"/>
      <c r="AC531"/>
      <c r="AD531"/>
      <c r="AE531"/>
      <c r="AF531"/>
      <c r="AG531"/>
      <c r="AH531" s="299"/>
      <c r="AI531"/>
      <c r="AJ531"/>
      <c r="AL531"/>
      <c r="AM531" s="329"/>
      <c r="AN531"/>
      <c r="AQ531"/>
      <c r="AR531"/>
      <c r="AS531"/>
    </row>
    <row r="532" spans="1:45" x14ac:dyDescent="0.25">
      <c r="A532" s="14"/>
      <c r="B532" s="8"/>
      <c r="C532" s="8"/>
      <c r="D532" s="15"/>
      <c r="E532" s="16"/>
      <c r="F532" s="8"/>
      <c r="G532" s="19"/>
      <c r="H532" s="18"/>
      <c r="I532" s="18"/>
      <c r="J532" s="1"/>
      <c r="K532"/>
      <c r="L532"/>
      <c r="M532"/>
      <c r="N532"/>
      <c r="O532"/>
      <c r="P532"/>
      <c r="Q532"/>
      <c r="R532"/>
      <c r="T532"/>
      <c r="U532"/>
      <c r="V532"/>
      <c r="W532"/>
      <c r="X532"/>
      <c r="Y532"/>
      <c r="Z532"/>
      <c r="AA532"/>
      <c r="AC532"/>
      <c r="AD532"/>
      <c r="AE532"/>
      <c r="AF532"/>
      <c r="AG532"/>
      <c r="AH532" s="299"/>
      <c r="AI532"/>
      <c r="AJ532"/>
      <c r="AL532"/>
      <c r="AM532" s="329"/>
      <c r="AN532"/>
      <c r="AQ532"/>
      <c r="AR532"/>
      <c r="AS532"/>
    </row>
    <row r="533" spans="1:45" x14ac:dyDescent="0.25">
      <c r="A533" s="14"/>
      <c r="B533" s="8"/>
      <c r="C533" s="8"/>
      <c r="D533" s="15"/>
      <c r="E533" s="16"/>
      <c r="F533" s="8"/>
      <c r="G533" s="19"/>
      <c r="H533" s="18"/>
      <c r="I533" s="18"/>
      <c r="J533" s="1"/>
      <c r="K533"/>
      <c r="L533"/>
      <c r="M533"/>
      <c r="N533"/>
      <c r="O533"/>
      <c r="P533"/>
      <c r="Q533"/>
      <c r="R533"/>
      <c r="T533"/>
      <c r="U533"/>
      <c r="V533"/>
      <c r="W533"/>
      <c r="X533"/>
      <c r="Y533"/>
      <c r="Z533"/>
      <c r="AA533"/>
      <c r="AC533"/>
      <c r="AD533"/>
      <c r="AE533"/>
      <c r="AF533"/>
      <c r="AG533"/>
      <c r="AH533" s="299"/>
      <c r="AI533"/>
      <c r="AJ533"/>
      <c r="AL533"/>
      <c r="AM533" s="329"/>
      <c r="AN533"/>
      <c r="AQ533"/>
      <c r="AR533"/>
      <c r="AS533"/>
    </row>
    <row r="534" spans="1:45" x14ac:dyDescent="0.25">
      <c r="A534" s="14"/>
      <c r="B534" s="8"/>
      <c r="C534" s="8"/>
      <c r="D534" s="15"/>
      <c r="E534" s="16"/>
      <c r="F534" s="8"/>
      <c r="G534" s="19"/>
      <c r="H534" s="18"/>
      <c r="I534" s="18"/>
      <c r="J534" s="1"/>
      <c r="K534"/>
      <c r="L534"/>
      <c r="M534"/>
      <c r="N534"/>
      <c r="O534"/>
      <c r="P534"/>
      <c r="Q534"/>
      <c r="R534"/>
      <c r="T534"/>
      <c r="U534"/>
      <c r="V534"/>
      <c r="W534"/>
      <c r="X534"/>
      <c r="Y534"/>
      <c r="Z534"/>
      <c r="AA534"/>
      <c r="AC534"/>
      <c r="AD534"/>
      <c r="AE534"/>
      <c r="AF534"/>
      <c r="AG534"/>
      <c r="AH534" s="299"/>
      <c r="AI534"/>
      <c r="AJ534"/>
      <c r="AL534"/>
      <c r="AM534" s="329"/>
      <c r="AN534"/>
      <c r="AQ534"/>
      <c r="AR534"/>
      <c r="AS534"/>
    </row>
    <row r="535" spans="1:45" x14ac:dyDescent="0.25">
      <c r="A535" s="14"/>
      <c r="B535" s="8"/>
      <c r="C535" s="8"/>
      <c r="D535" s="15"/>
      <c r="E535" s="16"/>
      <c r="F535" s="8"/>
      <c r="G535" s="19"/>
      <c r="H535" s="18"/>
      <c r="I535" s="18"/>
      <c r="J535" s="1"/>
      <c r="K535"/>
      <c r="L535"/>
      <c r="M535"/>
      <c r="N535"/>
      <c r="O535"/>
      <c r="P535"/>
      <c r="Q535"/>
      <c r="R535"/>
      <c r="T535"/>
      <c r="U535"/>
      <c r="V535"/>
      <c r="W535"/>
      <c r="X535"/>
      <c r="Y535"/>
      <c r="Z535"/>
      <c r="AA535"/>
      <c r="AC535"/>
      <c r="AD535"/>
      <c r="AE535"/>
      <c r="AF535"/>
      <c r="AG535"/>
      <c r="AH535" s="299"/>
      <c r="AI535"/>
      <c r="AJ535"/>
      <c r="AL535"/>
      <c r="AM535" s="329"/>
      <c r="AN535"/>
      <c r="AQ535"/>
      <c r="AR535"/>
      <c r="AS535"/>
    </row>
    <row r="536" spans="1:45" x14ac:dyDescent="0.25">
      <c r="A536" s="14"/>
      <c r="B536" s="8"/>
      <c r="C536" s="8"/>
      <c r="D536" s="15"/>
      <c r="E536" s="16"/>
      <c r="F536" s="8"/>
      <c r="G536" s="19"/>
      <c r="H536" s="18"/>
      <c r="I536" s="18"/>
      <c r="J536" s="1"/>
      <c r="K536"/>
      <c r="L536"/>
      <c r="M536"/>
      <c r="N536"/>
      <c r="O536"/>
      <c r="P536"/>
      <c r="Q536"/>
      <c r="R536"/>
      <c r="T536"/>
      <c r="U536"/>
      <c r="V536"/>
      <c r="W536"/>
      <c r="X536"/>
      <c r="Y536"/>
      <c r="Z536"/>
      <c r="AA536"/>
      <c r="AC536"/>
      <c r="AD536"/>
      <c r="AE536"/>
      <c r="AF536"/>
      <c r="AG536"/>
      <c r="AH536" s="299"/>
      <c r="AI536"/>
      <c r="AJ536"/>
      <c r="AL536"/>
      <c r="AM536" s="329"/>
      <c r="AN536"/>
      <c r="AQ536"/>
      <c r="AR536"/>
      <c r="AS536"/>
    </row>
    <row r="537" spans="1:45" x14ac:dyDescent="0.25">
      <c r="A537" s="14"/>
      <c r="B537" s="8"/>
      <c r="C537" s="8"/>
      <c r="D537" s="15"/>
      <c r="E537" s="16"/>
      <c r="F537" s="8"/>
      <c r="G537" s="19"/>
      <c r="H537" s="18"/>
      <c r="I537" s="18"/>
      <c r="J537" s="1"/>
      <c r="K537"/>
      <c r="L537"/>
      <c r="M537"/>
      <c r="N537"/>
      <c r="O537"/>
      <c r="P537"/>
      <c r="Q537"/>
      <c r="R537"/>
      <c r="T537"/>
      <c r="U537"/>
      <c r="V537"/>
      <c r="W537"/>
      <c r="X537"/>
      <c r="Y537"/>
      <c r="Z537"/>
      <c r="AA537"/>
      <c r="AC537"/>
      <c r="AD537"/>
      <c r="AE537"/>
      <c r="AF537"/>
      <c r="AG537"/>
      <c r="AH537" s="299"/>
      <c r="AI537"/>
      <c r="AJ537"/>
      <c r="AL537"/>
      <c r="AM537" s="329"/>
      <c r="AN537"/>
      <c r="AQ537"/>
      <c r="AR537"/>
      <c r="AS537"/>
    </row>
    <row r="538" spans="1:45" x14ac:dyDescent="0.25">
      <c r="A538" s="14"/>
      <c r="B538" s="8"/>
      <c r="C538" s="8"/>
      <c r="D538" s="15"/>
      <c r="E538" s="16"/>
      <c r="F538" s="8"/>
      <c r="G538" s="19"/>
      <c r="H538" s="18"/>
      <c r="I538" s="18"/>
      <c r="J538" s="1"/>
      <c r="K538"/>
      <c r="L538"/>
      <c r="M538"/>
      <c r="N538"/>
      <c r="O538"/>
      <c r="P538"/>
      <c r="Q538"/>
      <c r="R538"/>
      <c r="T538"/>
      <c r="U538"/>
      <c r="V538"/>
      <c r="W538"/>
      <c r="X538"/>
      <c r="Y538"/>
      <c r="Z538"/>
      <c r="AA538"/>
      <c r="AC538"/>
      <c r="AD538"/>
      <c r="AE538"/>
      <c r="AF538"/>
      <c r="AG538"/>
      <c r="AH538" s="299"/>
      <c r="AI538"/>
      <c r="AJ538"/>
      <c r="AL538"/>
      <c r="AM538" s="329"/>
      <c r="AN538"/>
      <c r="AQ538"/>
      <c r="AR538"/>
      <c r="AS538"/>
    </row>
    <row r="539" spans="1:45" x14ac:dyDescent="0.25">
      <c r="A539" s="14"/>
      <c r="B539" s="8"/>
      <c r="C539" s="8"/>
      <c r="D539" s="15"/>
      <c r="E539" s="16"/>
      <c r="F539" s="8"/>
      <c r="G539" s="19"/>
      <c r="H539" s="18"/>
      <c r="I539" s="18"/>
      <c r="J539" s="1"/>
      <c r="K539"/>
      <c r="L539"/>
      <c r="M539"/>
      <c r="N539"/>
      <c r="O539"/>
      <c r="P539"/>
      <c r="Q539"/>
      <c r="R539"/>
      <c r="T539"/>
      <c r="U539"/>
      <c r="V539"/>
      <c r="W539"/>
      <c r="X539"/>
      <c r="Y539"/>
      <c r="Z539"/>
      <c r="AA539"/>
      <c r="AC539"/>
      <c r="AD539"/>
      <c r="AE539"/>
      <c r="AF539"/>
      <c r="AG539"/>
      <c r="AH539" s="299"/>
      <c r="AI539"/>
      <c r="AJ539"/>
      <c r="AL539"/>
      <c r="AM539" s="329"/>
      <c r="AN539"/>
      <c r="AQ539"/>
      <c r="AR539"/>
      <c r="AS539"/>
    </row>
    <row r="540" spans="1:45" x14ac:dyDescent="0.25">
      <c r="A540" s="14"/>
      <c r="B540" s="8"/>
      <c r="C540" s="8"/>
      <c r="D540" s="15"/>
      <c r="E540" s="16"/>
      <c r="F540" s="8"/>
      <c r="G540" s="19"/>
      <c r="H540" s="18"/>
      <c r="I540" s="18"/>
      <c r="J540" s="1"/>
      <c r="K540"/>
      <c r="L540"/>
      <c r="M540"/>
      <c r="N540"/>
      <c r="O540"/>
      <c r="P540"/>
      <c r="Q540"/>
      <c r="R540"/>
      <c r="T540"/>
      <c r="U540"/>
      <c r="V540"/>
      <c r="W540"/>
      <c r="X540"/>
      <c r="Y540"/>
      <c r="Z540"/>
      <c r="AA540"/>
      <c r="AC540"/>
      <c r="AD540"/>
      <c r="AE540"/>
      <c r="AF540"/>
      <c r="AG540"/>
      <c r="AH540" s="299"/>
      <c r="AI540"/>
      <c r="AJ540"/>
      <c r="AL540"/>
      <c r="AM540" s="329"/>
      <c r="AN540"/>
      <c r="AQ540"/>
      <c r="AR540"/>
      <c r="AS540"/>
    </row>
    <row r="541" spans="1:45" x14ac:dyDescent="0.25">
      <c r="A541" s="14"/>
      <c r="B541" s="8"/>
      <c r="C541" s="8"/>
      <c r="D541" s="15"/>
      <c r="E541" s="16"/>
      <c r="F541" s="8"/>
      <c r="G541" s="19"/>
      <c r="H541" s="18"/>
      <c r="I541" s="18"/>
      <c r="J541" s="1"/>
      <c r="K541"/>
      <c r="L541"/>
      <c r="M541"/>
      <c r="N541"/>
      <c r="O541"/>
      <c r="P541"/>
      <c r="Q541"/>
      <c r="R541"/>
      <c r="T541"/>
      <c r="U541"/>
      <c r="V541"/>
      <c r="W541"/>
      <c r="X541"/>
      <c r="Y541"/>
      <c r="Z541"/>
      <c r="AA541"/>
      <c r="AC541"/>
      <c r="AD541"/>
      <c r="AE541"/>
      <c r="AF541"/>
      <c r="AG541"/>
      <c r="AH541" s="299"/>
      <c r="AI541"/>
      <c r="AJ541"/>
      <c r="AL541"/>
      <c r="AM541" s="329"/>
      <c r="AN541"/>
      <c r="AQ541"/>
      <c r="AR541"/>
      <c r="AS541"/>
    </row>
    <row r="542" spans="1:45" x14ac:dyDescent="0.25">
      <c r="A542" s="14"/>
      <c r="B542" s="8"/>
      <c r="C542" s="8"/>
      <c r="D542" s="15"/>
      <c r="E542" s="16"/>
      <c r="F542" s="8"/>
      <c r="G542" s="19"/>
      <c r="H542" s="18"/>
      <c r="I542" s="18"/>
      <c r="J542" s="1"/>
      <c r="K542"/>
      <c r="L542"/>
      <c r="M542"/>
      <c r="N542"/>
      <c r="O542"/>
      <c r="P542"/>
      <c r="Q542"/>
      <c r="R542"/>
      <c r="T542"/>
      <c r="U542"/>
      <c r="V542"/>
      <c r="W542"/>
      <c r="X542"/>
      <c r="Y542"/>
      <c r="Z542"/>
      <c r="AA542"/>
      <c r="AC542"/>
      <c r="AD542"/>
      <c r="AE542"/>
      <c r="AF542"/>
      <c r="AG542"/>
      <c r="AH542" s="299"/>
      <c r="AI542"/>
      <c r="AJ542"/>
      <c r="AL542"/>
      <c r="AM542" s="329"/>
      <c r="AN542"/>
      <c r="AQ542"/>
      <c r="AR542"/>
      <c r="AS542"/>
    </row>
    <row r="543" spans="1:45" x14ac:dyDescent="0.25">
      <c r="A543" s="14"/>
      <c r="B543" s="8"/>
      <c r="C543" s="8"/>
      <c r="D543" s="15"/>
      <c r="E543" s="16"/>
      <c r="F543" s="8"/>
      <c r="G543" s="19"/>
      <c r="H543" s="18"/>
      <c r="I543" s="18"/>
      <c r="J543" s="1"/>
      <c r="K543"/>
      <c r="L543"/>
      <c r="M543"/>
      <c r="N543"/>
      <c r="O543"/>
      <c r="P543"/>
      <c r="Q543"/>
      <c r="R543"/>
      <c r="T543"/>
      <c r="U543"/>
      <c r="V543"/>
      <c r="W543"/>
      <c r="X543"/>
      <c r="Y543"/>
      <c r="Z543"/>
      <c r="AA543"/>
      <c r="AC543"/>
      <c r="AD543"/>
      <c r="AE543"/>
      <c r="AF543"/>
      <c r="AG543"/>
      <c r="AH543" s="299"/>
      <c r="AI543"/>
      <c r="AJ543"/>
      <c r="AL543"/>
      <c r="AM543" s="329"/>
      <c r="AN543"/>
      <c r="AQ543"/>
      <c r="AR543"/>
      <c r="AS543"/>
    </row>
    <row r="544" spans="1:45" x14ac:dyDescent="0.25">
      <c r="A544" s="14"/>
      <c r="B544" s="8"/>
      <c r="C544" s="8"/>
      <c r="D544" s="15"/>
      <c r="E544" s="16"/>
      <c r="F544" s="8"/>
      <c r="G544" s="19"/>
      <c r="H544" s="18"/>
      <c r="I544" s="18"/>
      <c r="J544" s="1"/>
      <c r="K544"/>
      <c r="L544"/>
      <c r="M544"/>
      <c r="N544"/>
      <c r="O544"/>
      <c r="P544"/>
      <c r="Q544"/>
      <c r="R544"/>
      <c r="T544"/>
      <c r="U544"/>
      <c r="V544"/>
      <c r="W544"/>
      <c r="X544"/>
      <c r="Y544"/>
      <c r="Z544"/>
      <c r="AA544"/>
      <c r="AC544"/>
      <c r="AD544"/>
      <c r="AE544"/>
      <c r="AF544"/>
      <c r="AG544"/>
      <c r="AH544" s="299"/>
      <c r="AI544"/>
      <c r="AJ544"/>
      <c r="AL544"/>
      <c r="AM544" s="329"/>
      <c r="AN544"/>
      <c r="AQ544"/>
      <c r="AR544"/>
      <c r="AS544"/>
    </row>
    <row r="545" spans="1:45" x14ac:dyDescent="0.25">
      <c r="A545" s="14"/>
      <c r="B545" s="8"/>
      <c r="C545" s="8"/>
      <c r="D545" s="15"/>
      <c r="E545" s="16"/>
      <c r="F545" s="8"/>
      <c r="G545" s="19"/>
      <c r="H545" s="18"/>
      <c r="I545" s="18"/>
      <c r="J545" s="1"/>
      <c r="K545"/>
      <c r="L545"/>
      <c r="M545"/>
      <c r="N545"/>
      <c r="O545"/>
      <c r="P545"/>
      <c r="Q545"/>
      <c r="R545"/>
      <c r="T545"/>
      <c r="U545"/>
      <c r="V545"/>
      <c r="W545"/>
      <c r="X545"/>
      <c r="Y545"/>
      <c r="Z545"/>
      <c r="AA545"/>
      <c r="AC545"/>
      <c r="AD545"/>
      <c r="AE545"/>
      <c r="AF545"/>
      <c r="AG545"/>
      <c r="AH545" s="299"/>
      <c r="AI545"/>
      <c r="AJ545"/>
      <c r="AL545"/>
      <c r="AM545" s="329"/>
      <c r="AN545"/>
      <c r="AQ545"/>
      <c r="AR545"/>
      <c r="AS545"/>
    </row>
    <row r="546" spans="1:45" x14ac:dyDescent="0.25">
      <c r="A546" s="14"/>
      <c r="B546" s="8"/>
      <c r="C546" s="8"/>
      <c r="D546" s="15"/>
      <c r="E546" s="16"/>
      <c r="F546" s="8"/>
      <c r="G546" s="19"/>
      <c r="H546" s="18"/>
      <c r="I546" s="18"/>
      <c r="J546" s="1"/>
      <c r="K546"/>
      <c r="L546"/>
      <c r="M546"/>
      <c r="N546"/>
      <c r="O546"/>
      <c r="P546"/>
      <c r="Q546"/>
      <c r="R546"/>
      <c r="T546"/>
      <c r="U546"/>
      <c r="V546"/>
      <c r="W546"/>
      <c r="X546"/>
      <c r="Y546"/>
      <c r="Z546"/>
      <c r="AA546"/>
      <c r="AC546"/>
      <c r="AD546"/>
      <c r="AE546"/>
      <c r="AF546"/>
      <c r="AG546"/>
      <c r="AH546" s="299"/>
      <c r="AI546"/>
      <c r="AJ546"/>
      <c r="AL546"/>
      <c r="AM546" s="329"/>
      <c r="AN546"/>
      <c r="AQ546"/>
      <c r="AR546"/>
      <c r="AS546"/>
    </row>
    <row r="547" spans="1:45" x14ac:dyDescent="0.25">
      <c r="A547" s="14"/>
      <c r="B547" s="8"/>
      <c r="C547" s="8"/>
      <c r="D547" s="15"/>
      <c r="E547" s="16"/>
      <c r="F547" s="8"/>
      <c r="G547" s="19"/>
      <c r="H547" s="18"/>
      <c r="I547" s="18"/>
      <c r="J547" s="1"/>
      <c r="K547"/>
      <c r="L547"/>
      <c r="M547"/>
      <c r="N547"/>
      <c r="O547"/>
      <c r="P547"/>
      <c r="Q547"/>
      <c r="R547"/>
      <c r="T547"/>
      <c r="U547"/>
      <c r="V547"/>
      <c r="W547"/>
      <c r="X547"/>
      <c r="Y547"/>
      <c r="Z547"/>
      <c r="AA547"/>
      <c r="AC547"/>
      <c r="AD547"/>
      <c r="AE547"/>
      <c r="AF547"/>
      <c r="AG547"/>
      <c r="AH547" s="299"/>
      <c r="AI547"/>
      <c r="AJ547"/>
      <c r="AL547"/>
      <c r="AM547" s="329"/>
      <c r="AN547"/>
      <c r="AQ547"/>
      <c r="AR547"/>
      <c r="AS547"/>
    </row>
    <row r="548" spans="1:45" x14ac:dyDescent="0.25">
      <c r="A548" s="14"/>
      <c r="B548" s="8"/>
      <c r="C548" s="8"/>
      <c r="D548" s="15"/>
      <c r="E548" s="16"/>
      <c r="F548" s="8"/>
      <c r="G548" s="19"/>
      <c r="H548" s="18"/>
      <c r="I548" s="18"/>
      <c r="J548" s="1"/>
      <c r="K548"/>
      <c r="L548"/>
      <c r="M548"/>
      <c r="N548"/>
      <c r="O548"/>
      <c r="P548"/>
      <c r="Q548"/>
      <c r="R548"/>
      <c r="T548"/>
      <c r="U548"/>
      <c r="V548"/>
      <c r="W548"/>
      <c r="X548"/>
      <c r="Y548"/>
      <c r="Z548"/>
      <c r="AA548"/>
      <c r="AC548"/>
      <c r="AD548"/>
      <c r="AE548"/>
      <c r="AF548"/>
      <c r="AG548"/>
      <c r="AH548" s="299"/>
      <c r="AI548"/>
      <c r="AJ548"/>
      <c r="AL548"/>
      <c r="AM548" s="329"/>
      <c r="AN548"/>
      <c r="AQ548"/>
      <c r="AR548"/>
      <c r="AS548"/>
    </row>
    <row r="549" spans="1:45" x14ac:dyDescent="0.25">
      <c r="A549" s="14"/>
      <c r="B549" s="8"/>
      <c r="C549" s="8"/>
      <c r="D549" s="15"/>
      <c r="E549" s="16"/>
      <c r="F549" s="8"/>
      <c r="G549" s="19"/>
      <c r="H549" s="18"/>
      <c r="I549" s="18"/>
      <c r="J549" s="1"/>
      <c r="K549"/>
      <c r="L549"/>
      <c r="M549"/>
      <c r="N549"/>
      <c r="O549"/>
      <c r="P549"/>
      <c r="Q549"/>
      <c r="R549"/>
      <c r="T549"/>
      <c r="U549"/>
      <c r="V549"/>
      <c r="W549"/>
      <c r="X549"/>
      <c r="Y549"/>
      <c r="Z549"/>
      <c r="AA549"/>
      <c r="AC549"/>
      <c r="AD549"/>
      <c r="AE549"/>
      <c r="AF549"/>
      <c r="AG549"/>
      <c r="AH549" s="299"/>
      <c r="AI549"/>
      <c r="AJ549"/>
      <c r="AL549"/>
      <c r="AM549" s="329"/>
      <c r="AN549"/>
      <c r="AQ549"/>
      <c r="AR549"/>
      <c r="AS549"/>
    </row>
    <row r="550" spans="1:45" x14ac:dyDescent="0.25">
      <c r="A550" s="14"/>
      <c r="B550" s="8"/>
      <c r="C550" s="8"/>
      <c r="D550" s="15"/>
      <c r="E550" s="16"/>
      <c r="F550" s="8"/>
      <c r="G550" s="19"/>
      <c r="H550" s="18"/>
      <c r="I550" s="18"/>
      <c r="J550" s="1"/>
      <c r="K550"/>
      <c r="L550"/>
      <c r="M550"/>
      <c r="N550"/>
      <c r="O550"/>
      <c r="P550"/>
      <c r="Q550"/>
      <c r="R550"/>
      <c r="T550"/>
      <c r="U550"/>
      <c r="V550"/>
      <c r="W550"/>
      <c r="X550"/>
      <c r="Y550"/>
      <c r="Z550"/>
      <c r="AA550"/>
      <c r="AC550"/>
      <c r="AD550"/>
      <c r="AE550"/>
      <c r="AF550"/>
      <c r="AG550"/>
      <c r="AH550" s="299"/>
      <c r="AI550"/>
      <c r="AJ550"/>
      <c r="AL550"/>
      <c r="AM550" s="329"/>
      <c r="AN550"/>
      <c r="AQ550"/>
      <c r="AR550"/>
      <c r="AS550"/>
    </row>
    <row r="551" spans="1:45" x14ac:dyDescent="0.25">
      <c r="A551" s="14"/>
      <c r="B551" s="8"/>
      <c r="C551" s="8"/>
      <c r="D551" s="15"/>
      <c r="E551" s="16"/>
      <c r="F551" s="8"/>
      <c r="G551" s="19"/>
      <c r="H551" s="18"/>
      <c r="I551" s="18"/>
      <c r="J551" s="1"/>
      <c r="K551"/>
      <c r="L551"/>
      <c r="M551"/>
      <c r="N551"/>
      <c r="O551"/>
      <c r="P551"/>
      <c r="Q551"/>
      <c r="R551"/>
      <c r="T551"/>
      <c r="U551"/>
      <c r="V551"/>
      <c r="W551"/>
      <c r="X551"/>
      <c r="Y551"/>
      <c r="Z551"/>
      <c r="AA551"/>
      <c r="AC551"/>
      <c r="AD551"/>
      <c r="AE551"/>
      <c r="AF551"/>
      <c r="AG551"/>
      <c r="AH551" s="299"/>
      <c r="AI551"/>
      <c r="AJ551"/>
      <c r="AL551"/>
      <c r="AM551" s="329"/>
      <c r="AN551"/>
      <c r="AQ551"/>
      <c r="AR551"/>
      <c r="AS551"/>
    </row>
    <row r="552" spans="1:45" x14ac:dyDescent="0.25">
      <c r="A552" s="14"/>
      <c r="B552" s="8"/>
      <c r="C552" s="8"/>
      <c r="D552" s="15"/>
      <c r="E552" s="16"/>
      <c r="F552" s="8"/>
      <c r="G552" s="19"/>
      <c r="H552" s="18"/>
      <c r="I552" s="18"/>
      <c r="J552" s="1"/>
      <c r="K552"/>
      <c r="L552"/>
      <c r="M552"/>
      <c r="N552"/>
      <c r="O552"/>
      <c r="P552"/>
      <c r="Q552"/>
      <c r="R552"/>
      <c r="T552"/>
      <c r="U552"/>
      <c r="V552"/>
      <c r="W552"/>
      <c r="X552"/>
      <c r="Y552"/>
      <c r="Z552"/>
      <c r="AA552"/>
      <c r="AC552"/>
      <c r="AD552"/>
      <c r="AE552"/>
      <c r="AF552"/>
      <c r="AG552"/>
      <c r="AH552" s="299"/>
      <c r="AI552"/>
      <c r="AJ552"/>
      <c r="AL552"/>
      <c r="AM552" s="329"/>
      <c r="AN552"/>
      <c r="AQ552"/>
      <c r="AR552"/>
      <c r="AS552"/>
    </row>
    <row r="553" spans="1:45" x14ac:dyDescent="0.25">
      <c r="A553" s="14"/>
      <c r="B553" s="8"/>
      <c r="C553" s="8"/>
      <c r="D553" s="15"/>
      <c r="E553" s="16"/>
      <c r="F553" s="8"/>
      <c r="G553" s="19"/>
      <c r="H553" s="18"/>
      <c r="I553" s="18"/>
      <c r="J553" s="1"/>
      <c r="K553"/>
      <c r="L553"/>
      <c r="M553"/>
      <c r="N553"/>
      <c r="O553"/>
      <c r="P553"/>
      <c r="Q553"/>
      <c r="R553"/>
      <c r="T553"/>
      <c r="U553"/>
      <c r="V553"/>
      <c r="W553"/>
      <c r="X553"/>
      <c r="Y553"/>
      <c r="Z553"/>
      <c r="AA553"/>
      <c r="AC553"/>
      <c r="AD553"/>
      <c r="AE553"/>
      <c r="AF553"/>
      <c r="AG553"/>
      <c r="AH553" s="299"/>
      <c r="AI553"/>
      <c r="AJ553"/>
      <c r="AL553"/>
      <c r="AM553" s="329"/>
      <c r="AN553"/>
      <c r="AQ553"/>
      <c r="AR553"/>
      <c r="AS553"/>
    </row>
    <row r="554" spans="1:45" x14ac:dyDescent="0.25">
      <c r="A554" s="14"/>
      <c r="B554" s="8"/>
      <c r="C554" s="8"/>
      <c r="D554" s="15"/>
      <c r="E554" s="16"/>
      <c r="F554" s="8"/>
      <c r="G554" s="19"/>
      <c r="H554" s="18"/>
      <c r="I554" s="18"/>
      <c r="J554" s="1"/>
      <c r="K554"/>
      <c r="L554"/>
      <c r="M554"/>
      <c r="N554"/>
      <c r="O554"/>
      <c r="P554"/>
      <c r="Q554"/>
      <c r="R554"/>
      <c r="T554"/>
      <c r="U554"/>
      <c r="V554"/>
      <c r="W554"/>
      <c r="X554"/>
      <c r="Y554"/>
      <c r="Z554"/>
      <c r="AA554"/>
      <c r="AC554"/>
      <c r="AD554"/>
      <c r="AE554"/>
      <c r="AF554"/>
      <c r="AG554"/>
      <c r="AH554" s="299"/>
      <c r="AI554"/>
      <c r="AJ554"/>
      <c r="AL554"/>
      <c r="AM554" s="329"/>
      <c r="AN554"/>
      <c r="AQ554"/>
      <c r="AR554"/>
      <c r="AS554"/>
    </row>
    <row r="555" spans="1:45" x14ac:dyDescent="0.25">
      <c r="A555" s="14"/>
      <c r="B555" s="8"/>
      <c r="C555" s="8"/>
      <c r="D555" s="15"/>
      <c r="E555" s="16"/>
      <c r="F555" s="8"/>
      <c r="G555" s="19"/>
      <c r="H555" s="18"/>
      <c r="I555" s="18"/>
      <c r="J555" s="1"/>
      <c r="K555"/>
      <c r="L555"/>
      <c r="M555"/>
      <c r="N555"/>
      <c r="O555"/>
      <c r="P555"/>
      <c r="Q555"/>
      <c r="R555"/>
      <c r="T555"/>
      <c r="U555"/>
      <c r="V555"/>
      <c r="W555"/>
      <c r="X555"/>
      <c r="Y555"/>
      <c r="Z555"/>
      <c r="AA555"/>
      <c r="AC555"/>
      <c r="AD555"/>
      <c r="AE555"/>
      <c r="AF555"/>
      <c r="AG555"/>
      <c r="AH555" s="299"/>
      <c r="AI555"/>
      <c r="AJ555"/>
      <c r="AL555"/>
      <c r="AM555" s="329"/>
      <c r="AN555"/>
      <c r="AQ555"/>
      <c r="AR555"/>
      <c r="AS555"/>
    </row>
    <row r="556" spans="1:45" x14ac:dyDescent="0.25">
      <c r="A556" s="14"/>
      <c r="B556" s="8"/>
      <c r="C556" s="8"/>
      <c r="D556" s="15"/>
      <c r="E556" s="16"/>
      <c r="F556" s="8"/>
      <c r="G556" s="19"/>
      <c r="H556" s="18"/>
      <c r="I556" s="18"/>
      <c r="J556" s="1"/>
      <c r="K556"/>
      <c r="L556"/>
      <c r="M556"/>
      <c r="N556"/>
      <c r="O556"/>
      <c r="P556"/>
      <c r="Q556"/>
      <c r="R556"/>
      <c r="T556"/>
      <c r="U556"/>
      <c r="V556"/>
      <c r="W556"/>
      <c r="X556"/>
      <c r="Y556"/>
      <c r="Z556"/>
      <c r="AA556"/>
      <c r="AC556"/>
      <c r="AD556"/>
      <c r="AE556"/>
      <c r="AF556"/>
      <c r="AG556"/>
      <c r="AH556" s="299"/>
      <c r="AI556"/>
      <c r="AJ556"/>
      <c r="AL556"/>
      <c r="AM556" s="329"/>
      <c r="AN556"/>
      <c r="AQ556"/>
      <c r="AR556"/>
      <c r="AS556"/>
    </row>
    <row r="557" spans="1:45" x14ac:dyDescent="0.25">
      <c r="A557" s="14"/>
      <c r="B557" s="8"/>
      <c r="C557" s="8"/>
      <c r="D557" s="15"/>
      <c r="E557" s="16"/>
      <c r="F557" s="8"/>
      <c r="G557" s="19"/>
      <c r="H557" s="18"/>
      <c r="I557" s="18"/>
      <c r="J557" s="1"/>
      <c r="K557"/>
      <c r="L557"/>
      <c r="M557"/>
      <c r="N557"/>
      <c r="O557"/>
      <c r="P557"/>
      <c r="Q557"/>
      <c r="R557"/>
      <c r="T557"/>
      <c r="U557"/>
      <c r="V557"/>
      <c r="W557"/>
      <c r="X557"/>
      <c r="Y557"/>
      <c r="Z557"/>
      <c r="AA557"/>
      <c r="AC557"/>
      <c r="AD557"/>
      <c r="AE557"/>
      <c r="AF557"/>
      <c r="AG557"/>
      <c r="AH557" s="299"/>
      <c r="AI557"/>
      <c r="AJ557"/>
      <c r="AL557"/>
      <c r="AM557" s="329"/>
      <c r="AN557"/>
      <c r="AQ557"/>
      <c r="AR557"/>
      <c r="AS557"/>
    </row>
    <row r="558" spans="1:45" x14ac:dyDescent="0.25">
      <c r="A558" s="14"/>
      <c r="B558" s="8"/>
      <c r="C558" s="8"/>
      <c r="D558" s="15"/>
      <c r="E558" s="16"/>
      <c r="F558" s="8"/>
      <c r="G558" s="19"/>
      <c r="H558" s="18"/>
      <c r="I558" s="18"/>
      <c r="J558" s="1"/>
      <c r="K558"/>
      <c r="L558"/>
      <c r="M558"/>
      <c r="N558"/>
      <c r="O558"/>
      <c r="P558"/>
      <c r="Q558"/>
      <c r="R558"/>
      <c r="T558"/>
      <c r="U558"/>
      <c r="V558"/>
      <c r="W558"/>
      <c r="X558"/>
      <c r="Y558"/>
      <c r="Z558"/>
      <c r="AA558"/>
      <c r="AC558"/>
      <c r="AD558"/>
      <c r="AE558"/>
      <c r="AF558"/>
      <c r="AG558"/>
      <c r="AH558" s="299"/>
      <c r="AI558"/>
      <c r="AJ558"/>
      <c r="AL558"/>
      <c r="AM558" s="329"/>
      <c r="AN558"/>
      <c r="AQ558"/>
      <c r="AR558"/>
      <c r="AS558"/>
    </row>
    <row r="559" spans="1:45" x14ac:dyDescent="0.25">
      <c r="A559" s="14"/>
      <c r="B559" s="8"/>
      <c r="C559" s="8"/>
      <c r="D559" s="15"/>
      <c r="E559" s="16"/>
      <c r="F559" s="8"/>
      <c r="G559" s="19"/>
      <c r="H559" s="18"/>
      <c r="I559" s="18"/>
      <c r="J559" s="1"/>
      <c r="K559"/>
      <c r="L559"/>
      <c r="M559"/>
      <c r="N559"/>
      <c r="O559"/>
      <c r="P559"/>
      <c r="Q559"/>
      <c r="R559"/>
      <c r="T559"/>
      <c r="U559"/>
      <c r="V559"/>
      <c r="W559"/>
      <c r="X559"/>
      <c r="Y559"/>
      <c r="Z559"/>
      <c r="AA559"/>
      <c r="AC559"/>
      <c r="AD559"/>
      <c r="AE559"/>
      <c r="AF559"/>
      <c r="AG559"/>
      <c r="AH559" s="299"/>
      <c r="AI559"/>
      <c r="AJ559"/>
      <c r="AL559"/>
      <c r="AM559" s="329"/>
      <c r="AN559"/>
      <c r="AQ559"/>
      <c r="AR559"/>
      <c r="AS559"/>
    </row>
    <row r="560" spans="1:45" x14ac:dyDescent="0.25">
      <c r="A560" s="14"/>
      <c r="B560" s="8"/>
      <c r="C560" s="8"/>
      <c r="D560" s="15"/>
      <c r="E560" s="16"/>
      <c r="F560" s="8"/>
      <c r="G560" s="19"/>
      <c r="H560" s="18"/>
      <c r="I560" s="18"/>
      <c r="J560" s="1"/>
      <c r="K560"/>
      <c r="L560"/>
      <c r="M560"/>
      <c r="N560"/>
      <c r="O560"/>
      <c r="P560"/>
      <c r="Q560"/>
      <c r="R560"/>
      <c r="T560"/>
      <c r="U560"/>
      <c r="V560"/>
      <c r="W560"/>
      <c r="X560"/>
      <c r="Y560"/>
      <c r="Z560"/>
      <c r="AA560"/>
      <c r="AC560"/>
      <c r="AD560"/>
      <c r="AE560"/>
      <c r="AF560"/>
      <c r="AG560"/>
      <c r="AH560" s="299"/>
      <c r="AI560"/>
      <c r="AJ560"/>
      <c r="AL560"/>
      <c r="AM560" s="329"/>
      <c r="AN560"/>
      <c r="AQ560"/>
      <c r="AR560"/>
      <c r="AS560"/>
    </row>
    <row r="561" spans="1:45" x14ac:dyDescent="0.25">
      <c r="A561" s="14"/>
      <c r="B561" s="8"/>
      <c r="C561" s="8"/>
      <c r="D561" s="15"/>
      <c r="E561" s="16"/>
      <c r="F561" s="8"/>
      <c r="G561" s="19"/>
      <c r="H561" s="18"/>
      <c r="I561" s="18"/>
      <c r="J561" s="1"/>
      <c r="K561"/>
      <c r="L561"/>
      <c r="M561"/>
      <c r="N561"/>
      <c r="O561"/>
      <c r="P561"/>
      <c r="Q561"/>
      <c r="R561"/>
      <c r="T561"/>
      <c r="U561"/>
      <c r="V561"/>
      <c r="W561"/>
      <c r="X561"/>
      <c r="Y561"/>
      <c r="Z561"/>
      <c r="AA561"/>
      <c r="AC561"/>
      <c r="AD561"/>
      <c r="AE561"/>
      <c r="AF561"/>
      <c r="AG561"/>
      <c r="AH561" s="299"/>
      <c r="AI561"/>
      <c r="AJ561"/>
      <c r="AL561"/>
      <c r="AM561" s="329"/>
      <c r="AN561"/>
      <c r="AQ561"/>
      <c r="AR561"/>
      <c r="AS561"/>
    </row>
    <row r="562" spans="1:45" x14ac:dyDescent="0.25">
      <c r="A562" s="14"/>
      <c r="B562" s="8"/>
      <c r="C562" s="8"/>
      <c r="D562" s="15"/>
      <c r="E562" s="16"/>
      <c r="F562" s="8"/>
      <c r="G562" s="19"/>
      <c r="H562" s="18"/>
      <c r="I562" s="18"/>
      <c r="J562" s="1"/>
      <c r="K562"/>
      <c r="L562"/>
      <c r="M562"/>
      <c r="N562"/>
      <c r="O562"/>
      <c r="P562"/>
      <c r="Q562"/>
      <c r="R562"/>
      <c r="T562"/>
      <c r="U562"/>
      <c r="V562"/>
      <c r="W562"/>
      <c r="X562"/>
      <c r="Y562"/>
      <c r="Z562"/>
      <c r="AA562"/>
      <c r="AC562"/>
      <c r="AD562"/>
      <c r="AE562"/>
      <c r="AF562"/>
      <c r="AG562"/>
      <c r="AH562" s="299"/>
      <c r="AI562"/>
      <c r="AJ562"/>
      <c r="AL562"/>
      <c r="AM562" s="329"/>
      <c r="AN562"/>
      <c r="AQ562"/>
      <c r="AR562"/>
      <c r="AS562"/>
    </row>
    <row r="563" spans="1:45" x14ac:dyDescent="0.25">
      <c r="A563" s="14"/>
      <c r="B563" s="8"/>
      <c r="C563" s="8"/>
      <c r="D563" s="15"/>
      <c r="E563" s="16"/>
      <c r="F563" s="8"/>
      <c r="G563" s="19"/>
      <c r="H563" s="18"/>
      <c r="I563" s="18"/>
      <c r="J563" s="1"/>
      <c r="K563"/>
      <c r="L563"/>
      <c r="M563"/>
      <c r="N563"/>
      <c r="O563"/>
      <c r="P563"/>
      <c r="Q563"/>
      <c r="R563"/>
      <c r="T563"/>
      <c r="U563"/>
      <c r="V563"/>
      <c r="W563"/>
      <c r="X563"/>
      <c r="Y563"/>
      <c r="Z563"/>
      <c r="AA563"/>
      <c r="AC563"/>
      <c r="AD563"/>
      <c r="AE563"/>
      <c r="AF563"/>
      <c r="AG563"/>
      <c r="AH563" s="299"/>
      <c r="AI563"/>
      <c r="AJ563"/>
      <c r="AL563"/>
      <c r="AM563" s="329"/>
      <c r="AN563"/>
      <c r="AQ563"/>
      <c r="AR563"/>
      <c r="AS563"/>
    </row>
    <row r="564" spans="1:45" x14ac:dyDescent="0.25">
      <c r="A564" s="14"/>
      <c r="B564" s="8"/>
      <c r="C564" s="8"/>
      <c r="D564" s="15"/>
      <c r="E564" s="16"/>
      <c r="F564" s="8"/>
      <c r="G564" s="19"/>
      <c r="H564" s="18"/>
      <c r="I564" s="18"/>
      <c r="J564" s="1"/>
      <c r="K564"/>
      <c r="L564"/>
      <c r="M564"/>
      <c r="N564"/>
      <c r="O564"/>
      <c r="P564"/>
      <c r="Q564"/>
      <c r="R564"/>
      <c r="T564"/>
      <c r="U564"/>
      <c r="V564"/>
      <c r="W564"/>
      <c r="X564"/>
      <c r="Y564"/>
      <c r="Z564"/>
      <c r="AA564"/>
      <c r="AC564"/>
      <c r="AD564"/>
      <c r="AE564"/>
      <c r="AF564"/>
      <c r="AG564"/>
      <c r="AH564" s="299"/>
      <c r="AI564"/>
      <c r="AJ564"/>
      <c r="AL564"/>
      <c r="AM564" s="329"/>
      <c r="AN564"/>
      <c r="AQ564"/>
      <c r="AR564"/>
      <c r="AS564"/>
    </row>
    <row r="565" spans="1:45" x14ac:dyDescent="0.25">
      <c r="A565" s="14"/>
      <c r="B565" s="8"/>
      <c r="C565" s="8"/>
      <c r="D565" s="15"/>
      <c r="E565" s="16"/>
      <c r="F565" s="8"/>
      <c r="G565" s="19"/>
      <c r="H565" s="18"/>
      <c r="I565" s="18"/>
      <c r="J565" s="1"/>
      <c r="K565"/>
      <c r="L565"/>
      <c r="M565"/>
      <c r="N565"/>
      <c r="O565"/>
      <c r="P565"/>
      <c r="Q565"/>
      <c r="R565"/>
      <c r="T565"/>
      <c r="U565"/>
      <c r="V565"/>
      <c r="W565"/>
      <c r="X565"/>
      <c r="Y565"/>
      <c r="Z565"/>
      <c r="AA565"/>
      <c r="AC565"/>
      <c r="AD565"/>
      <c r="AE565"/>
      <c r="AF565"/>
      <c r="AG565"/>
      <c r="AH565" s="299"/>
      <c r="AI565"/>
      <c r="AJ565"/>
      <c r="AL565"/>
      <c r="AM565" s="329"/>
      <c r="AN565"/>
      <c r="AQ565"/>
      <c r="AR565"/>
      <c r="AS565"/>
    </row>
    <row r="566" spans="1:45" x14ac:dyDescent="0.25">
      <c r="A566" s="14"/>
      <c r="B566" s="8"/>
      <c r="C566" s="8"/>
      <c r="D566" s="15"/>
      <c r="E566" s="16"/>
      <c r="F566" s="8"/>
      <c r="G566" s="19"/>
      <c r="H566" s="18"/>
      <c r="I566" s="18"/>
      <c r="J566" s="1"/>
      <c r="K566"/>
      <c r="L566"/>
      <c r="M566"/>
      <c r="N566"/>
      <c r="O566"/>
      <c r="P566"/>
      <c r="Q566"/>
      <c r="R566"/>
      <c r="T566"/>
      <c r="U566"/>
      <c r="V566"/>
      <c r="W566"/>
      <c r="X566"/>
      <c r="Y566"/>
      <c r="Z566"/>
      <c r="AA566"/>
      <c r="AC566"/>
      <c r="AD566"/>
      <c r="AE566"/>
      <c r="AF566"/>
      <c r="AG566"/>
      <c r="AH566" s="299"/>
      <c r="AI566"/>
      <c r="AJ566"/>
      <c r="AL566"/>
      <c r="AM566" s="329"/>
      <c r="AN566"/>
      <c r="AQ566"/>
      <c r="AR566"/>
      <c r="AS566"/>
    </row>
    <row r="567" spans="1:45" x14ac:dyDescent="0.25">
      <c r="A567" s="14"/>
      <c r="B567" s="8"/>
      <c r="C567" s="8"/>
      <c r="D567" s="15"/>
      <c r="E567" s="16"/>
      <c r="F567" s="8"/>
      <c r="G567" s="19"/>
      <c r="H567" s="18"/>
      <c r="I567" s="18"/>
      <c r="J567" s="1"/>
      <c r="K567"/>
      <c r="L567"/>
      <c r="M567"/>
      <c r="N567"/>
      <c r="O567"/>
      <c r="P567"/>
      <c r="Q567"/>
      <c r="R567"/>
      <c r="T567"/>
      <c r="U567"/>
      <c r="V567"/>
      <c r="W567"/>
      <c r="X567"/>
      <c r="Y567"/>
      <c r="Z567"/>
      <c r="AA567"/>
      <c r="AC567"/>
      <c r="AD567"/>
      <c r="AE567"/>
      <c r="AF567"/>
      <c r="AG567"/>
      <c r="AH567" s="299"/>
      <c r="AI567"/>
      <c r="AJ567"/>
      <c r="AL567"/>
      <c r="AM567" s="329"/>
      <c r="AN567"/>
      <c r="AQ567"/>
      <c r="AR567"/>
      <c r="AS567"/>
    </row>
    <row r="568" spans="1:45" x14ac:dyDescent="0.25">
      <c r="A568" s="14"/>
      <c r="B568" s="8"/>
      <c r="C568" s="8"/>
      <c r="D568" s="15"/>
      <c r="E568" s="16"/>
      <c r="F568" s="8"/>
      <c r="G568" s="19"/>
      <c r="H568" s="18"/>
      <c r="I568" s="18"/>
      <c r="J568" s="1"/>
      <c r="K568"/>
      <c r="L568"/>
      <c r="M568"/>
      <c r="N568"/>
      <c r="O568"/>
      <c r="P568"/>
      <c r="Q568"/>
      <c r="R568"/>
      <c r="T568"/>
      <c r="U568"/>
      <c r="V568"/>
      <c r="W568"/>
      <c r="X568"/>
      <c r="Y568"/>
      <c r="Z568"/>
      <c r="AA568"/>
      <c r="AC568"/>
      <c r="AD568"/>
      <c r="AE568"/>
      <c r="AF568"/>
      <c r="AG568"/>
      <c r="AH568" s="299"/>
      <c r="AI568"/>
      <c r="AJ568"/>
      <c r="AL568"/>
      <c r="AM568" s="329"/>
      <c r="AN568"/>
      <c r="AQ568"/>
      <c r="AR568"/>
      <c r="AS568"/>
    </row>
    <row r="569" spans="1:45" x14ac:dyDescent="0.25">
      <c r="A569" s="14"/>
      <c r="B569" s="8"/>
      <c r="C569" s="8"/>
      <c r="D569" s="15"/>
      <c r="E569" s="16"/>
      <c r="F569" s="8"/>
      <c r="G569" s="19"/>
      <c r="H569" s="18"/>
      <c r="I569" s="18"/>
      <c r="J569" s="1"/>
      <c r="K569"/>
      <c r="L569"/>
      <c r="M569"/>
      <c r="N569"/>
      <c r="O569"/>
      <c r="P569"/>
      <c r="Q569"/>
      <c r="R569"/>
      <c r="T569"/>
      <c r="U569"/>
      <c r="V569"/>
      <c r="W569"/>
      <c r="X569"/>
      <c r="Y569"/>
      <c r="Z569"/>
      <c r="AA569"/>
      <c r="AC569"/>
      <c r="AD569"/>
      <c r="AE569"/>
      <c r="AF569"/>
      <c r="AG569"/>
      <c r="AH569" s="299"/>
      <c r="AI569"/>
      <c r="AJ569"/>
      <c r="AL569"/>
      <c r="AM569" s="329"/>
      <c r="AN569"/>
      <c r="AQ569"/>
      <c r="AR569"/>
      <c r="AS569"/>
    </row>
    <row r="570" spans="1:45" x14ac:dyDescent="0.25">
      <c r="A570" s="14"/>
      <c r="B570" s="8"/>
      <c r="C570" s="8"/>
      <c r="D570" s="15"/>
      <c r="E570" s="16"/>
      <c r="F570" s="8"/>
      <c r="G570" s="19"/>
      <c r="H570" s="18"/>
      <c r="I570" s="18"/>
      <c r="J570" s="1"/>
      <c r="K570"/>
      <c r="L570"/>
      <c r="M570"/>
      <c r="N570"/>
      <c r="O570"/>
      <c r="P570"/>
      <c r="Q570"/>
      <c r="R570"/>
      <c r="T570"/>
      <c r="U570"/>
      <c r="V570"/>
      <c r="W570"/>
      <c r="X570"/>
      <c r="Y570"/>
      <c r="Z570"/>
      <c r="AA570"/>
      <c r="AC570"/>
      <c r="AD570"/>
      <c r="AE570"/>
      <c r="AF570"/>
      <c r="AG570"/>
      <c r="AH570" s="299"/>
      <c r="AI570"/>
      <c r="AJ570"/>
      <c r="AL570"/>
      <c r="AM570" s="329"/>
      <c r="AN570"/>
      <c r="AQ570"/>
      <c r="AR570"/>
      <c r="AS570"/>
    </row>
    <row r="571" spans="1:45" x14ac:dyDescent="0.25">
      <c r="A571" s="14"/>
      <c r="B571" s="8"/>
      <c r="C571" s="8"/>
      <c r="D571" s="15"/>
      <c r="E571" s="16"/>
      <c r="F571" s="8"/>
      <c r="G571" s="19"/>
      <c r="H571" s="18"/>
      <c r="I571" s="18"/>
      <c r="J571" s="1"/>
      <c r="K571"/>
      <c r="L571"/>
      <c r="M571"/>
      <c r="N571"/>
      <c r="O571"/>
      <c r="P571"/>
      <c r="Q571"/>
      <c r="R571"/>
      <c r="T571"/>
      <c r="U571"/>
      <c r="V571"/>
      <c r="W571"/>
      <c r="X571"/>
      <c r="Y571"/>
      <c r="Z571"/>
      <c r="AA571"/>
      <c r="AC571"/>
      <c r="AD571"/>
      <c r="AE571"/>
      <c r="AF571"/>
      <c r="AG571"/>
      <c r="AH571" s="299"/>
      <c r="AI571"/>
      <c r="AJ571"/>
      <c r="AL571"/>
      <c r="AM571" s="329"/>
      <c r="AN571"/>
      <c r="AQ571"/>
      <c r="AR571"/>
      <c r="AS571"/>
    </row>
    <row r="572" spans="1:45" x14ac:dyDescent="0.25">
      <c r="A572" s="14"/>
      <c r="B572" s="8"/>
      <c r="C572" s="8"/>
      <c r="D572" s="15"/>
      <c r="E572" s="16"/>
      <c r="F572" s="8"/>
      <c r="G572" s="19"/>
      <c r="H572" s="18"/>
      <c r="I572" s="18"/>
      <c r="J572" s="1"/>
      <c r="K572"/>
      <c r="L572"/>
      <c r="M572"/>
      <c r="N572"/>
      <c r="O572"/>
      <c r="P572"/>
      <c r="Q572"/>
      <c r="R572"/>
      <c r="T572"/>
      <c r="U572"/>
      <c r="V572"/>
      <c r="W572"/>
      <c r="X572"/>
      <c r="Y572"/>
      <c r="Z572"/>
      <c r="AA572"/>
      <c r="AC572"/>
      <c r="AD572"/>
      <c r="AE572"/>
      <c r="AF572"/>
      <c r="AG572"/>
      <c r="AH572" s="299"/>
      <c r="AI572"/>
      <c r="AJ572"/>
      <c r="AL572"/>
      <c r="AM572" s="329"/>
      <c r="AN572"/>
      <c r="AQ572"/>
      <c r="AR572"/>
      <c r="AS572"/>
    </row>
    <row r="573" spans="1:45" x14ac:dyDescent="0.25">
      <c r="A573" s="14"/>
      <c r="B573" s="8"/>
      <c r="C573" s="8"/>
      <c r="D573" s="15"/>
      <c r="E573" s="16"/>
      <c r="F573" s="8"/>
      <c r="G573" s="19"/>
      <c r="H573" s="18"/>
      <c r="I573" s="18"/>
      <c r="J573" s="1"/>
      <c r="K573"/>
      <c r="L573"/>
      <c r="M573"/>
      <c r="N573"/>
      <c r="O573"/>
      <c r="P573"/>
      <c r="Q573"/>
      <c r="R573"/>
      <c r="T573"/>
      <c r="U573"/>
      <c r="V573"/>
      <c r="W573"/>
      <c r="X573"/>
      <c r="Y573"/>
      <c r="Z573"/>
      <c r="AA573"/>
      <c r="AC573"/>
      <c r="AD573"/>
      <c r="AE573"/>
      <c r="AF573"/>
      <c r="AG573"/>
      <c r="AH573" s="299"/>
      <c r="AI573"/>
      <c r="AJ573"/>
      <c r="AL573"/>
      <c r="AM573" s="329"/>
      <c r="AN573"/>
      <c r="AQ573"/>
      <c r="AR573"/>
      <c r="AS573"/>
    </row>
    <row r="574" spans="1:45" x14ac:dyDescent="0.25">
      <c r="A574" s="14"/>
      <c r="B574" s="8"/>
      <c r="C574" s="8"/>
      <c r="D574" s="15"/>
      <c r="E574" s="16"/>
      <c r="F574" s="8"/>
      <c r="G574" s="19"/>
      <c r="H574" s="18"/>
      <c r="I574" s="18"/>
      <c r="J574" s="1"/>
      <c r="K574"/>
      <c r="L574"/>
      <c r="M574"/>
      <c r="N574"/>
      <c r="O574"/>
      <c r="P574"/>
      <c r="Q574"/>
      <c r="R574"/>
      <c r="T574"/>
      <c r="U574"/>
      <c r="V574"/>
      <c r="W574"/>
      <c r="X574"/>
      <c r="Y574"/>
      <c r="Z574"/>
      <c r="AA574"/>
      <c r="AC574"/>
      <c r="AD574"/>
      <c r="AE574"/>
      <c r="AF574"/>
      <c r="AG574"/>
      <c r="AH574" s="299"/>
      <c r="AI574"/>
      <c r="AJ574"/>
      <c r="AL574"/>
      <c r="AM574" s="329"/>
      <c r="AN574"/>
      <c r="AQ574"/>
      <c r="AR574"/>
      <c r="AS574"/>
    </row>
    <row r="575" spans="1:45" x14ac:dyDescent="0.25">
      <c r="A575" s="14"/>
      <c r="B575" s="8"/>
      <c r="C575" s="8"/>
      <c r="D575" s="15"/>
      <c r="E575" s="16"/>
      <c r="F575" s="8"/>
      <c r="G575" s="19"/>
      <c r="H575" s="18"/>
      <c r="I575" s="18"/>
      <c r="J575" s="1"/>
      <c r="K575"/>
      <c r="L575"/>
      <c r="M575"/>
      <c r="N575"/>
      <c r="O575"/>
      <c r="P575"/>
      <c r="Q575"/>
      <c r="R575"/>
      <c r="T575"/>
      <c r="U575"/>
      <c r="V575"/>
      <c r="W575"/>
      <c r="X575"/>
      <c r="Y575"/>
      <c r="Z575"/>
      <c r="AA575"/>
      <c r="AC575"/>
      <c r="AD575"/>
      <c r="AE575"/>
      <c r="AF575"/>
      <c r="AG575"/>
      <c r="AH575" s="299"/>
      <c r="AI575"/>
      <c r="AJ575"/>
      <c r="AL575"/>
      <c r="AM575" s="329"/>
      <c r="AN575"/>
      <c r="AQ575"/>
      <c r="AR575"/>
      <c r="AS575"/>
    </row>
    <row r="576" spans="1:45" x14ac:dyDescent="0.25">
      <c r="A576" s="14"/>
      <c r="B576" s="8"/>
      <c r="C576" s="8"/>
      <c r="D576" s="15"/>
      <c r="E576" s="16"/>
      <c r="F576" s="8"/>
      <c r="G576" s="19"/>
      <c r="H576" s="18"/>
      <c r="I576" s="18"/>
      <c r="J576" s="1"/>
      <c r="K576"/>
      <c r="L576"/>
      <c r="M576"/>
      <c r="N576"/>
      <c r="O576"/>
      <c r="P576"/>
      <c r="Q576"/>
      <c r="R576"/>
      <c r="T576"/>
      <c r="U576"/>
      <c r="V576"/>
      <c r="W576"/>
      <c r="X576"/>
      <c r="Y576"/>
      <c r="Z576"/>
      <c r="AA576"/>
      <c r="AC576"/>
      <c r="AD576"/>
      <c r="AE576"/>
      <c r="AF576"/>
      <c r="AG576"/>
      <c r="AH576" s="299"/>
      <c r="AI576"/>
      <c r="AJ576"/>
      <c r="AL576"/>
      <c r="AM576" s="329"/>
      <c r="AN576"/>
      <c r="AQ576"/>
      <c r="AR576"/>
      <c r="AS576"/>
    </row>
    <row r="577" spans="1:45" x14ac:dyDescent="0.25">
      <c r="A577" s="14"/>
      <c r="B577" s="8"/>
      <c r="C577" s="8"/>
      <c r="D577" s="15"/>
      <c r="E577" s="16"/>
      <c r="F577" s="8"/>
      <c r="G577" s="19"/>
      <c r="H577" s="18"/>
      <c r="I577" s="18"/>
      <c r="J577" s="1"/>
      <c r="K577"/>
      <c r="L577"/>
      <c r="M577"/>
      <c r="N577"/>
      <c r="O577"/>
      <c r="P577"/>
      <c r="Q577"/>
      <c r="R577"/>
      <c r="T577"/>
      <c r="U577"/>
      <c r="V577"/>
      <c r="W577"/>
      <c r="X577"/>
      <c r="Y577"/>
      <c r="Z577"/>
      <c r="AA577"/>
      <c r="AC577"/>
      <c r="AD577"/>
      <c r="AE577"/>
      <c r="AF577"/>
      <c r="AG577"/>
      <c r="AH577" s="299"/>
      <c r="AI577"/>
      <c r="AJ577"/>
      <c r="AL577"/>
      <c r="AM577" s="329"/>
      <c r="AN577"/>
      <c r="AQ577"/>
      <c r="AR577"/>
      <c r="AS577"/>
    </row>
    <row r="578" spans="1:45" x14ac:dyDescent="0.25">
      <c r="A578" s="14"/>
      <c r="B578" s="8"/>
      <c r="C578" s="8"/>
      <c r="D578" s="15"/>
      <c r="E578" s="16"/>
      <c r="F578" s="8"/>
      <c r="G578" s="19"/>
      <c r="H578" s="18"/>
      <c r="I578" s="18"/>
      <c r="J578" s="1"/>
      <c r="K578"/>
      <c r="L578"/>
      <c r="M578"/>
      <c r="N578"/>
      <c r="O578"/>
      <c r="P578"/>
      <c r="Q578"/>
      <c r="R578"/>
      <c r="T578"/>
      <c r="U578"/>
      <c r="V578"/>
      <c r="W578"/>
      <c r="X578"/>
      <c r="Y578"/>
      <c r="Z578"/>
      <c r="AA578"/>
      <c r="AC578"/>
      <c r="AD578"/>
      <c r="AE578"/>
      <c r="AF578"/>
      <c r="AG578"/>
      <c r="AH578" s="299"/>
      <c r="AI578"/>
      <c r="AJ578"/>
      <c r="AL578"/>
      <c r="AM578" s="329"/>
      <c r="AN578"/>
      <c r="AQ578"/>
      <c r="AR578"/>
      <c r="AS578"/>
    </row>
    <row r="579" spans="1:45" x14ac:dyDescent="0.25">
      <c r="A579" s="14"/>
      <c r="B579" s="8"/>
      <c r="C579" s="8"/>
      <c r="D579" s="15"/>
      <c r="E579" s="16"/>
      <c r="F579" s="8"/>
      <c r="G579" s="19"/>
      <c r="H579" s="18"/>
      <c r="I579" s="18"/>
      <c r="J579" s="1"/>
      <c r="K579"/>
      <c r="L579"/>
      <c r="M579"/>
      <c r="N579"/>
      <c r="O579"/>
      <c r="P579"/>
      <c r="Q579"/>
      <c r="R579"/>
      <c r="T579"/>
      <c r="U579"/>
      <c r="V579"/>
      <c r="W579"/>
      <c r="X579"/>
      <c r="Y579"/>
      <c r="Z579"/>
      <c r="AA579"/>
      <c r="AC579"/>
      <c r="AD579"/>
      <c r="AE579"/>
      <c r="AF579"/>
      <c r="AG579"/>
      <c r="AH579" s="299"/>
      <c r="AI579"/>
      <c r="AJ579"/>
      <c r="AL579"/>
      <c r="AM579" s="329"/>
      <c r="AN579"/>
      <c r="AQ579"/>
      <c r="AR579"/>
      <c r="AS579"/>
    </row>
    <row r="580" spans="1:45" x14ac:dyDescent="0.25">
      <c r="A580" s="14"/>
      <c r="B580" s="8"/>
      <c r="C580" s="8"/>
      <c r="D580" s="15"/>
      <c r="E580" s="16"/>
      <c r="F580" s="8"/>
      <c r="G580" s="19"/>
      <c r="H580" s="18"/>
      <c r="I580" s="18"/>
      <c r="J580" s="1"/>
      <c r="K580"/>
      <c r="L580"/>
      <c r="M580"/>
      <c r="N580"/>
      <c r="O580"/>
      <c r="P580"/>
      <c r="Q580"/>
      <c r="R580"/>
      <c r="T580"/>
      <c r="U580"/>
      <c r="V580"/>
      <c r="W580"/>
      <c r="X580"/>
      <c r="Y580"/>
      <c r="Z580"/>
      <c r="AA580"/>
      <c r="AC580"/>
      <c r="AD580"/>
      <c r="AE580"/>
      <c r="AF580"/>
      <c r="AG580"/>
      <c r="AH580" s="299"/>
      <c r="AI580"/>
      <c r="AJ580"/>
      <c r="AL580"/>
      <c r="AM580" s="329"/>
      <c r="AN580"/>
      <c r="AQ580"/>
      <c r="AR580"/>
      <c r="AS580"/>
    </row>
    <row r="581" spans="1:45" x14ac:dyDescent="0.25">
      <c r="A581" s="14"/>
      <c r="B581" s="8"/>
      <c r="C581" s="8"/>
      <c r="D581" s="15"/>
      <c r="E581" s="16"/>
      <c r="F581" s="8"/>
      <c r="G581" s="19"/>
      <c r="H581" s="18"/>
      <c r="I581" s="18"/>
      <c r="J581" s="1"/>
      <c r="K581"/>
      <c r="L581"/>
      <c r="M581"/>
      <c r="N581"/>
      <c r="O581"/>
      <c r="P581"/>
      <c r="Q581"/>
      <c r="R581"/>
      <c r="T581"/>
      <c r="U581"/>
      <c r="V581"/>
      <c r="W581"/>
      <c r="X581"/>
      <c r="Y581"/>
      <c r="Z581"/>
      <c r="AA581"/>
      <c r="AC581"/>
      <c r="AD581"/>
      <c r="AE581"/>
      <c r="AF581"/>
      <c r="AG581"/>
      <c r="AH581" s="299"/>
      <c r="AI581"/>
      <c r="AJ581"/>
      <c r="AL581"/>
      <c r="AM581" s="329"/>
      <c r="AN581"/>
      <c r="AQ581"/>
      <c r="AR581"/>
      <c r="AS581"/>
    </row>
    <row r="582" spans="1:45" x14ac:dyDescent="0.25">
      <c r="A582" s="14"/>
      <c r="B582" s="8"/>
      <c r="C582" s="8"/>
      <c r="D582" s="15"/>
      <c r="E582" s="16"/>
      <c r="F582" s="8"/>
      <c r="G582" s="19"/>
      <c r="H582" s="18"/>
      <c r="I582" s="18"/>
      <c r="J582" s="1"/>
      <c r="K582"/>
      <c r="L582"/>
      <c r="M582"/>
      <c r="N582"/>
      <c r="O582"/>
      <c r="P582"/>
      <c r="Q582"/>
      <c r="R582"/>
      <c r="T582"/>
      <c r="U582"/>
      <c r="V582"/>
      <c r="W582"/>
      <c r="X582"/>
      <c r="Y582"/>
      <c r="Z582"/>
      <c r="AA582"/>
      <c r="AC582"/>
      <c r="AD582"/>
      <c r="AE582"/>
      <c r="AF582"/>
      <c r="AG582"/>
      <c r="AH582" s="299"/>
      <c r="AI582"/>
      <c r="AJ582"/>
      <c r="AL582"/>
      <c r="AM582" s="329"/>
      <c r="AN582"/>
      <c r="AQ582"/>
      <c r="AR582"/>
      <c r="AS582"/>
    </row>
    <row r="583" spans="1:45" x14ac:dyDescent="0.25">
      <c r="A583" s="14"/>
      <c r="B583" s="8"/>
      <c r="C583" s="8"/>
      <c r="D583" s="15"/>
      <c r="E583" s="16"/>
      <c r="F583" s="8"/>
      <c r="G583" s="19"/>
      <c r="H583" s="18"/>
      <c r="I583" s="18"/>
      <c r="J583" s="1"/>
      <c r="K583"/>
      <c r="L583"/>
      <c r="M583"/>
      <c r="N583"/>
      <c r="O583"/>
      <c r="P583"/>
      <c r="Q583"/>
      <c r="R583"/>
      <c r="T583"/>
      <c r="U583"/>
      <c r="V583"/>
      <c r="W583"/>
      <c r="X583"/>
      <c r="Y583"/>
      <c r="Z583"/>
      <c r="AA583"/>
      <c r="AC583"/>
      <c r="AD583"/>
      <c r="AE583"/>
      <c r="AF583"/>
      <c r="AG583"/>
      <c r="AH583" s="299"/>
      <c r="AI583"/>
      <c r="AJ583"/>
      <c r="AL583"/>
      <c r="AM583" s="329"/>
      <c r="AN583"/>
      <c r="AQ583"/>
      <c r="AR583"/>
      <c r="AS583"/>
    </row>
    <row r="584" spans="1:45" x14ac:dyDescent="0.25">
      <c r="A584" s="14"/>
      <c r="B584" s="8"/>
      <c r="C584" s="8"/>
      <c r="D584" s="15"/>
      <c r="E584" s="16"/>
      <c r="F584" s="8"/>
      <c r="G584" s="19"/>
      <c r="H584" s="18"/>
      <c r="I584" s="18"/>
      <c r="J584" s="1"/>
      <c r="K584"/>
      <c r="L584"/>
      <c r="M584"/>
      <c r="N584"/>
      <c r="O584"/>
      <c r="P584"/>
      <c r="Q584"/>
      <c r="R584"/>
      <c r="T584"/>
      <c r="U584"/>
      <c r="V584"/>
      <c r="W584"/>
      <c r="X584"/>
      <c r="Y584"/>
      <c r="Z584"/>
      <c r="AA584"/>
      <c r="AC584"/>
      <c r="AD584"/>
      <c r="AE584"/>
      <c r="AF584"/>
      <c r="AG584"/>
      <c r="AH584" s="299"/>
      <c r="AI584"/>
      <c r="AJ584"/>
      <c r="AL584"/>
      <c r="AM584" s="329"/>
      <c r="AN584"/>
      <c r="AQ584"/>
      <c r="AR584"/>
      <c r="AS584"/>
    </row>
    <row r="585" spans="1:45" x14ac:dyDescent="0.25">
      <c r="A585" s="14"/>
      <c r="B585" s="8"/>
      <c r="C585" s="8"/>
      <c r="D585" s="15"/>
      <c r="E585" s="16"/>
      <c r="F585" s="8"/>
      <c r="G585" s="19"/>
      <c r="H585" s="18"/>
      <c r="I585" s="18"/>
      <c r="J585" s="1"/>
      <c r="K585"/>
      <c r="L585"/>
      <c r="M585"/>
      <c r="N585"/>
      <c r="O585"/>
      <c r="P585"/>
      <c r="Q585"/>
      <c r="R585"/>
      <c r="T585"/>
      <c r="U585"/>
      <c r="V585"/>
      <c r="W585"/>
      <c r="X585"/>
      <c r="Y585"/>
      <c r="Z585"/>
      <c r="AA585"/>
      <c r="AC585"/>
      <c r="AD585"/>
      <c r="AE585"/>
      <c r="AF585"/>
      <c r="AG585"/>
      <c r="AH585" s="299"/>
      <c r="AI585"/>
      <c r="AJ585"/>
      <c r="AL585"/>
      <c r="AM585" s="329"/>
      <c r="AN585"/>
      <c r="AQ585"/>
      <c r="AR585"/>
      <c r="AS585"/>
    </row>
    <row r="586" spans="1:45" x14ac:dyDescent="0.25">
      <c r="A586" s="14"/>
      <c r="B586" s="8"/>
      <c r="C586" s="8"/>
      <c r="D586" s="15"/>
      <c r="E586" s="16"/>
      <c r="F586" s="8"/>
      <c r="G586" s="19"/>
      <c r="H586" s="18"/>
      <c r="I586" s="18"/>
      <c r="J586" s="1"/>
      <c r="K586"/>
      <c r="L586"/>
      <c r="M586"/>
      <c r="N586"/>
      <c r="O586"/>
      <c r="P586"/>
      <c r="Q586"/>
      <c r="R586"/>
      <c r="T586"/>
      <c r="U586"/>
      <c r="V586"/>
      <c r="W586"/>
      <c r="X586"/>
      <c r="Y586"/>
      <c r="Z586"/>
      <c r="AA586"/>
      <c r="AC586"/>
      <c r="AD586"/>
      <c r="AE586"/>
      <c r="AF586"/>
      <c r="AG586"/>
      <c r="AH586" s="299"/>
      <c r="AI586"/>
      <c r="AJ586"/>
      <c r="AL586"/>
      <c r="AM586" s="329"/>
      <c r="AN586"/>
      <c r="AQ586"/>
      <c r="AR586"/>
      <c r="AS586"/>
    </row>
    <row r="587" spans="1:45" x14ac:dyDescent="0.25">
      <c r="A587" s="14"/>
      <c r="B587" s="8"/>
      <c r="C587" s="8"/>
      <c r="D587" s="15"/>
      <c r="E587" s="16"/>
      <c r="F587" s="8"/>
      <c r="G587" s="19"/>
      <c r="H587" s="18"/>
      <c r="I587" s="18"/>
      <c r="J587" s="1"/>
      <c r="K587"/>
      <c r="L587"/>
      <c r="M587"/>
      <c r="N587"/>
      <c r="O587"/>
      <c r="P587"/>
      <c r="Q587"/>
      <c r="R587"/>
      <c r="T587"/>
      <c r="U587"/>
      <c r="V587"/>
      <c r="W587"/>
      <c r="X587"/>
      <c r="Y587"/>
      <c r="Z587"/>
      <c r="AA587"/>
      <c r="AC587"/>
      <c r="AD587"/>
      <c r="AE587"/>
      <c r="AF587"/>
      <c r="AG587"/>
      <c r="AH587" s="299"/>
      <c r="AI587"/>
      <c r="AJ587"/>
      <c r="AL587"/>
      <c r="AM587" s="329"/>
      <c r="AN587"/>
      <c r="AQ587"/>
      <c r="AR587"/>
      <c r="AS587"/>
    </row>
    <row r="588" spans="1:45" x14ac:dyDescent="0.25">
      <c r="A588" s="14"/>
      <c r="B588" s="8"/>
      <c r="C588" s="8"/>
      <c r="D588" s="15"/>
      <c r="E588" s="16"/>
      <c r="F588" s="8"/>
      <c r="G588" s="19"/>
      <c r="H588" s="18"/>
      <c r="I588" s="18"/>
      <c r="J588" s="1"/>
      <c r="K588"/>
      <c r="L588"/>
      <c r="M588"/>
      <c r="N588"/>
      <c r="O588"/>
      <c r="P588"/>
      <c r="Q588"/>
      <c r="R588"/>
      <c r="T588"/>
      <c r="U588"/>
      <c r="V588"/>
      <c r="W588"/>
      <c r="X588"/>
      <c r="Y588"/>
      <c r="Z588"/>
      <c r="AA588"/>
      <c r="AC588"/>
      <c r="AD588"/>
      <c r="AE588"/>
      <c r="AF588"/>
      <c r="AG588"/>
      <c r="AH588" s="299"/>
      <c r="AI588"/>
      <c r="AJ588"/>
      <c r="AL588"/>
      <c r="AM588" s="329"/>
      <c r="AN588"/>
      <c r="AQ588"/>
      <c r="AR588"/>
      <c r="AS588"/>
    </row>
    <row r="589" spans="1:45" x14ac:dyDescent="0.25">
      <c r="A589" s="14"/>
      <c r="B589" s="8"/>
      <c r="C589" s="8"/>
      <c r="D589" s="15"/>
      <c r="E589" s="16"/>
      <c r="F589" s="8"/>
      <c r="G589" s="19"/>
      <c r="H589" s="18"/>
      <c r="I589" s="18"/>
      <c r="J589" s="1"/>
      <c r="K589"/>
      <c r="L589"/>
      <c r="M589"/>
      <c r="N589"/>
      <c r="O589"/>
      <c r="P589"/>
      <c r="Q589"/>
      <c r="R589"/>
      <c r="T589"/>
      <c r="U589"/>
      <c r="V589"/>
      <c r="W589"/>
      <c r="X589"/>
      <c r="Y589"/>
      <c r="Z589"/>
      <c r="AA589"/>
      <c r="AC589"/>
      <c r="AD589"/>
      <c r="AE589"/>
      <c r="AF589"/>
      <c r="AG589"/>
      <c r="AH589" s="299"/>
      <c r="AI589"/>
      <c r="AJ589"/>
      <c r="AL589"/>
      <c r="AM589" s="329"/>
      <c r="AN589"/>
      <c r="AQ589"/>
      <c r="AR589"/>
      <c r="AS589"/>
    </row>
    <row r="590" spans="1:45" x14ac:dyDescent="0.25">
      <c r="A590" s="14"/>
      <c r="B590" s="8"/>
      <c r="C590" s="8"/>
      <c r="D590" s="15"/>
      <c r="E590" s="16"/>
      <c r="F590" s="8"/>
      <c r="G590" s="19"/>
      <c r="H590" s="18"/>
      <c r="I590" s="18"/>
      <c r="J590" s="1"/>
      <c r="K590"/>
      <c r="L590"/>
      <c r="M590"/>
      <c r="N590"/>
      <c r="O590"/>
      <c r="P590"/>
      <c r="Q590"/>
      <c r="R590"/>
      <c r="T590"/>
      <c r="U590"/>
      <c r="V590"/>
      <c r="W590"/>
      <c r="X590"/>
      <c r="Y590"/>
      <c r="Z590"/>
      <c r="AA590"/>
      <c r="AC590"/>
      <c r="AD590"/>
      <c r="AE590"/>
      <c r="AF590"/>
      <c r="AG590"/>
      <c r="AH590" s="299"/>
      <c r="AI590"/>
      <c r="AJ590"/>
      <c r="AL590"/>
      <c r="AM590" s="329"/>
      <c r="AN590"/>
      <c r="AQ590"/>
      <c r="AR590"/>
      <c r="AS590"/>
    </row>
    <row r="591" spans="1:45" x14ac:dyDescent="0.25">
      <c r="A591" s="14"/>
      <c r="B591" s="8"/>
      <c r="C591" s="8"/>
      <c r="D591" s="15"/>
      <c r="E591" s="16"/>
      <c r="F591" s="8"/>
      <c r="G591" s="19"/>
      <c r="H591" s="18"/>
      <c r="I591" s="18"/>
      <c r="J591" s="1"/>
      <c r="K591"/>
      <c r="L591"/>
      <c r="M591"/>
      <c r="N591"/>
      <c r="O591"/>
      <c r="P591"/>
      <c r="Q591"/>
      <c r="R591"/>
      <c r="T591"/>
      <c r="U591"/>
      <c r="V591"/>
      <c r="W591"/>
      <c r="X591"/>
      <c r="Y591"/>
      <c r="Z591"/>
      <c r="AA591"/>
      <c r="AC591"/>
      <c r="AD591"/>
      <c r="AE591"/>
      <c r="AF591"/>
      <c r="AG591"/>
      <c r="AH591" s="299"/>
      <c r="AI591"/>
      <c r="AJ591"/>
      <c r="AL591"/>
      <c r="AM591" s="329"/>
      <c r="AN591"/>
      <c r="AQ591"/>
      <c r="AR591"/>
      <c r="AS591"/>
    </row>
    <row r="592" spans="1:45" x14ac:dyDescent="0.25">
      <c r="A592" s="14"/>
      <c r="B592" s="8"/>
      <c r="C592" s="8"/>
      <c r="D592" s="15"/>
      <c r="E592" s="16"/>
      <c r="F592" s="8"/>
      <c r="G592" s="19"/>
      <c r="H592" s="18"/>
      <c r="I592" s="18"/>
      <c r="J592" s="1"/>
      <c r="K592"/>
      <c r="L592"/>
      <c r="M592"/>
      <c r="N592"/>
      <c r="O592"/>
      <c r="P592"/>
      <c r="Q592"/>
      <c r="R592"/>
      <c r="T592"/>
      <c r="U592"/>
      <c r="V592"/>
      <c r="W592"/>
      <c r="X592"/>
      <c r="Y592"/>
      <c r="Z592"/>
      <c r="AA592"/>
      <c r="AC592"/>
      <c r="AD592"/>
      <c r="AE592"/>
      <c r="AF592"/>
      <c r="AG592"/>
      <c r="AH592" s="299"/>
      <c r="AI592"/>
      <c r="AJ592"/>
      <c r="AL592"/>
      <c r="AM592" s="329"/>
      <c r="AN592"/>
      <c r="AQ592"/>
      <c r="AR592"/>
      <c r="AS592"/>
    </row>
    <row r="593" spans="1:45" x14ac:dyDescent="0.25">
      <c r="A593" s="14"/>
      <c r="B593" s="8"/>
      <c r="C593" s="8"/>
      <c r="D593" s="15"/>
      <c r="E593" s="16"/>
      <c r="F593" s="8"/>
      <c r="G593" s="19"/>
      <c r="H593" s="18"/>
      <c r="I593" s="18"/>
      <c r="J593" s="1"/>
      <c r="K593"/>
      <c r="L593"/>
      <c r="M593"/>
      <c r="N593"/>
      <c r="O593"/>
      <c r="P593"/>
      <c r="Q593"/>
      <c r="R593"/>
      <c r="T593"/>
      <c r="U593"/>
      <c r="V593"/>
      <c r="W593"/>
      <c r="X593"/>
      <c r="Y593"/>
      <c r="Z593"/>
      <c r="AA593"/>
      <c r="AC593"/>
      <c r="AD593"/>
      <c r="AE593"/>
      <c r="AF593"/>
      <c r="AG593"/>
      <c r="AH593" s="299"/>
      <c r="AI593"/>
      <c r="AJ593"/>
      <c r="AL593"/>
      <c r="AM593" s="329"/>
      <c r="AN593"/>
      <c r="AQ593"/>
      <c r="AR593"/>
      <c r="AS593"/>
    </row>
    <row r="594" spans="1:45" x14ac:dyDescent="0.25">
      <c r="A594" s="14"/>
      <c r="B594" s="8"/>
      <c r="C594" s="8"/>
      <c r="D594" s="15"/>
      <c r="E594" s="16"/>
      <c r="F594" s="8"/>
      <c r="G594" s="19"/>
      <c r="H594" s="18"/>
      <c r="I594" s="18"/>
      <c r="J594" s="1"/>
      <c r="K594"/>
      <c r="L594"/>
      <c r="M594"/>
      <c r="N594"/>
      <c r="O594"/>
      <c r="P594"/>
      <c r="Q594"/>
      <c r="R594"/>
      <c r="T594"/>
      <c r="U594"/>
      <c r="V594"/>
      <c r="W594"/>
      <c r="X594"/>
      <c r="Y594"/>
      <c r="Z594"/>
      <c r="AA594"/>
      <c r="AC594"/>
      <c r="AD594"/>
      <c r="AE594"/>
      <c r="AF594"/>
      <c r="AG594"/>
      <c r="AH594" s="299"/>
      <c r="AI594"/>
      <c r="AJ594"/>
      <c r="AL594"/>
      <c r="AM594" s="329"/>
      <c r="AN594"/>
      <c r="AQ594"/>
      <c r="AR594"/>
      <c r="AS594"/>
    </row>
    <row r="595" spans="1:45" x14ac:dyDescent="0.25">
      <c r="A595" s="14"/>
      <c r="B595" s="8"/>
      <c r="C595" s="8"/>
      <c r="D595" s="15"/>
      <c r="E595" s="16"/>
      <c r="F595" s="8"/>
      <c r="G595" s="19"/>
      <c r="H595" s="18"/>
      <c r="I595" s="18"/>
      <c r="J595" s="1"/>
      <c r="K595"/>
      <c r="L595"/>
      <c r="M595"/>
      <c r="N595"/>
      <c r="O595"/>
      <c r="P595"/>
      <c r="Q595"/>
      <c r="R595"/>
      <c r="T595"/>
      <c r="U595"/>
      <c r="V595"/>
      <c r="W595"/>
      <c r="X595"/>
      <c r="Y595"/>
      <c r="Z595"/>
      <c r="AA595"/>
      <c r="AC595"/>
      <c r="AD595"/>
      <c r="AE595"/>
      <c r="AF595"/>
      <c r="AG595"/>
      <c r="AH595" s="299"/>
      <c r="AI595"/>
      <c r="AJ595"/>
      <c r="AL595"/>
      <c r="AM595" s="329"/>
      <c r="AN595"/>
      <c r="AQ595"/>
      <c r="AR595"/>
      <c r="AS595"/>
    </row>
    <row r="596" spans="1:45" x14ac:dyDescent="0.25">
      <c r="A596" s="14"/>
      <c r="B596" s="8"/>
      <c r="C596" s="8"/>
      <c r="D596" s="15"/>
      <c r="E596" s="16"/>
      <c r="F596" s="8"/>
      <c r="G596" s="19"/>
      <c r="H596" s="18"/>
      <c r="I596" s="18"/>
      <c r="J596" s="1"/>
      <c r="K596"/>
      <c r="L596"/>
      <c r="M596"/>
      <c r="N596"/>
      <c r="O596"/>
      <c r="P596"/>
      <c r="Q596"/>
      <c r="R596"/>
      <c r="T596"/>
      <c r="U596"/>
      <c r="V596"/>
      <c r="W596"/>
      <c r="X596"/>
      <c r="Y596"/>
      <c r="Z596"/>
      <c r="AA596"/>
      <c r="AC596"/>
      <c r="AD596"/>
      <c r="AE596"/>
      <c r="AF596"/>
      <c r="AG596"/>
      <c r="AH596" s="299"/>
      <c r="AI596"/>
      <c r="AJ596"/>
      <c r="AL596"/>
      <c r="AM596" s="329"/>
      <c r="AN596"/>
      <c r="AQ596"/>
      <c r="AR596"/>
      <c r="AS596"/>
    </row>
    <row r="597" spans="1:45" x14ac:dyDescent="0.25">
      <c r="A597" s="14"/>
      <c r="B597" s="8"/>
      <c r="C597" s="8"/>
      <c r="D597" s="15"/>
      <c r="E597" s="16"/>
      <c r="F597" s="8"/>
      <c r="G597" s="19"/>
      <c r="H597" s="18"/>
      <c r="I597" s="18"/>
      <c r="J597" s="1"/>
      <c r="K597"/>
      <c r="L597"/>
      <c r="M597"/>
      <c r="N597"/>
      <c r="O597"/>
      <c r="P597"/>
      <c r="Q597"/>
      <c r="R597"/>
      <c r="T597"/>
      <c r="U597"/>
      <c r="V597"/>
      <c r="W597"/>
      <c r="X597"/>
      <c r="Y597"/>
      <c r="Z597"/>
      <c r="AA597"/>
      <c r="AC597"/>
      <c r="AD597"/>
      <c r="AE597"/>
      <c r="AF597"/>
      <c r="AG597"/>
      <c r="AH597" s="299"/>
      <c r="AI597"/>
      <c r="AJ597"/>
      <c r="AL597"/>
      <c r="AM597" s="329"/>
      <c r="AN597"/>
      <c r="AQ597"/>
      <c r="AR597"/>
      <c r="AS597"/>
    </row>
    <row r="598" spans="1:45" x14ac:dyDescent="0.25">
      <c r="A598" s="14"/>
      <c r="B598" s="8"/>
      <c r="C598" s="8"/>
      <c r="D598" s="15"/>
      <c r="E598" s="16"/>
      <c r="F598" s="8"/>
      <c r="G598" s="19"/>
      <c r="H598" s="18"/>
      <c r="I598" s="18"/>
      <c r="J598" s="1"/>
      <c r="K598"/>
      <c r="L598"/>
      <c r="M598"/>
      <c r="N598"/>
      <c r="O598"/>
      <c r="P598"/>
      <c r="Q598"/>
      <c r="R598"/>
      <c r="T598"/>
      <c r="U598"/>
      <c r="V598"/>
      <c r="W598"/>
      <c r="X598"/>
      <c r="Y598"/>
      <c r="Z598"/>
      <c r="AA598"/>
      <c r="AC598"/>
      <c r="AD598"/>
      <c r="AE598"/>
      <c r="AF598"/>
      <c r="AG598"/>
      <c r="AH598" s="299"/>
      <c r="AI598"/>
      <c r="AJ598"/>
      <c r="AL598"/>
      <c r="AM598" s="329"/>
      <c r="AN598"/>
      <c r="AQ598"/>
      <c r="AR598"/>
      <c r="AS598"/>
    </row>
    <row r="599" spans="1:45" x14ac:dyDescent="0.25">
      <c r="A599" s="14"/>
      <c r="B599" s="8"/>
      <c r="C599" s="8"/>
      <c r="D599" s="15"/>
      <c r="E599" s="16"/>
      <c r="F599" s="8"/>
      <c r="G599" s="19"/>
      <c r="H599" s="18"/>
      <c r="I599" s="18"/>
      <c r="J599" s="1"/>
      <c r="K599"/>
      <c r="L599"/>
      <c r="M599"/>
      <c r="N599"/>
      <c r="O599"/>
      <c r="P599"/>
      <c r="Q599"/>
      <c r="R599"/>
      <c r="T599"/>
      <c r="U599"/>
      <c r="V599"/>
      <c r="W599"/>
      <c r="X599"/>
      <c r="Y599"/>
      <c r="Z599"/>
      <c r="AA599"/>
      <c r="AC599"/>
      <c r="AD599"/>
      <c r="AE599"/>
      <c r="AF599"/>
      <c r="AG599"/>
      <c r="AH599" s="299"/>
      <c r="AI599"/>
      <c r="AJ599"/>
      <c r="AL599"/>
      <c r="AM599" s="329"/>
      <c r="AN599"/>
      <c r="AQ599"/>
      <c r="AR599"/>
      <c r="AS599"/>
    </row>
    <row r="600" spans="1:45" x14ac:dyDescent="0.25">
      <c r="A600" s="14"/>
      <c r="B600" s="8"/>
      <c r="C600" s="8"/>
      <c r="D600" s="15"/>
      <c r="E600" s="16"/>
      <c r="F600" s="8"/>
      <c r="G600" s="19"/>
      <c r="H600" s="18"/>
      <c r="I600" s="18"/>
      <c r="J600" s="1"/>
      <c r="K600"/>
      <c r="L600"/>
      <c r="M600"/>
      <c r="N600"/>
      <c r="O600"/>
      <c r="P600"/>
      <c r="Q600"/>
      <c r="R600"/>
      <c r="T600"/>
      <c r="U600"/>
      <c r="V600"/>
      <c r="W600"/>
      <c r="X600"/>
      <c r="Y600"/>
      <c r="Z600"/>
      <c r="AA600"/>
      <c r="AC600"/>
      <c r="AD600"/>
      <c r="AE600"/>
      <c r="AF600"/>
      <c r="AG600"/>
      <c r="AH600" s="299"/>
      <c r="AI600"/>
      <c r="AJ600"/>
      <c r="AL600"/>
      <c r="AM600" s="329"/>
      <c r="AN600"/>
      <c r="AQ600"/>
      <c r="AR600"/>
      <c r="AS600"/>
    </row>
    <row r="601" spans="1:45" x14ac:dyDescent="0.25">
      <c r="A601" s="14"/>
      <c r="B601" s="8"/>
      <c r="C601" s="8"/>
      <c r="D601" s="15"/>
      <c r="E601" s="16"/>
      <c r="F601" s="8"/>
      <c r="G601" s="19"/>
      <c r="H601" s="18"/>
      <c r="I601" s="18"/>
      <c r="J601" s="1"/>
      <c r="K601"/>
      <c r="L601"/>
      <c r="M601"/>
      <c r="N601"/>
      <c r="O601"/>
      <c r="P601"/>
      <c r="Q601"/>
      <c r="R601"/>
      <c r="T601"/>
      <c r="U601"/>
      <c r="V601"/>
      <c r="W601"/>
      <c r="X601"/>
      <c r="Y601"/>
      <c r="Z601"/>
      <c r="AA601"/>
      <c r="AC601"/>
      <c r="AD601"/>
      <c r="AE601"/>
      <c r="AF601"/>
      <c r="AG601"/>
      <c r="AH601" s="299"/>
      <c r="AI601"/>
      <c r="AJ601"/>
      <c r="AL601"/>
      <c r="AM601" s="329"/>
      <c r="AN601"/>
      <c r="AQ601"/>
      <c r="AR601"/>
      <c r="AS601"/>
    </row>
    <row r="602" spans="1:45" x14ac:dyDescent="0.25">
      <c r="A602" s="14"/>
      <c r="B602" s="8"/>
      <c r="C602" s="8"/>
      <c r="D602" s="15"/>
      <c r="E602" s="16"/>
      <c r="F602" s="8"/>
      <c r="G602" s="19"/>
      <c r="H602" s="18"/>
      <c r="I602" s="18"/>
      <c r="J602" s="1"/>
      <c r="K602"/>
      <c r="L602"/>
      <c r="M602"/>
      <c r="N602"/>
      <c r="O602"/>
      <c r="P602"/>
      <c r="Q602"/>
      <c r="R602"/>
      <c r="T602"/>
      <c r="U602"/>
      <c r="V602"/>
      <c r="W602"/>
      <c r="X602"/>
      <c r="Y602"/>
      <c r="Z602"/>
      <c r="AA602"/>
      <c r="AC602"/>
      <c r="AD602"/>
      <c r="AE602"/>
      <c r="AF602"/>
      <c r="AG602"/>
      <c r="AH602" s="299"/>
      <c r="AI602"/>
      <c r="AJ602"/>
      <c r="AL602"/>
      <c r="AM602" s="329"/>
      <c r="AN602"/>
      <c r="AQ602"/>
      <c r="AR602"/>
      <c r="AS602"/>
    </row>
    <row r="603" spans="1:45" x14ac:dyDescent="0.25">
      <c r="A603" s="14"/>
      <c r="B603" s="8"/>
      <c r="C603" s="8"/>
      <c r="D603" s="15"/>
      <c r="E603" s="16"/>
      <c r="F603" s="8"/>
      <c r="G603" s="19"/>
      <c r="H603" s="18"/>
      <c r="I603" s="18"/>
      <c r="J603" s="1"/>
      <c r="K603"/>
      <c r="L603"/>
      <c r="M603"/>
      <c r="N603"/>
      <c r="O603"/>
      <c r="P603"/>
      <c r="Q603"/>
      <c r="R603"/>
      <c r="T603"/>
      <c r="U603"/>
      <c r="V603"/>
      <c r="W603"/>
      <c r="X603"/>
      <c r="Y603"/>
      <c r="Z603"/>
      <c r="AA603"/>
      <c r="AC603"/>
      <c r="AD603"/>
      <c r="AE603"/>
      <c r="AF603"/>
      <c r="AG603"/>
      <c r="AH603" s="299"/>
      <c r="AI603"/>
      <c r="AJ603"/>
      <c r="AL603"/>
      <c r="AM603" s="329"/>
      <c r="AN603"/>
      <c r="AQ603"/>
      <c r="AR603"/>
      <c r="AS603"/>
    </row>
    <row r="604" spans="1:45" x14ac:dyDescent="0.25">
      <c r="A604" s="14"/>
      <c r="B604" s="8"/>
      <c r="C604" s="8"/>
      <c r="D604" s="15"/>
      <c r="E604" s="16"/>
      <c r="F604" s="8"/>
      <c r="G604" s="19"/>
      <c r="H604" s="18"/>
      <c r="I604" s="18"/>
      <c r="J604" s="1"/>
      <c r="K604"/>
      <c r="L604"/>
      <c r="M604"/>
      <c r="N604"/>
      <c r="O604"/>
      <c r="P604"/>
      <c r="Q604"/>
      <c r="R604"/>
      <c r="T604"/>
      <c r="U604"/>
      <c r="V604"/>
      <c r="W604"/>
      <c r="X604"/>
      <c r="Y604"/>
      <c r="Z604"/>
      <c r="AA604"/>
      <c r="AC604"/>
      <c r="AD604"/>
      <c r="AE604"/>
      <c r="AF604"/>
      <c r="AG604"/>
      <c r="AH604" s="299"/>
      <c r="AI604"/>
      <c r="AJ604"/>
      <c r="AL604"/>
      <c r="AM604" s="329"/>
      <c r="AN604"/>
      <c r="AQ604"/>
      <c r="AR604"/>
      <c r="AS604"/>
    </row>
    <row r="605" spans="1:45" x14ac:dyDescent="0.25">
      <c r="A605" s="14"/>
      <c r="B605" s="8"/>
      <c r="C605" s="8"/>
      <c r="D605" s="15"/>
      <c r="E605" s="16"/>
      <c r="F605" s="8"/>
      <c r="G605" s="19"/>
      <c r="H605" s="18"/>
      <c r="I605" s="18"/>
      <c r="J605" s="1"/>
      <c r="K605"/>
      <c r="L605"/>
      <c r="M605"/>
      <c r="N605"/>
      <c r="O605"/>
      <c r="P605"/>
      <c r="Q605"/>
      <c r="R605"/>
      <c r="T605"/>
      <c r="U605"/>
      <c r="V605"/>
      <c r="W605"/>
      <c r="X605"/>
      <c r="Y605"/>
      <c r="Z605"/>
      <c r="AA605"/>
      <c r="AC605"/>
      <c r="AD605"/>
      <c r="AE605"/>
      <c r="AF605"/>
      <c r="AG605"/>
      <c r="AH605" s="299"/>
      <c r="AI605"/>
      <c r="AJ605"/>
      <c r="AL605"/>
      <c r="AM605" s="329"/>
      <c r="AN605"/>
      <c r="AQ605"/>
      <c r="AR605"/>
      <c r="AS605"/>
    </row>
    <row r="606" spans="1:45" x14ac:dyDescent="0.25">
      <c r="A606" s="14"/>
      <c r="B606" s="8"/>
      <c r="C606" s="8"/>
      <c r="D606" s="15"/>
      <c r="E606" s="16"/>
      <c r="F606" s="8"/>
      <c r="G606" s="19"/>
      <c r="H606" s="18"/>
      <c r="I606" s="18"/>
      <c r="J606" s="1"/>
      <c r="K606"/>
      <c r="L606"/>
      <c r="M606"/>
      <c r="N606"/>
      <c r="O606"/>
      <c r="P606"/>
      <c r="Q606"/>
      <c r="R606"/>
      <c r="T606"/>
      <c r="U606"/>
      <c r="V606"/>
      <c r="W606"/>
      <c r="X606"/>
      <c r="Y606"/>
      <c r="Z606"/>
      <c r="AA606"/>
      <c r="AC606"/>
      <c r="AD606"/>
      <c r="AE606"/>
      <c r="AF606"/>
      <c r="AG606"/>
      <c r="AH606" s="299"/>
      <c r="AI606"/>
      <c r="AJ606"/>
      <c r="AL606"/>
      <c r="AM606" s="329"/>
      <c r="AN606"/>
      <c r="AQ606"/>
      <c r="AR606"/>
      <c r="AS606"/>
    </row>
    <row r="607" spans="1:45" x14ac:dyDescent="0.25">
      <c r="A607" s="14"/>
      <c r="B607" s="8"/>
      <c r="C607" s="8"/>
      <c r="D607" s="15"/>
      <c r="E607" s="16"/>
      <c r="F607" s="8"/>
      <c r="G607" s="19"/>
      <c r="H607" s="18"/>
      <c r="I607" s="18"/>
      <c r="J607" s="1"/>
      <c r="K607"/>
      <c r="L607"/>
      <c r="M607"/>
      <c r="N607"/>
      <c r="O607"/>
      <c r="P607"/>
      <c r="Q607"/>
      <c r="R607"/>
      <c r="T607"/>
      <c r="U607"/>
      <c r="V607"/>
      <c r="W607"/>
      <c r="X607"/>
      <c r="Y607"/>
      <c r="Z607"/>
      <c r="AA607"/>
      <c r="AC607"/>
      <c r="AD607"/>
      <c r="AE607"/>
      <c r="AF607"/>
      <c r="AG607"/>
      <c r="AH607" s="299"/>
      <c r="AI607"/>
      <c r="AJ607"/>
      <c r="AL607"/>
      <c r="AM607" s="329"/>
      <c r="AN607"/>
      <c r="AQ607"/>
      <c r="AR607"/>
      <c r="AS607"/>
    </row>
    <row r="608" spans="1:45" x14ac:dyDescent="0.25">
      <c r="A608" s="14"/>
      <c r="B608" s="8"/>
      <c r="C608" s="8"/>
      <c r="D608" s="15"/>
      <c r="E608" s="16"/>
      <c r="F608" s="8"/>
      <c r="G608" s="19"/>
      <c r="H608" s="18"/>
      <c r="I608" s="18"/>
      <c r="J608" s="1"/>
      <c r="K608"/>
      <c r="L608"/>
      <c r="M608"/>
      <c r="N608"/>
      <c r="O608"/>
      <c r="P608"/>
      <c r="Q608"/>
      <c r="R608"/>
      <c r="T608"/>
      <c r="U608"/>
      <c r="V608"/>
      <c r="W608"/>
      <c r="X608"/>
      <c r="Y608"/>
      <c r="Z608"/>
      <c r="AA608"/>
      <c r="AC608"/>
      <c r="AD608"/>
      <c r="AE608"/>
      <c r="AF608"/>
      <c r="AG608"/>
      <c r="AH608" s="299"/>
      <c r="AI608"/>
      <c r="AJ608"/>
      <c r="AL608"/>
      <c r="AM608" s="329"/>
      <c r="AN608"/>
      <c r="AQ608"/>
      <c r="AR608"/>
      <c r="AS608"/>
    </row>
    <row r="609" spans="1:45" x14ac:dyDescent="0.25">
      <c r="A609" s="14"/>
      <c r="B609" s="8"/>
      <c r="C609" s="8"/>
      <c r="D609" s="15"/>
      <c r="E609" s="16"/>
      <c r="F609" s="8"/>
      <c r="G609" s="19"/>
      <c r="H609" s="18"/>
      <c r="I609" s="18"/>
      <c r="J609" s="1"/>
      <c r="K609"/>
      <c r="L609"/>
      <c r="M609"/>
      <c r="N609"/>
      <c r="O609"/>
      <c r="P609"/>
      <c r="Q609"/>
      <c r="R609"/>
      <c r="T609"/>
      <c r="U609"/>
      <c r="V609"/>
      <c r="W609"/>
      <c r="X609"/>
      <c r="Y609"/>
      <c r="Z609"/>
      <c r="AA609"/>
      <c r="AC609"/>
      <c r="AD609"/>
      <c r="AE609"/>
      <c r="AF609"/>
      <c r="AG609"/>
      <c r="AH609" s="299"/>
      <c r="AI609"/>
      <c r="AJ609"/>
      <c r="AL609"/>
      <c r="AM609" s="329"/>
      <c r="AN609"/>
      <c r="AQ609"/>
      <c r="AR609"/>
      <c r="AS609"/>
    </row>
    <row r="610" spans="1:45" x14ac:dyDescent="0.25">
      <c r="A610" s="14"/>
      <c r="B610" s="8"/>
      <c r="C610" s="8"/>
      <c r="D610" s="15"/>
      <c r="E610" s="16"/>
      <c r="F610" s="8"/>
      <c r="G610" s="19"/>
      <c r="H610" s="18"/>
      <c r="I610" s="18"/>
      <c r="J610" s="1"/>
      <c r="K610"/>
      <c r="L610"/>
      <c r="M610"/>
      <c r="N610"/>
      <c r="O610"/>
      <c r="P610"/>
      <c r="Q610"/>
      <c r="R610"/>
      <c r="T610"/>
      <c r="U610"/>
      <c r="V610"/>
      <c r="W610"/>
      <c r="X610"/>
      <c r="Y610"/>
      <c r="Z610"/>
      <c r="AA610"/>
      <c r="AC610"/>
      <c r="AD610"/>
      <c r="AE610"/>
      <c r="AF610"/>
      <c r="AG610"/>
      <c r="AH610" s="299"/>
      <c r="AI610"/>
      <c r="AJ610"/>
      <c r="AL610"/>
      <c r="AM610" s="329"/>
      <c r="AN610"/>
      <c r="AQ610"/>
      <c r="AR610"/>
      <c r="AS610"/>
    </row>
    <row r="611" spans="1:45" x14ac:dyDescent="0.25">
      <c r="A611" s="14"/>
      <c r="B611" s="8"/>
      <c r="C611" s="8"/>
      <c r="D611" s="15"/>
      <c r="E611" s="16"/>
      <c r="F611" s="8"/>
      <c r="G611" s="19"/>
      <c r="H611" s="18"/>
      <c r="I611" s="18"/>
      <c r="J611" s="1"/>
      <c r="K611"/>
      <c r="L611"/>
      <c r="M611"/>
      <c r="N611"/>
      <c r="O611"/>
      <c r="P611"/>
      <c r="Q611"/>
      <c r="R611"/>
      <c r="T611"/>
      <c r="U611"/>
      <c r="V611"/>
      <c r="W611"/>
      <c r="X611"/>
      <c r="Y611"/>
      <c r="Z611"/>
      <c r="AA611"/>
      <c r="AC611"/>
      <c r="AD611"/>
      <c r="AE611"/>
      <c r="AF611"/>
      <c r="AG611"/>
      <c r="AH611" s="299"/>
      <c r="AI611"/>
      <c r="AJ611"/>
      <c r="AL611"/>
      <c r="AM611" s="329"/>
      <c r="AN611"/>
      <c r="AQ611"/>
      <c r="AR611"/>
      <c r="AS611"/>
    </row>
    <row r="612" spans="1:45" x14ac:dyDescent="0.25">
      <c r="A612" s="14"/>
      <c r="B612" s="8"/>
      <c r="C612" s="8"/>
      <c r="D612" s="15"/>
      <c r="E612" s="16"/>
      <c r="F612" s="8"/>
      <c r="G612" s="19"/>
      <c r="H612" s="18"/>
      <c r="I612" s="18"/>
      <c r="J612" s="1"/>
      <c r="K612"/>
      <c r="L612"/>
      <c r="M612"/>
      <c r="N612"/>
      <c r="O612"/>
      <c r="P612"/>
      <c r="Q612"/>
      <c r="R612"/>
      <c r="T612"/>
      <c r="U612"/>
      <c r="V612"/>
      <c r="W612"/>
      <c r="X612"/>
      <c r="Y612"/>
      <c r="Z612"/>
      <c r="AA612"/>
      <c r="AC612"/>
      <c r="AD612"/>
      <c r="AE612"/>
      <c r="AF612"/>
      <c r="AG612"/>
      <c r="AH612" s="299"/>
      <c r="AI612"/>
      <c r="AJ612"/>
      <c r="AL612"/>
      <c r="AM612" s="329"/>
      <c r="AN612"/>
      <c r="AQ612"/>
      <c r="AR612"/>
      <c r="AS612"/>
    </row>
    <row r="613" spans="1:45" x14ac:dyDescent="0.25">
      <c r="A613" s="14"/>
      <c r="B613" s="8"/>
      <c r="C613" s="8"/>
      <c r="D613" s="15"/>
      <c r="E613" s="16"/>
      <c r="F613" s="8"/>
      <c r="G613" s="19"/>
      <c r="H613" s="18"/>
      <c r="I613" s="18"/>
      <c r="J613" s="1"/>
      <c r="K613"/>
      <c r="L613"/>
      <c r="M613"/>
      <c r="N613"/>
      <c r="O613"/>
      <c r="P613"/>
      <c r="Q613"/>
      <c r="R613"/>
      <c r="T613"/>
      <c r="U613"/>
      <c r="V613"/>
      <c r="W613"/>
      <c r="X613"/>
      <c r="Y613"/>
      <c r="Z613"/>
      <c r="AA613"/>
      <c r="AC613"/>
      <c r="AD613"/>
      <c r="AE613"/>
      <c r="AF613"/>
      <c r="AG613"/>
      <c r="AH613" s="299"/>
      <c r="AI613"/>
      <c r="AJ613"/>
      <c r="AL613"/>
      <c r="AM613" s="329"/>
      <c r="AN613"/>
      <c r="AQ613"/>
      <c r="AR613"/>
      <c r="AS613"/>
    </row>
    <row r="614" spans="1:45" x14ac:dyDescent="0.25">
      <c r="A614" s="14"/>
      <c r="B614" s="8"/>
      <c r="C614" s="8"/>
      <c r="D614" s="15"/>
      <c r="E614" s="16"/>
      <c r="F614" s="8"/>
      <c r="G614" s="19"/>
      <c r="H614" s="18"/>
      <c r="I614" s="18"/>
      <c r="J614" s="1"/>
      <c r="K614"/>
      <c r="L614"/>
      <c r="M614"/>
      <c r="N614"/>
      <c r="O614"/>
      <c r="P614"/>
      <c r="Q614"/>
      <c r="R614"/>
      <c r="T614"/>
      <c r="U614"/>
      <c r="V614"/>
      <c r="W614"/>
      <c r="X614"/>
      <c r="Y614"/>
      <c r="Z614"/>
      <c r="AA614"/>
      <c r="AC614"/>
      <c r="AD614"/>
      <c r="AE614"/>
      <c r="AF614"/>
      <c r="AG614"/>
      <c r="AH614" s="299"/>
      <c r="AI614"/>
      <c r="AJ614"/>
      <c r="AL614"/>
      <c r="AM614" s="329"/>
      <c r="AN614"/>
      <c r="AQ614"/>
      <c r="AR614"/>
      <c r="AS614"/>
    </row>
    <row r="615" spans="1:45" x14ac:dyDescent="0.25">
      <c r="A615" s="14"/>
      <c r="B615" s="8"/>
      <c r="C615" s="8"/>
      <c r="D615" s="15"/>
      <c r="E615" s="16"/>
      <c r="F615" s="8"/>
      <c r="G615" s="19"/>
      <c r="H615" s="18"/>
      <c r="I615" s="18"/>
      <c r="J615" s="1"/>
      <c r="K615"/>
      <c r="L615"/>
      <c r="M615"/>
      <c r="N615"/>
      <c r="O615"/>
      <c r="P615"/>
      <c r="Q615"/>
      <c r="R615"/>
      <c r="T615"/>
      <c r="U615"/>
      <c r="V615"/>
      <c r="W615"/>
      <c r="X615"/>
      <c r="Y615"/>
      <c r="Z615"/>
      <c r="AA615"/>
      <c r="AC615"/>
      <c r="AD615"/>
      <c r="AE615"/>
      <c r="AF615"/>
      <c r="AG615"/>
      <c r="AH615" s="299"/>
      <c r="AI615"/>
      <c r="AJ615"/>
      <c r="AL615"/>
      <c r="AM615" s="329"/>
      <c r="AN615"/>
      <c r="AQ615"/>
      <c r="AR615"/>
      <c r="AS615"/>
    </row>
    <row r="616" spans="1:45" x14ac:dyDescent="0.25">
      <c r="A616" s="14"/>
      <c r="B616" s="8"/>
      <c r="C616" s="8"/>
      <c r="D616" s="15"/>
      <c r="E616" s="16"/>
      <c r="F616" s="8"/>
      <c r="G616" s="19"/>
      <c r="H616" s="18"/>
      <c r="I616" s="18"/>
      <c r="J616" s="1"/>
      <c r="K616"/>
      <c r="L616"/>
      <c r="M616"/>
      <c r="N616"/>
      <c r="O616"/>
      <c r="P616"/>
      <c r="Q616"/>
      <c r="R616"/>
      <c r="T616"/>
      <c r="U616"/>
      <c r="V616"/>
      <c r="W616"/>
      <c r="X616"/>
      <c r="Y616"/>
      <c r="Z616"/>
      <c r="AA616"/>
      <c r="AC616"/>
      <c r="AD616"/>
      <c r="AE616"/>
      <c r="AF616"/>
      <c r="AG616"/>
      <c r="AH616" s="299"/>
      <c r="AI616"/>
      <c r="AJ616"/>
      <c r="AL616"/>
      <c r="AM616" s="329"/>
      <c r="AN616"/>
      <c r="AQ616"/>
      <c r="AR616"/>
      <c r="AS616"/>
    </row>
    <row r="617" spans="1:45" x14ac:dyDescent="0.25">
      <c r="A617" s="14"/>
      <c r="B617" s="8"/>
      <c r="C617" s="8"/>
      <c r="D617" s="15"/>
      <c r="E617" s="16"/>
      <c r="F617" s="8"/>
      <c r="G617" s="19"/>
      <c r="H617" s="18"/>
      <c r="I617" s="18"/>
      <c r="J617" s="1"/>
      <c r="K617"/>
      <c r="L617"/>
      <c r="M617"/>
      <c r="N617"/>
      <c r="O617"/>
      <c r="P617"/>
      <c r="Q617"/>
      <c r="R617"/>
      <c r="T617"/>
      <c r="U617"/>
      <c r="V617"/>
      <c r="W617"/>
      <c r="X617"/>
      <c r="Y617"/>
      <c r="Z617"/>
      <c r="AA617"/>
      <c r="AC617"/>
      <c r="AD617"/>
      <c r="AE617"/>
      <c r="AF617"/>
      <c r="AG617"/>
      <c r="AH617" s="299"/>
      <c r="AI617"/>
      <c r="AJ617"/>
      <c r="AL617"/>
      <c r="AM617" s="329"/>
      <c r="AN617"/>
      <c r="AQ617"/>
      <c r="AR617"/>
      <c r="AS617"/>
    </row>
    <row r="618" spans="1:45" x14ac:dyDescent="0.25">
      <c r="A618" s="14"/>
      <c r="B618" s="8"/>
      <c r="C618" s="8"/>
      <c r="D618" s="15"/>
      <c r="E618" s="16"/>
      <c r="F618" s="8"/>
      <c r="G618" s="19"/>
      <c r="H618" s="18"/>
      <c r="I618" s="18"/>
      <c r="J618" s="1"/>
      <c r="K618"/>
      <c r="L618"/>
      <c r="M618"/>
      <c r="N618"/>
      <c r="O618"/>
      <c r="P618"/>
      <c r="Q618"/>
      <c r="R618"/>
      <c r="T618"/>
      <c r="U618"/>
      <c r="V618"/>
      <c r="W618"/>
      <c r="X618"/>
      <c r="Y618"/>
      <c r="Z618"/>
      <c r="AA618"/>
      <c r="AC618"/>
      <c r="AD618"/>
      <c r="AE618"/>
      <c r="AF618"/>
      <c r="AG618"/>
      <c r="AH618" s="299"/>
      <c r="AI618"/>
      <c r="AJ618"/>
      <c r="AL618"/>
      <c r="AM618" s="329"/>
      <c r="AN618"/>
      <c r="AQ618"/>
      <c r="AR618"/>
      <c r="AS618"/>
    </row>
    <row r="619" spans="1:45" x14ac:dyDescent="0.25">
      <c r="A619" s="14"/>
      <c r="B619" s="8"/>
      <c r="C619" s="8"/>
      <c r="D619" s="15"/>
      <c r="E619" s="16"/>
      <c r="F619" s="8"/>
      <c r="G619" s="19"/>
      <c r="H619" s="18"/>
      <c r="I619" s="18"/>
      <c r="J619" s="1"/>
      <c r="K619"/>
      <c r="L619"/>
      <c r="M619"/>
      <c r="N619"/>
      <c r="O619"/>
      <c r="P619"/>
      <c r="Q619"/>
      <c r="R619"/>
      <c r="T619"/>
      <c r="U619"/>
      <c r="V619"/>
      <c r="W619"/>
      <c r="X619"/>
      <c r="Y619"/>
      <c r="Z619"/>
      <c r="AA619"/>
      <c r="AC619"/>
      <c r="AD619"/>
      <c r="AE619"/>
      <c r="AF619"/>
      <c r="AG619"/>
      <c r="AH619" s="299"/>
      <c r="AI619"/>
      <c r="AJ619"/>
      <c r="AL619"/>
      <c r="AM619" s="329"/>
      <c r="AN619"/>
      <c r="AQ619"/>
      <c r="AR619"/>
      <c r="AS619"/>
    </row>
    <row r="620" spans="1:45" x14ac:dyDescent="0.25">
      <c r="A620" s="14"/>
      <c r="B620" s="8"/>
      <c r="C620" s="8"/>
      <c r="D620" s="15"/>
      <c r="E620" s="16"/>
      <c r="F620" s="8"/>
      <c r="G620" s="19"/>
      <c r="H620" s="18"/>
      <c r="I620" s="18"/>
      <c r="J620" s="1"/>
      <c r="K620"/>
      <c r="L620"/>
      <c r="M620"/>
      <c r="N620"/>
      <c r="O620"/>
      <c r="P620"/>
      <c r="Q620"/>
      <c r="R620"/>
      <c r="T620"/>
      <c r="U620"/>
      <c r="V620"/>
      <c r="W620"/>
      <c r="X620"/>
      <c r="Y620"/>
      <c r="Z620"/>
      <c r="AA620"/>
      <c r="AC620"/>
      <c r="AD620"/>
      <c r="AE620"/>
      <c r="AF620"/>
      <c r="AG620"/>
      <c r="AH620" s="299"/>
      <c r="AI620"/>
      <c r="AJ620"/>
      <c r="AL620"/>
      <c r="AM620" s="329"/>
      <c r="AN620"/>
      <c r="AQ620"/>
      <c r="AR620"/>
      <c r="AS620"/>
    </row>
    <row r="621" spans="1:45" x14ac:dyDescent="0.25">
      <c r="A621" s="14"/>
      <c r="B621" s="8"/>
      <c r="C621" s="8"/>
      <c r="D621" s="15"/>
      <c r="E621" s="16"/>
      <c r="F621" s="8"/>
      <c r="G621" s="19"/>
      <c r="H621" s="18"/>
      <c r="I621" s="18"/>
      <c r="J621" s="1"/>
      <c r="K621"/>
      <c r="L621"/>
      <c r="M621"/>
      <c r="N621"/>
      <c r="O621"/>
      <c r="P621"/>
      <c r="Q621"/>
      <c r="R621"/>
      <c r="T621"/>
      <c r="U621"/>
      <c r="V621"/>
      <c r="W621"/>
      <c r="X621"/>
      <c r="Y621"/>
      <c r="Z621"/>
      <c r="AA621"/>
      <c r="AC621"/>
      <c r="AD621"/>
      <c r="AE621"/>
      <c r="AF621"/>
      <c r="AG621"/>
      <c r="AH621" s="299"/>
      <c r="AI621"/>
      <c r="AJ621"/>
      <c r="AL621"/>
      <c r="AM621" s="329"/>
      <c r="AN621"/>
      <c r="AQ621"/>
      <c r="AR621"/>
      <c r="AS621"/>
    </row>
    <row r="622" spans="1:45" x14ac:dyDescent="0.25">
      <c r="A622" s="14"/>
      <c r="B622" s="8"/>
      <c r="C622" s="8"/>
      <c r="D622" s="15"/>
      <c r="E622" s="16"/>
      <c r="F622" s="8"/>
      <c r="G622" s="19"/>
      <c r="H622" s="18"/>
      <c r="I622" s="18"/>
      <c r="J622" s="1"/>
      <c r="K622"/>
      <c r="L622"/>
      <c r="M622"/>
      <c r="N622"/>
      <c r="O622"/>
      <c r="P622"/>
      <c r="Q622"/>
      <c r="R622"/>
      <c r="T622"/>
      <c r="U622"/>
      <c r="V622"/>
      <c r="W622"/>
      <c r="X622"/>
      <c r="Y622"/>
      <c r="Z622"/>
      <c r="AA622"/>
      <c r="AC622"/>
      <c r="AD622"/>
      <c r="AE622"/>
      <c r="AF622"/>
      <c r="AG622"/>
      <c r="AH622" s="299"/>
      <c r="AI622"/>
      <c r="AJ622"/>
      <c r="AL622"/>
      <c r="AM622" s="329"/>
      <c r="AN622"/>
      <c r="AQ622"/>
      <c r="AR622"/>
      <c r="AS622"/>
    </row>
    <row r="623" spans="1:45" x14ac:dyDescent="0.25">
      <c r="A623" s="14"/>
      <c r="B623" s="8"/>
      <c r="C623" s="8"/>
      <c r="D623" s="15"/>
      <c r="E623" s="16"/>
      <c r="F623" s="8"/>
      <c r="G623" s="19"/>
      <c r="H623" s="18"/>
      <c r="I623" s="18"/>
      <c r="J623" s="1"/>
      <c r="K623"/>
      <c r="L623"/>
      <c r="M623"/>
      <c r="N623"/>
      <c r="O623"/>
      <c r="P623"/>
      <c r="Q623"/>
      <c r="R623"/>
      <c r="T623"/>
      <c r="U623"/>
      <c r="V623"/>
      <c r="W623"/>
      <c r="X623"/>
      <c r="Y623"/>
      <c r="Z623"/>
      <c r="AA623"/>
      <c r="AC623"/>
      <c r="AD623"/>
      <c r="AE623"/>
      <c r="AF623"/>
      <c r="AG623"/>
      <c r="AH623" s="299"/>
      <c r="AI623"/>
      <c r="AJ623"/>
      <c r="AL623"/>
      <c r="AM623" s="329"/>
      <c r="AN623"/>
      <c r="AQ623"/>
      <c r="AR623"/>
      <c r="AS623"/>
    </row>
    <row r="624" spans="1:45" x14ac:dyDescent="0.25">
      <c r="A624" s="14"/>
      <c r="B624" s="8"/>
      <c r="C624" s="8"/>
      <c r="D624" s="15"/>
      <c r="E624" s="16"/>
      <c r="F624" s="8"/>
      <c r="G624" s="19"/>
      <c r="H624" s="18"/>
      <c r="I624" s="18"/>
      <c r="J624" s="1"/>
      <c r="K624"/>
      <c r="L624"/>
      <c r="M624"/>
      <c r="N624"/>
      <c r="O624"/>
      <c r="P624"/>
      <c r="Q624"/>
      <c r="R624"/>
      <c r="T624"/>
      <c r="U624"/>
      <c r="V624"/>
      <c r="W624"/>
      <c r="X624"/>
      <c r="Y624"/>
      <c r="Z624"/>
      <c r="AA624"/>
      <c r="AC624"/>
      <c r="AD624"/>
      <c r="AE624"/>
      <c r="AF624"/>
      <c r="AG624"/>
      <c r="AH624" s="299"/>
      <c r="AI624"/>
      <c r="AJ624"/>
      <c r="AL624"/>
      <c r="AM624" s="329"/>
      <c r="AN624"/>
      <c r="AQ624"/>
      <c r="AR624"/>
      <c r="AS624"/>
    </row>
    <row r="625" spans="1:45" x14ac:dyDescent="0.25">
      <c r="A625" s="14"/>
      <c r="B625" s="8"/>
      <c r="C625" s="8"/>
      <c r="D625" s="15"/>
      <c r="E625" s="16"/>
      <c r="F625" s="8"/>
      <c r="G625" s="19"/>
      <c r="H625" s="18"/>
      <c r="I625" s="18"/>
      <c r="J625" s="1"/>
      <c r="K625"/>
      <c r="L625"/>
      <c r="M625"/>
      <c r="N625"/>
      <c r="O625"/>
      <c r="P625"/>
      <c r="Q625"/>
      <c r="R625"/>
      <c r="T625"/>
      <c r="U625"/>
      <c r="V625"/>
      <c r="W625"/>
      <c r="X625"/>
      <c r="Y625"/>
      <c r="Z625"/>
      <c r="AA625"/>
      <c r="AC625"/>
      <c r="AD625"/>
      <c r="AE625"/>
      <c r="AF625"/>
      <c r="AG625"/>
      <c r="AH625" s="299"/>
      <c r="AI625"/>
      <c r="AJ625"/>
      <c r="AL625"/>
      <c r="AM625" s="329"/>
      <c r="AN625"/>
      <c r="AQ625"/>
      <c r="AR625"/>
      <c r="AS625"/>
    </row>
    <row r="626" spans="1:45" x14ac:dyDescent="0.25">
      <c r="A626" s="14"/>
      <c r="B626" s="8"/>
      <c r="C626" s="8"/>
      <c r="D626" s="15"/>
      <c r="E626" s="16"/>
      <c r="F626" s="8"/>
      <c r="G626" s="19"/>
      <c r="H626" s="18"/>
      <c r="I626" s="18"/>
      <c r="J626" s="1"/>
      <c r="K626"/>
      <c r="L626"/>
      <c r="M626"/>
      <c r="N626"/>
      <c r="O626"/>
      <c r="P626"/>
      <c r="Q626"/>
      <c r="R626"/>
      <c r="T626"/>
      <c r="U626"/>
      <c r="V626"/>
      <c r="W626"/>
      <c r="X626"/>
      <c r="Y626"/>
      <c r="Z626"/>
      <c r="AA626"/>
      <c r="AC626"/>
      <c r="AD626"/>
      <c r="AE626"/>
      <c r="AF626"/>
      <c r="AG626"/>
      <c r="AH626" s="299"/>
      <c r="AI626"/>
      <c r="AJ626"/>
      <c r="AL626"/>
      <c r="AM626" s="329"/>
      <c r="AN626"/>
      <c r="AQ626"/>
      <c r="AR626"/>
      <c r="AS626"/>
    </row>
    <row r="627" spans="1:45" x14ac:dyDescent="0.25">
      <c r="A627" s="14"/>
      <c r="B627" s="8"/>
      <c r="C627" s="8"/>
      <c r="D627" s="15"/>
      <c r="E627" s="16"/>
      <c r="F627" s="8"/>
      <c r="G627" s="19"/>
      <c r="H627" s="18"/>
      <c r="I627" s="18"/>
      <c r="J627" s="1"/>
      <c r="K627"/>
      <c r="L627"/>
      <c r="M627"/>
      <c r="N627"/>
      <c r="O627"/>
      <c r="P627"/>
      <c r="Q627"/>
      <c r="R627"/>
      <c r="T627"/>
      <c r="U627"/>
      <c r="V627"/>
      <c r="W627"/>
      <c r="X627"/>
      <c r="Y627"/>
      <c r="Z627"/>
      <c r="AA627"/>
      <c r="AC627"/>
      <c r="AD627"/>
      <c r="AE627"/>
      <c r="AF627"/>
      <c r="AG627"/>
      <c r="AH627" s="299"/>
      <c r="AI627"/>
      <c r="AJ627"/>
      <c r="AL627"/>
      <c r="AM627" s="329"/>
      <c r="AN627"/>
      <c r="AQ627"/>
      <c r="AR627"/>
      <c r="AS627"/>
    </row>
    <row r="628" spans="1:45" x14ac:dyDescent="0.25">
      <c r="A628" s="14"/>
      <c r="B628" s="8"/>
      <c r="C628" s="8"/>
      <c r="D628" s="15"/>
      <c r="E628" s="16"/>
      <c r="F628" s="8"/>
      <c r="G628" s="19"/>
      <c r="H628" s="18"/>
      <c r="I628" s="18"/>
      <c r="J628" s="1"/>
      <c r="K628"/>
      <c r="L628"/>
      <c r="M628"/>
      <c r="N628"/>
      <c r="O628"/>
      <c r="P628"/>
      <c r="Q628"/>
      <c r="R628"/>
      <c r="T628"/>
      <c r="U628"/>
      <c r="V628"/>
      <c r="W628"/>
      <c r="X628"/>
      <c r="Y628"/>
      <c r="Z628"/>
      <c r="AA628"/>
      <c r="AC628"/>
      <c r="AD628"/>
      <c r="AE628"/>
      <c r="AF628"/>
      <c r="AG628"/>
      <c r="AH628" s="299"/>
      <c r="AI628"/>
      <c r="AJ628"/>
      <c r="AL628"/>
      <c r="AM628" s="329"/>
      <c r="AN628"/>
      <c r="AQ628"/>
      <c r="AR628"/>
      <c r="AS628"/>
    </row>
    <row r="629" spans="1:45" x14ac:dyDescent="0.25">
      <c r="A629" s="14"/>
      <c r="B629" s="8"/>
      <c r="C629" s="8"/>
      <c r="D629" s="15"/>
      <c r="E629" s="16"/>
      <c r="F629" s="8"/>
      <c r="G629" s="19"/>
      <c r="H629" s="18"/>
      <c r="I629" s="18"/>
      <c r="J629" s="1"/>
      <c r="K629"/>
      <c r="L629"/>
      <c r="M629"/>
      <c r="N629"/>
      <c r="O629"/>
      <c r="P629"/>
      <c r="Q629"/>
      <c r="R629"/>
      <c r="T629"/>
      <c r="U629"/>
      <c r="V629"/>
      <c r="W629"/>
      <c r="X629"/>
      <c r="Y629"/>
      <c r="Z629"/>
      <c r="AA629"/>
      <c r="AC629"/>
      <c r="AD629"/>
      <c r="AE629"/>
      <c r="AF629"/>
      <c r="AG629"/>
      <c r="AH629" s="299"/>
      <c r="AI629"/>
      <c r="AJ629"/>
      <c r="AL629"/>
      <c r="AM629" s="329"/>
      <c r="AN629"/>
      <c r="AQ629"/>
      <c r="AR629"/>
      <c r="AS629"/>
    </row>
    <row r="630" spans="1:45" x14ac:dyDescent="0.25">
      <c r="A630" s="14"/>
      <c r="B630" s="8"/>
      <c r="C630" s="8"/>
      <c r="D630" s="15"/>
      <c r="E630" s="16"/>
      <c r="F630" s="8"/>
      <c r="G630" s="19"/>
      <c r="H630" s="18"/>
      <c r="I630" s="18"/>
      <c r="J630" s="1"/>
      <c r="K630"/>
      <c r="L630"/>
      <c r="M630"/>
      <c r="N630"/>
      <c r="O630"/>
      <c r="P630"/>
      <c r="Q630"/>
      <c r="R630"/>
      <c r="T630"/>
      <c r="U630"/>
      <c r="V630"/>
      <c r="W630"/>
      <c r="X630"/>
      <c r="Y630"/>
      <c r="Z630"/>
      <c r="AA630"/>
      <c r="AC630"/>
      <c r="AD630"/>
      <c r="AE630"/>
      <c r="AF630"/>
      <c r="AG630"/>
      <c r="AH630" s="299"/>
      <c r="AI630"/>
      <c r="AJ630"/>
      <c r="AL630"/>
      <c r="AM630" s="329"/>
      <c r="AN630"/>
      <c r="AQ630"/>
      <c r="AR630"/>
      <c r="AS630"/>
    </row>
    <row r="631" spans="1:45" x14ac:dyDescent="0.25">
      <c r="A631" s="14"/>
      <c r="B631" s="8"/>
      <c r="C631" s="8"/>
      <c r="D631" s="15"/>
      <c r="E631" s="16"/>
      <c r="F631" s="8"/>
      <c r="G631" s="19"/>
      <c r="H631" s="18"/>
      <c r="I631" s="18"/>
      <c r="J631" s="1"/>
      <c r="K631"/>
      <c r="L631"/>
      <c r="M631"/>
      <c r="N631"/>
      <c r="O631"/>
      <c r="P631"/>
      <c r="Q631"/>
      <c r="R631"/>
      <c r="T631"/>
      <c r="U631"/>
      <c r="V631"/>
      <c r="W631"/>
      <c r="X631"/>
      <c r="Y631"/>
      <c r="Z631"/>
      <c r="AA631"/>
      <c r="AC631"/>
      <c r="AD631"/>
      <c r="AE631"/>
      <c r="AF631"/>
      <c r="AG631"/>
      <c r="AH631" s="299"/>
      <c r="AI631"/>
      <c r="AJ631"/>
      <c r="AL631"/>
      <c r="AM631" s="329"/>
      <c r="AN631"/>
      <c r="AQ631"/>
      <c r="AR631"/>
      <c r="AS631"/>
    </row>
    <row r="632" spans="1:45" x14ac:dyDescent="0.25">
      <c r="A632" s="14"/>
      <c r="B632" s="8"/>
      <c r="C632" s="8"/>
      <c r="D632" s="15"/>
      <c r="E632" s="16"/>
      <c r="F632" s="8"/>
      <c r="G632" s="19"/>
      <c r="H632" s="18"/>
      <c r="I632" s="18"/>
      <c r="J632" s="1"/>
      <c r="K632"/>
      <c r="L632"/>
      <c r="M632"/>
      <c r="N632"/>
      <c r="O632"/>
      <c r="P632"/>
      <c r="Q632"/>
      <c r="R632"/>
      <c r="T632"/>
      <c r="U632"/>
      <c r="V632"/>
      <c r="W632"/>
      <c r="X632"/>
      <c r="Y632"/>
      <c r="Z632"/>
      <c r="AA632"/>
      <c r="AC632"/>
      <c r="AD632"/>
      <c r="AE632"/>
      <c r="AF632"/>
      <c r="AG632"/>
      <c r="AH632" s="299"/>
      <c r="AI632"/>
      <c r="AJ632"/>
      <c r="AL632"/>
      <c r="AM632" s="329"/>
      <c r="AN632"/>
      <c r="AQ632"/>
      <c r="AR632"/>
      <c r="AS632"/>
    </row>
    <row r="633" spans="1:45" x14ac:dyDescent="0.25">
      <c r="A633" s="14"/>
      <c r="B633" s="8"/>
      <c r="C633" s="8"/>
      <c r="D633" s="15"/>
      <c r="E633" s="16"/>
      <c r="F633" s="8"/>
      <c r="G633" s="19"/>
      <c r="H633" s="18"/>
      <c r="I633" s="18"/>
      <c r="J633" s="1"/>
      <c r="K633"/>
      <c r="L633"/>
      <c r="M633"/>
      <c r="N633"/>
      <c r="O633"/>
      <c r="P633"/>
      <c r="Q633"/>
      <c r="R633"/>
      <c r="T633"/>
      <c r="U633"/>
      <c r="V633"/>
      <c r="W633"/>
      <c r="X633"/>
      <c r="Y633"/>
      <c r="Z633"/>
      <c r="AA633"/>
      <c r="AC633"/>
      <c r="AD633"/>
      <c r="AE633"/>
      <c r="AF633"/>
      <c r="AG633"/>
      <c r="AH633" s="299"/>
      <c r="AI633"/>
      <c r="AJ633"/>
      <c r="AL633"/>
      <c r="AM633" s="329"/>
      <c r="AN633"/>
      <c r="AQ633"/>
      <c r="AR633"/>
      <c r="AS633"/>
    </row>
    <row r="634" spans="1:45" x14ac:dyDescent="0.25">
      <c r="A634" s="14"/>
      <c r="B634" s="8"/>
      <c r="C634" s="8"/>
      <c r="D634" s="15"/>
      <c r="E634" s="16"/>
      <c r="F634" s="8"/>
      <c r="G634" s="19"/>
      <c r="H634" s="18"/>
      <c r="I634" s="18"/>
      <c r="J634" s="1"/>
      <c r="K634"/>
      <c r="L634"/>
      <c r="M634"/>
      <c r="N634"/>
      <c r="O634"/>
      <c r="P634"/>
      <c r="Q634"/>
      <c r="R634"/>
      <c r="T634"/>
      <c r="U634"/>
      <c r="V634"/>
      <c r="W634"/>
      <c r="X634"/>
      <c r="Y634"/>
      <c r="Z634"/>
      <c r="AA634"/>
      <c r="AC634"/>
      <c r="AD634"/>
      <c r="AE634"/>
      <c r="AF634"/>
      <c r="AG634"/>
      <c r="AH634" s="299"/>
      <c r="AI634"/>
      <c r="AJ634"/>
      <c r="AL634"/>
      <c r="AM634" s="329"/>
      <c r="AN634"/>
      <c r="AQ634"/>
      <c r="AR634"/>
      <c r="AS634"/>
    </row>
    <row r="635" spans="1:45" x14ac:dyDescent="0.25">
      <c r="A635" s="14"/>
      <c r="B635" s="8"/>
      <c r="C635" s="8"/>
      <c r="D635" s="15"/>
      <c r="E635" s="16"/>
      <c r="F635" s="8"/>
      <c r="G635" s="19"/>
      <c r="H635" s="18"/>
      <c r="I635" s="18"/>
      <c r="J635" s="1"/>
      <c r="K635"/>
      <c r="L635"/>
      <c r="M635"/>
      <c r="N635"/>
      <c r="O635"/>
      <c r="P635"/>
      <c r="Q635"/>
      <c r="R635"/>
      <c r="T635"/>
      <c r="U635"/>
      <c r="V635"/>
      <c r="W635"/>
      <c r="X635"/>
      <c r="Y635"/>
      <c r="Z635"/>
      <c r="AA635"/>
      <c r="AC635"/>
      <c r="AD635"/>
      <c r="AE635"/>
      <c r="AF635"/>
      <c r="AG635"/>
      <c r="AH635" s="299"/>
      <c r="AI635"/>
      <c r="AJ635"/>
      <c r="AL635"/>
      <c r="AM635" s="329"/>
      <c r="AN635"/>
      <c r="AQ635"/>
      <c r="AR635"/>
      <c r="AS635"/>
    </row>
    <row r="636" spans="1:45" x14ac:dyDescent="0.25">
      <c r="A636" s="14"/>
      <c r="B636" s="8"/>
      <c r="C636" s="8"/>
      <c r="D636" s="15"/>
      <c r="E636" s="16"/>
      <c r="F636" s="8"/>
      <c r="G636" s="19"/>
      <c r="H636" s="18"/>
      <c r="I636" s="18"/>
      <c r="J636" s="1"/>
      <c r="K636"/>
      <c r="L636"/>
      <c r="M636"/>
      <c r="N636"/>
      <c r="O636"/>
      <c r="P636"/>
      <c r="Q636"/>
      <c r="R636"/>
      <c r="T636"/>
      <c r="U636"/>
      <c r="V636"/>
      <c r="W636"/>
      <c r="X636"/>
      <c r="Y636"/>
      <c r="Z636"/>
      <c r="AA636"/>
      <c r="AC636"/>
      <c r="AD636"/>
      <c r="AE636"/>
      <c r="AF636"/>
      <c r="AG636"/>
      <c r="AH636" s="299"/>
      <c r="AI636"/>
      <c r="AJ636"/>
      <c r="AL636"/>
      <c r="AM636" s="329"/>
      <c r="AN636"/>
      <c r="AQ636"/>
      <c r="AR636"/>
      <c r="AS636"/>
    </row>
    <row r="637" spans="1:45" x14ac:dyDescent="0.25">
      <c r="A637" s="14"/>
      <c r="B637" s="8"/>
      <c r="C637" s="8"/>
      <c r="D637" s="15"/>
      <c r="E637" s="16"/>
      <c r="F637" s="8"/>
      <c r="G637" s="19"/>
      <c r="H637" s="18"/>
      <c r="I637" s="18"/>
      <c r="J637" s="1"/>
      <c r="K637"/>
      <c r="L637"/>
      <c r="M637"/>
      <c r="N637"/>
      <c r="O637"/>
      <c r="P637"/>
      <c r="Q637"/>
      <c r="R637"/>
      <c r="T637"/>
      <c r="U637"/>
      <c r="V637"/>
      <c r="W637"/>
      <c r="X637"/>
      <c r="Y637"/>
      <c r="Z637"/>
      <c r="AA637"/>
      <c r="AC637"/>
      <c r="AD637"/>
      <c r="AE637"/>
      <c r="AF637"/>
      <c r="AG637"/>
      <c r="AH637" s="299"/>
      <c r="AI637"/>
      <c r="AJ637"/>
      <c r="AL637"/>
      <c r="AM637" s="329"/>
      <c r="AN637"/>
      <c r="AQ637"/>
      <c r="AR637"/>
      <c r="AS637"/>
    </row>
    <row r="638" spans="1:45" x14ac:dyDescent="0.25">
      <c r="A638" s="14"/>
      <c r="B638" s="8"/>
      <c r="C638" s="8"/>
      <c r="D638" s="15"/>
      <c r="E638" s="16"/>
      <c r="F638" s="8"/>
      <c r="G638" s="19"/>
      <c r="H638" s="18"/>
      <c r="I638" s="18"/>
      <c r="J638" s="1"/>
      <c r="K638"/>
      <c r="L638"/>
      <c r="M638"/>
      <c r="N638"/>
      <c r="O638"/>
      <c r="P638"/>
      <c r="Q638"/>
      <c r="R638"/>
      <c r="T638"/>
      <c r="U638"/>
      <c r="V638"/>
      <c r="W638"/>
      <c r="X638"/>
      <c r="Y638"/>
      <c r="Z638"/>
      <c r="AA638"/>
      <c r="AC638"/>
      <c r="AD638"/>
      <c r="AE638"/>
      <c r="AF638"/>
      <c r="AG638"/>
      <c r="AH638" s="299"/>
      <c r="AI638"/>
      <c r="AJ638"/>
      <c r="AL638"/>
      <c r="AM638" s="329"/>
      <c r="AN638"/>
      <c r="AQ638"/>
      <c r="AR638"/>
      <c r="AS638"/>
    </row>
    <row r="639" spans="1:45" x14ac:dyDescent="0.25">
      <c r="A639" s="14"/>
      <c r="B639" s="8"/>
      <c r="C639" s="8"/>
      <c r="D639" s="15"/>
      <c r="E639" s="16"/>
      <c r="F639" s="8"/>
      <c r="G639" s="19"/>
      <c r="H639" s="18"/>
      <c r="I639" s="18"/>
      <c r="J639" s="1"/>
      <c r="K639"/>
      <c r="L639"/>
      <c r="M639"/>
      <c r="N639"/>
      <c r="O639"/>
      <c r="P639"/>
      <c r="Q639"/>
      <c r="R639"/>
      <c r="T639"/>
      <c r="U639"/>
      <c r="V639"/>
      <c r="W639"/>
      <c r="X639"/>
      <c r="Y639"/>
      <c r="Z639"/>
      <c r="AA639"/>
      <c r="AC639"/>
      <c r="AD639"/>
      <c r="AE639"/>
      <c r="AF639"/>
      <c r="AG639"/>
      <c r="AH639" s="299"/>
      <c r="AI639"/>
      <c r="AJ639"/>
      <c r="AL639"/>
      <c r="AM639" s="329"/>
      <c r="AN639"/>
      <c r="AQ639"/>
      <c r="AR639"/>
      <c r="AS639"/>
    </row>
    <row r="640" spans="1:45" x14ac:dyDescent="0.25">
      <c r="A640" s="14"/>
      <c r="B640" s="8"/>
      <c r="C640" s="8"/>
      <c r="D640" s="15"/>
      <c r="E640" s="16"/>
      <c r="F640" s="8"/>
      <c r="G640" s="19"/>
      <c r="H640" s="18"/>
      <c r="I640" s="18"/>
      <c r="J640" s="1"/>
      <c r="K640"/>
      <c r="L640"/>
      <c r="M640"/>
      <c r="N640"/>
      <c r="O640"/>
      <c r="P640"/>
      <c r="Q640"/>
      <c r="R640"/>
      <c r="T640"/>
      <c r="U640"/>
      <c r="V640"/>
      <c r="W640"/>
      <c r="X640"/>
      <c r="Y640"/>
      <c r="Z640"/>
      <c r="AA640"/>
      <c r="AC640"/>
      <c r="AD640"/>
      <c r="AE640"/>
      <c r="AF640"/>
      <c r="AG640"/>
      <c r="AH640" s="299"/>
      <c r="AI640"/>
      <c r="AJ640"/>
      <c r="AL640"/>
      <c r="AM640" s="329"/>
      <c r="AN640"/>
      <c r="AQ640"/>
      <c r="AR640"/>
      <c r="AS640"/>
    </row>
    <row r="641" spans="1:45" x14ac:dyDescent="0.25">
      <c r="A641" s="14"/>
      <c r="B641" s="8"/>
      <c r="C641" s="8"/>
      <c r="D641" s="15"/>
      <c r="E641" s="16"/>
      <c r="F641" s="8"/>
      <c r="G641" s="19"/>
      <c r="H641" s="18"/>
      <c r="I641" s="18"/>
      <c r="J641" s="1"/>
      <c r="K641"/>
      <c r="L641"/>
      <c r="M641"/>
      <c r="N641"/>
      <c r="O641"/>
      <c r="P641"/>
      <c r="Q641"/>
      <c r="R641"/>
      <c r="T641"/>
      <c r="U641"/>
      <c r="V641"/>
      <c r="W641"/>
      <c r="X641"/>
      <c r="Y641"/>
      <c r="Z641"/>
      <c r="AA641"/>
      <c r="AC641"/>
      <c r="AD641"/>
      <c r="AE641"/>
      <c r="AF641"/>
      <c r="AG641"/>
      <c r="AH641" s="299"/>
      <c r="AI641"/>
      <c r="AJ641"/>
      <c r="AL641"/>
      <c r="AM641" s="329"/>
      <c r="AN641"/>
      <c r="AQ641"/>
      <c r="AR641"/>
      <c r="AS641"/>
    </row>
    <row r="642" spans="1:45" x14ac:dyDescent="0.25">
      <c r="A642" s="14"/>
      <c r="B642" s="8"/>
      <c r="C642" s="8"/>
      <c r="D642" s="15"/>
      <c r="E642" s="16"/>
      <c r="F642" s="8"/>
      <c r="G642" s="19"/>
      <c r="H642" s="18"/>
      <c r="I642" s="18"/>
      <c r="J642" s="1"/>
      <c r="K642"/>
      <c r="L642"/>
      <c r="M642"/>
      <c r="N642"/>
      <c r="O642"/>
      <c r="P642"/>
      <c r="Q642"/>
      <c r="R642"/>
      <c r="T642"/>
      <c r="U642"/>
      <c r="V642"/>
      <c r="W642"/>
      <c r="X642"/>
      <c r="Y642"/>
      <c r="Z642"/>
      <c r="AA642"/>
      <c r="AC642"/>
      <c r="AD642"/>
      <c r="AE642"/>
      <c r="AF642"/>
      <c r="AG642"/>
      <c r="AH642" s="299"/>
      <c r="AI642"/>
      <c r="AJ642"/>
      <c r="AL642"/>
      <c r="AM642" s="329"/>
      <c r="AN642"/>
      <c r="AQ642"/>
      <c r="AR642"/>
      <c r="AS642"/>
    </row>
    <row r="643" spans="1:45" x14ac:dyDescent="0.25">
      <c r="A643" s="14"/>
      <c r="B643" s="8"/>
      <c r="C643" s="8"/>
      <c r="D643" s="15"/>
      <c r="E643" s="16"/>
      <c r="F643" s="8"/>
      <c r="G643" s="19"/>
      <c r="H643" s="18"/>
      <c r="I643" s="18"/>
      <c r="J643" s="1"/>
      <c r="K643"/>
      <c r="L643"/>
      <c r="M643"/>
      <c r="N643"/>
      <c r="O643"/>
      <c r="P643"/>
      <c r="Q643"/>
      <c r="R643"/>
      <c r="T643"/>
      <c r="U643"/>
      <c r="V643"/>
      <c r="W643"/>
      <c r="X643"/>
      <c r="Y643"/>
      <c r="Z643"/>
      <c r="AA643"/>
      <c r="AC643"/>
      <c r="AD643"/>
      <c r="AE643"/>
      <c r="AF643"/>
      <c r="AG643"/>
      <c r="AH643" s="299"/>
      <c r="AI643"/>
      <c r="AJ643"/>
      <c r="AL643"/>
      <c r="AM643" s="329"/>
      <c r="AN643"/>
      <c r="AQ643"/>
      <c r="AR643"/>
      <c r="AS643"/>
    </row>
    <row r="644" spans="1:45" x14ac:dyDescent="0.25">
      <c r="A644" s="14"/>
      <c r="B644" s="8"/>
      <c r="C644" s="8"/>
      <c r="D644" s="15"/>
      <c r="E644" s="16"/>
      <c r="F644" s="8"/>
      <c r="G644" s="19"/>
      <c r="H644" s="18"/>
      <c r="I644" s="18"/>
      <c r="J644" s="1"/>
      <c r="K644"/>
      <c r="L644"/>
      <c r="M644"/>
      <c r="N644"/>
      <c r="O644"/>
      <c r="P644"/>
      <c r="Q644"/>
      <c r="R644"/>
      <c r="T644"/>
      <c r="U644"/>
      <c r="V644"/>
      <c r="W644"/>
      <c r="X644"/>
      <c r="Y644"/>
      <c r="Z644"/>
      <c r="AA644"/>
      <c r="AC644"/>
      <c r="AD644"/>
      <c r="AE644"/>
      <c r="AF644"/>
      <c r="AG644"/>
      <c r="AH644" s="299"/>
      <c r="AI644"/>
      <c r="AJ644"/>
      <c r="AL644"/>
      <c r="AM644" s="329"/>
      <c r="AN644"/>
      <c r="AQ644"/>
      <c r="AR644"/>
      <c r="AS644"/>
    </row>
    <row r="645" spans="1:45" x14ac:dyDescent="0.25">
      <c r="A645" s="14"/>
      <c r="B645" s="8"/>
      <c r="C645" s="8"/>
      <c r="D645" s="15"/>
      <c r="E645" s="16"/>
      <c r="F645" s="8"/>
      <c r="G645" s="19"/>
      <c r="H645" s="18"/>
      <c r="I645" s="18"/>
      <c r="J645" s="1"/>
      <c r="K645"/>
      <c r="L645"/>
      <c r="M645"/>
      <c r="N645"/>
      <c r="O645"/>
      <c r="P645"/>
      <c r="Q645"/>
      <c r="R645"/>
      <c r="T645"/>
      <c r="U645"/>
      <c r="V645"/>
      <c r="W645"/>
      <c r="X645"/>
      <c r="Y645"/>
      <c r="Z645"/>
      <c r="AA645"/>
      <c r="AC645"/>
      <c r="AD645"/>
      <c r="AE645"/>
      <c r="AF645"/>
      <c r="AG645"/>
      <c r="AH645" s="299"/>
      <c r="AI645"/>
      <c r="AJ645"/>
      <c r="AL645"/>
      <c r="AM645" s="329"/>
      <c r="AN645"/>
      <c r="AQ645"/>
      <c r="AR645"/>
      <c r="AS645"/>
    </row>
    <row r="646" spans="1:45" x14ac:dyDescent="0.25">
      <c r="A646" s="14"/>
      <c r="B646" s="8"/>
      <c r="C646" s="8"/>
      <c r="D646" s="15"/>
      <c r="E646" s="16"/>
      <c r="F646" s="8"/>
      <c r="G646" s="19"/>
      <c r="H646" s="18"/>
      <c r="I646" s="18"/>
      <c r="J646" s="1"/>
      <c r="K646"/>
      <c r="L646"/>
      <c r="M646"/>
      <c r="N646"/>
      <c r="O646"/>
      <c r="P646"/>
      <c r="Q646"/>
      <c r="R646"/>
      <c r="T646"/>
      <c r="U646"/>
      <c r="V646"/>
      <c r="W646"/>
      <c r="X646"/>
      <c r="Y646"/>
      <c r="Z646"/>
      <c r="AA646"/>
      <c r="AC646"/>
      <c r="AD646"/>
      <c r="AE646"/>
      <c r="AF646"/>
      <c r="AG646"/>
      <c r="AH646" s="299"/>
      <c r="AI646"/>
      <c r="AJ646"/>
      <c r="AL646"/>
      <c r="AM646" s="329"/>
      <c r="AN646"/>
      <c r="AQ646"/>
      <c r="AR646"/>
      <c r="AS646"/>
    </row>
    <row r="647" spans="1:45" x14ac:dyDescent="0.25">
      <c r="A647" s="14"/>
      <c r="B647" s="8"/>
      <c r="C647" s="8"/>
      <c r="D647" s="15"/>
      <c r="E647" s="16"/>
      <c r="F647" s="8"/>
      <c r="G647" s="19"/>
      <c r="H647" s="18"/>
      <c r="I647" s="18"/>
      <c r="J647" s="1"/>
      <c r="K647"/>
      <c r="L647"/>
      <c r="M647"/>
      <c r="N647"/>
      <c r="O647"/>
      <c r="P647"/>
      <c r="Q647"/>
      <c r="R647"/>
      <c r="T647"/>
      <c r="U647"/>
      <c r="V647"/>
      <c r="W647"/>
      <c r="X647"/>
      <c r="Y647"/>
      <c r="Z647"/>
      <c r="AA647"/>
      <c r="AC647"/>
      <c r="AD647"/>
      <c r="AE647"/>
      <c r="AF647"/>
      <c r="AG647"/>
      <c r="AH647" s="299"/>
      <c r="AI647"/>
      <c r="AJ647"/>
      <c r="AL647"/>
      <c r="AM647" s="329"/>
      <c r="AN647"/>
      <c r="AQ647"/>
      <c r="AR647"/>
      <c r="AS647"/>
    </row>
    <row r="648" spans="1:45" x14ac:dyDescent="0.25">
      <c r="A648" s="14"/>
      <c r="B648" s="8"/>
      <c r="C648" s="8"/>
      <c r="D648" s="15"/>
      <c r="E648" s="16"/>
      <c r="F648" s="8"/>
      <c r="G648" s="19"/>
      <c r="H648" s="18"/>
      <c r="I648" s="18"/>
      <c r="J648" s="1"/>
      <c r="K648"/>
      <c r="L648"/>
      <c r="M648"/>
      <c r="N648"/>
      <c r="O648"/>
      <c r="P648"/>
      <c r="Q648"/>
      <c r="R648"/>
      <c r="T648"/>
      <c r="U648"/>
      <c r="V648"/>
      <c r="W648"/>
      <c r="X648"/>
      <c r="Y648"/>
      <c r="Z648"/>
      <c r="AA648"/>
      <c r="AC648"/>
      <c r="AD648"/>
      <c r="AE648"/>
      <c r="AF648"/>
      <c r="AG648"/>
      <c r="AH648" s="299"/>
      <c r="AI648"/>
      <c r="AJ648"/>
      <c r="AL648"/>
      <c r="AM648" s="329"/>
      <c r="AN648"/>
      <c r="AQ648"/>
      <c r="AR648"/>
      <c r="AS648"/>
    </row>
    <row r="649" spans="1:45" x14ac:dyDescent="0.25">
      <c r="A649" s="14"/>
      <c r="B649" s="8"/>
      <c r="C649" s="8"/>
      <c r="D649" s="15"/>
      <c r="E649" s="16"/>
      <c r="F649" s="8"/>
      <c r="G649" s="19"/>
      <c r="H649" s="18"/>
      <c r="I649" s="18"/>
      <c r="J649" s="1"/>
      <c r="K649"/>
      <c r="L649"/>
      <c r="M649"/>
      <c r="N649"/>
      <c r="O649"/>
      <c r="P649"/>
      <c r="Q649"/>
      <c r="R649"/>
      <c r="T649"/>
      <c r="U649"/>
      <c r="V649"/>
      <c r="W649"/>
      <c r="X649"/>
      <c r="Y649"/>
      <c r="Z649"/>
      <c r="AA649"/>
      <c r="AC649"/>
      <c r="AD649"/>
      <c r="AE649"/>
      <c r="AF649"/>
      <c r="AG649"/>
      <c r="AH649" s="299"/>
      <c r="AI649"/>
      <c r="AJ649"/>
      <c r="AL649"/>
      <c r="AM649" s="329"/>
      <c r="AN649"/>
      <c r="AQ649"/>
      <c r="AR649"/>
      <c r="AS649"/>
    </row>
    <row r="650" spans="1:45" x14ac:dyDescent="0.25">
      <c r="A650" s="14"/>
      <c r="B650" s="8"/>
      <c r="C650" s="8"/>
      <c r="D650" s="15"/>
      <c r="E650" s="16"/>
      <c r="F650" s="8"/>
      <c r="G650" s="19"/>
      <c r="H650" s="18"/>
      <c r="I650" s="18"/>
      <c r="J650" s="1"/>
      <c r="K650"/>
      <c r="L650"/>
      <c r="M650"/>
      <c r="N650"/>
      <c r="O650"/>
      <c r="P650"/>
      <c r="Q650"/>
      <c r="R650"/>
      <c r="T650"/>
      <c r="U650"/>
      <c r="V650"/>
      <c r="W650"/>
      <c r="X650"/>
      <c r="Y650"/>
      <c r="Z650"/>
      <c r="AA650"/>
      <c r="AC650"/>
      <c r="AD650"/>
      <c r="AE650"/>
      <c r="AF650"/>
      <c r="AG650"/>
      <c r="AH650" s="299"/>
      <c r="AI650"/>
      <c r="AJ650"/>
      <c r="AL650"/>
      <c r="AM650" s="329"/>
      <c r="AN650"/>
      <c r="AQ650"/>
      <c r="AR650"/>
      <c r="AS650"/>
    </row>
    <row r="651" spans="1:45" x14ac:dyDescent="0.25">
      <c r="A651" s="14"/>
      <c r="B651" s="8"/>
      <c r="C651" s="8"/>
      <c r="D651" s="15"/>
      <c r="E651" s="16"/>
      <c r="F651" s="8"/>
      <c r="G651" s="19"/>
      <c r="H651" s="18"/>
      <c r="I651" s="18"/>
      <c r="J651" s="1"/>
      <c r="K651"/>
      <c r="L651"/>
      <c r="M651"/>
      <c r="N651"/>
      <c r="O651"/>
      <c r="P651"/>
      <c r="Q651"/>
      <c r="R651"/>
      <c r="T651"/>
      <c r="U651"/>
      <c r="V651"/>
      <c r="W651"/>
      <c r="X651"/>
      <c r="Y651"/>
      <c r="Z651"/>
      <c r="AA651"/>
      <c r="AC651"/>
      <c r="AD651"/>
      <c r="AE651"/>
      <c r="AF651"/>
      <c r="AG651"/>
      <c r="AH651" s="299"/>
      <c r="AI651"/>
      <c r="AJ651"/>
      <c r="AL651"/>
      <c r="AM651" s="329"/>
      <c r="AN651"/>
      <c r="AQ651"/>
      <c r="AR651"/>
      <c r="AS651"/>
    </row>
    <row r="652" spans="1:45" x14ac:dyDescent="0.25">
      <c r="A652" s="14"/>
      <c r="B652" s="8"/>
      <c r="C652" s="8"/>
      <c r="D652" s="15"/>
      <c r="E652" s="16"/>
      <c r="F652" s="8"/>
      <c r="G652" s="19"/>
      <c r="H652" s="18"/>
      <c r="I652" s="18"/>
      <c r="J652" s="1"/>
      <c r="K652"/>
      <c r="L652"/>
      <c r="M652"/>
      <c r="N652"/>
      <c r="O652"/>
      <c r="P652"/>
      <c r="Q652"/>
      <c r="R652"/>
      <c r="T652"/>
      <c r="U652"/>
      <c r="V652"/>
      <c r="W652"/>
      <c r="X652"/>
      <c r="Y652"/>
      <c r="Z652"/>
      <c r="AA652"/>
      <c r="AC652"/>
      <c r="AD652"/>
      <c r="AE652"/>
      <c r="AF652"/>
      <c r="AG652"/>
      <c r="AH652" s="299"/>
      <c r="AI652"/>
      <c r="AJ652"/>
      <c r="AL652"/>
      <c r="AM652" s="329"/>
      <c r="AN652"/>
      <c r="AQ652"/>
      <c r="AR652"/>
      <c r="AS652"/>
    </row>
    <row r="653" spans="1:45" x14ac:dyDescent="0.25">
      <c r="A653" s="14"/>
      <c r="B653" s="8"/>
      <c r="C653" s="8"/>
      <c r="D653" s="15"/>
      <c r="E653" s="16"/>
      <c r="F653" s="8"/>
      <c r="G653" s="19"/>
      <c r="H653" s="18"/>
      <c r="I653" s="18"/>
      <c r="J653" s="1"/>
      <c r="K653"/>
      <c r="L653"/>
      <c r="M653"/>
      <c r="N653"/>
      <c r="O653"/>
      <c r="P653"/>
      <c r="Q653"/>
      <c r="R653"/>
      <c r="T653"/>
      <c r="U653"/>
      <c r="V653"/>
      <c r="W653"/>
      <c r="X653"/>
      <c r="Y653"/>
      <c r="Z653"/>
      <c r="AA653"/>
      <c r="AC653"/>
      <c r="AD653"/>
      <c r="AE653"/>
      <c r="AF653"/>
      <c r="AG653"/>
      <c r="AH653" s="299"/>
      <c r="AI653"/>
      <c r="AJ653"/>
      <c r="AL653"/>
      <c r="AM653" s="329"/>
      <c r="AN653"/>
      <c r="AQ653"/>
      <c r="AR653"/>
      <c r="AS653"/>
    </row>
    <row r="654" spans="1:45" x14ac:dyDescent="0.25">
      <c r="A654" s="14"/>
      <c r="B654" s="8"/>
      <c r="C654" s="8"/>
      <c r="D654" s="15"/>
      <c r="E654" s="16"/>
      <c r="F654" s="8"/>
      <c r="G654" s="19"/>
      <c r="H654" s="18"/>
      <c r="I654" s="18"/>
      <c r="J654" s="1"/>
      <c r="K654"/>
      <c r="L654"/>
      <c r="M654"/>
      <c r="N654"/>
      <c r="O654"/>
      <c r="P654"/>
      <c r="Q654"/>
      <c r="R654"/>
      <c r="T654"/>
      <c r="U654"/>
      <c r="V654"/>
      <c r="W654"/>
      <c r="X654"/>
      <c r="Y654"/>
      <c r="Z654"/>
      <c r="AA654"/>
      <c r="AC654"/>
      <c r="AD654"/>
      <c r="AE654"/>
      <c r="AF654"/>
      <c r="AG654"/>
      <c r="AH654" s="299"/>
      <c r="AI654"/>
      <c r="AJ654"/>
      <c r="AL654"/>
      <c r="AM654" s="329"/>
      <c r="AN654"/>
      <c r="AQ654"/>
      <c r="AR654"/>
      <c r="AS654"/>
    </row>
    <row r="655" spans="1:45" x14ac:dyDescent="0.25">
      <c r="A655" s="14"/>
      <c r="B655" s="8"/>
      <c r="C655" s="8"/>
      <c r="D655" s="15"/>
      <c r="E655" s="16"/>
      <c r="F655" s="8"/>
      <c r="G655" s="19"/>
      <c r="H655" s="18"/>
      <c r="I655" s="18"/>
      <c r="J655" s="1"/>
      <c r="K655"/>
      <c r="L655"/>
      <c r="M655"/>
      <c r="N655"/>
      <c r="O655"/>
      <c r="P655"/>
      <c r="Q655"/>
      <c r="R655"/>
      <c r="T655"/>
      <c r="U655"/>
      <c r="V655"/>
      <c r="W655"/>
      <c r="X655"/>
      <c r="Y655"/>
      <c r="Z655"/>
      <c r="AA655"/>
      <c r="AC655"/>
      <c r="AD655"/>
      <c r="AE655"/>
      <c r="AF655"/>
      <c r="AG655"/>
      <c r="AH655" s="299"/>
      <c r="AI655"/>
      <c r="AJ655"/>
      <c r="AL655"/>
      <c r="AM655" s="329"/>
      <c r="AN655"/>
      <c r="AQ655"/>
      <c r="AR655"/>
      <c r="AS655"/>
    </row>
    <row r="656" spans="1:45" x14ac:dyDescent="0.25">
      <c r="A656" s="14"/>
      <c r="B656" s="8"/>
      <c r="C656" s="8"/>
      <c r="D656" s="15"/>
      <c r="E656" s="16"/>
      <c r="F656" s="8"/>
      <c r="G656" s="19"/>
      <c r="H656" s="18"/>
      <c r="I656" s="18"/>
      <c r="J656" s="1"/>
      <c r="K656"/>
      <c r="L656"/>
      <c r="M656"/>
      <c r="N656"/>
      <c r="O656"/>
      <c r="P656"/>
      <c r="Q656"/>
      <c r="R656"/>
      <c r="T656"/>
      <c r="U656"/>
      <c r="V656"/>
      <c r="W656"/>
      <c r="X656"/>
      <c r="Y656"/>
      <c r="Z656"/>
      <c r="AA656"/>
      <c r="AC656"/>
      <c r="AD656"/>
      <c r="AE656"/>
      <c r="AF656"/>
      <c r="AG656"/>
      <c r="AH656" s="299"/>
      <c r="AI656"/>
      <c r="AJ656"/>
      <c r="AL656"/>
      <c r="AM656" s="329"/>
      <c r="AN656"/>
      <c r="AQ656"/>
      <c r="AR656"/>
      <c r="AS656"/>
    </row>
    <row r="657" spans="1:45" x14ac:dyDescent="0.25">
      <c r="A657" s="14"/>
      <c r="B657" s="8"/>
      <c r="C657" s="8"/>
      <c r="D657" s="15"/>
      <c r="E657" s="16"/>
      <c r="F657" s="8"/>
      <c r="G657" s="19"/>
      <c r="H657" s="18"/>
      <c r="I657" s="18"/>
      <c r="J657" s="1"/>
      <c r="K657"/>
      <c r="L657"/>
      <c r="M657"/>
      <c r="N657"/>
      <c r="O657"/>
      <c r="P657"/>
      <c r="Q657"/>
      <c r="R657"/>
      <c r="T657"/>
      <c r="U657"/>
      <c r="V657"/>
      <c r="W657"/>
      <c r="X657"/>
      <c r="Y657"/>
      <c r="Z657"/>
      <c r="AA657"/>
      <c r="AC657"/>
      <c r="AD657"/>
      <c r="AE657"/>
      <c r="AF657"/>
      <c r="AG657"/>
      <c r="AH657" s="299"/>
      <c r="AI657"/>
      <c r="AJ657"/>
      <c r="AL657"/>
      <c r="AM657" s="329"/>
      <c r="AN657"/>
      <c r="AQ657"/>
      <c r="AR657"/>
      <c r="AS657"/>
    </row>
    <row r="658" spans="1:45" x14ac:dyDescent="0.25">
      <c r="A658" s="14"/>
      <c r="B658" s="8"/>
      <c r="C658" s="8"/>
      <c r="D658" s="15"/>
      <c r="E658" s="16"/>
      <c r="F658" s="8"/>
      <c r="G658" s="19"/>
      <c r="H658" s="18"/>
      <c r="I658" s="18"/>
      <c r="J658" s="1"/>
      <c r="K658"/>
      <c r="L658"/>
      <c r="M658"/>
      <c r="N658"/>
      <c r="O658"/>
      <c r="P658"/>
      <c r="Q658"/>
      <c r="R658"/>
      <c r="T658"/>
      <c r="U658"/>
      <c r="V658"/>
      <c r="W658"/>
      <c r="X658"/>
      <c r="Y658"/>
      <c r="Z658"/>
      <c r="AA658"/>
      <c r="AC658"/>
      <c r="AD658"/>
      <c r="AE658"/>
      <c r="AF658"/>
      <c r="AG658"/>
      <c r="AH658" s="299"/>
      <c r="AI658"/>
      <c r="AJ658"/>
      <c r="AL658"/>
      <c r="AM658" s="329"/>
      <c r="AN658"/>
      <c r="AQ658"/>
      <c r="AR658"/>
      <c r="AS658"/>
    </row>
    <row r="659" spans="1:45" x14ac:dyDescent="0.25">
      <c r="A659" s="14"/>
      <c r="B659" s="8"/>
      <c r="C659" s="8"/>
      <c r="D659" s="15"/>
      <c r="E659" s="16"/>
      <c r="F659" s="8"/>
      <c r="G659" s="19"/>
      <c r="H659" s="18"/>
      <c r="I659" s="18"/>
      <c r="J659" s="1"/>
      <c r="K659"/>
      <c r="L659"/>
      <c r="M659"/>
      <c r="N659"/>
      <c r="O659"/>
      <c r="P659"/>
      <c r="Q659"/>
      <c r="R659"/>
      <c r="T659"/>
      <c r="U659"/>
      <c r="V659"/>
      <c r="W659"/>
      <c r="X659"/>
      <c r="Y659"/>
      <c r="Z659"/>
      <c r="AA659"/>
      <c r="AC659"/>
      <c r="AD659"/>
      <c r="AE659"/>
      <c r="AF659"/>
      <c r="AG659"/>
      <c r="AH659" s="299"/>
      <c r="AI659"/>
      <c r="AJ659"/>
      <c r="AL659"/>
      <c r="AM659" s="329"/>
      <c r="AN659"/>
      <c r="AQ659"/>
      <c r="AR659"/>
      <c r="AS659"/>
    </row>
    <row r="660" spans="1:45" x14ac:dyDescent="0.25">
      <c r="A660" s="14"/>
      <c r="B660" s="8"/>
      <c r="C660" s="8"/>
      <c r="D660" s="15"/>
      <c r="E660" s="16"/>
      <c r="F660" s="8"/>
      <c r="G660" s="19"/>
      <c r="H660" s="18"/>
      <c r="I660" s="18"/>
      <c r="J660" s="1"/>
      <c r="K660"/>
      <c r="L660"/>
      <c r="M660"/>
      <c r="N660"/>
      <c r="O660"/>
      <c r="P660"/>
      <c r="Q660"/>
      <c r="R660"/>
      <c r="T660"/>
      <c r="U660"/>
      <c r="V660"/>
      <c r="W660"/>
      <c r="X660"/>
      <c r="Y660"/>
      <c r="Z660"/>
      <c r="AA660"/>
      <c r="AC660"/>
      <c r="AD660"/>
      <c r="AE660"/>
      <c r="AF660"/>
      <c r="AG660"/>
      <c r="AH660" s="299"/>
      <c r="AI660"/>
      <c r="AJ660"/>
      <c r="AL660"/>
      <c r="AM660" s="329"/>
      <c r="AN660"/>
      <c r="AQ660"/>
      <c r="AR660"/>
      <c r="AS660"/>
    </row>
    <row r="661" spans="1:45" x14ac:dyDescent="0.25">
      <c r="A661" s="14"/>
      <c r="B661" s="8"/>
      <c r="C661" s="8"/>
      <c r="D661" s="15"/>
      <c r="E661" s="16"/>
      <c r="F661" s="8"/>
      <c r="G661" s="19"/>
      <c r="H661" s="18"/>
      <c r="I661" s="18"/>
      <c r="J661" s="1"/>
      <c r="K661"/>
      <c r="L661"/>
      <c r="M661"/>
      <c r="N661"/>
      <c r="O661"/>
      <c r="P661"/>
      <c r="Q661"/>
      <c r="R661"/>
      <c r="T661"/>
      <c r="U661"/>
      <c r="V661"/>
      <c r="W661"/>
      <c r="X661"/>
      <c r="Y661"/>
      <c r="Z661"/>
      <c r="AA661"/>
      <c r="AC661"/>
      <c r="AD661"/>
      <c r="AE661"/>
      <c r="AF661"/>
      <c r="AG661"/>
      <c r="AH661" s="299"/>
      <c r="AI661"/>
      <c r="AJ661"/>
      <c r="AL661"/>
      <c r="AM661" s="329"/>
      <c r="AN661"/>
      <c r="AQ661"/>
      <c r="AR661"/>
      <c r="AS661"/>
    </row>
    <row r="662" spans="1:45" x14ac:dyDescent="0.25">
      <c r="A662" s="14"/>
      <c r="B662" s="8"/>
      <c r="C662" s="8"/>
      <c r="D662" s="15"/>
      <c r="E662" s="16"/>
      <c r="F662" s="8"/>
      <c r="G662" s="19"/>
      <c r="H662" s="18"/>
      <c r="I662" s="18"/>
      <c r="J662" s="1"/>
      <c r="K662"/>
      <c r="L662"/>
      <c r="M662"/>
      <c r="N662"/>
      <c r="O662"/>
      <c r="P662"/>
      <c r="Q662"/>
      <c r="R662"/>
      <c r="T662"/>
      <c r="U662"/>
      <c r="V662"/>
      <c r="W662"/>
      <c r="X662"/>
      <c r="Y662"/>
      <c r="Z662"/>
      <c r="AA662"/>
      <c r="AC662"/>
      <c r="AD662"/>
      <c r="AE662"/>
      <c r="AF662"/>
      <c r="AG662"/>
      <c r="AH662" s="299"/>
      <c r="AI662"/>
      <c r="AJ662"/>
      <c r="AL662"/>
      <c r="AM662" s="329"/>
      <c r="AN662"/>
      <c r="AQ662"/>
      <c r="AR662"/>
      <c r="AS662"/>
    </row>
    <row r="663" spans="1:45" x14ac:dyDescent="0.25">
      <c r="A663" s="14"/>
      <c r="B663" s="8"/>
      <c r="C663" s="8"/>
      <c r="D663" s="15"/>
      <c r="E663" s="16"/>
      <c r="F663" s="8"/>
      <c r="G663" s="19"/>
      <c r="H663" s="18"/>
      <c r="I663" s="18"/>
      <c r="J663" s="1"/>
      <c r="K663"/>
      <c r="L663"/>
      <c r="M663"/>
      <c r="N663"/>
      <c r="O663"/>
      <c r="P663"/>
      <c r="Q663"/>
      <c r="R663"/>
      <c r="T663"/>
      <c r="U663"/>
      <c r="V663"/>
      <c r="W663"/>
      <c r="X663"/>
      <c r="Y663"/>
      <c r="Z663"/>
      <c r="AA663"/>
      <c r="AC663"/>
      <c r="AD663"/>
      <c r="AE663"/>
      <c r="AF663"/>
      <c r="AG663"/>
      <c r="AH663" s="299"/>
      <c r="AI663"/>
      <c r="AJ663"/>
      <c r="AL663"/>
      <c r="AM663" s="329"/>
      <c r="AN663"/>
      <c r="AQ663"/>
      <c r="AR663"/>
      <c r="AS663"/>
    </row>
    <row r="664" spans="1:45" x14ac:dyDescent="0.25">
      <c r="A664" s="14"/>
      <c r="B664" s="8"/>
      <c r="C664" s="8"/>
      <c r="D664" s="15"/>
      <c r="E664" s="16"/>
      <c r="F664" s="8"/>
      <c r="G664" s="19"/>
      <c r="H664" s="18"/>
      <c r="I664" s="18"/>
      <c r="J664" s="1"/>
      <c r="K664"/>
      <c r="L664"/>
      <c r="M664"/>
      <c r="N664"/>
      <c r="O664"/>
      <c r="P664"/>
      <c r="Q664"/>
      <c r="R664"/>
      <c r="T664"/>
      <c r="U664"/>
      <c r="V664"/>
      <c r="W664"/>
      <c r="X664"/>
      <c r="Y664"/>
      <c r="Z664"/>
      <c r="AA664"/>
      <c r="AC664"/>
      <c r="AD664"/>
      <c r="AE664"/>
      <c r="AF664"/>
      <c r="AG664"/>
      <c r="AH664" s="299"/>
      <c r="AI664"/>
      <c r="AJ664"/>
      <c r="AL664"/>
      <c r="AM664" s="329"/>
      <c r="AN664"/>
      <c r="AQ664"/>
      <c r="AR664"/>
      <c r="AS664"/>
    </row>
    <row r="665" spans="1:45" x14ac:dyDescent="0.25">
      <c r="A665" s="14"/>
      <c r="B665" s="8"/>
      <c r="C665" s="8"/>
      <c r="D665" s="15"/>
      <c r="E665" s="16"/>
      <c r="F665" s="8"/>
      <c r="G665" s="19"/>
      <c r="H665" s="18"/>
      <c r="I665" s="18"/>
      <c r="J665" s="1"/>
      <c r="K665"/>
      <c r="L665"/>
      <c r="M665"/>
      <c r="N665"/>
      <c r="O665"/>
      <c r="P665"/>
      <c r="Q665"/>
      <c r="R665"/>
      <c r="T665"/>
      <c r="U665"/>
      <c r="V665"/>
      <c r="W665"/>
      <c r="X665"/>
      <c r="Y665"/>
      <c r="Z665"/>
      <c r="AA665"/>
      <c r="AC665"/>
      <c r="AD665"/>
      <c r="AE665"/>
      <c r="AF665"/>
      <c r="AG665"/>
      <c r="AH665" s="299"/>
      <c r="AI665"/>
      <c r="AJ665"/>
      <c r="AL665"/>
      <c r="AM665" s="329"/>
      <c r="AN665"/>
      <c r="AQ665"/>
      <c r="AR665"/>
      <c r="AS665"/>
    </row>
    <row r="666" spans="1:45" x14ac:dyDescent="0.25">
      <c r="A666" s="14"/>
      <c r="B666" s="8"/>
      <c r="C666" s="8"/>
      <c r="D666" s="15"/>
      <c r="E666" s="16"/>
      <c r="F666" s="8"/>
      <c r="G666" s="19"/>
      <c r="H666" s="18"/>
      <c r="I666" s="18"/>
      <c r="J666" s="1"/>
      <c r="K666"/>
      <c r="L666"/>
      <c r="M666"/>
      <c r="N666"/>
      <c r="O666"/>
      <c r="P666"/>
      <c r="Q666"/>
      <c r="R666"/>
      <c r="T666"/>
      <c r="U666"/>
      <c r="V666"/>
      <c r="W666"/>
      <c r="X666"/>
      <c r="Y666"/>
      <c r="Z666"/>
      <c r="AA666"/>
      <c r="AC666"/>
      <c r="AD666"/>
      <c r="AE666"/>
      <c r="AF666"/>
      <c r="AG666"/>
      <c r="AH666" s="299"/>
      <c r="AI666"/>
      <c r="AJ666"/>
      <c r="AL666"/>
      <c r="AM666" s="329"/>
      <c r="AN666"/>
      <c r="AQ666"/>
      <c r="AR666"/>
      <c r="AS666"/>
    </row>
    <row r="667" spans="1:45" x14ac:dyDescent="0.25">
      <c r="A667" s="14"/>
      <c r="B667" s="8"/>
      <c r="C667" s="8"/>
      <c r="D667" s="15"/>
      <c r="E667" s="16"/>
      <c r="F667" s="8"/>
      <c r="G667" s="19"/>
      <c r="H667" s="18"/>
      <c r="I667" s="18"/>
      <c r="J667" s="1"/>
      <c r="K667"/>
      <c r="L667"/>
      <c r="M667"/>
      <c r="N667"/>
      <c r="O667"/>
      <c r="P667"/>
      <c r="Q667"/>
      <c r="R667"/>
      <c r="T667"/>
      <c r="U667"/>
      <c r="V667"/>
      <c r="W667"/>
      <c r="X667"/>
      <c r="Y667"/>
      <c r="Z667"/>
      <c r="AA667"/>
      <c r="AC667"/>
      <c r="AD667"/>
      <c r="AE667"/>
      <c r="AF667"/>
      <c r="AG667"/>
      <c r="AH667" s="299"/>
      <c r="AI667"/>
      <c r="AJ667"/>
      <c r="AL667"/>
      <c r="AM667" s="329"/>
      <c r="AN667"/>
      <c r="AQ667"/>
      <c r="AR667"/>
      <c r="AS667"/>
    </row>
    <row r="668" spans="1:45" x14ac:dyDescent="0.25">
      <c r="A668" s="14"/>
      <c r="B668" s="8"/>
      <c r="C668" s="8"/>
      <c r="D668" s="15"/>
      <c r="E668" s="16"/>
      <c r="F668" s="8"/>
      <c r="G668" s="19"/>
      <c r="H668" s="18"/>
      <c r="I668" s="18"/>
      <c r="J668" s="1"/>
      <c r="K668"/>
      <c r="L668"/>
      <c r="M668"/>
      <c r="N668"/>
      <c r="O668"/>
      <c r="P668"/>
      <c r="Q668"/>
      <c r="R668"/>
      <c r="T668"/>
      <c r="U668"/>
      <c r="V668"/>
      <c r="W668"/>
      <c r="X668"/>
      <c r="Y668"/>
      <c r="Z668"/>
      <c r="AA668"/>
      <c r="AC668"/>
      <c r="AD668"/>
      <c r="AE668"/>
      <c r="AF668"/>
      <c r="AG668"/>
      <c r="AH668" s="299"/>
      <c r="AI668"/>
      <c r="AJ668"/>
      <c r="AL668"/>
      <c r="AM668" s="329"/>
      <c r="AN668"/>
      <c r="AQ668"/>
      <c r="AR668"/>
      <c r="AS668"/>
    </row>
    <row r="669" spans="1:45" x14ac:dyDescent="0.25">
      <c r="A669" s="14"/>
      <c r="B669" s="8"/>
      <c r="C669" s="8"/>
      <c r="D669" s="15"/>
      <c r="E669" s="16"/>
      <c r="F669" s="8"/>
      <c r="G669" s="19"/>
      <c r="H669" s="18"/>
      <c r="I669" s="18"/>
      <c r="J669" s="1"/>
      <c r="K669"/>
      <c r="L669"/>
      <c r="M669"/>
      <c r="N669"/>
      <c r="O669"/>
      <c r="P669"/>
      <c r="Q669"/>
      <c r="R669"/>
      <c r="T669"/>
      <c r="U669"/>
      <c r="V669"/>
      <c r="W669"/>
      <c r="X669"/>
      <c r="Y669"/>
      <c r="Z669"/>
      <c r="AA669"/>
      <c r="AC669"/>
      <c r="AD669"/>
      <c r="AE669"/>
      <c r="AF669"/>
      <c r="AG669"/>
      <c r="AH669" s="299"/>
      <c r="AI669"/>
      <c r="AJ669"/>
      <c r="AL669"/>
      <c r="AM669" s="329"/>
      <c r="AN669"/>
      <c r="AQ669"/>
      <c r="AR669"/>
      <c r="AS669"/>
    </row>
    <row r="670" spans="1:45" x14ac:dyDescent="0.25">
      <c r="A670" s="14"/>
      <c r="B670" s="8"/>
      <c r="C670" s="8"/>
      <c r="D670" s="15"/>
      <c r="E670" s="16"/>
      <c r="F670" s="8"/>
      <c r="G670" s="19"/>
      <c r="H670" s="18"/>
      <c r="I670" s="18"/>
      <c r="J670" s="1"/>
      <c r="K670"/>
      <c r="L670"/>
      <c r="M670"/>
      <c r="N670"/>
      <c r="O670"/>
      <c r="P670"/>
      <c r="Q670"/>
      <c r="R670"/>
      <c r="T670"/>
      <c r="U670"/>
      <c r="V670"/>
      <c r="W670"/>
      <c r="X670"/>
      <c r="Y670"/>
      <c r="Z670"/>
      <c r="AA670"/>
      <c r="AC670"/>
      <c r="AD670"/>
      <c r="AE670"/>
      <c r="AF670"/>
      <c r="AG670"/>
      <c r="AH670" s="299"/>
      <c r="AI670"/>
      <c r="AJ670"/>
      <c r="AL670"/>
      <c r="AM670" s="329"/>
      <c r="AN670"/>
      <c r="AQ670"/>
      <c r="AR670"/>
      <c r="AS670"/>
    </row>
    <row r="671" spans="1:45" x14ac:dyDescent="0.25">
      <c r="A671" s="14"/>
      <c r="B671" s="8"/>
      <c r="C671" s="8"/>
      <c r="D671" s="15"/>
      <c r="E671" s="16"/>
      <c r="F671" s="8"/>
      <c r="G671" s="19"/>
      <c r="H671" s="18"/>
      <c r="I671" s="18"/>
      <c r="J671" s="1"/>
      <c r="K671"/>
      <c r="L671"/>
      <c r="M671"/>
      <c r="N671"/>
      <c r="O671"/>
      <c r="P671"/>
      <c r="Q671"/>
      <c r="R671"/>
      <c r="T671"/>
      <c r="U671"/>
      <c r="V671"/>
      <c r="W671"/>
      <c r="X671"/>
      <c r="Y671"/>
      <c r="Z671"/>
      <c r="AA671"/>
      <c r="AC671"/>
      <c r="AD671"/>
      <c r="AE671"/>
      <c r="AF671"/>
      <c r="AG671"/>
      <c r="AH671" s="299"/>
      <c r="AI671"/>
      <c r="AJ671"/>
      <c r="AL671"/>
      <c r="AM671" s="329"/>
      <c r="AN671"/>
      <c r="AQ671"/>
      <c r="AR671"/>
      <c r="AS671"/>
    </row>
    <row r="672" spans="1:45" x14ac:dyDescent="0.25">
      <c r="A672" s="14"/>
      <c r="B672" s="8"/>
      <c r="C672" s="8"/>
      <c r="D672" s="15"/>
      <c r="E672" s="16"/>
      <c r="F672" s="8"/>
      <c r="G672" s="19"/>
      <c r="H672" s="18"/>
      <c r="I672" s="18"/>
      <c r="J672" s="1"/>
      <c r="K672"/>
      <c r="L672"/>
      <c r="M672"/>
      <c r="N672"/>
      <c r="O672"/>
      <c r="P672"/>
      <c r="Q672"/>
      <c r="R672"/>
      <c r="T672"/>
      <c r="U672"/>
      <c r="V672"/>
      <c r="W672"/>
      <c r="X672"/>
      <c r="Y672"/>
      <c r="Z672"/>
      <c r="AA672"/>
      <c r="AC672"/>
      <c r="AD672"/>
      <c r="AE672"/>
      <c r="AF672"/>
      <c r="AG672"/>
      <c r="AH672" s="299"/>
      <c r="AI672"/>
      <c r="AJ672"/>
      <c r="AL672"/>
      <c r="AM672" s="329"/>
      <c r="AN672"/>
      <c r="AQ672"/>
      <c r="AR672"/>
      <c r="AS672"/>
    </row>
    <row r="673" spans="1:45" x14ac:dyDescent="0.25">
      <c r="A673" s="14"/>
      <c r="B673" s="8"/>
      <c r="C673" s="8"/>
      <c r="D673" s="15"/>
      <c r="E673" s="16"/>
      <c r="F673" s="8"/>
      <c r="G673" s="19"/>
      <c r="H673" s="18"/>
      <c r="I673" s="18"/>
      <c r="J673" s="1"/>
      <c r="K673"/>
      <c r="L673"/>
      <c r="M673"/>
      <c r="N673"/>
      <c r="O673"/>
      <c r="P673"/>
      <c r="Q673"/>
      <c r="R673"/>
      <c r="T673"/>
      <c r="U673"/>
      <c r="V673"/>
      <c r="W673"/>
      <c r="X673"/>
      <c r="Y673"/>
      <c r="Z673"/>
      <c r="AA673"/>
      <c r="AC673"/>
      <c r="AD673"/>
      <c r="AE673"/>
      <c r="AF673"/>
      <c r="AG673"/>
      <c r="AH673" s="299"/>
      <c r="AI673"/>
      <c r="AJ673"/>
      <c r="AL673"/>
      <c r="AM673" s="329"/>
      <c r="AN673"/>
      <c r="AQ673"/>
      <c r="AR673"/>
      <c r="AS673"/>
    </row>
    <row r="674" spans="1:45" x14ac:dyDescent="0.25">
      <c r="A674" s="14"/>
      <c r="B674" s="8"/>
      <c r="C674" s="8"/>
      <c r="D674" s="15"/>
      <c r="E674" s="16"/>
      <c r="F674" s="8"/>
      <c r="G674" s="19"/>
      <c r="H674" s="18"/>
      <c r="I674" s="18"/>
      <c r="J674" s="1"/>
      <c r="K674"/>
      <c r="L674"/>
      <c r="M674"/>
      <c r="N674"/>
      <c r="O674"/>
      <c r="P674"/>
      <c r="Q674"/>
      <c r="R674"/>
      <c r="T674"/>
      <c r="U674"/>
      <c r="V674"/>
      <c r="W674"/>
      <c r="X674"/>
      <c r="Y674"/>
      <c r="Z674"/>
      <c r="AA674"/>
      <c r="AC674"/>
      <c r="AD674"/>
      <c r="AE674"/>
      <c r="AF674"/>
      <c r="AG674"/>
      <c r="AH674" s="299"/>
      <c r="AI674"/>
      <c r="AJ674"/>
      <c r="AL674"/>
      <c r="AM674" s="329"/>
      <c r="AN674"/>
      <c r="AQ674"/>
      <c r="AR674"/>
      <c r="AS674"/>
    </row>
    <row r="675" spans="1:45" x14ac:dyDescent="0.25">
      <c r="A675" s="14"/>
      <c r="B675" s="8"/>
      <c r="C675" s="8"/>
      <c r="D675" s="15"/>
      <c r="E675" s="16"/>
      <c r="F675" s="8"/>
      <c r="G675" s="19"/>
      <c r="H675" s="18"/>
      <c r="I675" s="18"/>
      <c r="J675" s="1"/>
      <c r="K675"/>
      <c r="L675"/>
      <c r="M675"/>
      <c r="N675"/>
      <c r="O675"/>
      <c r="P675"/>
      <c r="Q675"/>
      <c r="R675"/>
      <c r="T675"/>
      <c r="U675"/>
      <c r="V675"/>
      <c r="W675"/>
      <c r="X675"/>
      <c r="Y675"/>
      <c r="Z675"/>
      <c r="AA675"/>
      <c r="AC675"/>
      <c r="AD675"/>
      <c r="AE675"/>
      <c r="AF675"/>
      <c r="AG675"/>
      <c r="AH675" s="299"/>
      <c r="AI675"/>
      <c r="AJ675"/>
      <c r="AL675"/>
      <c r="AM675" s="329"/>
      <c r="AN675"/>
      <c r="AQ675"/>
      <c r="AR675"/>
      <c r="AS675"/>
    </row>
    <row r="676" spans="1:45" x14ac:dyDescent="0.25">
      <c r="A676" s="14"/>
      <c r="B676" s="8"/>
      <c r="C676" s="8"/>
      <c r="D676" s="15"/>
      <c r="E676" s="16"/>
      <c r="F676" s="8"/>
      <c r="G676" s="19"/>
      <c r="H676" s="18"/>
      <c r="I676" s="18"/>
      <c r="J676" s="1"/>
      <c r="K676"/>
      <c r="L676"/>
      <c r="M676"/>
      <c r="N676"/>
      <c r="O676"/>
      <c r="P676"/>
      <c r="Q676"/>
      <c r="R676"/>
      <c r="T676"/>
      <c r="U676"/>
      <c r="V676"/>
      <c r="W676"/>
      <c r="X676"/>
      <c r="Y676"/>
      <c r="Z676"/>
      <c r="AA676"/>
      <c r="AC676"/>
      <c r="AD676"/>
      <c r="AE676"/>
      <c r="AF676"/>
      <c r="AG676"/>
      <c r="AH676" s="299"/>
      <c r="AI676"/>
      <c r="AJ676"/>
      <c r="AL676"/>
      <c r="AM676" s="329"/>
      <c r="AN676"/>
      <c r="AQ676"/>
      <c r="AR676"/>
      <c r="AS676"/>
    </row>
    <row r="677" spans="1:45" x14ac:dyDescent="0.25">
      <c r="A677" s="14"/>
      <c r="B677" s="8"/>
      <c r="C677" s="8"/>
      <c r="D677" s="15"/>
      <c r="E677" s="16"/>
      <c r="F677" s="8"/>
      <c r="G677" s="19"/>
      <c r="H677" s="18"/>
      <c r="I677" s="18"/>
      <c r="J677" s="1"/>
      <c r="K677"/>
      <c r="L677"/>
      <c r="M677"/>
      <c r="N677"/>
      <c r="O677"/>
      <c r="P677"/>
      <c r="Q677"/>
      <c r="R677"/>
      <c r="T677"/>
      <c r="U677"/>
      <c r="V677"/>
      <c r="W677"/>
      <c r="X677"/>
      <c r="Y677"/>
      <c r="Z677"/>
      <c r="AA677"/>
      <c r="AC677"/>
      <c r="AD677"/>
      <c r="AE677"/>
      <c r="AF677"/>
      <c r="AG677"/>
      <c r="AH677" s="299"/>
      <c r="AI677"/>
      <c r="AJ677"/>
      <c r="AL677"/>
      <c r="AM677" s="329"/>
      <c r="AN677"/>
      <c r="AQ677"/>
      <c r="AR677"/>
      <c r="AS677"/>
    </row>
    <row r="678" spans="1:45" x14ac:dyDescent="0.25">
      <c r="A678" s="14"/>
      <c r="B678" s="8"/>
      <c r="C678" s="8"/>
      <c r="D678" s="15"/>
      <c r="E678" s="16"/>
      <c r="F678" s="8"/>
      <c r="G678" s="19"/>
      <c r="H678" s="18"/>
      <c r="I678" s="18"/>
      <c r="J678" s="1"/>
      <c r="K678"/>
      <c r="L678"/>
      <c r="M678"/>
      <c r="N678"/>
      <c r="O678"/>
      <c r="P678"/>
      <c r="Q678"/>
      <c r="R678"/>
      <c r="T678"/>
      <c r="U678"/>
      <c r="V678"/>
      <c r="W678"/>
      <c r="X678"/>
      <c r="Y678"/>
      <c r="Z678"/>
      <c r="AA678"/>
      <c r="AC678"/>
      <c r="AD678"/>
      <c r="AE678"/>
      <c r="AF678"/>
      <c r="AG678"/>
      <c r="AH678" s="299"/>
      <c r="AI678"/>
      <c r="AJ678"/>
      <c r="AL678"/>
      <c r="AM678" s="329"/>
      <c r="AN678"/>
      <c r="AQ678"/>
      <c r="AR678"/>
      <c r="AS678"/>
    </row>
    <row r="679" spans="1:45" x14ac:dyDescent="0.25">
      <c r="A679" s="14"/>
      <c r="B679" s="8"/>
      <c r="C679" s="8"/>
      <c r="D679" s="15"/>
      <c r="E679" s="16"/>
      <c r="F679" s="8"/>
      <c r="G679" s="19"/>
      <c r="H679" s="18"/>
      <c r="I679" s="18"/>
      <c r="J679" s="1"/>
      <c r="K679"/>
      <c r="L679"/>
      <c r="M679"/>
      <c r="N679"/>
      <c r="O679"/>
      <c r="P679"/>
      <c r="Q679"/>
      <c r="R679"/>
      <c r="T679"/>
      <c r="U679"/>
      <c r="V679"/>
      <c r="W679"/>
      <c r="X679"/>
      <c r="Y679"/>
      <c r="Z679"/>
      <c r="AA679"/>
      <c r="AC679"/>
      <c r="AD679"/>
      <c r="AE679"/>
      <c r="AF679"/>
      <c r="AG679"/>
      <c r="AH679" s="299"/>
      <c r="AI679"/>
      <c r="AJ679"/>
      <c r="AL679"/>
      <c r="AM679" s="329"/>
      <c r="AN679"/>
      <c r="AQ679"/>
      <c r="AR679"/>
      <c r="AS679"/>
    </row>
    <row r="680" spans="1:45" x14ac:dyDescent="0.25">
      <c r="A680" s="14"/>
      <c r="B680" s="8"/>
      <c r="C680" s="8"/>
      <c r="D680" s="15"/>
      <c r="E680" s="16"/>
      <c r="F680" s="8"/>
      <c r="G680" s="19"/>
      <c r="H680" s="18"/>
      <c r="I680" s="18"/>
      <c r="J680" s="1"/>
      <c r="K680"/>
      <c r="L680"/>
      <c r="M680"/>
      <c r="N680"/>
      <c r="O680"/>
      <c r="P680"/>
      <c r="Q680"/>
      <c r="R680"/>
      <c r="T680"/>
      <c r="U680"/>
      <c r="V680"/>
      <c r="W680"/>
      <c r="X680"/>
      <c r="Y680"/>
      <c r="Z680"/>
      <c r="AA680"/>
      <c r="AC680"/>
      <c r="AD680"/>
      <c r="AE680"/>
      <c r="AF680"/>
      <c r="AG680"/>
      <c r="AH680" s="299"/>
      <c r="AI680"/>
      <c r="AJ680"/>
      <c r="AL680"/>
      <c r="AM680" s="329"/>
      <c r="AN680"/>
      <c r="AQ680"/>
      <c r="AR680"/>
      <c r="AS680"/>
    </row>
    <row r="681" spans="1:45" x14ac:dyDescent="0.25">
      <c r="A681" s="14"/>
      <c r="B681" s="8"/>
      <c r="C681" s="8"/>
      <c r="D681" s="15"/>
      <c r="E681" s="16"/>
      <c r="F681" s="8"/>
      <c r="G681" s="19"/>
      <c r="H681" s="18"/>
      <c r="I681" s="18"/>
      <c r="J681" s="1"/>
      <c r="K681"/>
      <c r="L681"/>
      <c r="M681"/>
      <c r="N681"/>
      <c r="O681"/>
      <c r="P681"/>
      <c r="Q681"/>
      <c r="R681"/>
      <c r="T681"/>
      <c r="U681"/>
      <c r="V681"/>
      <c r="W681"/>
      <c r="X681"/>
      <c r="Y681"/>
      <c r="Z681"/>
      <c r="AA681"/>
      <c r="AC681"/>
      <c r="AD681"/>
      <c r="AE681"/>
      <c r="AF681"/>
      <c r="AG681"/>
      <c r="AH681" s="299"/>
      <c r="AI681"/>
      <c r="AJ681"/>
      <c r="AL681"/>
      <c r="AM681" s="329"/>
      <c r="AN681"/>
      <c r="AQ681"/>
      <c r="AR681"/>
      <c r="AS681"/>
    </row>
    <row r="682" spans="1:45" x14ac:dyDescent="0.25">
      <c r="A682" s="14"/>
      <c r="B682" s="8"/>
      <c r="C682" s="8"/>
      <c r="D682" s="15"/>
      <c r="E682" s="16"/>
      <c r="F682" s="8"/>
      <c r="G682" s="19"/>
      <c r="H682" s="18"/>
      <c r="I682" s="18"/>
      <c r="J682" s="1"/>
      <c r="K682"/>
      <c r="L682"/>
      <c r="M682"/>
      <c r="N682"/>
      <c r="O682"/>
      <c r="P682"/>
      <c r="Q682"/>
      <c r="R682"/>
      <c r="T682"/>
      <c r="U682"/>
      <c r="V682"/>
      <c r="W682"/>
      <c r="X682"/>
      <c r="Y682"/>
      <c r="Z682"/>
      <c r="AA682"/>
      <c r="AC682"/>
      <c r="AD682"/>
      <c r="AE682"/>
      <c r="AF682"/>
      <c r="AG682"/>
      <c r="AH682" s="299"/>
      <c r="AI682"/>
      <c r="AJ682"/>
      <c r="AL682"/>
      <c r="AM682" s="329"/>
      <c r="AN682"/>
      <c r="AQ682"/>
      <c r="AR682"/>
      <c r="AS682"/>
    </row>
    <row r="683" spans="1:45" x14ac:dyDescent="0.25">
      <c r="A683" s="14"/>
      <c r="B683" s="8"/>
      <c r="C683" s="8"/>
      <c r="D683" s="15"/>
      <c r="E683" s="16"/>
      <c r="F683" s="8"/>
      <c r="G683" s="19"/>
      <c r="H683" s="18"/>
      <c r="I683" s="18"/>
      <c r="J683" s="1"/>
      <c r="K683"/>
      <c r="L683"/>
      <c r="M683"/>
      <c r="N683"/>
      <c r="O683"/>
      <c r="P683"/>
      <c r="Q683"/>
      <c r="R683"/>
      <c r="T683"/>
      <c r="U683"/>
      <c r="V683"/>
      <c r="W683"/>
      <c r="X683"/>
      <c r="Y683"/>
      <c r="Z683"/>
      <c r="AA683"/>
      <c r="AC683"/>
      <c r="AD683"/>
      <c r="AE683"/>
      <c r="AF683"/>
      <c r="AG683"/>
      <c r="AH683" s="299"/>
      <c r="AI683"/>
      <c r="AJ683"/>
      <c r="AL683"/>
      <c r="AM683" s="329"/>
      <c r="AN683"/>
      <c r="AQ683"/>
      <c r="AR683"/>
      <c r="AS683"/>
    </row>
    <row r="684" spans="1:45" x14ac:dyDescent="0.25">
      <c r="A684" s="14"/>
      <c r="B684" s="8"/>
      <c r="C684" s="8"/>
      <c r="D684" s="15"/>
      <c r="E684" s="16"/>
      <c r="F684" s="8"/>
      <c r="G684" s="19"/>
      <c r="H684" s="18"/>
      <c r="I684" s="18"/>
      <c r="J684" s="1"/>
      <c r="K684"/>
      <c r="L684"/>
      <c r="M684"/>
      <c r="N684"/>
      <c r="O684"/>
      <c r="P684"/>
      <c r="Q684"/>
      <c r="R684"/>
      <c r="T684"/>
      <c r="U684"/>
      <c r="V684"/>
      <c r="W684"/>
      <c r="X684"/>
      <c r="Y684"/>
      <c r="Z684"/>
      <c r="AA684"/>
      <c r="AC684"/>
      <c r="AD684"/>
      <c r="AE684"/>
      <c r="AF684"/>
      <c r="AG684"/>
      <c r="AH684" s="299"/>
      <c r="AI684"/>
      <c r="AJ684"/>
      <c r="AL684"/>
      <c r="AM684" s="329"/>
      <c r="AN684"/>
      <c r="AQ684"/>
      <c r="AR684"/>
      <c r="AS684"/>
    </row>
    <row r="685" spans="1:45" x14ac:dyDescent="0.25">
      <c r="A685" s="14"/>
      <c r="B685" s="8"/>
      <c r="C685" s="8"/>
      <c r="D685" s="15"/>
      <c r="E685" s="16"/>
      <c r="F685" s="8"/>
      <c r="G685" s="19"/>
      <c r="H685" s="18"/>
      <c r="I685" s="18"/>
      <c r="J685" s="1"/>
      <c r="K685"/>
      <c r="L685"/>
      <c r="M685"/>
      <c r="N685"/>
      <c r="O685"/>
      <c r="P685"/>
      <c r="Q685"/>
      <c r="R685"/>
      <c r="T685"/>
      <c r="U685"/>
      <c r="V685"/>
      <c r="W685"/>
      <c r="X685"/>
      <c r="Y685"/>
      <c r="Z685"/>
      <c r="AA685"/>
      <c r="AC685"/>
      <c r="AD685"/>
      <c r="AE685"/>
      <c r="AF685"/>
      <c r="AG685"/>
      <c r="AH685" s="299"/>
      <c r="AI685"/>
      <c r="AJ685"/>
      <c r="AL685"/>
      <c r="AM685" s="329"/>
      <c r="AN685"/>
      <c r="AQ685"/>
      <c r="AR685"/>
      <c r="AS685"/>
    </row>
    <row r="686" spans="1:45" x14ac:dyDescent="0.25">
      <c r="A686" s="14"/>
      <c r="B686" s="8"/>
      <c r="C686" s="8"/>
      <c r="D686" s="15"/>
      <c r="E686" s="16"/>
      <c r="F686" s="8"/>
      <c r="G686" s="19"/>
      <c r="H686" s="18"/>
      <c r="I686" s="18"/>
      <c r="J686" s="1"/>
      <c r="K686"/>
      <c r="L686"/>
      <c r="M686"/>
      <c r="N686"/>
      <c r="O686"/>
      <c r="P686"/>
      <c r="Q686"/>
      <c r="R686"/>
      <c r="T686"/>
      <c r="U686"/>
      <c r="V686"/>
      <c r="W686"/>
      <c r="X686"/>
      <c r="Y686"/>
      <c r="Z686"/>
      <c r="AA686"/>
      <c r="AC686"/>
      <c r="AD686"/>
      <c r="AE686"/>
      <c r="AF686"/>
      <c r="AG686"/>
      <c r="AH686" s="299"/>
      <c r="AI686"/>
      <c r="AJ686"/>
      <c r="AL686"/>
      <c r="AM686" s="329"/>
      <c r="AN686"/>
      <c r="AQ686"/>
      <c r="AR686"/>
      <c r="AS686"/>
    </row>
    <row r="687" spans="1:45" x14ac:dyDescent="0.25">
      <c r="A687" s="14"/>
      <c r="B687" s="8"/>
      <c r="C687" s="8"/>
      <c r="D687" s="15"/>
      <c r="E687" s="16"/>
      <c r="F687" s="8"/>
      <c r="G687" s="19"/>
      <c r="H687" s="18"/>
      <c r="I687" s="18"/>
      <c r="J687" s="1"/>
      <c r="K687"/>
      <c r="L687"/>
      <c r="M687"/>
      <c r="N687"/>
      <c r="O687"/>
      <c r="P687"/>
      <c r="Q687"/>
      <c r="R687"/>
      <c r="T687"/>
      <c r="U687"/>
      <c r="V687"/>
      <c r="W687"/>
      <c r="X687"/>
      <c r="Y687"/>
      <c r="Z687"/>
      <c r="AA687"/>
      <c r="AC687"/>
      <c r="AD687"/>
      <c r="AE687"/>
      <c r="AF687"/>
      <c r="AG687"/>
      <c r="AH687" s="299"/>
      <c r="AI687"/>
      <c r="AJ687"/>
      <c r="AL687"/>
      <c r="AM687" s="329"/>
      <c r="AN687"/>
      <c r="AQ687"/>
      <c r="AR687"/>
      <c r="AS687"/>
    </row>
    <row r="688" spans="1:45" x14ac:dyDescent="0.25">
      <c r="A688" s="14"/>
      <c r="B688" s="8"/>
      <c r="C688" s="8"/>
      <c r="D688" s="15"/>
      <c r="E688" s="16"/>
      <c r="F688" s="8"/>
      <c r="G688" s="19"/>
      <c r="H688" s="18"/>
      <c r="I688" s="18"/>
      <c r="J688" s="1"/>
      <c r="K688"/>
      <c r="L688"/>
      <c r="M688"/>
      <c r="N688"/>
      <c r="O688"/>
      <c r="P688"/>
      <c r="Q688"/>
      <c r="R688"/>
      <c r="T688"/>
      <c r="U688"/>
      <c r="V688"/>
      <c r="W688"/>
      <c r="X688"/>
      <c r="Y688"/>
      <c r="Z688"/>
      <c r="AA688"/>
      <c r="AC688"/>
      <c r="AD688"/>
      <c r="AE688"/>
      <c r="AF688"/>
      <c r="AG688"/>
      <c r="AH688" s="299"/>
      <c r="AI688"/>
      <c r="AJ688"/>
      <c r="AL688"/>
      <c r="AM688" s="329"/>
      <c r="AN688"/>
      <c r="AQ688"/>
      <c r="AR688"/>
      <c r="AS688"/>
    </row>
    <row r="689" spans="1:45" x14ac:dyDescent="0.25">
      <c r="A689" s="14"/>
      <c r="B689" s="8"/>
      <c r="C689" s="8"/>
      <c r="D689" s="15"/>
      <c r="E689" s="16"/>
      <c r="F689" s="8"/>
      <c r="G689" s="19"/>
      <c r="H689" s="18"/>
      <c r="I689" s="18"/>
      <c r="J689" s="1"/>
      <c r="K689"/>
      <c r="L689"/>
      <c r="M689"/>
      <c r="N689"/>
      <c r="O689"/>
      <c r="P689"/>
      <c r="Q689"/>
      <c r="R689"/>
      <c r="T689"/>
      <c r="U689"/>
      <c r="V689"/>
      <c r="W689"/>
      <c r="X689"/>
      <c r="Y689"/>
      <c r="Z689"/>
      <c r="AA689"/>
      <c r="AC689"/>
      <c r="AD689"/>
      <c r="AE689"/>
      <c r="AF689"/>
      <c r="AG689"/>
      <c r="AH689" s="299"/>
      <c r="AI689"/>
      <c r="AJ689"/>
      <c r="AL689"/>
      <c r="AM689" s="329"/>
      <c r="AN689"/>
      <c r="AQ689"/>
      <c r="AR689"/>
      <c r="AS689"/>
    </row>
    <row r="690" spans="1:45" x14ac:dyDescent="0.25">
      <c r="A690" s="14"/>
      <c r="B690" s="8"/>
      <c r="C690" s="8"/>
      <c r="D690" s="15"/>
      <c r="E690" s="16"/>
      <c r="F690" s="8"/>
      <c r="G690" s="19"/>
      <c r="H690" s="18"/>
      <c r="I690" s="18"/>
      <c r="J690" s="1"/>
      <c r="K690"/>
      <c r="L690"/>
      <c r="M690"/>
      <c r="N690"/>
      <c r="O690"/>
      <c r="P690"/>
      <c r="Q690"/>
      <c r="R690"/>
      <c r="T690"/>
      <c r="U690"/>
      <c r="V690"/>
      <c r="W690"/>
      <c r="X690"/>
      <c r="Y690"/>
      <c r="Z690"/>
      <c r="AA690"/>
      <c r="AC690"/>
      <c r="AD690"/>
      <c r="AE690"/>
      <c r="AF690"/>
      <c r="AG690"/>
      <c r="AH690" s="299"/>
      <c r="AI690"/>
      <c r="AJ690"/>
      <c r="AL690"/>
      <c r="AM690" s="329"/>
      <c r="AN690"/>
      <c r="AQ690"/>
      <c r="AR690"/>
      <c r="AS690"/>
    </row>
    <row r="691" spans="1:45" x14ac:dyDescent="0.25">
      <c r="A691" s="14"/>
      <c r="B691" s="8"/>
      <c r="C691" s="8"/>
      <c r="D691" s="15"/>
      <c r="E691" s="16"/>
      <c r="F691" s="8"/>
      <c r="G691" s="19"/>
      <c r="H691" s="18"/>
      <c r="I691" s="18"/>
      <c r="J691" s="1"/>
      <c r="K691"/>
      <c r="L691"/>
      <c r="M691"/>
      <c r="N691"/>
      <c r="O691"/>
      <c r="P691"/>
      <c r="Q691"/>
      <c r="R691"/>
      <c r="T691"/>
      <c r="U691"/>
      <c r="V691"/>
      <c r="W691"/>
      <c r="X691"/>
      <c r="Y691"/>
      <c r="Z691"/>
      <c r="AA691"/>
      <c r="AC691"/>
      <c r="AD691"/>
      <c r="AE691"/>
      <c r="AF691"/>
      <c r="AG691"/>
      <c r="AH691" s="299"/>
      <c r="AI691"/>
      <c r="AJ691"/>
      <c r="AL691"/>
      <c r="AM691" s="329"/>
      <c r="AN691"/>
      <c r="AQ691"/>
      <c r="AR691"/>
      <c r="AS691"/>
    </row>
    <row r="692" spans="1:45" x14ac:dyDescent="0.25">
      <c r="A692" s="14"/>
      <c r="B692" s="8"/>
      <c r="C692" s="8"/>
      <c r="D692" s="15"/>
      <c r="E692" s="16"/>
      <c r="F692" s="8"/>
      <c r="G692" s="19"/>
      <c r="H692" s="18"/>
      <c r="I692" s="18"/>
      <c r="J692" s="1"/>
      <c r="K692"/>
      <c r="L692"/>
      <c r="M692"/>
      <c r="N692"/>
      <c r="O692"/>
      <c r="P692"/>
      <c r="Q692"/>
      <c r="R692"/>
      <c r="T692"/>
      <c r="U692"/>
      <c r="V692"/>
      <c r="W692"/>
      <c r="X692"/>
      <c r="Y692"/>
      <c r="Z692"/>
      <c r="AA692"/>
      <c r="AC692"/>
      <c r="AD692"/>
      <c r="AE692"/>
      <c r="AF692"/>
      <c r="AG692"/>
      <c r="AH692" s="299"/>
      <c r="AI692"/>
      <c r="AJ692"/>
      <c r="AL692"/>
      <c r="AM692" s="329"/>
      <c r="AN692"/>
      <c r="AQ692"/>
      <c r="AR692"/>
      <c r="AS692"/>
    </row>
    <row r="693" spans="1:45" x14ac:dyDescent="0.25">
      <c r="A693" s="14"/>
      <c r="B693" s="8"/>
      <c r="C693" s="8"/>
      <c r="D693" s="15"/>
      <c r="E693" s="16"/>
      <c r="F693" s="8"/>
      <c r="G693" s="19"/>
      <c r="H693" s="18"/>
      <c r="I693" s="18"/>
      <c r="J693" s="1"/>
      <c r="K693"/>
      <c r="L693"/>
      <c r="M693"/>
      <c r="N693"/>
      <c r="O693"/>
      <c r="P693"/>
      <c r="Q693"/>
      <c r="R693"/>
      <c r="T693"/>
      <c r="U693"/>
      <c r="V693"/>
      <c r="W693"/>
      <c r="X693"/>
      <c r="Y693"/>
      <c r="Z693"/>
      <c r="AA693"/>
      <c r="AC693"/>
      <c r="AD693"/>
      <c r="AE693"/>
      <c r="AF693"/>
      <c r="AG693"/>
      <c r="AH693" s="299"/>
      <c r="AI693"/>
      <c r="AJ693"/>
      <c r="AL693"/>
      <c r="AM693" s="329"/>
      <c r="AN693"/>
      <c r="AQ693"/>
      <c r="AR693"/>
      <c r="AS693"/>
    </row>
    <row r="694" spans="1:45" x14ac:dyDescent="0.25">
      <c r="A694" s="14"/>
      <c r="B694" s="8"/>
      <c r="C694" s="8"/>
      <c r="D694" s="15"/>
      <c r="E694" s="16"/>
      <c r="F694" s="8"/>
      <c r="G694" s="19"/>
      <c r="H694" s="18"/>
      <c r="I694" s="18"/>
      <c r="J694" s="1"/>
      <c r="K694"/>
      <c r="L694"/>
      <c r="M694"/>
      <c r="N694"/>
      <c r="O694"/>
      <c r="P694"/>
      <c r="Q694"/>
      <c r="R694"/>
      <c r="T694"/>
      <c r="U694"/>
      <c r="V694"/>
      <c r="W694"/>
      <c r="X694"/>
      <c r="Y694"/>
      <c r="Z694"/>
      <c r="AA694"/>
      <c r="AC694"/>
      <c r="AD694"/>
      <c r="AE694"/>
      <c r="AF694"/>
      <c r="AG694"/>
      <c r="AH694" s="299"/>
      <c r="AI694"/>
      <c r="AJ694"/>
      <c r="AL694"/>
      <c r="AM694" s="329"/>
      <c r="AN694"/>
      <c r="AQ694"/>
      <c r="AR694"/>
      <c r="AS694"/>
    </row>
    <row r="695" spans="1:45" x14ac:dyDescent="0.25">
      <c r="A695" s="14"/>
      <c r="B695" s="8"/>
      <c r="C695" s="8"/>
      <c r="D695" s="15"/>
      <c r="E695" s="16"/>
      <c r="F695" s="8"/>
      <c r="G695" s="19"/>
      <c r="H695" s="18"/>
      <c r="I695" s="18"/>
      <c r="J695" s="1"/>
      <c r="K695"/>
      <c r="L695"/>
      <c r="M695"/>
      <c r="N695"/>
      <c r="O695"/>
      <c r="P695"/>
      <c r="Q695"/>
      <c r="R695"/>
      <c r="T695"/>
      <c r="U695"/>
      <c r="V695"/>
      <c r="W695"/>
      <c r="X695"/>
      <c r="Y695"/>
      <c r="Z695"/>
      <c r="AA695"/>
      <c r="AC695"/>
      <c r="AD695"/>
      <c r="AE695"/>
      <c r="AF695"/>
      <c r="AG695"/>
      <c r="AH695" s="299"/>
      <c r="AI695"/>
      <c r="AJ695"/>
      <c r="AL695"/>
      <c r="AM695" s="329"/>
      <c r="AN695"/>
      <c r="AQ695"/>
      <c r="AR695"/>
      <c r="AS695"/>
    </row>
    <row r="696" spans="1:45" x14ac:dyDescent="0.25">
      <c r="A696" s="14"/>
      <c r="B696" s="8"/>
      <c r="C696" s="8"/>
      <c r="D696" s="15"/>
      <c r="E696" s="16"/>
      <c r="F696" s="8"/>
      <c r="G696" s="19"/>
      <c r="H696" s="18"/>
      <c r="I696" s="18"/>
      <c r="J696" s="1"/>
      <c r="K696"/>
      <c r="L696"/>
      <c r="M696"/>
      <c r="N696"/>
      <c r="O696"/>
      <c r="P696"/>
      <c r="Q696"/>
      <c r="R696"/>
      <c r="T696"/>
      <c r="U696"/>
      <c r="V696"/>
      <c r="W696"/>
      <c r="X696"/>
      <c r="Y696"/>
      <c r="Z696"/>
      <c r="AA696"/>
      <c r="AC696"/>
      <c r="AD696"/>
      <c r="AE696"/>
      <c r="AF696"/>
      <c r="AG696"/>
      <c r="AH696" s="299"/>
      <c r="AI696"/>
      <c r="AJ696"/>
      <c r="AL696"/>
      <c r="AM696" s="329"/>
      <c r="AN696"/>
      <c r="AQ696"/>
      <c r="AR696"/>
      <c r="AS696"/>
    </row>
    <row r="697" spans="1:45" x14ac:dyDescent="0.25">
      <c r="A697" s="14"/>
      <c r="B697" s="8"/>
      <c r="C697" s="8"/>
      <c r="D697" s="15"/>
      <c r="E697" s="16"/>
      <c r="F697" s="8"/>
      <c r="G697" s="19"/>
      <c r="H697" s="18"/>
      <c r="I697" s="18"/>
      <c r="J697" s="1"/>
      <c r="K697"/>
      <c r="L697"/>
      <c r="M697"/>
      <c r="N697"/>
      <c r="O697"/>
      <c r="P697"/>
      <c r="Q697"/>
      <c r="R697"/>
      <c r="T697"/>
      <c r="U697"/>
      <c r="V697"/>
      <c r="W697"/>
      <c r="X697"/>
      <c r="Y697"/>
      <c r="Z697"/>
      <c r="AA697"/>
      <c r="AC697"/>
      <c r="AD697"/>
      <c r="AE697"/>
      <c r="AF697"/>
      <c r="AG697"/>
      <c r="AH697" s="299"/>
      <c r="AI697"/>
      <c r="AJ697"/>
      <c r="AL697"/>
      <c r="AM697" s="329"/>
      <c r="AN697"/>
      <c r="AQ697"/>
      <c r="AR697"/>
      <c r="AS697"/>
    </row>
    <row r="698" spans="1:45" x14ac:dyDescent="0.25">
      <c r="A698" s="14"/>
      <c r="B698" s="8"/>
      <c r="C698" s="8"/>
      <c r="D698" s="15"/>
      <c r="E698" s="16"/>
      <c r="F698" s="8"/>
      <c r="G698" s="19"/>
      <c r="H698" s="18"/>
      <c r="I698" s="18"/>
      <c r="J698" s="1"/>
      <c r="K698"/>
      <c r="L698"/>
      <c r="M698"/>
      <c r="N698"/>
      <c r="O698"/>
      <c r="P698"/>
      <c r="Q698"/>
      <c r="R698"/>
      <c r="T698"/>
      <c r="U698"/>
      <c r="V698"/>
      <c r="W698"/>
      <c r="X698"/>
      <c r="Y698"/>
      <c r="Z698"/>
      <c r="AA698"/>
      <c r="AC698"/>
      <c r="AD698"/>
      <c r="AE698"/>
      <c r="AF698"/>
      <c r="AG698"/>
      <c r="AH698" s="299"/>
      <c r="AI698"/>
      <c r="AJ698"/>
      <c r="AL698"/>
      <c r="AM698" s="329"/>
      <c r="AN698"/>
      <c r="AQ698"/>
      <c r="AR698"/>
      <c r="AS698"/>
    </row>
    <row r="699" spans="1:45" x14ac:dyDescent="0.25">
      <c r="A699" s="14"/>
      <c r="B699" s="8"/>
      <c r="C699" s="8"/>
      <c r="D699" s="15"/>
      <c r="E699" s="16"/>
      <c r="F699" s="8"/>
      <c r="G699" s="19"/>
      <c r="H699" s="18"/>
      <c r="I699" s="18"/>
      <c r="J699" s="1"/>
      <c r="K699"/>
      <c r="L699"/>
      <c r="M699"/>
      <c r="N699"/>
      <c r="O699"/>
      <c r="P699"/>
      <c r="Q699"/>
      <c r="R699"/>
      <c r="T699"/>
      <c r="U699"/>
      <c r="V699"/>
      <c r="W699"/>
      <c r="X699"/>
      <c r="Y699"/>
      <c r="Z699"/>
      <c r="AA699"/>
      <c r="AC699"/>
      <c r="AD699"/>
      <c r="AE699"/>
      <c r="AF699"/>
      <c r="AG699"/>
      <c r="AH699" s="299"/>
      <c r="AI699"/>
      <c r="AJ699"/>
      <c r="AL699"/>
      <c r="AM699" s="329"/>
      <c r="AN699"/>
      <c r="AQ699"/>
      <c r="AR699"/>
      <c r="AS699"/>
    </row>
    <row r="700" spans="1:45" x14ac:dyDescent="0.25">
      <c r="A700" s="14"/>
      <c r="B700" s="8"/>
      <c r="C700" s="8"/>
      <c r="D700" s="15"/>
      <c r="E700" s="16"/>
      <c r="F700" s="8"/>
      <c r="G700" s="19"/>
      <c r="H700" s="18"/>
      <c r="I700" s="18"/>
      <c r="J700" s="1"/>
      <c r="K700"/>
      <c r="L700"/>
      <c r="M700"/>
      <c r="N700"/>
      <c r="O700"/>
      <c r="P700"/>
      <c r="Q700"/>
      <c r="R700"/>
      <c r="T700"/>
      <c r="U700"/>
      <c r="V700"/>
      <c r="W700"/>
      <c r="X700"/>
      <c r="Y700"/>
      <c r="Z700"/>
      <c r="AA700"/>
      <c r="AC700"/>
      <c r="AD700"/>
      <c r="AE700"/>
      <c r="AF700"/>
      <c r="AG700"/>
      <c r="AH700" s="299"/>
      <c r="AI700"/>
      <c r="AJ700"/>
      <c r="AL700"/>
      <c r="AM700" s="329"/>
      <c r="AN700"/>
      <c r="AQ700"/>
      <c r="AR700"/>
      <c r="AS700"/>
    </row>
    <row r="701" spans="1:45" x14ac:dyDescent="0.25">
      <c r="A701" s="14"/>
      <c r="B701" s="8"/>
      <c r="C701" s="8"/>
      <c r="D701" s="15"/>
      <c r="E701" s="16"/>
      <c r="F701" s="8"/>
      <c r="G701" s="19"/>
      <c r="H701" s="18"/>
      <c r="I701" s="18"/>
      <c r="J701" s="1"/>
      <c r="K701"/>
      <c r="L701"/>
      <c r="M701"/>
      <c r="N701"/>
      <c r="O701"/>
      <c r="P701"/>
      <c r="Q701"/>
      <c r="R701"/>
      <c r="T701"/>
      <c r="U701"/>
      <c r="V701"/>
      <c r="W701"/>
      <c r="X701"/>
      <c r="Y701"/>
      <c r="Z701"/>
      <c r="AA701"/>
      <c r="AC701"/>
      <c r="AD701"/>
      <c r="AE701"/>
      <c r="AF701"/>
      <c r="AG701"/>
      <c r="AH701" s="299"/>
      <c r="AI701"/>
      <c r="AJ701"/>
      <c r="AL701"/>
      <c r="AM701" s="329"/>
      <c r="AN701"/>
      <c r="AQ701"/>
      <c r="AR701"/>
      <c r="AS701"/>
    </row>
    <row r="702" spans="1:45" x14ac:dyDescent="0.25">
      <c r="A702" s="14"/>
      <c r="B702" s="8"/>
      <c r="C702" s="8"/>
      <c r="D702" s="15"/>
      <c r="E702" s="16"/>
      <c r="F702" s="8"/>
      <c r="G702" s="19"/>
      <c r="H702" s="18"/>
      <c r="I702" s="18"/>
      <c r="J702" s="1"/>
      <c r="K702"/>
      <c r="L702"/>
      <c r="M702"/>
      <c r="N702"/>
      <c r="O702"/>
      <c r="P702"/>
      <c r="Q702"/>
      <c r="R702"/>
      <c r="T702"/>
      <c r="U702"/>
      <c r="V702"/>
      <c r="W702"/>
      <c r="X702"/>
      <c r="Y702"/>
      <c r="Z702"/>
      <c r="AA702"/>
      <c r="AC702"/>
      <c r="AD702"/>
      <c r="AE702"/>
      <c r="AF702"/>
      <c r="AG702"/>
      <c r="AH702" s="299"/>
      <c r="AI702"/>
      <c r="AJ702"/>
      <c r="AL702"/>
      <c r="AM702" s="329"/>
      <c r="AN702"/>
      <c r="AQ702"/>
      <c r="AR702"/>
      <c r="AS702"/>
    </row>
    <row r="703" spans="1:45" x14ac:dyDescent="0.25">
      <c r="A703" s="14"/>
      <c r="B703" s="8"/>
      <c r="C703" s="8"/>
      <c r="D703" s="15"/>
      <c r="E703" s="16"/>
      <c r="F703" s="8"/>
      <c r="G703" s="19"/>
      <c r="H703" s="18"/>
      <c r="I703" s="18"/>
      <c r="J703" s="1"/>
      <c r="K703"/>
      <c r="L703"/>
      <c r="M703"/>
      <c r="N703"/>
      <c r="O703"/>
      <c r="P703"/>
      <c r="Q703"/>
      <c r="R703"/>
      <c r="T703"/>
      <c r="U703"/>
      <c r="V703"/>
      <c r="W703"/>
      <c r="X703"/>
      <c r="Y703"/>
      <c r="Z703"/>
      <c r="AA703"/>
      <c r="AC703"/>
      <c r="AD703"/>
      <c r="AE703"/>
      <c r="AF703"/>
      <c r="AG703"/>
      <c r="AH703" s="299"/>
      <c r="AI703"/>
      <c r="AJ703"/>
      <c r="AL703"/>
      <c r="AM703" s="329"/>
      <c r="AN703"/>
      <c r="AQ703"/>
      <c r="AR703"/>
      <c r="AS703"/>
    </row>
    <row r="704" spans="1:45" x14ac:dyDescent="0.25">
      <c r="A704" s="14"/>
      <c r="B704" s="8"/>
      <c r="C704" s="8"/>
      <c r="D704" s="15"/>
      <c r="E704" s="16"/>
      <c r="F704" s="8"/>
      <c r="G704" s="19"/>
      <c r="H704" s="18"/>
      <c r="I704" s="18"/>
      <c r="J704" s="1"/>
      <c r="K704"/>
      <c r="L704"/>
      <c r="M704"/>
      <c r="N704"/>
      <c r="O704"/>
      <c r="P704"/>
      <c r="Q704"/>
      <c r="R704"/>
      <c r="T704"/>
      <c r="U704"/>
      <c r="V704"/>
      <c r="W704"/>
      <c r="X704"/>
      <c r="Y704"/>
      <c r="Z704"/>
      <c r="AA704"/>
      <c r="AC704"/>
      <c r="AD704"/>
      <c r="AE704"/>
      <c r="AF704"/>
      <c r="AG704"/>
      <c r="AH704" s="299"/>
      <c r="AI704"/>
      <c r="AJ704"/>
      <c r="AL704"/>
      <c r="AM704" s="329"/>
      <c r="AN704"/>
      <c r="AQ704"/>
      <c r="AR704"/>
      <c r="AS704"/>
    </row>
    <row r="705" spans="1:45" x14ac:dyDescent="0.25">
      <c r="A705" s="14"/>
      <c r="B705" s="8"/>
      <c r="C705" s="8"/>
      <c r="D705" s="15"/>
      <c r="E705" s="16"/>
      <c r="F705" s="8"/>
      <c r="G705" s="19"/>
      <c r="H705" s="18"/>
      <c r="I705" s="18"/>
      <c r="J705" s="1"/>
      <c r="K705"/>
      <c r="L705"/>
      <c r="M705"/>
      <c r="N705"/>
      <c r="O705"/>
      <c r="P705"/>
      <c r="Q705"/>
      <c r="R705"/>
      <c r="T705"/>
      <c r="U705"/>
      <c r="V705"/>
      <c r="W705"/>
      <c r="X705"/>
      <c r="Y705"/>
      <c r="Z705"/>
      <c r="AA705"/>
      <c r="AC705"/>
      <c r="AD705"/>
      <c r="AE705"/>
      <c r="AF705"/>
      <c r="AG705"/>
      <c r="AH705" s="299"/>
      <c r="AI705"/>
      <c r="AJ705"/>
      <c r="AL705"/>
      <c r="AM705" s="329"/>
      <c r="AN705"/>
      <c r="AQ705"/>
      <c r="AR705"/>
      <c r="AS705"/>
    </row>
    <row r="706" spans="1:45" x14ac:dyDescent="0.25">
      <c r="A706" s="14"/>
      <c r="B706" s="8"/>
      <c r="C706" s="8"/>
      <c r="D706" s="15"/>
      <c r="E706" s="16"/>
      <c r="F706" s="8"/>
      <c r="G706" s="19"/>
      <c r="H706" s="18"/>
      <c r="I706" s="18"/>
      <c r="J706" s="1"/>
      <c r="K706"/>
      <c r="L706"/>
      <c r="M706"/>
      <c r="N706"/>
      <c r="O706"/>
      <c r="P706"/>
      <c r="Q706"/>
      <c r="R706"/>
      <c r="T706"/>
      <c r="U706"/>
      <c r="V706"/>
      <c r="W706"/>
      <c r="X706"/>
      <c r="Y706"/>
      <c r="Z706"/>
      <c r="AA706"/>
      <c r="AC706"/>
      <c r="AD706"/>
      <c r="AE706"/>
      <c r="AF706"/>
      <c r="AG706"/>
      <c r="AH706" s="299"/>
      <c r="AI706"/>
      <c r="AJ706"/>
      <c r="AL706"/>
      <c r="AM706" s="329"/>
      <c r="AN706"/>
      <c r="AQ706"/>
      <c r="AR706"/>
      <c r="AS706"/>
    </row>
    <row r="707" spans="1:45" x14ac:dyDescent="0.25">
      <c r="A707" s="14"/>
      <c r="B707" s="8"/>
      <c r="C707" s="8"/>
      <c r="D707" s="15"/>
      <c r="E707" s="16"/>
      <c r="F707" s="8"/>
      <c r="G707" s="19"/>
      <c r="H707" s="18"/>
      <c r="I707" s="18"/>
      <c r="J707" s="1"/>
      <c r="K707"/>
      <c r="L707"/>
      <c r="M707"/>
      <c r="N707"/>
      <c r="O707"/>
      <c r="P707"/>
      <c r="Q707"/>
      <c r="R707"/>
      <c r="T707"/>
      <c r="U707"/>
      <c r="V707"/>
      <c r="W707"/>
      <c r="X707"/>
      <c r="Y707"/>
      <c r="Z707"/>
      <c r="AA707"/>
      <c r="AC707"/>
      <c r="AD707"/>
      <c r="AE707"/>
      <c r="AF707"/>
      <c r="AG707"/>
      <c r="AH707" s="299"/>
      <c r="AI707"/>
      <c r="AJ707"/>
      <c r="AL707"/>
      <c r="AM707" s="329"/>
      <c r="AN707"/>
      <c r="AQ707"/>
      <c r="AR707"/>
      <c r="AS707"/>
    </row>
    <row r="708" spans="1:45" x14ac:dyDescent="0.25">
      <c r="A708" s="14"/>
      <c r="B708" s="8"/>
      <c r="C708" s="8"/>
      <c r="D708" s="15"/>
      <c r="E708" s="16"/>
      <c r="F708" s="8"/>
      <c r="G708" s="19"/>
      <c r="H708" s="18"/>
      <c r="I708" s="18"/>
      <c r="J708" s="1"/>
      <c r="K708"/>
      <c r="L708"/>
      <c r="M708"/>
      <c r="N708"/>
      <c r="O708"/>
      <c r="P708"/>
      <c r="Q708"/>
      <c r="R708"/>
      <c r="T708"/>
      <c r="U708"/>
      <c r="V708"/>
      <c r="W708"/>
      <c r="X708"/>
      <c r="Y708"/>
      <c r="Z708"/>
      <c r="AA708"/>
      <c r="AC708"/>
      <c r="AD708"/>
      <c r="AE708"/>
      <c r="AF708"/>
      <c r="AG708"/>
      <c r="AH708" s="299"/>
      <c r="AI708"/>
      <c r="AJ708"/>
      <c r="AL708"/>
      <c r="AM708" s="329"/>
      <c r="AN708"/>
      <c r="AQ708"/>
      <c r="AR708"/>
      <c r="AS708"/>
    </row>
    <row r="709" spans="1:45" x14ac:dyDescent="0.25">
      <c r="A709" s="14"/>
      <c r="B709" s="8"/>
      <c r="C709" s="8"/>
      <c r="D709" s="15"/>
      <c r="E709" s="16"/>
      <c r="F709" s="8"/>
      <c r="G709" s="19"/>
      <c r="H709" s="18"/>
      <c r="I709" s="18"/>
      <c r="J709" s="1"/>
      <c r="K709"/>
      <c r="L709"/>
      <c r="M709"/>
      <c r="N709"/>
      <c r="O709"/>
      <c r="P709"/>
      <c r="Q709"/>
      <c r="R709"/>
      <c r="T709"/>
      <c r="U709"/>
      <c r="V709"/>
      <c r="W709"/>
      <c r="X709"/>
      <c r="Y709"/>
      <c r="Z709"/>
      <c r="AA709"/>
      <c r="AC709"/>
      <c r="AD709"/>
      <c r="AE709"/>
      <c r="AF709"/>
      <c r="AG709"/>
      <c r="AH709" s="299"/>
      <c r="AI709"/>
      <c r="AJ709"/>
      <c r="AL709"/>
      <c r="AM709" s="329"/>
      <c r="AN709"/>
      <c r="AQ709"/>
      <c r="AR709"/>
      <c r="AS709"/>
    </row>
    <row r="710" spans="1:45" x14ac:dyDescent="0.25">
      <c r="A710" s="14"/>
      <c r="B710" s="8"/>
      <c r="C710" s="8"/>
      <c r="D710" s="15"/>
      <c r="E710" s="16"/>
      <c r="F710" s="8"/>
      <c r="G710" s="19"/>
      <c r="H710" s="18"/>
      <c r="I710" s="18"/>
      <c r="J710" s="1"/>
      <c r="K710"/>
      <c r="L710"/>
      <c r="M710"/>
      <c r="N710"/>
      <c r="O710"/>
      <c r="P710"/>
      <c r="Q710"/>
      <c r="R710"/>
      <c r="T710"/>
      <c r="U710"/>
      <c r="V710"/>
      <c r="W710"/>
      <c r="X710"/>
      <c r="Y710"/>
      <c r="Z710"/>
      <c r="AA710"/>
      <c r="AC710"/>
      <c r="AD710"/>
      <c r="AE710"/>
      <c r="AF710"/>
      <c r="AG710"/>
      <c r="AH710" s="299"/>
      <c r="AI710"/>
      <c r="AJ710"/>
      <c r="AL710"/>
      <c r="AM710" s="329"/>
      <c r="AN710"/>
      <c r="AQ710"/>
      <c r="AR710"/>
      <c r="AS710"/>
    </row>
    <row r="711" spans="1:45" x14ac:dyDescent="0.25">
      <c r="A711" s="14"/>
      <c r="B711" s="8"/>
      <c r="C711" s="8"/>
      <c r="D711" s="15"/>
      <c r="E711" s="16"/>
      <c r="F711" s="8"/>
      <c r="G711" s="19"/>
      <c r="H711" s="18"/>
      <c r="I711" s="18"/>
      <c r="J711" s="1"/>
      <c r="K711"/>
      <c r="L711"/>
      <c r="M711"/>
      <c r="N711"/>
      <c r="O711"/>
      <c r="P711"/>
      <c r="Q711"/>
      <c r="R711"/>
      <c r="T711"/>
      <c r="U711"/>
      <c r="V711"/>
      <c r="W711"/>
      <c r="X711"/>
      <c r="Y711"/>
      <c r="Z711"/>
      <c r="AA711"/>
      <c r="AC711"/>
      <c r="AD711"/>
      <c r="AE711"/>
      <c r="AF711"/>
      <c r="AG711"/>
      <c r="AH711" s="299"/>
      <c r="AI711"/>
      <c r="AJ711"/>
      <c r="AL711"/>
      <c r="AM711" s="329"/>
      <c r="AN711"/>
      <c r="AQ711"/>
      <c r="AR711"/>
      <c r="AS711"/>
    </row>
    <row r="712" spans="1:45" x14ac:dyDescent="0.25">
      <c r="A712" s="14"/>
      <c r="B712" s="8"/>
      <c r="C712" s="8"/>
      <c r="D712" s="15"/>
      <c r="E712" s="16"/>
      <c r="F712" s="8"/>
      <c r="G712" s="19"/>
      <c r="H712" s="18"/>
      <c r="I712" s="18"/>
      <c r="J712" s="1"/>
      <c r="K712"/>
      <c r="L712"/>
      <c r="M712"/>
      <c r="N712"/>
      <c r="O712"/>
      <c r="P712"/>
      <c r="Q712"/>
      <c r="R712"/>
      <c r="T712"/>
      <c r="U712"/>
      <c r="V712"/>
      <c r="W712"/>
      <c r="X712"/>
      <c r="Y712"/>
      <c r="Z712"/>
      <c r="AA712"/>
      <c r="AC712"/>
      <c r="AD712"/>
      <c r="AE712"/>
      <c r="AF712"/>
      <c r="AG712"/>
      <c r="AH712" s="299"/>
      <c r="AI712"/>
      <c r="AJ712"/>
      <c r="AL712"/>
      <c r="AM712" s="329"/>
      <c r="AN712"/>
      <c r="AQ712"/>
      <c r="AR712"/>
      <c r="AS712"/>
    </row>
    <row r="713" spans="1:45" x14ac:dyDescent="0.25">
      <c r="A713" s="14"/>
      <c r="B713" s="8"/>
      <c r="C713" s="8"/>
      <c r="D713" s="15"/>
      <c r="E713" s="16"/>
      <c r="F713" s="8"/>
      <c r="G713" s="19"/>
      <c r="H713" s="18"/>
      <c r="I713" s="18"/>
      <c r="J713" s="1"/>
      <c r="K713"/>
      <c r="L713"/>
      <c r="M713"/>
      <c r="N713"/>
      <c r="O713"/>
      <c r="P713"/>
      <c r="Q713"/>
      <c r="R713"/>
      <c r="T713"/>
      <c r="U713"/>
      <c r="V713"/>
      <c r="W713"/>
      <c r="X713"/>
      <c r="Y713"/>
      <c r="Z713"/>
      <c r="AA713"/>
      <c r="AC713"/>
      <c r="AD713"/>
      <c r="AE713"/>
      <c r="AF713"/>
      <c r="AG713"/>
      <c r="AH713" s="299"/>
      <c r="AI713"/>
      <c r="AJ713"/>
      <c r="AL713"/>
      <c r="AM713" s="329"/>
      <c r="AN713"/>
      <c r="AQ713"/>
      <c r="AR713"/>
      <c r="AS713"/>
    </row>
    <row r="714" spans="1:45" x14ac:dyDescent="0.25">
      <c r="A714" s="14"/>
      <c r="B714" s="8"/>
      <c r="C714" s="8"/>
      <c r="D714" s="15"/>
      <c r="E714" s="16"/>
      <c r="F714" s="8"/>
      <c r="G714" s="19"/>
      <c r="H714" s="18"/>
      <c r="I714" s="18"/>
      <c r="J714" s="1"/>
      <c r="K714"/>
      <c r="L714"/>
      <c r="M714"/>
      <c r="N714"/>
      <c r="O714"/>
      <c r="P714"/>
      <c r="Q714"/>
      <c r="R714"/>
      <c r="T714"/>
      <c r="U714"/>
      <c r="V714"/>
      <c r="W714"/>
      <c r="X714"/>
      <c r="Y714"/>
      <c r="Z714"/>
      <c r="AA714"/>
      <c r="AC714"/>
      <c r="AD714"/>
      <c r="AE714"/>
      <c r="AF714"/>
      <c r="AG714"/>
      <c r="AH714" s="299"/>
      <c r="AI714"/>
      <c r="AJ714"/>
      <c r="AL714"/>
      <c r="AM714" s="329"/>
      <c r="AN714"/>
      <c r="AQ714"/>
      <c r="AR714"/>
      <c r="AS714"/>
    </row>
    <row r="715" spans="1:45" x14ac:dyDescent="0.25">
      <c r="A715" s="14"/>
      <c r="B715" s="8"/>
      <c r="C715" s="8"/>
      <c r="D715" s="15"/>
      <c r="E715" s="16"/>
      <c r="F715" s="8"/>
      <c r="G715" s="19"/>
      <c r="H715" s="18"/>
      <c r="I715" s="18"/>
      <c r="J715" s="1"/>
      <c r="K715"/>
      <c r="L715"/>
      <c r="M715"/>
      <c r="N715"/>
      <c r="O715"/>
      <c r="P715"/>
      <c r="Q715"/>
      <c r="R715"/>
      <c r="T715"/>
      <c r="U715"/>
      <c r="V715"/>
      <c r="W715"/>
      <c r="X715"/>
      <c r="Y715"/>
      <c r="Z715"/>
      <c r="AA715"/>
      <c r="AC715"/>
      <c r="AD715"/>
      <c r="AE715"/>
      <c r="AF715"/>
      <c r="AG715"/>
      <c r="AH715" s="299"/>
      <c r="AI715"/>
      <c r="AJ715"/>
      <c r="AL715"/>
      <c r="AM715" s="329"/>
      <c r="AN715"/>
      <c r="AQ715"/>
      <c r="AR715"/>
      <c r="AS715"/>
    </row>
    <row r="716" spans="1:45" x14ac:dyDescent="0.25">
      <c r="A716" s="14"/>
      <c r="B716" s="8"/>
      <c r="C716" s="8"/>
      <c r="D716" s="15"/>
      <c r="E716" s="16"/>
      <c r="F716" s="8"/>
      <c r="G716" s="19"/>
      <c r="H716" s="18"/>
      <c r="I716" s="18"/>
      <c r="J716" s="1"/>
      <c r="K716"/>
      <c r="L716"/>
      <c r="M716"/>
      <c r="N716"/>
      <c r="O716"/>
      <c r="P716"/>
      <c r="Q716"/>
      <c r="R716"/>
      <c r="T716"/>
      <c r="U716"/>
      <c r="V716"/>
      <c r="W716"/>
      <c r="X716"/>
      <c r="Y716"/>
      <c r="Z716"/>
      <c r="AA716"/>
      <c r="AC716"/>
      <c r="AD716"/>
      <c r="AE716"/>
      <c r="AF716"/>
      <c r="AG716"/>
      <c r="AH716" s="299"/>
      <c r="AI716"/>
      <c r="AJ716"/>
      <c r="AL716"/>
      <c r="AM716" s="329"/>
      <c r="AN716"/>
      <c r="AQ716"/>
      <c r="AR716"/>
      <c r="AS716"/>
    </row>
    <row r="717" spans="1:45" x14ac:dyDescent="0.25">
      <c r="A717" s="14"/>
      <c r="B717" s="8"/>
      <c r="C717" s="8"/>
      <c r="D717" s="15"/>
      <c r="E717" s="16"/>
      <c r="F717" s="8"/>
      <c r="G717" s="19"/>
      <c r="H717" s="18"/>
      <c r="I717" s="18"/>
      <c r="J717" s="1"/>
      <c r="K717"/>
      <c r="L717"/>
      <c r="M717"/>
      <c r="N717"/>
      <c r="O717"/>
      <c r="P717"/>
      <c r="Q717"/>
      <c r="R717"/>
      <c r="T717"/>
      <c r="U717"/>
      <c r="V717"/>
      <c r="W717"/>
      <c r="X717"/>
      <c r="Y717"/>
      <c r="Z717"/>
      <c r="AA717"/>
      <c r="AC717"/>
      <c r="AD717"/>
      <c r="AE717"/>
      <c r="AF717"/>
      <c r="AG717"/>
      <c r="AH717" s="299"/>
      <c r="AI717"/>
      <c r="AJ717"/>
      <c r="AL717"/>
      <c r="AM717" s="329"/>
      <c r="AN717"/>
      <c r="AQ717"/>
      <c r="AR717"/>
      <c r="AS717"/>
    </row>
    <row r="718" spans="1:45" x14ac:dyDescent="0.25">
      <c r="A718" s="14"/>
      <c r="B718" s="8"/>
      <c r="C718" s="8"/>
      <c r="D718" s="15"/>
      <c r="E718" s="16"/>
      <c r="F718" s="8"/>
      <c r="G718" s="19"/>
      <c r="H718" s="18"/>
      <c r="I718" s="18"/>
      <c r="J718" s="1"/>
      <c r="K718"/>
      <c r="L718"/>
      <c r="M718"/>
      <c r="N718"/>
      <c r="O718"/>
      <c r="P718"/>
      <c r="Q718"/>
      <c r="R718"/>
      <c r="T718"/>
      <c r="U718"/>
      <c r="V718"/>
      <c r="W718"/>
      <c r="X718"/>
      <c r="Y718"/>
      <c r="Z718"/>
      <c r="AA718"/>
      <c r="AC718"/>
      <c r="AD718"/>
      <c r="AE718"/>
      <c r="AF718"/>
      <c r="AG718"/>
      <c r="AH718" s="299"/>
      <c r="AI718"/>
      <c r="AJ718"/>
      <c r="AL718"/>
      <c r="AM718" s="329"/>
      <c r="AN718"/>
      <c r="AQ718"/>
      <c r="AR718"/>
      <c r="AS718"/>
    </row>
    <row r="719" spans="1:45" x14ac:dyDescent="0.25">
      <c r="A719" s="14"/>
      <c r="B719" s="8"/>
      <c r="C719" s="8"/>
      <c r="D719" s="15"/>
      <c r="E719" s="16"/>
      <c r="F719" s="8"/>
      <c r="G719" s="19"/>
      <c r="H719" s="18"/>
      <c r="I719" s="18"/>
      <c r="J719" s="1"/>
      <c r="K719"/>
      <c r="L719"/>
      <c r="M719"/>
      <c r="N719"/>
      <c r="O719"/>
      <c r="P719"/>
      <c r="Q719"/>
      <c r="R719"/>
      <c r="T719"/>
      <c r="U719"/>
      <c r="V719"/>
      <c r="W719"/>
      <c r="X719"/>
      <c r="Y719"/>
      <c r="Z719"/>
      <c r="AA719"/>
      <c r="AC719"/>
      <c r="AD719"/>
      <c r="AE719"/>
      <c r="AF719"/>
      <c r="AG719"/>
      <c r="AH719" s="299"/>
      <c r="AI719"/>
      <c r="AJ719"/>
      <c r="AL719"/>
      <c r="AM719" s="329"/>
      <c r="AN719"/>
      <c r="AQ719"/>
      <c r="AR719"/>
      <c r="AS719"/>
    </row>
    <row r="720" spans="1:45" x14ac:dyDescent="0.25">
      <c r="A720" s="14"/>
      <c r="B720" s="8"/>
      <c r="C720" s="8"/>
      <c r="D720" s="15"/>
      <c r="E720" s="16"/>
      <c r="F720" s="8"/>
      <c r="G720" s="19"/>
      <c r="H720" s="18"/>
      <c r="I720" s="18"/>
      <c r="J720" s="1"/>
      <c r="K720"/>
      <c r="L720"/>
      <c r="M720"/>
      <c r="N720"/>
      <c r="O720"/>
      <c r="P720"/>
      <c r="Q720"/>
      <c r="R720"/>
      <c r="T720"/>
      <c r="U720"/>
      <c r="V720"/>
      <c r="W720"/>
      <c r="X720"/>
      <c r="Y720"/>
      <c r="Z720"/>
      <c r="AA720"/>
      <c r="AC720"/>
      <c r="AD720"/>
      <c r="AE720"/>
      <c r="AF720"/>
      <c r="AG720"/>
      <c r="AH720" s="299"/>
      <c r="AI720"/>
      <c r="AJ720"/>
      <c r="AL720"/>
      <c r="AM720" s="329"/>
      <c r="AN720"/>
      <c r="AQ720"/>
      <c r="AR720"/>
      <c r="AS720"/>
    </row>
    <row r="721" spans="1:45" x14ac:dyDescent="0.25">
      <c r="A721" s="14"/>
      <c r="B721" s="8"/>
      <c r="C721" s="8"/>
      <c r="D721" s="15"/>
      <c r="E721" s="16"/>
      <c r="F721" s="8"/>
      <c r="G721" s="19"/>
      <c r="H721" s="18"/>
      <c r="I721" s="18"/>
      <c r="J721" s="1"/>
      <c r="K721"/>
      <c r="L721"/>
      <c r="M721"/>
      <c r="N721"/>
      <c r="O721"/>
      <c r="P721"/>
      <c r="Q721"/>
      <c r="R721"/>
      <c r="T721"/>
      <c r="U721"/>
      <c r="V721"/>
      <c r="W721"/>
      <c r="X721"/>
      <c r="Y721"/>
      <c r="Z721"/>
      <c r="AA721"/>
      <c r="AC721"/>
      <c r="AD721"/>
      <c r="AE721"/>
      <c r="AF721"/>
      <c r="AG721"/>
      <c r="AH721" s="299"/>
      <c r="AI721"/>
      <c r="AJ721"/>
      <c r="AL721"/>
      <c r="AM721" s="329"/>
      <c r="AN721"/>
      <c r="AQ721"/>
      <c r="AR721"/>
      <c r="AS721"/>
    </row>
    <row r="722" spans="1:45" x14ac:dyDescent="0.25">
      <c r="A722" s="14"/>
      <c r="B722" s="8"/>
      <c r="C722" s="8"/>
      <c r="D722" s="15"/>
      <c r="E722" s="16"/>
      <c r="F722" s="8"/>
      <c r="G722" s="19"/>
      <c r="H722" s="18"/>
      <c r="I722" s="18"/>
      <c r="J722" s="1"/>
      <c r="K722"/>
      <c r="L722"/>
      <c r="M722"/>
      <c r="N722"/>
      <c r="O722"/>
      <c r="P722"/>
      <c r="Q722"/>
      <c r="R722"/>
      <c r="T722"/>
      <c r="U722"/>
      <c r="V722"/>
      <c r="W722"/>
      <c r="X722"/>
      <c r="Y722"/>
      <c r="Z722"/>
      <c r="AA722"/>
      <c r="AC722"/>
      <c r="AD722"/>
      <c r="AE722"/>
      <c r="AF722"/>
      <c r="AG722"/>
      <c r="AH722" s="299"/>
      <c r="AI722"/>
      <c r="AJ722"/>
      <c r="AL722"/>
      <c r="AM722" s="329"/>
      <c r="AN722"/>
      <c r="AQ722"/>
      <c r="AR722"/>
      <c r="AS722"/>
    </row>
    <row r="723" spans="1:45" x14ac:dyDescent="0.25">
      <c r="A723" s="14"/>
      <c r="B723" s="8"/>
      <c r="C723" s="8"/>
      <c r="D723" s="15"/>
      <c r="E723" s="16"/>
      <c r="F723" s="8"/>
      <c r="G723" s="19"/>
      <c r="H723" s="18"/>
      <c r="I723" s="18"/>
      <c r="J723" s="1"/>
      <c r="K723"/>
      <c r="L723"/>
      <c r="M723"/>
      <c r="N723"/>
      <c r="O723"/>
      <c r="P723"/>
      <c r="Q723"/>
      <c r="R723"/>
      <c r="T723"/>
      <c r="U723"/>
      <c r="V723"/>
      <c r="W723"/>
      <c r="X723"/>
      <c r="Y723"/>
      <c r="Z723"/>
      <c r="AA723"/>
      <c r="AC723"/>
      <c r="AD723"/>
      <c r="AE723"/>
      <c r="AF723"/>
      <c r="AG723"/>
      <c r="AH723" s="299"/>
      <c r="AI723"/>
      <c r="AJ723"/>
      <c r="AL723"/>
      <c r="AM723" s="329"/>
      <c r="AN723"/>
      <c r="AQ723"/>
      <c r="AR723"/>
      <c r="AS723"/>
    </row>
    <row r="724" spans="1:45" x14ac:dyDescent="0.25">
      <c r="A724" s="14"/>
      <c r="B724" s="8"/>
      <c r="C724" s="8"/>
      <c r="D724" s="15"/>
      <c r="E724" s="16"/>
      <c r="F724" s="8"/>
      <c r="G724" s="19"/>
      <c r="H724" s="18"/>
      <c r="I724" s="18"/>
      <c r="J724" s="1"/>
      <c r="K724"/>
      <c r="L724"/>
      <c r="M724"/>
      <c r="N724"/>
      <c r="O724"/>
      <c r="P724"/>
      <c r="Q724"/>
      <c r="R724"/>
      <c r="T724"/>
      <c r="U724"/>
      <c r="V724"/>
      <c r="W724"/>
      <c r="X724"/>
      <c r="Y724"/>
      <c r="Z724"/>
      <c r="AA724"/>
      <c r="AC724"/>
      <c r="AD724"/>
      <c r="AE724"/>
      <c r="AF724"/>
      <c r="AG724"/>
      <c r="AH724" s="299"/>
      <c r="AI724"/>
      <c r="AJ724"/>
      <c r="AL724"/>
      <c r="AM724" s="329"/>
      <c r="AN724"/>
      <c r="AQ724"/>
      <c r="AR724"/>
      <c r="AS724"/>
    </row>
    <row r="725" spans="1:45" x14ac:dyDescent="0.25">
      <c r="A725" s="14"/>
      <c r="B725" s="8"/>
      <c r="C725" s="8"/>
      <c r="D725" s="15"/>
      <c r="E725" s="16"/>
      <c r="F725" s="8"/>
      <c r="G725" s="19"/>
      <c r="H725" s="18"/>
      <c r="I725" s="18"/>
      <c r="J725" s="1"/>
      <c r="K725"/>
      <c r="L725"/>
      <c r="M725"/>
      <c r="N725"/>
      <c r="O725"/>
      <c r="P725"/>
      <c r="Q725"/>
      <c r="R725"/>
      <c r="T725"/>
      <c r="U725"/>
      <c r="V725"/>
      <c r="W725"/>
      <c r="X725"/>
      <c r="Y725"/>
      <c r="Z725"/>
      <c r="AA725"/>
      <c r="AC725"/>
      <c r="AD725"/>
      <c r="AE725"/>
      <c r="AF725"/>
      <c r="AG725"/>
      <c r="AH725" s="299"/>
      <c r="AI725"/>
      <c r="AJ725"/>
      <c r="AL725"/>
      <c r="AM725" s="329"/>
      <c r="AN725"/>
      <c r="AQ725"/>
      <c r="AR725"/>
      <c r="AS725"/>
    </row>
    <row r="726" spans="1:45" x14ac:dyDescent="0.25">
      <c r="A726" s="14"/>
      <c r="B726" s="8"/>
      <c r="C726" s="8"/>
      <c r="D726" s="15"/>
      <c r="E726" s="16"/>
      <c r="F726" s="8"/>
      <c r="G726" s="19"/>
      <c r="H726" s="18"/>
      <c r="I726" s="18"/>
      <c r="J726" s="1"/>
      <c r="K726"/>
      <c r="L726"/>
      <c r="M726"/>
      <c r="N726"/>
      <c r="O726"/>
      <c r="P726"/>
      <c r="Q726"/>
      <c r="R726"/>
      <c r="T726"/>
      <c r="U726"/>
      <c r="V726"/>
      <c r="W726"/>
      <c r="X726"/>
      <c r="Y726"/>
      <c r="Z726"/>
      <c r="AA726"/>
      <c r="AC726"/>
      <c r="AD726"/>
      <c r="AE726"/>
      <c r="AF726"/>
      <c r="AG726"/>
      <c r="AH726" s="299"/>
      <c r="AI726"/>
      <c r="AJ726"/>
      <c r="AL726"/>
      <c r="AM726" s="329"/>
      <c r="AN726"/>
      <c r="AQ726"/>
      <c r="AR726"/>
      <c r="AS726"/>
    </row>
    <row r="727" spans="1:45" x14ac:dyDescent="0.25">
      <c r="A727" s="14"/>
      <c r="B727" s="8"/>
      <c r="C727" s="8"/>
      <c r="D727" s="15"/>
      <c r="E727" s="16"/>
      <c r="F727" s="8"/>
      <c r="G727" s="19"/>
      <c r="H727" s="18"/>
      <c r="I727" s="18"/>
      <c r="J727" s="1"/>
      <c r="K727"/>
      <c r="L727"/>
      <c r="M727"/>
      <c r="N727"/>
      <c r="O727"/>
      <c r="P727"/>
      <c r="Q727"/>
      <c r="R727"/>
      <c r="T727"/>
      <c r="U727"/>
      <c r="V727"/>
      <c r="W727"/>
      <c r="X727"/>
      <c r="Y727"/>
      <c r="Z727"/>
      <c r="AA727"/>
      <c r="AC727"/>
      <c r="AD727"/>
      <c r="AE727"/>
      <c r="AF727"/>
      <c r="AG727"/>
      <c r="AH727" s="299"/>
      <c r="AI727"/>
      <c r="AJ727"/>
      <c r="AL727"/>
      <c r="AM727" s="329"/>
      <c r="AN727"/>
      <c r="AQ727"/>
      <c r="AR727"/>
      <c r="AS727"/>
    </row>
    <row r="728" spans="1:45" x14ac:dyDescent="0.25">
      <c r="A728" s="14"/>
      <c r="B728" s="8"/>
      <c r="C728" s="8"/>
      <c r="D728" s="15"/>
      <c r="E728" s="16"/>
      <c r="F728" s="8"/>
      <c r="G728" s="19"/>
      <c r="H728" s="18"/>
      <c r="I728" s="18"/>
      <c r="J728" s="1"/>
      <c r="K728"/>
      <c r="L728"/>
      <c r="M728"/>
      <c r="N728"/>
      <c r="O728"/>
      <c r="P728"/>
      <c r="Q728"/>
      <c r="R728"/>
      <c r="T728"/>
      <c r="U728"/>
      <c r="V728"/>
      <c r="W728"/>
      <c r="X728"/>
      <c r="Y728"/>
      <c r="Z728"/>
      <c r="AA728"/>
      <c r="AC728"/>
      <c r="AD728"/>
      <c r="AE728"/>
      <c r="AF728"/>
      <c r="AG728"/>
      <c r="AH728" s="299"/>
      <c r="AI728"/>
      <c r="AJ728"/>
      <c r="AL728"/>
      <c r="AM728" s="329"/>
      <c r="AN728"/>
      <c r="AQ728"/>
      <c r="AR728"/>
      <c r="AS728"/>
    </row>
    <row r="729" spans="1:45" x14ac:dyDescent="0.25">
      <c r="A729" s="14"/>
      <c r="B729" s="8"/>
      <c r="C729" s="8"/>
      <c r="D729" s="15"/>
      <c r="E729" s="16"/>
      <c r="F729" s="8"/>
      <c r="G729" s="19"/>
      <c r="H729" s="18"/>
      <c r="I729" s="18"/>
      <c r="J729" s="1"/>
      <c r="K729"/>
      <c r="L729"/>
      <c r="M729"/>
      <c r="N729"/>
      <c r="O729"/>
      <c r="P729"/>
      <c r="Q729"/>
      <c r="R729"/>
      <c r="T729"/>
      <c r="U729"/>
      <c r="V729"/>
      <c r="W729"/>
      <c r="X729"/>
      <c r="Y729"/>
      <c r="Z729"/>
      <c r="AA729"/>
      <c r="AC729"/>
      <c r="AD729"/>
      <c r="AE729"/>
      <c r="AF729"/>
      <c r="AG729"/>
      <c r="AH729" s="299"/>
      <c r="AI729"/>
      <c r="AJ729"/>
      <c r="AL729"/>
      <c r="AM729" s="329"/>
      <c r="AN729"/>
      <c r="AQ729"/>
      <c r="AR729"/>
      <c r="AS729"/>
    </row>
    <row r="730" spans="1:45" x14ac:dyDescent="0.25">
      <c r="A730" s="14"/>
      <c r="B730" s="8"/>
      <c r="C730" s="8"/>
      <c r="D730" s="15"/>
      <c r="E730" s="16"/>
      <c r="F730" s="8"/>
      <c r="G730" s="19"/>
      <c r="H730" s="18"/>
      <c r="I730" s="18"/>
      <c r="J730" s="1"/>
      <c r="K730"/>
      <c r="L730"/>
      <c r="M730"/>
      <c r="N730"/>
      <c r="O730"/>
      <c r="P730"/>
      <c r="Q730"/>
      <c r="R730"/>
      <c r="T730"/>
      <c r="U730"/>
      <c r="V730"/>
      <c r="W730"/>
      <c r="X730"/>
      <c r="Y730"/>
      <c r="Z730"/>
      <c r="AA730"/>
      <c r="AC730"/>
      <c r="AD730"/>
      <c r="AE730"/>
      <c r="AF730"/>
      <c r="AG730"/>
      <c r="AH730" s="299"/>
      <c r="AI730"/>
      <c r="AJ730"/>
      <c r="AL730"/>
      <c r="AM730" s="329"/>
      <c r="AN730"/>
      <c r="AQ730"/>
      <c r="AR730"/>
      <c r="AS730"/>
    </row>
    <row r="731" spans="1:45" x14ac:dyDescent="0.25">
      <c r="A731" s="14"/>
      <c r="B731" s="8"/>
      <c r="C731" s="8"/>
      <c r="D731" s="15"/>
      <c r="E731" s="16"/>
      <c r="F731" s="8"/>
      <c r="G731" s="19"/>
      <c r="H731" s="18"/>
      <c r="I731" s="18"/>
      <c r="J731" s="1"/>
      <c r="K731"/>
      <c r="L731"/>
      <c r="M731"/>
      <c r="N731"/>
      <c r="O731"/>
      <c r="P731"/>
      <c r="Q731"/>
      <c r="R731"/>
      <c r="T731"/>
      <c r="U731"/>
      <c r="V731"/>
      <c r="W731"/>
      <c r="X731"/>
      <c r="Y731"/>
      <c r="Z731"/>
      <c r="AA731"/>
      <c r="AC731"/>
      <c r="AD731"/>
      <c r="AE731"/>
      <c r="AF731"/>
      <c r="AG731"/>
      <c r="AH731" s="299"/>
      <c r="AI731"/>
      <c r="AJ731"/>
      <c r="AL731"/>
      <c r="AM731" s="329"/>
      <c r="AN731"/>
      <c r="AQ731"/>
      <c r="AR731"/>
      <c r="AS731"/>
    </row>
    <row r="732" spans="1:45" x14ac:dyDescent="0.25">
      <c r="A732" s="14"/>
      <c r="B732" s="8"/>
      <c r="C732" s="8"/>
      <c r="D732" s="15"/>
      <c r="E732" s="16"/>
      <c r="F732" s="8"/>
      <c r="G732" s="19"/>
      <c r="H732" s="18"/>
      <c r="I732" s="18"/>
      <c r="J732" s="1"/>
      <c r="K732"/>
      <c r="L732"/>
      <c r="M732"/>
      <c r="N732"/>
      <c r="O732"/>
      <c r="P732"/>
      <c r="Q732"/>
      <c r="R732"/>
      <c r="T732"/>
      <c r="U732"/>
      <c r="V732"/>
      <c r="W732"/>
      <c r="X732"/>
      <c r="Y732"/>
      <c r="Z732"/>
      <c r="AA732"/>
      <c r="AC732"/>
      <c r="AD732"/>
      <c r="AE732"/>
      <c r="AF732"/>
      <c r="AG732"/>
      <c r="AH732" s="299"/>
      <c r="AI732"/>
      <c r="AJ732"/>
      <c r="AL732"/>
      <c r="AM732" s="329"/>
      <c r="AN732"/>
      <c r="AQ732"/>
      <c r="AR732"/>
      <c r="AS732"/>
    </row>
    <row r="733" spans="1:45" x14ac:dyDescent="0.25">
      <c r="A733" s="14"/>
      <c r="B733" s="8"/>
      <c r="C733" s="8"/>
      <c r="D733" s="15"/>
      <c r="E733" s="16"/>
      <c r="F733" s="8"/>
      <c r="G733" s="19"/>
      <c r="H733" s="18"/>
      <c r="I733" s="18"/>
      <c r="J733" s="1"/>
      <c r="K733"/>
      <c r="L733"/>
      <c r="M733"/>
      <c r="N733"/>
      <c r="O733"/>
      <c r="P733"/>
      <c r="Q733"/>
      <c r="R733"/>
      <c r="T733"/>
      <c r="U733"/>
      <c r="V733"/>
      <c r="W733"/>
      <c r="X733"/>
      <c r="Y733"/>
      <c r="Z733"/>
      <c r="AA733"/>
      <c r="AC733"/>
      <c r="AD733"/>
      <c r="AE733"/>
      <c r="AF733"/>
      <c r="AG733"/>
      <c r="AH733" s="299"/>
      <c r="AI733"/>
      <c r="AJ733"/>
      <c r="AL733"/>
      <c r="AM733" s="329"/>
      <c r="AN733"/>
      <c r="AQ733"/>
      <c r="AR733"/>
      <c r="AS733"/>
    </row>
    <row r="734" spans="1:45" x14ac:dyDescent="0.25">
      <c r="A734" s="14"/>
      <c r="B734" s="8"/>
      <c r="C734" s="8"/>
      <c r="D734" s="15"/>
      <c r="E734" s="16"/>
      <c r="F734" s="8"/>
      <c r="G734" s="19"/>
      <c r="H734" s="18"/>
      <c r="I734" s="18"/>
      <c r="J734" s="1"/>
      <c r="K734"/>
      <c r="L734"/>
      <c r="M734"/>
      <c r="N734"/>
      <c r="O734"/>
      <c r="P734"/>
      <c r="Q734"/>
      <c r="R734"/>
      <c r="T734"/>
      <c r="U734"/>
      <c r="V734"/>
      <c r="W734"/>
      <c r="X734"/>
      <c r="Y734"/>
      <c r="Z734"/>
      <c r="AA734"/>
      <c r="AC734"/>
      <c r="AD734"/>
      <c r="AE734"/>
      <c r="AF734"/>
      <c r="AG734"/>
      <c r="AH734" s="299"/>
      <c r="AI734"/>
      <c r="AJ734"/>
      <c r="AL734"/>
      <c r="AM734" s="329"/>
      <c r="AN734"/>
      <c r="AQ734"/>
      <c r="AR734"/>
      <c r="AS734"/>
    </row>
    <row r="735" spans="1:45" x14ac:dyDescent="0.25">
      <c r="A735" s="14"/>
      <c r="B735" s="8"/>
      <c r="C735" s="8"/>
      <c r="D735" s="15"/>
      <c r="E735" s="16"/>
      <c r="F735" s="8"/>
      <c r="G735" s="19"/>
      <c r="H735" s="18"/>
      <c r="I735" s="18"/>
      <c r="J735" s="1"/>
      <c r="K735"/>
      <c r="L735"/>
      <c r="M735"/>
      <c r="N735"/>
      <c r="O735"/>
      <c r="P735"/>
      <c r="Q735"/>
      <c r="R735"/>
      <c r="T735"/>
      <c r="U735"/>
      <c r="V735"/>
      <c r="W735"/>
      <c r="X735"/>
      <c r="Y735"/>
      <c r="Z735"/>
      <c r="AA735"/>
      <c r="AC735"/>
      <c r="AD735"/>
      <c r="AE735"/>
      <c r="AF735"/>
      <c r="AG735"/>
      <c r="AH735" s="299"/>
      <c r="AI735"/>
      <c r="AJ735"/>
      <c r="AL735"/>
      <c r="AM735" s="329"/>
      <c r="AN735"/>
      <c r="AQ735"/>
      <c r="AR735"/>
      <c r="AS735"/>
    </row>
    <row r="736" spans="1:45" x14ac:dyDescent="0.25">
      <c r="A736" s="14"/>
      <c r="B736" s="8"/>
      <c r="C736" s="8"/>
      <c r="D736" s="15"/>
      <c r="E736" s="16"/>
      <c r="F736" s="8"/>
      <c r="G736" s="19"/>
      <c r="H736" s="18"/>
      <c r="I736" s="18"/>
      <c r="J736" s="1"/>
      <c r="K736"/>
      <c r="L736"/>
      <c r="M736"/>
      <c r="N736"/>
      <c r="O736"/>
      <c r="P736"/>
      <c r="Q736"/>
      <c r="R736"/>
      <c r="T736"/>
      <c r="U736"/>
      <c r="V736"/>
      <c r="W736"/>
      <c r="X736"/>
      <c r="Y736"/>
      <c r="Z736"/>
      <c r="AA736"/>
      <c r="AC736"/>
      <c r="AD736"/>
      <c r="AE736"/>
      <c r="AF736"/>
      <c r="AG736"/>
      <c r="AH736" s="299"/>
      <c r="AI736"/>
      <c r="AJ736"/>
      <c r="AL736"/>
      <c r="AM736" s="329"/>
      <c r="AN736"/>
      <c r="AQ736"/>
      <c r="AR736"/>
      <c r="AS736"/>
    </row>
    <row r="737" spans="1:45" x14ac:dyDescent="0.25">
      <c r="A737" s="14"/>
      <c r="B737" s="8"/>
      <c r="C737" s="8"/>
      <c r="D737" s="15"/>
      <c r="E737" s="16"/>
      <c r="F737" s="8"/>
      <c r="G737" s="19"/>
      <c r="H737" s="18"/>
      <c r="I737" s="18"/>
      <c r="J737" s="1"/>
      <c r="K737"/>
      <c r="L737"/>
      <c r="M737"/>
      <c r="N737"/>
      <c r="O737"/>
      <c r="P737"/>
      <c r="Q737"/>
      <c r="R737"/>
      <c r="T737"/>
      <c r="U737"/>
      <c r="V737"/>
      <c r="W737"/>
      <c r="X737"/>
      <c r="Y737"/>
      <c r="Z737"/>
      <c r="AA737"/>
      <c r="AC737"/>
      <c r="AD737"/>
      <c r="AE737"/>
      <c r="AF737"/>
      <c r="AG737"/>
      <c r="AH737" s="299"/>
      <c r="AI737"/>
      <c r="AJ737"/>
      <c r="AL737"/>
      <c r="AM737" s="329"/>
      <c r="AN737"/>
      <c r="AQ737"/>
      <c r="AR737"/>
      <c r="AS737"/>
    </row>
    <row r="738" spans="1:45" x14ac:dyDescent="0.25">
      <c r="A738" s="14"/>
      <c r="B738" s="8"/>
      <c r="C738" s="8"/>
      <c r="D738" s="15"/>
      <c r="E738" s="16"/>
      <c r="F738" s="8"/>
      <c r="G738" s="19"/>
      <c r="H738" s="18"/>
      <c r="I738" s="18"/>
      <c r="J738" s="1"/>
      <c r="K738"/>
      <c r="L738"/>
      <c r="M738"/>
      <c r="N738"/>
      <c r="O738"/>
      <c r="P738"/>
      <c r="Q738"/>
      <c r="R738"/>
      <c r="T738"/>
      <c r="U738"/>
      <c r="V738"/>
      <c r="W738"/>
      <c r="X738"/>
      <c r="Y738"/>
      <c r="Z738"/>
      <c r="AA738"/>
      <c r="AC738"/>
      <c r="AD738"/>
      <c r="AE738"/>
      <c r="AF738"/>
      <c r="AG738"/>
      <c r="AH738" s="299"/>
      <c r="AI738"/>
      <c r="AJ738"/>
      <c r="AL738"/>
      <c r="AM738" s="329"/>
      <c r="AN738"/>
      <c r="AQ738"/>
      <c r="AR738"/>
      <c r="AS738"/>
    </row>
    <row r="739" spans="1:45" x14ac:dyDescent="0.25">
      <c r="A739" s="14"/>
      <c r="B739" s="8"/>
      <c r="C739" s="8"/>
      <c r="D739" s="15"/>
      <c r="E739" s="16"/>
      <c r="F739" s="8"/>
      <c r="G739" s="19"/>
      <c r="H739" s="18"/>
      <c r="I739" s="18"/>
      <c r="J739" s="1"/>
      <c r="K739"/>
      <c r="L739"/>
      <c r="M739"/>
      <c r="N739"/>
      <c r="O739"/>
      <c r="P739"/>
      <c r="Q739"/>
      <c r="R739"/>
      <c r="T739"/>
      <c r="U739"/>
      <c r="V739"/>
      <c r="W739"/>
      <c r="X739"/>
      <c r="Y739"/>
      <c r="Z739"/>
      <c r="AA739"/>
      <c r="AC739"/>
      <c r="AD739"/>
      <c r="AE739"/>
      <c r="AF739"/>
      <c r="AG739"/>
      <c r="AH739" s="299"/>
      <c r="AI739"/>
      <c r="AJ739"/>
      <c r="AL739"/>
      <c r="AM739" s="329"/>
      <c r="AN739"/>
      <c r="AQ739"/>
      <c r="AR739"/>
      <c r="AS739"/>
    </row>
    <row r="740" spans="1:45" x14ac:dyDescent="0.25">
      <c r="A740" s="14"/>
      <c r="B740" s="8"/>
      <c r="C740" s="8"/>
      <c r="D740" s="15"/>
      <c r="E740" s="16"/>
      <c r="F740" s="8"/>
      <c r="G740" s="19"/>
      <c r="H740" s="18"/>
      <c r="I740" s="18"/>
      <c r="J740" s="1"/>
      <c r="K740"/>
      <c r="L740"/>
      <c r="M740"/>
      <c r="N740"/>
      <c r="O740"/>
      <c r="P740"/>
      <c r="Q740"/>
      <c r="R740"/>
      <c r="T740"/>
      <c r="U740"/>
      <c r="V740"/>
      <c r="W740"/>
      <c r="X740"/>
      <c r="Y740"/>
      <c r="Z740"/>
      <c r="AA740"/>
      <c r="AC740"/>
      <c r="AD740"/>
      <c r="AE740"/>
      <c r="AF740"/>
      <c r="AG740"/>
      <c r="AH740" s="299"/>
      <c r="AI740"/>
      <c r="AJ740"/>
      <c r="AL740"/>
      <c r="AM740" s="329"/>
      <c r="AN740"/>
      <c r="AQ740"/>
      <c r="AR740"/>
      <c r="AS740"/>
    </row>
    <row r="741" spans="1:45" x14ac:dyDescent="0.25">
      <c r="A741" s="14"/>
      <c r="B741" s="8"/>
      <c r="C741" s="8"/>
      <c r="D741" s="15"/>
      <c r="E741" s="16"/>
      <c r="F741" s="8"/>
      <c r="G741" s="19"/>
      <c r="H741" s="18"/>
      <c r="I741" s="18"/>
      <c r="J741" s="1"/>
      <c r="K741"/>
      <c r="L741"/>
      <c r="M741"/>
      <c r="N741"/>
      <c r="O741"/>
      <c r="P741"/>
      <c r="Q741"/>
      <c r="R741"/>
      <c r="T741"/>
      <c r="U741"/>
      <c r="V741"/>
      <c r="W741"/>
      <c r="X741"/>
      <c r="Y741"/>
      <c r="Z741"/>
      <c r="AA741"/>
      <c r="AC741"/>
      <c r="AD741"/>
      <c r="AE741"/>
      <c r="AF741"/>
      <c r="AG741"/>
      <c r="AH741" s="299"/>
      <c r="AI741"/>
      <c r="AJ741"/>
      <c r="AL741"/>
      <c r="AM741" s="329"/>
      <c r="AN741"/>
      <c r="AQ741"/>
      <c r="AR741"/>
      <c r="AS741"/>
    </row>
    <row r="742" spans="1:45" x14ac:dyDescent="0.25">
      <c r="A742" s="14"/>
      <c r="B742" s="8"/>
      <c r="C742" s="8"/>
      <c r="D742" s="15"/>
      <c r="E742" s="16"/>
      <c r="F742" s="8"/>
      <c r="G742" s="19"/>
      <c r="H742" s="18"/>
      <c r="I742" s="18"/>
      <c r="J742" s="1"/>
      <c r="K742"/>
      <c r="L742"/>
      <c r="M742"/>
      <c r="N742"/>
      <c r="O742"/>
      <c r="P742"/>
      <c r="Q742"/>
      <c r="R742"/>
      <c r="T742"/>
      <c r="U742"/>
      <c r="V742"/>
      <c r="W742"/>
      <c r="X742"/>
      <c r="Y742"/>
      <c r="Z742"/>
      <c r="AA742"/>
      <c r="AC742"/>
      <c r="AD742"/>
      <c r="AE742"/>
      <c r="AF742"/>
      <c r="AG742"/>
      <c r="AH742" s="299"/>
      <c r="AI742"/>
      <c r="AJ742"/>
      <c r="AL742"/>
      <c r="AM742" s="329"/>
      <c r="AN742"/>
      <c r="AQ742"/>
      <c r="AR742"/>
      <c r="AS742"/>
    </row>
    <row r="743" spans="1:45" x14ac:dyDescent="0.25">
      <c r="A743" s="14"/>
      <c r="B743" s="8"/>
      <c r="C743" s="8"/>
      <c r="D743" s="15"/>
      <c r="E743" s="16"/>
      <c r="F743" s="8"/>
      <c r="G743" s="19"/>
      <c r="H743" s="18"/>
      <c r="I743" s="18"/>
      <c r="J743" s="1"/>
      <c r="K743"/>
      <c r="L743"/>
      <c r="M743"/>
      <c r="N743"/>
      <c r="O743"/>
      <c r="P743"/>
      <c r="Q743"/>
      <c r="R743"/>
      <c r="T743"/>
      <c r="U743"/>
      <c r="V743"/>
      <c r="W743"/>
      <c r="X743"/>
      <c r="Y743"/>
      <c r="Z743"/>
      <c r="AA743"/>
      <c r="AC743"/>
      <c r="AD743"/>
      <c r="AE743"/>
      <c r="AF743"/>
      <c r="AG743"/>
      <c r="AH743" s="299"/>
      <c r="AI743"/>
      <c r="AJ743"/>
      <c r="AL743"/>
      <c r="AM743" s="329"/>
      <c r="AN743"/>
      <c r="AQ743"/>
      <c r="AR743"/>
      <c r="AS743"/>
    </row>
    <row r="744" spans="1:45" x14ac:dyDescent="0.25">
      <c r="A744" s="14"/>
      <c r="B744" s="8"/>
      <c r="C744" s="8"/>
      <c r="D744" s="15"/>
      <c r="E744" s="16"/>
      <c r="F744" s="8"/>
      <c r="G744" s="19"/>
      <c r="H744" s="18"/>
      <c r="I744" s="18"/>
      <c r="J744" s="1"/>
      <c r="K744"/>
      <c r="L744"/>
      <c r="M744"/>
      <c r="N744"/>
      <c r="O744"/>
      <c r="P744"/>
      <c r="Q744"/>
      <c r="R744"/>
      <c r="T744"/>
      <c r="U744"/>
      <c r="V744"/>
      <c r="W744"/>
      <c r="X744"/>
      <c r="Y744"/>
      <c r="Z744"/>
      <c r="AA744"/>
      <c r="AC744"/>
      <c r="AD744"/>
      <c r="AE744"/>
      <c r="AF744"/>
      <c r="AG744"/>
      <c r="AH744" s="299"/>
      <c r="AI744"/>
      <c r="AJ744"/>
      <c r="AL744"/>
      <c r="AM744" s="329"/>
      <c r="AN744"/>
      <c r="AQ744"/>
      <c r="AR744"/>
      <c r="AS744"/>
    </row>
    <row r="745" spans="1:45" x14ac:dyDescent="0.25">
      <c r="A745" s="14"/>
      <c r="B745" s="8"/>
      <c r="C745" s="8"/>
      <c r="D745" s="15"/>
      <c r="E745" s="16"/>
      <c r="F745" s="8"/>
      <c r="G745" s="19"/>
      <c r="H745" s="18"/>
      <c r="I745" s="18"/>
      <c r="J745" s="1"/>
      <c r="K745"/>
      <c r="L745"/>
      <c r="M745"/>
      <c r="N745"/>
      <c r="O745"/>
      <c r="P745"/>
      <c r="Q745"/>
      <c r="R745"/>
      <c r="T745"/>
      <c r="U745"/>
      <c r="V745"/>
      <c r="W745"/>
      <c r="X745"/>
      <c r="Y745"/>
      <c r="Z745"/>
      <c r="AA745"/>
      <c r="AC745"/>
      <c r="AD745"/>
      <c r="AE745"/>
      <c r="AF745"/>
      <c r="AG745"/>
      <c r="AH745" s="299"/>
      <c r="AI745"/>
      <c r="AJ745"/>
      <c r="AL745"/>
      <c r="AM745" s="329"/>
      <c r="AN745"/>
      <c r="AQ745"/>
      <c r="AR745"/>
      <c r="AS745"/>
    </row>
    <row r="746" spans="1:45" x14ac:dyDescent="0.25">
      <c r="A746" s="14"/>
      <c r="B746" s="8"/>
      <c r="C746" s="8"/>
      <c r="D746" s="15"/>
      <c r="E746" s="16"/>
      <c r="F746" s="8"/>
      <c r="G746" s="19"/>
      <c r="H746" s="18"/>
      <c r="I746" s="18"/>
      <c r="J746" s="1"/>
      <c r="K746"/>
      <c r="L746"/>
      <c r="M746"/>
      <c r="N746"/>
      <c r="O746"/>
      <c r="P746"/>
      <c r="Q746"/>
      <c r="R746"/>
      <c r="T746"/>
      <c r="U746"/>
      <c r="V746"/>
      <c r="W746"/>
      <c r="X746"/>
      <c r="Y746"/>
      <c r="Z746"/>
      <c r="AA746"/>
      <c r="AC746"/>
      <c r="AD746"/>
      <c r="AE746"/>
      <c r="AF746"/>
      <c r="AG746"/>
      <c r="AH746" s="299"/>
      <c r="AI746"/>
      <c r="AJ746"/>
      <c r="AL746"/>
      <c r="AM746" s="329"/>
      <c r="AN746"/>
      <c r="AQ746"/>
      <c r="AR746"/>
      <c r="AS746"/>
    </row>
    <row r="747" spans="1:45" x14ac:dyDescent="0.25">
      <c r="A747" s="14"/>
      <c r="B747" s="8"/>
      <c r="C747" s="8"/>
      <c r="D747" s="15"/>
      <c r="E747" s="16"/>
      <c r="F747" s="8"/>
      <c r="G747" s="19"/>
      <c r="H747" s="18"/>
      <c r="I747" s="18"/>
      <c r="J747" s="1"/>
      <c r="K747"/>
      <c r="L747"/>
      <c r="M747"/>
      <c r="N747"/>
      <c r="O747"/>
      <c r="P747"/>
      <c r="Q747"/>
      <c r="R747"/>
      <c r="T747"/>
      <c r="U747"/>
      <c r="V747"/>
      <c r="W747"/>
      <c r="X747"/>
      <c r="Y747"/>
      <c r="Z747"/>
      <c r="AA747"/>
      <c r="AC747"/>
      <c r="AD747"/>
      <c r="AE747"/>
      <c r="AF747"/>
      <c r="AG747"/>
      <c r="AH747" s="299"/>
      <c r="AI747"/>
      <c r="AJ747"/>
      <c r="AL747"/>
      <c r="AM747" s="329"/>
      <c r="AN747"/>
      <c r="AQ747"/>
      <c r="AR747"/>
      <c r="AS747"/>
    </row>
    <row r="748" spans="1:45" x14ac:dyDescent="0.25">
      <c r="A748" s="14"/>
      <c r="B748" s="8"/>
      <c r="C748" s="8"/>
      <c r="D748" s="15"/>
      <c r="E748" s="16"/>
      <c r="F748" s="8"/>
      <c r="G748" s="19"/>
      <c r="H748" s="18"/>
      <c r="I748" s="18"/>
      <c r="J748" s="1"/>
      <c r="K748"/>
      <c r="L748"/>
      <c r="M748"/>
      <c r="N748"/>
      <c r="O748"/>
      <c r="P748"/>
      <c r="Q748"/>
      <c r="R748"/>
      <c r="T748"/>
      <c r="U748"/>
      <c r="V748"/>
      <c r="W748"/>
      <c r="X748"/>
      <c r="Y748"/>
      <c r="Z748"/>
      <c r="AA748"/>
      <c r="AC748"/>
      <c r="AD748"/>
      <c r="AE748"/>
      <c r="AF748"/>
      <c r="AG748"/>
      <c r="AH748" s="299"/>
      <c r="AI748"/>
      <c r="AJ748"/>
      <c r="AL748"/>
      <c r="AM748" s="329"/>
      <c r="AN748"/>
      <c r="AQ748"/>
      <c r="AR748"/>
      <c r="AS748"/>
    </row>
    <row r="749" spans="1:45" x14ac:dyDescent="0.25">
      <c r="A749" s="14"/>
      <c r="B749" s="8"/>
      <c r="C749" s="8"/>
      <c r="D749" s="15"/>
      <c r="E749" s="16"/>
      <c r="F749" s="8"/>
      <c r="G749" s="19"/>
      <c r="H749" s="18"/>
      <c r="I749" s="18"/>
      <c r="J749" s="1"/>
      <c r="K749"/>
      <c r="L749"/>
      <c r="M749"/>
      <c r="N749"/>
      <c r="O749"/>
      <c r="P749"/>
      <c r="Q749"/>
      <c r="R749"/>
      <c r="T749"/>
      <c r="U749"/>
      <c r="V749"/>
      <c r="W749"/>
      <c r="X749"/>
      <c r="Y749"/>
      <c r="Z749"/>
      <c r="AA749"/>
      <c r="AC749"/>
      <c r="AD749"/>
      <c r="AE749"/>
      <c r="AF749"/>
      <c r="AG749"/>
      <c r="AH749" s="299"/>
      <c r="AI749"/>
      <c r="AJ749"/>
      <c r="AL749"/>
      <c r="AM749" s="329"/>
      <c r="AN749"/>
      <c r="AQ749"/>
      <c r="AR749"/>
      <c r="AS749"/>
    </row>
    <row r="750" spans="1:45" x14ac:dyDescent="0.25">
      <c r="A750" s="14"/>
      <c r="B750" s="8"/>
      <c r="C750" s="8"/>
      <c r="D750" s="15"/>
      <c r="E750" s="16"/>
      <c r="F750" s="8"/>
      <c r="G750" s="19"/>
      <c r="H750" s="18"/>
      <c r="I750" s="18"/>
      <c r="J750" s="1"/>
      <c r="K750"/>
      <c r="L750"/>
      <c r="M750"/>
      <c r="N750"/>
      <c r="O750"/>
      <c r="P750"/>
      <c r="Q750"/>
      <c r="R750"/>
      <c r="T750"/>
      <c r="U750"/>
      <c r="V750"/>
      <c r="W750"/>
      <c r="X750"/>
      <c r="Y750"/>
      <c r="Z750"/>
      <c r="AA750"/>
      <c r="AC750"/>
      <c r="AD750"/>
      <c r="AE750"/>
      <c r="AF750"/>
      <c r="AG750"/>
      <c r="AH750" s="299"/>
      <c r="AI750"/>
      <c r="AJ750"/>
      <c r="AL750"/>
      <c r="AM750" s="329"/>
      <c r="AN750"/>
      <c r="AQ750"/>
      <c r="AR750"/>
      <c r="AS750"/>
    </row>
    <row r="751" spans="1:45" x14ac:dyDescent="0.25">
      <c r="A751" s="14"/>
      <c r="B751" s="8"/>
      <c r="C751" s="8"/>
      <c r="D751" s="15"/>
      <c r="E751" s="16"/>
      <c r="F751" s="8"/>
      <c r="G751" s="19"/>
      <c r="H751" s="18"/>
      <c r="I751" s="18"/>
      <c r="J751" s="1"/>
      <c r="K751"/>
      <c r="L751"/>
      <c r="M751"/>
      <c r="N751"/>
      <c r="O751"/>
      <c r="P751"/>
      <c r="Q751"/>
      <c r="R751"/>
      <c r="T751"/>
      <c r="U751"/>
      <c r="V751"/>
      <c r="W751"/>
      <c r="X751"/>
      <c r="Y751"/>
      <c r="Z751"/>
      <c r="AA751"/>
      <c r="AC751"/>
      <c r="AD751"/>
      <c r="AE751"/>
      <c r="AF751"/>
      <c r="AG751"/>
      <c r="AH751" s="299"/>
      <c r="AI751"/>
      <c r="AJ751"/>
      <c r="AL751"/>
      <c r="AM751" s="329"/>
      <c r="AN751"/>
      <c r="AQ751"/>
      <c r="AR751"/>
      <c r="AS751"/>
    </row>
    <row r="752" spans="1:45" x14ac:dyDescent="0.25">
      <c r="A752" s="14"/>
      <c r="B752" s="8"/>
      <c r="C752" s="8"/>
      <c r="D752" s="15"/>
      <c r="E752" s="16"/>
      <c r="F752" s="8"/>
      <c r="G752" s="19"/>
      <c r="H752" s="18"/>
      <c r="I752" s="18"/>
      <c r="J752" s="1"/>
      <c r="K752"/>
      <c r="L752"/>
      <c r="M752"/>
      <c r="N752"/>
      <c r="O752"/>
      <c r="P752"/>
      <c r="Q752"/>
      <c r="R752"/>
      <c r="T752"/>
      <c r="U752"/>
      <c r="V752"/>
      <c r="W752"/>
      <c r="X752"/>
      <c r="Y752"/>
      <c r="Z752"/>
      <c r="AA752"/>
      <c r="AC752"/>
      <c r="AD752"/>
      <c r="AE752"/>
      <c r="AF752"/>
      <c r="AG752"/>
      <c r="AH752" s="299"/>
      <c r="AI752"/>
      <c r="AJ752"/>
      <c r="AL752"/>
      <c r="AM752" s="329"/>
      <c r="AN752"/>
      <c r="AQ752"/>
      <c r="AR752"/>
      <c r="AS752"/>
    </row>
    <row r="753" spans="1:45" x14ac:dyDescent="0.25">
      <c r="A753" s="14"/>
      <c r="B753" s="8"/>
      <c r="C753" s="8"/>
      <c r="D753" s="15"/>
      <c r="E753" s="16"/>
      <c r="F753" s="8"/>
      <c r="G753" s="19"/>
      <c r="H753" s="18"/>
      <c r="I753" s="18"/>
      <c r="J753" s="1"/>
      <c r="K753"/>
      <c r="L753"/>
      <c r="M753"/>
      <c r="N753"/>
      <c r="O753"/>
      <c r="P753"/>
      <c r="Q753"/>
      <c r="R753"/>
      <c r="T753"/>
      <c r="U753"/>
      <c r="V753"/>
      <c r="W753"/>
      <c r="X753"/>
      <c r="Y753"/>
      <c r="Z753"/>
      <c r="AA753"/>
      <c r="AC753"/>
      <c r="AD753"/>
      <c r="AE753"/>
      <c r="AF753"/>
      <c r="AG753"/>
      <c r="AH753" s="299"/>
      <c r="AI753"/>
      <c r="AJ753"/>
      <c r="AL753"/>
      <c r="AM753" s="329"/>
      <c r="AN753"/>
      <c r="AQ753"/>
      <c r="AR753"/>
      <c r="AS753"/>
    </row>
    <row r="754" spans="1:45" x14ac:dyDescent="0.25">
      <c r="A754" s="14"/>
      <c r="B754" s="8"/>
      <c r="C754" s="8"/>
      <c r="D754" s="15"/>
      <c r="E754" s="16"/>
      <c r="F754" s="8"/>
      <c r="G754" s="19"/>
      <c r="H754" s="18"/>
      <c r="I754" s="18"/>
      <c r="J754" s="1"/>
      <c r="K754"/>
      <c r="L754"/>
      <c r="M754"/>
      <c r="N754"/>
      <c r="O754"/>
      <c r="P754"/>
      <c r="Q754"/>
      <c r="R754"/>
      <c r="T754"/>
      <c r="U754"/>
      <c r="V754"/>
      <c r="W754"/>
      <c r="X754"/>
      <c r="Y754"/>
      <c r="Z754"/>
      <c r="AA754"/>
      <c r="AC754"/>
      <c r="AD754"/>
      <c r="AE754"/>
      <c r="AF754"/>
      <c r="AG754"/>
      <c r="AH754" s="299"/>
      <c r="AI754"/>
      <c r="AJ754"/>
      <c r="AL754"/>
      <c r="AM754" s="329"/>
      <c r="AN754"/>
      <c r="AQ754"/>
      <c r="AR754"/>
      <c r="AS754"/>
    </row>
    <row r="755" spans="1:45" x14ac:dyDescent="0.25">
      <c r="A755" s="14"/>
      <c r="B755" s="8"/>
      <c r="C755" s="8"/>
      <c r="D755" s="15"/>
      <c r="E755" s="16"/>
      <c r="F755" s="8"/>
      <c r="G755" s="19"/>
      <c r="H755" s="18"/>
      <c r="I755" s="18"/>
      <c r="J755" s="1"/>
      <c r="K755"/>
      <c r="L755"/>
      <c r="M755"/>
      <c r="N755"/>
      <c r="O755"/>
      <c r="P755"/>
      <c r="Q755"/>
      <c r="R755"/>
      <c r="T755"/>
      <c r="U755"/>
      <c r="V755"/>
      <c r="W755"/>
      <c r="X755"/>
      <c r="Y755"/>
      <c r="Z755"/>
      <c r="AA755"/>
      <c r="AC755"/>
      <c r="AD755"/>
      <c r="AE755"/>
      <c r="AF755"/>
      <c r="AG755"/>
      <c r="AH755" s="299"/>
      <c r="AI755"/>
      <c r="AJ755"/>
      <c r="AL755"/>
      <c r="AM755" s="329"/>
      <c r="AN755"/>
      <c r="AQ755"/>
      <c r="AR755"/>
      <c r="AS755"/>
    </row>
    <row r="756" spans="1:45" x14ac:dyDescent="0.25">
      <c r="A756" s="14"/>
      <c r="B756" s="8"/>
      <c r="C756" s="8"/>
      <c r="D756" s="15"/>
      <c r="E756" s="16"/>
      <c r="F756" s="8"/>
      <c r="G756" s="19"/>
      <c r="H756" s="18"/>
      <c r="I756" s="18"/>
      <c r="J756" s="1"/>
      <c r="K756"/>
      <c r="L756"/>
      <c r="M756"/>
      <c r="N756"/>
      <c r="O756"/>
      <c r="P756"/>
      <c r="Q756"/>
      <c r="R756"/>
      <c r="T756"/>
      <c r="U756"/>
      <c r="V756"/>
      <c r="W756"/>
      <c r="X756"/>
      <c r="Y756"/>
      <c r="Z756"/>
      <c r="AA756"/>
      <c r="AC756"/>
      <c r="AD756"/>
      <c r="AE756"/>
      <c r="AF756"/>
      <c r="AG756"/>
      <c r="AH756" s="299"/>
      <c r="AI756"/>
      <c r="AJ756"/>
      <c r="AL756"/>
      <c r="AM756" s="329"/>
      <c r="AN756"/>
      <c r="AQ756"/>
      <c r="AR756"/>
      <c r="AS756"/>
    </row>
    <row r="757" spans="1:45" x14ac:dyDescent="0.25">
      <c r="A757" s="14"/>
      <c r="B757" s="8"/>
      <c r="C757" s="8"/>
      <c r="D757" s="15"/>
      <c r="E757" s="16"/>
      <c r="F757" s="8"/>
      <c r="G757" s="19"/>
      <c r="H757" s="18"/>
      <c r="I757" s="18"/>
      <c r="J757" s="1"/>
      <c r="K757"/>
      <c r="L757"/>
      <c r="M757"/>
      <c r="N757"/>
      <c r="O757"/>
      <c r="P757"/>
      <c r="Q757"/>
      <c r="R757"/>
      <c r="T757"/>
      <c r="U757"/>
      <c r="V757"/>
      <c r="W757"/>
      <c r="X757"/>
      <c r="Y757"/>
      <c r="Z757"/>
      <c r="AA757"/>
      <c r="AC757"/>
      <c r="AD757"/>
      <c r="AE757"/>
      <c r="AF757"/>
      <c r="AG757"/>
      <c r="AH757" s="299"/>
      <c r="AI757"/>
      <c r="AJ757"/>
      <c r="AL757"/>
      <c r="AM757" s="329"/>
      <c r="AN757"/>
      <c r="AQ757"/>
      <c r="AR757"/>
      <c r="AS757"/>
    </row>
    <row r="758" spans="1:45" x14ac:dyDescent="0.25">
      <c r="A758" s="14"/>
      <c r="B758" s="8"/>
      <c r="C758" s="8"/>
      <c r="D758" s="15"/>
      <c r="E758" s="16"/>
      <c r="F758" s="8"/>
      <c r="G758" s="19"/>
      <c r="H758" s="18"/>
      <c r="I758" s="18"/>
      <c r="J758" s="1"/>
      <c r="K758"/>
      <c r="L758"/>
      <c r="M758"/>
      <c r="N758"/>
      <c r="O758"/>
      <c r="P758"/>
      <c r="Q758"/>
      <c r="R758"/>
      <c r="T758"/>
      <c r="U758"/>
      <c r="V758"/>
      <c r="W758"/>
      <c r="X758"/>
      <c r="Y758"/>
      <c r="Z758"/>
      <c r="AA758"/>
      <c r="AC758"/>
      <c r="AD758"/>
      <c r="AE758"/>
      <c r="AF758"/>
      <c r="AG758"/>
      <c r="AH758" s="299"/>
      <c r="AI758"/>
      <c r="AJ758"/>
      <c r="AL758"/>
      <c r="AM758" s="329"/>
      <c r="AN758"/>
      <c r="AQ758"/>
      <c r="AR758"/>
      <c r="AS758"/>
    </row>
    <row r="759" spans="1:45" x14ac:dyDescent="0.25">
      <c r="A759" s="14"/>
      <c r="B759" s="8"/>
      <c r="C759" s="8"/>
      <c r="D759" s="15"/>
      <c r="E759" s="16"/>
      <c r="F759" s="8"/>
      <c r="G759" s="19"/>
      <c r="H759" s="18"/>
      <c r="I759" s="18"/>
      <c r="J759" s="1"/>
      <c r="K759"/>
      <c r="L759"/>
      <c r="M759"/>
      <c r="N759"/>
      <c r="O759"/>
      <c r="P759"/>
      <c r="Q759"/>
      <c r="R759"/>
      <c r="T759"/>
      <c r="U759"/>
      <c r="V759"/>
      <c r="W759"/>
      <c r="X759"/>
      <c r="Y759"/>
      <c r="Z759"/>
      <c r="AA759"/>
      <c r="AC759"/>
      <c r="AD759"/>
      <c r="AE759"/>
      <c r="AF759"/>
      <c r="AG759"/>
      <c r="AH759" s="299"/>
      <c r="AI759"/>
      <c r="AJ759"/>
      <c r="AL759"/>
      <c r="AM759" s="329"/>
      <c r="AN759"/>
      <c r="AQ759"/>
      <c r="AR759"/>
      <c r="AS759"/>
    </row>
    <row r="760" spans="1:45" x14ac:dyDescent="0.25">
      <c r="A760" s="14"/>
      <c r="B760" s="8"/>
      <c r="C760" s="8"/>
      <c r="D760" s="15"/>
      <c r="E760" s="16"/>
      <c r="F760" s="8"/>
      <c r="G760" s="19"/>
      <c r="H760" s="18"/>
      <c r="I760" s="18"/>
      <c r="J760" s="1"/>
      <c r="K760"/>
      <c r="L760"/>
      <c r="M760"/>
      <c r="N760"/>
      <c r="O760"/>
      <c r="P760"/>
      <c r="Q760"/>
      <c r="R760"/>
      <c r="T760"/>
      <c r="U760"/>
      <c r="V760"/>
      <c r="W760"/>
      <c r="X760"/>
      <c r="Y760"/>
      <c r="Z760"/>
      <c r="AA760"/>
      <c r="AC760"/>
      <c r="AD760"/>
      <c r="AE760"/>
      <c r="AF760"/>
      <c r="AG760"/>
      <c r="AH760" s="299"/>
      <c r="AI760"/>
      <c r="AJ760"/>
      <c r="AL760"/>
      <c r="AM760" s="329"/>
      <c r="AN760"/>
      <c r="AQ760"/>
      <c r="AR760"/>
      <c r="AS760"/>
    </row>
    <row r="761" spans="1:45" x14ac:dyDescent="0.25">
      <c r="A761" s="14"/>
      <c r="B761" s="8"/>
      <c r="C761" s="8"/>
      <c r="D761" s="15"/>
      <c r="E761" s="16"/>
      <c r="F761" s="8"/>
      <c r="G761" s="19"/>
      <c r="H761" s="18"/>
      <c r="I761" s="18"/>
      <c r="J761" s="1"/>
      <c r="K761"/>
      <c r="L761"/>
      <c r="M761"/>
      <c r="N761"/>
      <c r="O761"/>
      <c r="P761"/>
      <c r="Q761"/>
      <c r="R761"/>
      <c r="T761"/>
      <c r="U761"/>
      <c r="V761"/>
      <c r="W761"/>
      <c r="X761"/>
      <c r="Y761"/>
      <c r="Z761"/>
      <c r="AA761"/>
      <c r="AC761"/>
      <c r="AD761"/>
      <c r="AE761"/>
      <c r="AF761"/>
      <c r="AG761"/>
      <c r="AH761" s="299"/>
      <c r="AI761"/>
      <c r="AJ761"/>
      <c r="AL761"/>
      <c r="AM761" s="329"/>
      <c r="AN761"/>
      <c r="AQ761"/>
      <c r="AR761"/>
      <c r="AS761"/>
    </row>
    <row r="762" spans="1:45" x14ac:dyDescent="0.25">
      <c r="A762" s="14"/>
      <c r="B762" s="8"/>
      <c r="C762" s="8"/>
      <c r="D762" s="15"/>
      <c r="E762" s="16"/>
      <c r="F762" s="8"/>
      <c r="G762" s="19"/>
      <c r="H762" s="18"/>
      <c r="I762" s="18"/>
      <c r="J762" s="1"/>
      <c r="K762"/>
      <c r="L762"/>
      <c r="M762"/>
      <c r="N762"/>
      <c r="O762"/>
      <c r="P762"/>
      <c r="Q762"/>
      <c r="R762"/>
      <c r="T762"/>
      <c r="U762"/>
      <c r="V762"/>
      <c r="W762"/>
      <c r="X762"/>
      <c r="Y762"/>
      <c r="Z762"/>
      <c r="AA762"/>
      <c r="AC762"/>
      <c r="AD762"/>
      <c r="AE762"/>
      <c r="AF762"/>
      <c r="AG762"/>
      <c r="AH762" s="299"/>
      <c r="AI762"/>
      <c r="AJ762"/>
      <c r="AL762"/>
      <c r="AM762" s="329"/>
      <c r="AN762"/>
      <c r="AQ762"/>
      <c r="AR762"/>
      <c r="AS762"/>
    </row>
    <row r="763" spans="1:45" x14ac:dyDescent="0.25">
      <c r="A763" s="14"/>
      <c r="B763" s="8"/>
      <c r="C763" s="8"/>
      <c r="D763" s="15"/>
      <c r="E763" s="16"/>
      <c r="F763" s="8"/>
      <c r="G763" s="19"/>
      <c r="H763" s="18"/>
      <c r="I763" s="18"/>
      <c r="J763" s="1"/>
      <c r="K763"/>
      <c r="L763"/>
      <c r="M763"/>
      <c r="N763"/>
      <c r="O763"/>
      <c r="P763"/>
      <c r="Q763"/>
      <c r="R763"/>
      <c r="T763"/>
      <c r="U763"/>
      <c r="V763"/>
      <c r="W763"/>
      <c r="X763"/>
      <c r="Y763"/>
      <c r="Z763"/>
      <c r="AA763"/>
      <c r="AC763"/>
      <c r="AD763"/>
      <c r="AE763"/>
      <c r="AF763"/>
      <c r="AG763"/>
      <c r="AH763" s="299"/>
      <c r="AI763"/>
      <c r="AJ763"/>
      <c r="AL763"/>
      <c r="AM763" s="329"/>
      <c r="AN763"/>
      <c r="AQ763"/>
      <c r="AR763"/>
      <c r="AS763"/>
    </row>
    <row r="764" spans="1:45" x14ac:dyDescent="0.25">
      <c r="A764" s="14"/>
      <c r="B764" s="8"/>
      <c r="C764" s="8"/>
      <c r="D764" s="15"/>
      <c r="E764" s="16"/>
      <c r="F764" s="8"/>
      <c r="G764" s="19"/>
      <c r="H764" s="18"/>
      <c r="I764" s="18"/>
      <c r="J764" s="1"/>
      <c r="K764"/>
      <c r="L764"/>
      <c r="M764"/>
      <c r="N764"/>
      <c r="O764"/>
      <c r="P764"/>
      <c r="Q764"/>
      <c r="R764"/>
      <c r="T764"/>
      <c r="U764"/>
      <c r="V764"/>
      <c r="W764"/>
      <c r="X764"/>
      <c r="Y764"/>
      <c r="Z764"/>
      <c r="AA764"/>
      <c r="AC764"/>
      <c r="AD764"/>
      <c r="AE764"/>
      <c r="AF764"/>
      <c r="AG764"/>
      <c r="AH764" s="299"/>
      <c r="AI764"/>
      <c r="AJ764"/>
      <c r="AL764"/>
      <c r="AM764" s="329"/>
      <c r="AN764"/>
      <c r="AQ764"/>
      <c r="AR764"/>
      <c r="AS764"/>
    </row>
    <row r="765" spans="1:45" x14ac:dyDescent="0.25">
      <c r="A765" s="14"/>
      <c r="B765" s="8"/>
      <c r="C765" s="8"/>
      <c r="D765" s="15"/>
      <c r="E765" s="16"/>
      <c r="F765" s="8"/>
      <c r="G765" s="19"/>
      <c r="H765" s="18"/>
      <c r="I765" s="18"/>
      <c r="J765" s="1"/>
      <c r="K765"/>
      <c r="L765"/>
      <c r="M765"/>
      <c r="N765"/>
      <c r="O765"/>
      <c r="P765"/>
      <c r="Q765"/>
      <c r="R765"/>
      <c r="T765"/>
      <c r="U765"/>
      <c r="V765"/>
      <c r="W765"/>
      <c r="X765"/>
      <c r="Y765"/>
      <c r="Z765"/>
      <c r="AA765"/>
      <c r="AC765"/>
      <c r="AD765"/>
      <c r="AE765"/>
      <c r="AF765"/>
      <c r="AG765"/>
      <c r="AH765" s="299"/>
      <c r="AI765"/>
      <c r="AJ765"/>
      <c r="AL765"/>
      <c r="AM765" s="329"/>
      <c r="AN765"/>
      <c r="AQ765"/>
      <c r="AR765"/>
      <c r="AS765"/>
    </row>
    <row r="766" spans="1:45" x14ac:dyDescent="0.25">
      <c r="A766" s="14"/>
      <c r="B766" s="8"/>
      <c r="C766" s="8"/>
      <c r="D766" s="15"/>
      <c r="E766" s="16"/>
      <c r="F766" s="8"/>
      <c r="G766" s="19"/>
      <c r="H766" s="18"/>
      <c r="I766" s="18"/>
      <c r="J766" s="1"/>
      <c r="K766"/>
      <c r="L766"/>
      <c r="M766"/>
      <c r="N766"/>
      <c r="O766"/>
      <c r="P766"/>
      <c r="Q766"/>
      <c r="R766"/>
      <c r="T766"/>
      <c r="U766"/>
      <c r="V766"/>
      <c r="W766"/>
      <c r="X766"/>
      <c r="Y766"/>
      <c r="Z766"/>
      <c r="AA766"/>
      <c r="AC766"/>
      <c r="AD766"/>
      <c r="AE766"/>
      <c r="AF766"/>
      <c r="AG766"/>
      <c r="AH766" s="299"/>
      <c r="AI766"/>
      <c r="AJ766"/>
      <c r="AL766"/>
      <c r="AM766" s="329"/>
      <c r="AN766"/>
      <c r="AQ766"/>
      <c r="AR766"/>
      <c r="AS766"/>
    </row>
    <row r="767" spans="1:45" x14ac:dyDescent="0.25">
      <c r="A767" s="14"/>
      <c r="B767" s="8"/>
      <c r="C767" s="8"/>
      <c r="D767" s="15"/>
      <c r="E767" s="16"/>
      <c r="F767" s="8"/>
      <c r="G767" s="19"/>
      <c r="H767" s="18"/>
      <c r="I767" s="18"/>
      <c r="J767" s="1"/>
      <c r="K767"/>
      <c r="L767"/>
      <c r="M767"/>
      <c r="N767"/>
      <c r="O767"/>
      <c r="P767"/>
      <c r="Q767"/>
      <c r="R767"/>
      <c r="T767"/>
      <c r="U767"/>
      <c r="V767"/>
      <c r="W767"/>
      <c r="X767"/>
      <c r="Y767"/>
      <c r="Z767"/>
      <c r="AA767"/>
      <c r="AC767"/>
      <c r="AD767"/>
      <c r="AE767"/>
      <c r="AF767"/>
      <c r="AG767"/>
      <c r="AH767" s="299"/>
      <c r="AI767"/>
      <c r="AJ767"/>
      <c r="AL767"/>
      <c r="AM767" s="329"/>
      <c r="AN767"/>
      <c r="AQ767"/>
      <c r="AR767"/>
      <c r="AS767"/>
    </row>
    <row r="768" spans="1:45" x14ac:dyDescent="0.25">
      <c r="A768" s="14"/>
      <c r="B768" s="8"/>
      <c r="C768" s="8"/>
      <c r="D768" s="15"/>
      <c r="E768" s="16"/>
      <c r="F768" s="8"/>
      <c r="G768" s="19"/>
      <c r="H768" s="18"/>
      <c r="I768" s="18"/>
      <c r="J768" s="1"/>
      <c r="K768"/>
      <c r="L768"/>
      <c r="M768"/>
      <c r="N768"/>
      <c r="O768"/>
      <c r="P768"/>
      <c r="Q768"/>
      <c r="R768"/>
      <c r="T768"/>
      <c r="U768"/>
      <c r="V768"/>
      <c r="W768"/>
      <c r="X768"/>
      <c r="Y768"/>
      <c r="Z768"/>
      <c r="AA768"/>
      <c r="AC768"/>
      <c r="AD768"/>
      <c r="AE768"/>
      <c r="AF768"/>
      <c r="AG768"/>
      <c r="AH768" s="299"/>
      <c r="AI768"/>
      <c r="AJ768"/>
      <c r="AL768"/>
      <c r="AM768" s="329"/>
      <c r="AN768"/>
      <c r="AQ768"/>
      <c r="AR768"/>
      <c r="AS768"/>
    </row>
    <row r="769" spans="1:45" x14ac:dyDescent="0.25">
      <c r="A769" s="14"/>
      <c r="B769" s="8"/>
      <c r="C769" s="8"/>
      <c r="D769" s="15"/>
      <c r="E769" s="16"/>
      <c r="F769" s="8"/>
      <c r="G769" s="19"/>
      <c r="H769" s="18"/>
      <c r="I769" s="18"/>
      <c r="J769" s="1"/>
      <c r="K769"/>
      <c r="L769"/>
      <c r="M769"/>
      <c r="N769"/>
      <c r="O769"/>
      <c r="P769"/>
      <c r="Q769"/>
      <c r="R769"/>
      <c r="T769"/>
      <c r="U769"/>
      <c r="V769"/>
      <c r="W769"/>
      <c r="X769"/>
      <c r="Y769"/>
      <c r="Z769"/>
      <c r="AA769"/>
      <c r="AC769"/>
      <c r="AD769"/>
      <c r="AE769"/>
      <c r="AF769"/>
      <c r="AG769"/>
      <c r="AH769" s="299"/>
      <c r="AI769"/>
      <c r="AJ769"/>
      <c r="AL769"/>
      <c r="AM769" s="329"/>
      <c r="AN769"/>
      <c r="AQ769"/>
      <c r="AR769"/>
      <c r="AS769"/>
    </row>
    <row r="770" spans="1:45" x14ac:dyDescent="0.25">
      <c r="A770" s="14"/>
      <c r="B770" s="8"/>
      <c r="C770" s="8"/>
      <c r="D770" s="15"/>
      <c r="E770" s="16"/>
      <c r="F770" s="8"/>
      <c r="G770" s="19"/>
      <c r="H770" s="18"/>
      <c r="I770" s="18"/>
      <c r="J770" s="1"/>
      <c r="K770"/>
      <c r="L770"/>
      <c r="M770"/>
      <c r="N770"/>
      <c r="O770"/>
      <c r="P770"/>
      <c r="Q770"/>
      <c r="R770"/>
      <c r="T770"/>
      <c r="U770"/>
      <c r="V770"/>
      <c r="W770"/>
      <c r="X770"/>
      <c r="Y770"/>
      <c r="Z770"/>
      <c r="AA770"/>
      <c r="AC770"/>
      <c r="AD770"/>
      <c r="AE770"/>
      <c r="AF770"/>
      <c r="AG770"/>
      <c r="AH770" s="299"/>
      <c r="AI770"/>
      <c r="AJ770"/>
      <c r="AL770"/>
      <c r="AM770" s="329"/>
      <c r="AN770"/>
      <c r="AQ770"/>
      <c r="AR770"/>
      <c r="AS770"/>
    </row>
    <row r="771" spans="1:45" x14ac:dyDescent="0.25">
      <c r="A771" s="14"/>
      <c r="B771" s="8"/>
      <c r="C771" s="8"/>
      <c r="D771" s="15"/>
      <c r="E771" s="16"/>
      <c r="F771" s="8"/>
      <c r="G771" s="19"/>
      <c r="H771" s="18"/>
      <c r="I771" s="18"/>
      <c r="J771" s="1"/>
      <c r="K771"/>
      <c r="L771"/>
      <c r="M771"/>
      <c r="N771"/>
      <c r="O771"/>
      <c r="P771"/>
      <c r="Q771"/>
      <c r="R771"/>
      <c r="T771"/>
      <c r="U771"/>
      <c r="V771"/>
      <c r="W771"/>
      <c r="X771"/>
      <c r="Y771"/>
      <c r="Z771"/>
      <c r="AA771"/>
      <c r="AC771"/>
      <c r="AD771"/>
      <c r="AE771"/>
      <c r="AF771"/>
      <c r="AG771"/>
      <c r="AH771" s="299"/>
      <c r="AI771"/>
      <c r="AJ771"/>
      <c r="AL771"/>
      <c r="AM771" s="329"/>
      <c r="AN771"/>
      <c r="AQ771"/>
      <c r="AR771"/>
      <c r="AS771"/>
    </row>
    <row r="772" spans="1:45" x14ac:dyDescent="0.25">
      <c r="A772" s="14"/>
      <c r="B772" s="8"/>
      <c r="C772" s="8"/>
      <c r="D772" s="15"/>
      <c r="E772" s="16"/>
      <c r="F772" s="8"/>
      <c r="G772" s="19"/>
      <c r="H772" s="18"/>
      <c r="I772" s="18"/>
      <c r="J772" s="1"/>
      <c r="K772"/>
      <c r="L772"/>
      <c r="M772"/>
      <c r="N772"/>
      <c r="O772"/>
      <c r="P772"/>
      <c r="Q772"/>
      <c r="R772"/>
      <c r="T772"/>
      <c r="U772"/>
      <c r="V772"/>
      <c r="W772"/>
      <c r="X772"/>
      <c r="Y772"/>
      <c r="Z772"/>
      <c r="AA772"/>
      <c r="AC772"/>
      <c r="AD772"/>
      <c r="AE772"/>
      <c r="AF772"/>
      <c r="AG772"/>
      <c r="AH772" s="299"/>
      <c r="AI772"/>
      <c r="AJ772"/>
      <c r="AL772"/>
      <c r="AM772" s="329"/>
      <c r="AN772"/>
      <c r="AQ772"/>
      <c r="AR772"/>
      <c r="AS772"/>
    </row>
    <row r="773" spans="1:45" x14ac:dyDescent="0.25">
      <c r="A773" s="14"/>
      <c r="B773" s="8"/>
      <c r="C773" s="8"/>
      <c r="D773" s="15"/>
      <c r="E773" s="16"/>
      <c r="F773" s="8"/>
      <c r="G773" s="19"/>
      <c r="H773" s="18"/>
      <c r="I773" s="18"/>
      <c r="J773" s="1"/>
      <c r="K773"/>
      <c r="L773"/>
      <c r="M773"/>
      <c r="N773"/>
      <c r="O773"/>
      <c r="P773"/>
      <c r="Q773"/>
      <c r="R773"/>
      <c r="T773"/>
      <c r="U773"/>
      <c r="V773"/>
      <c r="W773"/>
      <c r="X773"/>
      <c r="Y773"/>
      <c r="Z773"/>
      <c r="AA773"/>
      <c r="AC773"/>
      <c r="AD773"/>
      <c r="AE773"/>
      <c r="AF773"/>
      <c r="AG773"/>
      <c r="AH773" s="299"/>
      <c r="AI773"/>
      <c r="AJ773"/>
      <c r="AL773"/>
      <c r="AM773" s="329"/>
      <c r="AN773"/>
      <c r="AQ773"/>
      <c r="AR773"/>
      <c r="AS773"/>
    </row>
    <row r="774" spans="1:45" x14ac:dyDescent="0.25">
      <c r="A774" s="14"/>
      <c r="B774" s="8"/>
      <c r="C774" s="8"/>
      <c r="D774" s="15"/>
      <c r="E774" s="16"/>
      <c r="F774" s="8"/>
      <c r="G774" s="19"/>
      <c r="H774" s="18"/>
      <c r="I774" s="18"/>
      <c r="J774" s="1"/>
      <c r="K774"/>
      <c r="L774"/>
      <c r="M774"/>
      <c r="N774"/>
      <c r="O774"/>
      <c r="P774"/>
      <c r="Q774"/>
      <c r="R774"/>
      <c r="T774"/>
      <c r="U774"/>
      <c r="V774"/>
      <c r="W774"/>
      <c r="X774"/>
      <c r="Y774"/>
      <c r="Z774"/>
      <c r="AA774"/>
      <c r="AC774"/>
      <c r="AD774"/>
      <c r="AE774"/>
      <c r="AF774"/>
      <c r="AG774"/>
      <c r="AH774" s="299"/>
      <c r="AI774"/>
      <c r="AJ774"/>
      <c r="AL774"/>
      <c r="AM774" s="329"/>
      <c r="AN774"/>
      <c r="AQ774"/>
      <c r="AR774"/>
      <c r="AS774"/>
    </row>
    <row r="775" spans="1:45" x14ac:dyDescent="0.25">
      <c r="A775" s="14"/>
      <c r="B775" s="8"/>
      <c r="C775" s="8"/>
      <c r="D775" s="15"/>
      <c r="E775" s="16"/>
      <c r="F775" s="8"/>
      <c r="G775" s="19"/>
      <c r="H775" s="18"/>
      <c r="I775" s="18"/>
      <c r="J775" s="1"/>
      <c r="K775"/>
      <c r="L775"/>
      <c r="M775"/>
      <c r="N775"/>
      <c r="O775"/>
      <c r="P775"/>
      <c r="Q775"/>
      <c r="R775"/>
      <c r="T775"/>
      <c r="U775"/>
      <c r="V775"/>
      <c r="W775"/>
      <c r="X775"/>
      <c r="Y775"/>
      <c r="Z775"/>
      <c r="AA775"/>
      <c r="AC775"/>
      <c r="AD775"/>
      <c r="AE775"/>
      <c r="AF775"/>
      <c r="AG775"/>
      <c r="AH775" s="299"/>
      <c r="AI775"/>
      <c r="AJ775"/>
      <c r="AL775"/>
      <c r="AM775" s="329"/>
      <c r="AN775"/>
      <c r="AQ775"/>
      <c r="AR775"/>
      <c r="AS775"/>
    </row>
    <row r="776" spans="1:45" x14ac:dyDescent="0.25">
      <c r="A776" s="14"/>
      <c r="B776" s="8"/>
      <c r="C776" s="8"/>
      <c r="D776" s="15"/>
      <c r="E776" s="16"/>
      <c r="F776" s="8"/>
      <c r="G776" s="19"/>
      <c r="H776" s="18"/>
      <c r="I776" s="18"/>
      <c r="J776" s="1"/>
      <c r="K776"/>
      <c r="L776"/>
      <c r="M776"/>
      <c r="N776"/>
      <c r="O776"/>
      <c r="P776"/>
      <c r="Q776"/>
      <c r="R776"/>
      <c r="T776"/>
      <c r="U776"/>
      <c r="V776"/>
      <c r="W776"/>
      <c r="X776"/>
      <c r="Y776"/>
      <c r="Z776"/>
      <c r="AA776"/>
      <c r="AC776"/>
      <c r="AD776"/>
      <c r="AE776"/>
      <c r="AF776"/>
      <c r="AG776"/>
      <c r="AH776" s="299"/>
      <c r="AI776"/>
      <c r="AJ776"/>
      <c r="AL776"/>
      <c r="AM776" s="329"/>
      <c r="AN776"/>
      <c r="AQ776"/>
      <c r="AR776"/>
      <c r="AS776"/>
    </row>
    <row r="777" spans="1:45" x14ac:dyDescent="0.25">
      <c r="A777" s="14"/>
      <c r="B777" s="8"/>
      <c r="C777" s="8"/>
      <c r="D777" s="15"/>
      <c r="E777" s="16"/>
      <c r="F777" s="8"/>
      <c r="G777" s="19"/>
      <c r="H777" s="18"/>
      <c r="I777" s="18"/>
      <c r="J777" s="1"/>
      <c r="K777"/>
      <c r="L777"/>
      <c r="M777"/>
      <c r="N777"/>
      <c r="O777"/>
      <c r="P777"/>
      <c r="Q777"/>
      <c r="R777"/>
      <c r="T777"/>
      <c r="U777"/>
      <c r="V777"/>
      <c r="W777"/>
      <c r="X777"/>
      <c r="Y777"/>
      <c r="Z777"/>
      <c r="AA777"/>
      <c r="AC777"/>
      <c r="AD777"/>
      <c r="AE777"/>
      <c r="AF777"/>
      <c r="AG777"/>
      <c r="AH777" s="299"/>
      <c r="AI777"/>
      <c r="AJ777"/>
      <c r="AL777"/>
      <c r="AM777" s="329"/>
      <c r="AN777"/>
      <c r="AQ777"/>
      <c r="AR777"/>
      <c r="AS777"/>
    </row>
    <row r="778" spans="1:45" x14ac:dyDescent="0.25">
      <c r="A778" s="14"/>
      <c r="B778" s="8"/>
      <c r="C778" s="8"/>
      <c r="D778" s="15"/>
      <c r="E778" s="16"/>
      <c r="F778" s="8"/>
      <c r="G778" s="19"/>
      <c r="H778" s="18"/>
      <c r="I778" s="18"/>
      <c r="J778" s="1"/>
      <c r="K778"/>
      <c r="L778"/>
      <c r="M778"/>
      <c r="N778"/>
      <c r="O778"/>
      <c r="P778"/>
      <c r="Q778"/>
      <c r="R778"/>
      <c r="T778"/>
      <c r="U778"/>
      <c r="V778"/>
      <c r="W778"/>
      <c r="X778"/>
      <c r="Y778"/>
      <c r="Z778"/>
      <c r="AA778"/>
      <c r="AC778"/>
      <c r="AD778"/>
      <c r="AE778"/>
      <c r="AF778"/>
      <c r="AG778"/>
      <c r="AH778" s="299"/>
      <c r="AI778"/>
      <c r="AJ778"/>
      <c r="AL778"/>
      <c r="AM778" s="329"/>
      <c r="AN778"/>
      <c r="AQ778"/>
      <c r="AR778"/>
      <c r="AS778"/>
    </row>
    <row r="779" spans="1:45" x14ac:dyDescent="0.25">
      <c r="A779" s="14"/>
      <c r="B779" s="8"/>
      <c r="C779" s="8"/>
      <c r="D779" s="15"/>
      <c r="E779" s="16"/>
      <c r="F779" s="8"/>
      <c r="G779" s="19"/>
      <c r="H779" s="18"/>
      <c r="I779" s="18"/>
      <c r="J779" s="1"/>
      <c r="K779"/>
      <c r="L779"/>
      <c r="M779"/>
      <c r="N779"/>
      <c r="O779"/>
      <c r="P779"/>
      <c r="Q779"/>
      <c r="R779"/>
      <c r="T779"/>
      <c r="U779"/>
      <c r="V779"/>
      <c r="W779"/>
      <c r="X779"/>
      <c r="Y779"/>
      <c r="Z779"/>
      <c r="AA779"/>
      <c r="AC779"/>
      <c r="AD779"/>
      <c r="AE779"/>
      <c r="AF779"/>
      <c r="AG779"/>
      <c r="AH779" s="299"/>
      <c r="AI779"/>
      <c r="AJ779"/>
      <c r="AL779"/>
      <c r="AM779" s="329"/>
      <c r="AN779"/>
      <c r="AQ779"/>
      <c r="AR779"/>
      <c r="AS779"/>
    </row>
    <row r="780" spans="1:45" x14ac:dyDescent="0.25">
      <c r="A780" s="14"/>
      <c r="B780" s="8"/>
      <c r="C780" s="8"/>
      <c r="D780" s="15"/>
      <c r="E780" s="16"/>
      <c r="F780" s="8"/>
      <c r="G780" s="19"/>
      <c r="H780" s="18"/>
      <c r="I780" s="18"/>
      <c r="J780" s="1"/>
      <c r="K780"/>
      <c r="L780"/>
      <c r="M780"/>
      <c r="N780"/>
      <c r="O780"/>
      <c r="P780"/>
      <c r="Q780"/>
      <c r="R780"/>
      <c r="T780"/>
      <c r="U780"/>
      <c r="V780"/>
      <c r="W780"/>
      <c r="X780"/>
      <c r="Y780"/>
      <c r="Z780"/>
      <c r="AA780"/>
      <c r="AC780"/>
      <c r="AD780"/>
      <c r="AE780"/>
      <c r="AF780"/>
      <c r="AG780"/>
      <c r="AH780" s="299"/>
      <c r="AI780"/>
      <c r="AJ780"/>
      <c r="AL780"/>
      <c r="AM780" s="329"/>
      <c r="AN780"/>
      <c r="AQ780"/>
      <c r="AR780"/>
      <c r="AS780"/>
    </row>
    <row r="781" spans="1:45" x14ac:dyDescent="0.25">
      <c r="A781" s="14"/>
      <c r="B781" s="8"/>
      <c r="C781" s="8"/>
      <c r="D781" s="15"/>
      <c r="E781" s="16"/>
      <c r="F781" s="8"/>
      <c r="G781" s="19"/>
      <c r="H781" s="18"/>
      <c r="I781" s="18"/>
      <c r="J781" s="1"/>
      <c r="K781"/>
      <c r="L781"/>
      <c r="M781"/>
      <c r="N781"/>
      <c r="O781"/>
      <c r="P781"/>
      <c r="Q781"/>
      <c r="R781"/>
      <c r="T781"/>
      <c r="U781"/>
      <c r="V781"/>
      <c r="W781"/>
      <c r="X781"/>
      <c r="Y781"/>
      <c r="Z781"/>
      <c r="AA781"/>
      <c r="AC781"/>
      <c r="AD781"/>
      <c r="AE781"/>
      <c r="AF781"/>
      <c r="AG781"/>
      <c r="AH781" s="299"/>
      <c r="AI781"/>
      <c r="AJ781"/>
      <c r="AL781"/>
      <c r="AM781" s="329"/>
      <c r="AN781"/>
      <c r="AQ781"/>
      <c r="AR781"/>
      <c r="AS781"/>
    </row>
    <row r="782" spans="1:45" x14ac:dyDescent="0.25">
      <c r="A782" s="14"/>
      <c r="B782" s="8"/>
      <c r="C782" s="8"/>
      <c r="D782" s="15"/>
      <c r="E782" s="16"/>
      <c r="F782" s="8"/>
      <c r="G782" s="19"/>
      <c r="H782" s="18"/>
      <c r="I782" s="18"/>
      <c r="J782" s="1"/>
      <c r="K782"/>
      <c r="L782"/>
      <c r="M782"/>
      <c r="N782"/>
      <c r="O782"/>
      <c r="P782"/>
      <c r="Q782"/>
      <c r="R782"/>
      <c r="T782"/>
      <c r="U782"/>
      <c r="V782"/>
      <c r="W782"/>
      <c r="X782"/>
      <c r="Y782"/>
      <c r="Z782"/>
      <c r="AA782"/>
      <c r="AC782"/>
      <c r="AD782"/>
      <c r="AE782"/>
      <c r="AF782"/>
      <c r="AG782"/>
      <c r="AH782" s="299"/>
      <c r="AI782"/>
      <c r="AJ782"/>
      <c r="AL782"/>
      <c r="AM782" s="329"/>
      <c r="AN782"/>
      <c r="AQ782"/>
      <c r="AR782"/>
      <c r="AS782"/>
    </row>
    <row r="783" spans="1:45" x14ac:dyDescent="0.25">
      <c r="A783" s="14"/>
      <c r="B783" s="8"/>
      <c r="C783" s="8"/>
      <c r="D783" s="15"/>
      <c r="E783" s="16"/>
      <c r="F783" s="8"/>
      <c r="G783" s="19"/>
      <c r="H783" s="18"/>
      <c r="I783" s="18"/>
      <c r="J783" s="1"/>
      <c r="K783"/>
      <c r="L783"/>
      <c r="M783"/>
      <c r="N783"/>
      <c r="O783"/>
      <c r="P783"/>
      <c r="Q783"/>
      <c r="R783"/>
      <c r="T783"/>
      <c r="U783"/>
      <c r="V783"/>
      <c r="W783"/>
      <c r="X783"/>
      <c r="Y783"/>
      <c r="Z783"/>
      <c r="AA783"/>
      <c r="AC783"/>
      <c r="AD783"/>
      <c r="AE783"/>
      <c r="AF783"/>
      <c r="AG783"/>
      <c r="AH783" s="299"/>
      <c r="AI783"/>
      <c r="AJ783"/>
      <c r="AL783"/>
      <c r="AM783" s="329"/>
      <c r="AN783"/>
      <c r="AQ783"/>
      <c r="AR783"/>
      <c r="AS783"/>
    </row>
    <row r="784" spans="1:45" x14ac:dyDescent="0.25">
      <c r="A784" s="14"/>
      <c r="B784" s="8"/>
      <c r="C784" s="8"/>
      <c r="D784" s="15"/>
      <c r="E784" s="16"/>
      <c r="F784" s="8"/>
      <c r="G784" s="19"/>
      <c r="H784" s="18"/>
      <c r="I784" s="18"/>
      <c r="J784" s="1"/>
      <c r="K784"/>
      <c r="L784"/>
      <c r="M784"/>
      <c r="N784"/>
      <c r="O784"/>
      <c r="P784"/>
      <c r="Q784"/>
      <c r="R784"/>
      <c r="T784"/>
      <c r="U784"/>
      <c r="V784"/>
      <c r="W784"/>
      <c r="X784"/>
      <c r="Y784"/>
      <c r="Z784"/>
      <c r="AA784"/>
      <c r="AC784"/>
      <c r="AD784"/>
      <c r="AE784"/>
      <c r="AF784"/>
      <c r="AG784"/>
      <c r="AH784" s="299"/>
      <c r="AI784"/>
      <c r="AJ784"/>
      <c r="AL784"/>
      <c r="AM784" s="329"/>
      <c r="AN784"/>
      <c r="AQ784"/>
      <c r="AR784"/>
      <c r="AS784"/>
    </row>
    <row r="785" spans="1:45" x14ac:dyDescent="0.25">
      <c r="A785" s="14"/>
      <c r="B785" s="8"/>
      <c r="C785" s="8"/>
      <c r="D785" s="15"/>
      <c r="E785" s="16"/>
      <c r="F785" s="8"/>
      <c r="G785" s="19"/>
      <c r="H785" s="18"/>
      <c r="I785" s="18"/>
      <c r="J785" s="1"/>
      <c r="K785"/>
      <c r="L785"/>
      <c r="M785"/>
      <c r="N785"/>
      <c r="O785"/>
      <c r="P785"/>
      <c r="Q785"/>
      <c r="R785"/>
      <c r="T785"/>
      <c r="U785"/>
      <c r="V785"/>
      <c r="W785"/>
      <c r="X785"/>
      <c r="Y785"/>
      <c r="Z785"/>
      <c r="AA785"/>
      <c r="AC785"/>
      <c r="AD785"/>
      <c r="AE785"/>
      <c r="AF785"/>
      <c r="AG785"/>
      <c r="AH785" s="299"/>
      <c r="AI785"/>
      <c r="AJ785"/>
      <c r="AL785"/>
      <c r="AM785" s="329"/>
      <c r="AN785"/>
      <c r="AQ785"/>
      <c r="AR785"/>
      <c r="AS785"/>
    </row>
    <row r="786" spans="1:45" x14ac:dyDescent="0.25">
      <c r="A786" s="14"/>
      <c r="B786" s="8"/>
      <c r="C786" s="8"/>
      <c r="D786" s="15"/>
      <c r="E786" s="16"/>
      <c r="F786" s="8"/>
      <c r="G786" s="19"/>
      <c r="H786" s="18"/>
      <c r="I786" s="18"/>
      <c r="J786" s="1"/>
      <c r="K786"/>
      <c r="L786"/>
      <c r="M786"/>
      <c r="N786"/>
      <c r="O786"/>
      <c r="P786"/>
      <c r="Q786"/>
      <c r="R786"/>
      <c r="T786"/>
      <c r="U786"/>
      <c r="V786"/>
      <c r="W786"/>
      <c r="X786"/>
      <c r="Y786"/>
      <c r="Z786"/>
      <c r="AA786"/>
      <c r="AC786"/>
      <c r="AD786"/>
      <c r="AE786"/>
      <c r="AF786"/>
      <c r="AG786"/>
      <c r="AH786" s="299"/>
      <c r="AI786"/>
      <c r="AJ786"/>
      <c r="AL786"/>
      <c r="AM786" s="329"/>
      <c r="AN786"/>
      <c r="AQ786"/>
      <c r="AR786"/>
      <c r="AS786"/>
    </row>
    <row r="787" spans="1:45" x14ac:dyDescent="0.25">
      <c r="A787" s="14"/>
      <c r="B787" s="8"/>
      <c r="C787" s="8"/>
      <c r="D787" s="15"/>
      <c r="E787" s="16"/>
      <c r="F787" s="8"/>
      <c r="G787" s="19"/>
      <c r="H787" s="18"/>
      <c r="I787" s="18"/>
      <c r="J787" s="1"/>
      <c r="K787"/>
      <c r="L787"/>
      <c r="M787"/>
      <c r="N787"/>
      <c r="O787"/>
      <c r="P787"/>
      <c r="Q787"/>
      <c r="R787"/>
      <c r="T787"/>
      <c r="U787"/>
      <c r="V787"/>
      <c r="W787"/>
      <c r="X787"/>
      <c r="Y787"/>
      <c r="Z787"/>
      <c r="AA787"/>
      <c r="AC787"/>
      <c r="AD787"/>
      <c r="AE787"/>
      <c r="AF787"/>
      <c r="AG787"/>
      <c r="AH787" s="299"/>
      <c r="AI787"/>
      <c r="AJ787"/>
      <c r="AL787"/>
      <c r="AM787" s="329"/>
      <c r="AN787"/>
      <c r="AQ787"/>
      <c r="AR787"/>
      <c r="AS787"/>
    </row>
    <row r="788" spans="1:45" x14ac:dyDescent="0.25">
      <c r="A788" s="14"/>
      <c r="B788" s="8"/>
      <c r="C788" s="8"/>
      <c r="D788" s="15"/>
      <c r="E788" s="16"/>
      <c r="F788" s="8"/>
      <c r="G788" s="19"/>
      <c r="H788" s="18"/>
      <c r="I788" s="18"/>
      <c r="J788" s="1"/>
      <c r="K788"/>
      <c r="L788"/>
      <c r="M788"/>
      <c r="N788"/>
      <c r="O788"/>
      <c r="P788"/>
      <c r="Q788"/>
      <c r="R788"/>
      <c r="T788"/>
      <c r="U788"/>
      <c r="V788"/>
      <c r="W788"/>
      <c r="X788"/>
      <c r="Y788"/>
      <c r="Z788"/>
      <c r="AA788"/>
      <c r="AC788"/>
      <c r="AD788"/>
      <c r="AE788"/>
      <c r="AF788"/>
      <c r="AG788"/>
      <c r="AH788" s="299"/>
      <c r="AI788"/>
      <c r="AJ788"/>
      <c r="AL788"/>
      <c r="AM788" s="329"/>
      <c r="AN788"/>
      <c r="AQ788"/>
      <c r="AR788"/>
      <c r="AS788"/>
    </row>
    <row r="789" spans="1:45" x14ac:dyDescent="0.25">
      <c r="A789" s="14"/>
      <c r="B789" s="8"/>
      <c r="C789" s="8"/>
      <c r="D789" s="15"/>
      <c r="E789" s="16"/>
      <c r="F789" s="8"/>
      <c r="G789" s="19"/>
      <c r="H789" s="18"/>
      <c r="I789" s="18"/>
      <c r="J789" s="1"/>
      <c r="K789"/>
      <c r="L789"/>
      <c r="M789"/>
      <c r="N789"/>
      <c r="O789"/>
      <c r="P789"/>
      <c r="Q789"/>
      <c r="R789"/>
      <c r="T789"/>
      <c r="U789"/>
      <c r="V789"/>
      <c r="W789"/>
      <c r="X789"/>
      <c r="Y789"/>
      <c r="Z789"/>
      <c r="AA789"/>
      <c r="AC789"/>
      <c r="AD789"/>
      <c r="AE789"/>
      <c r="AF789"/>
      <c r="AG789"/>
      <c r="AH789" s="299"/>
      <c r="AI789"/>
      <c r="AJ789"/>
      <c r="AL789"/>
      <c r="AM789" s="329"/>
      <c r="AN789"/>
      <c r="AQ789"/>
      <c r="AR789"/>
      <c r="AS789"/>
    </row>
    <row r="790" spans="1:45" x14ac:dyDescent="0.25">
      <c r="A790" s="14"/>
      <c r="B790" s="8"/>
      <c r="C790" s="8"/>
      <c r="D790" s="15"/>
      <c r="E790" s="16"/>
      <c r="F790" s="8"/>
      <c r="G790" s="19"/>
      <c r="H790" s="18"/>
      <c r="I790" s="18"/>
      <c r="J790" s="1"/>
      <c r="K790"/>
      <c r="L790"/>
      <c r="M790"/>
      <c r="N790"/>
      <c r="O790"/>
      <c r="P790"/>
      <c r="Q790"/>
      <c r="R790"/>
      <c r="T790"/>
      <c r="U790"/>
      <c r="V790"/>
      <c r="W790"/>
      <c r="X790"/>
      <c r="Y790"/>
      <c r="Z790"/>
      <c r="AA790"/>
      <c r="AC790"/>
      <c r="AD790"/>
      <c r="AE790"/>
      <c r="AF790"/>
      <c r="AG790"/>
      <c r="AH790" s="299"/>
      <c r="AI790"/>
      <c r="AJ790"/>
      <c r="AL790"/>
      <c r="AM790" s="329"/>
      <c r="AN790"/>
      <c r="AQ790"/>
      <c r="AR790"/>
      <c r="AS790"/>
    </row>
    <row r="791" spans="1:45" x14ac:dyDescent="0.25">
      <c r="A791" s="14"/>
      <c r="B791" s="8"/>
      <c r="C791" s="8"/>
      <c r="D791" s="15"/>
      <c r="E791" s="16"/>
      <c r="F791" s="8"/>
      <c r="G791" s="19"/>
      <c r="H791" s="18"/>
      <c r="I791" s="18"/>
      <c r="J791" s="1"/>
      <c r="K791"/>
      <c r="L791"/>
      <c r="M791"/>
      <c r="N791"/>
      <c r="O791"/>
      <c r="P791"/>
      <c r="Q791"/>
      <c r="R791"/>
      <c r="T791"/>
      <c r="U791"/>
      <c r="V791"/>
      <c r="W791"/>
      <c r="X791"/>
      <c r="Y791"/>
      <c r="Z791"/>
      <c r="AA791"/>
      <c r="AC791"/>
      <c r="AD791"/>
      <c r="AE791"/>
      <c r="AF791"/>
      <c r="AG791"/>
      <c r="AH791" s="299"/>
      <c r="AI791"/>
      <c r="AJ791"/>
      <c r="AL791"/>
      <c r="AM791" s="329"/>
      <c r="AN791"/>
      <c r="AQ791"/>
      <c r="AR791"/>
      <c r="AS791"/>
    </row>
    <row r="792" spans="1:45" x14ac:dyDescent="0.25">
      <c r="A792" s="14"/>
      <c r="B792" s="8"/>
      <c r="C792" s="8"/>
      <c r="D792" s="15"/>
      <c r="E792" s="16"/>
      <c r="F792" s="8"/>
      <c r="G792" s="19"/>
      <c r="H792" s="18"/>
      <c r="I792" s="18"/>
      <c r="J792" s="1"/>
      <c r="K792"/>
      <c r="L792"/>
      <c r="M792"/>
      <c r="N792"/>
      <c r="O792"/>
      <c r="P792"/>
      <c r="Q792"/>
      <c r="R792"/>
      <c r="T792"/>
      <c r="U792"/>
      <c r="V792"/>
      <c r="W792"/>
      <c r="X792"/>
      <c r="Y792"/>
      <c r="Z792"/>
      <c r="AA792"/>
      <c r="AC792"/>
      <c r="AD792"/>
      <c r="AE792"/>
      <c r="AF792"/>
      <c r="AG792"/>
      <c r="AH792" s="299"/>
      <c r="AI792"/>
      <c r="AJ792"/>
      <c r="AL792"/>
      <c r="AM792" s="329"/>
      <c r="AN792"/>
      <c r="AQ792"/>
      <c r="AR792"/>
      <c r="AS792"/>
    </row>
    <row r="793" spans="1:45" x14ac:dyDescent="0.25">
      <c r="A793" s="14"/>
      <c r="B793" s="8"/>
      <c r="C793" s="8"/>
      <c r="D793" s="15"/>
      <c r="E793" s="16"/>
      <c r="F793" s="8"/>
      <c r="G793" s="19"/>
      <c r="H793" s="18"/>
      <c r="I793" s="18"/>
      <c r="J793" s="1"/>
      <c r="K793"/>
      <c r="L793"/>
      <c r="M793"/>
      <c r="N793"/>
      <c r="O793"/>
      <c r="P793"/>
      <c r="Q793"/>
      <c r="R793"/>
      <c r="T793"/>
      <c r="U793"/>
      <c r="V793"/>
      <c r="W793"/>
      <c r="X793"/>
      <c r="Y793"/>
      <c r="Z793"/>
      <c r="AA793"/>
      <c r="AC793"/>
      <c r="AD793"/>
      <c r="AE793"/>
      <c r="AF793"/>
      <c r="AG793"/>
      <c r="AH793" s="299"/>
      <c r="AI793"/>
      <c r="AJ793"/>
      <c r="AL793"/>
      <c r="AM793" s="329"/>
      <c r="AN793"/>
      <c r="AQ793"/>
      <c r="AR793"/>
      <c r="AS793"/>
    </row>
    <row r="794" spans="1:45" x14ac:dyDescent="0.25">
      <c r="A794" s="14"/>
      <c r="B794" s="8"/>
      <c r="C794" s="8"/>
      <c r="D794" s="15"/>
      <c r="E794" s="16"/>
      <c r="F794" s="8"/>
      <c r="G794" s="19"/>
      <c r="H794" s="18"/>
      <c r="I794" s="18"/>
      <c r="J794" s="1"/>
      <c r="K794"/>
      <c r="L794"/>
      <c r="M794"/>
      <c r="N794"/>
      <c r="O794"/>
      <c r="P794"/>
      <c r="Q794"/>
      <c r="R794"/>
      <c r="T794"/>
      <c r="U794"/>
      <c r="V794"/>
      <c r="W794"/>
      <c r="X794"/>
      <c r="Y794"/>
      <c r="Z794"/>
      <c r="AA794"/>
      <c r="AC794"/>
      <c r="AD794"/>
      <c r="AE794"/>
      <c r="AF794"/>
      <c r="AG794"/>
      <c r="AH794" s="299"/>
      <c r="AI794"/>
      <c r="AJ794"/>
      <c r="AL794"/>
      <c r="AM794" s="329"/>
      <c r="AN794"/>
      <c r="AQ794"/>
      <c r="AR794"/>
      <c r="AS794"/>
    </row>
    <row r="795" spans="1:45" x14ac:dyDescent="0.25">
      <c r="A795" s="14"/>
      <c r="B795" s="8"/>
      <c r="C795" s="8"/>
      <c r="D795" s="15"/>
      <c r="E795" s="16"/>
      <c r="F795" s="8"/>
      <c r="G795" s="19"/>
      <c r="H795" s="18"/>
      <c r="I795" s="18"/>
      <c r="J795" s="1"/>
      <c r="K795"/>
      <c r="L795"/>
      <c r="M795"/>
      <c r="N795"/>
      <c r="O795"/>
      <c r="P795"/>
      <c r="Q795"/>
      <c r="R795"/>
      <c r="T795"/>
      <c r="U795"/>
      <c r="V795"/>
      <c r="W795"/>
      <c r="X795"/>
      <c r="Y795"/>
      <c r="Z795"/>
      <c r="AA795"/>
      <c r="AC795"/>
      <c r="AD795"/>
      <c r="AE795"/>
      <c r="AF795"/>
      <c r="AG795"/>
      <c r="AH795" s="299"/>
      <c r="AI795"/>
      <c r="AJ795"/>
      <c r="AL795"/>
      <c r="AM795" s="329"/>
      <c r="AN795"/>
      <c r="AQ795"/>
      <c r="AR795"/>
      <c r="AS795"/>
    </row>
    <row r="796" spans="1:45" x14ac:dyDescent="0.25">
      <c r="A796" s="14"/>
      <c r="B796" s="8"/>
      <c r="C796" s="8"/>
      <c r="D796" s="15"/>
      <c r="E796" s="16"/>
      <c r="F796" s="8"/>
      <c r="G796" s="19"/>
      <c r="H796" s="18"/>
      <c r="I796" s="18"/>
      <c r="J796" s="1"/>
      <c r="K796"/>
      <c r="L796"/>
      <c r="M796"/>
      <c r="N796"/>
      <c r="O796"/>
      <c r="P796"/>
      <c r="Q796"/>
      <c r="R796"/>
      <c r="T796"/>
      <c r="U796"/>
      <c r="V796"/>
      <c r="W796"/>
      <c r="X796"/>
      <c r="Y796"/>
      <c r="Z796"/>
      <c r="AA796"/>
      <c r="AC796"/>
      <c r="AD796"/>
      <c r="AE796"/>
      <c r="AF796"/>
      <c r="AG796"/>
      <c r="AH796" s="299"/>
      <c r="AI796"/>
      <c r="AJ796"/>
      <c r="AL796"/>
      <c r="AM796" s="329"/>
      <c r="AN796"/>
      <c r="AQ796"/>
      <c r="AR796"/>
      <c r="AS796"/>
    </row>
    <row r="797" spans="1:45" x14ac:dyDescent="0.25">
      <c r="A797" s="14"/>
      <c r="B797" s="8"/>
      <c r="C797" s="8"/>
      <c r="D797" s="15"/>
      <c r="E797" s="16"/>
      <c r="F797" s="8"/>
      <c r="G797" s="19"/>
      <c r="H797" s="18"/>
      <c r="I797" s="18"/>
      <c r="J797" s="1"/>
      <c r="K797"/>
      <c r="L797"/>
      <c r="M797"/>
      <c r="N797"/>
      <c r="O797"/>
      <c r="P797"/>
      <c r="Q797"/>
      <c r="R797"/>
      <c r="T797"/>
      <c r="U797"/>
      <c r="V797"/>
      <c r="W797"/>
      <c r="X797"/>
      <c r="Y797"/>
      <c r="Z797"/>
      <c r="AA797"/>
      <c r="AC797"/>
      <c r="AD797"/>
      <c r="AE797"/>
      <c r="AF797"/>
      <c r="AG797"/>
      <c r="AH797" s="299"/>
      <c r="AI797"/>
      <c r="AJ797"/>
      <c r="AL797"/>
      <c r="AM797" s="329"/>
      <c r="AN797"/>
      <c r="AQ797"/>
      <c r="AR797"/>
      <c r="AS797"/>
    </row>
    <row r="798" spans="1:45" x14ac:dyDescent="0.25">
      <c r="A798" s="14"/>
      <c r="B798" s="8"/>
      <c r="C798" s="8"/>
      <c r="D798" s="15"/>
      <c r="E798" s="16"/>
      <c r="F798" s="8"/>
      <c r="G798" s="19"/>
      <c r="H798" s="18"/>
      <c r="I798" s="18"/>
      <c r="K798"/>
      <c r="L798"/>
      <c r="M798"/>
      <c r="N798"/>
      <c r="O798"/>
      <c r="P798"/>
      <c r="Q798"/>
      <c r="R798"/>
      <c r="T798"/>
      <c r="U798"/>
      <c r="V798"/>
      <c r="W798"/>
      <c r="X798"/>
      <c r="Y798"/>
      <c r="Z798"/>
      <c r="AA798"/>
      <c r="AC798"/>
      <c r="AD798"/>
      <c r="AE798"/>
      <c r="AF798"/>
      <c r="AG798"/>
      <c r="AH798" s="299"/>
      <c r="AI798"/>
      <c r="AJ798"/>
      <c r="AL798"/>
      <c r="AM798" s="329"/>
      <c r="AN798"/>
      <c r="AQ798"/>
      <c r="AR798"/>
      <c r="AS798"/>
    </row>
    <row r="799" spans="1:45" x14ac:dyDescent="0.25">
      <c r="A799" s="14"/>
      <c r="B799" s="8"/>
      <c r="C799" s="8"/>
      <c r="D799" s="15"/>
      <c r="E799" s="16"/>
      <c r="F799" s="8"/>
      <c r="G799" s="19"/>
      <c r="H799" s="18"/>
      <c r="I799" s="18"/>
      <c r="K799"/>
      <c r="L799"/>
      <c r="M799"/>
      <c r="N799"/>
      <c r="O799"/>
      <c r="P799"/>
      <c r="Q799"/>
      <c r="R799"/>
      <c r="T799"/>
      <c r="U799"/>
      <c r="V799"/>
      <c r="W799"/>
      <c r="X799"/>
      <c r="Y799"/>
      <c r="Z799"/>
      <c r="AA799"/>
      <c r="AC799"/>
      <c r="AD799"/>
      <c r="AE799"/>
      <c r="AF799"/>
      <c r="AG799"/>
      <c r="AH799" s="299"/>
      <c r="AI799"/>
      <c r="AJ799"/>
      <c r="AL799"/>
      <c r="AM799" s="329"/>
      <c r="AN799"/>
      <c r="AQ799"/>
      <c r="AR799"/>
      <c r="AS799"/>
    </row>
    <row r="800" spans="1:45" x14ac:dyDescent="0.25">
      <c r="A800" s="14"/>
      <c r="B800" s="8"/>
      <c r="C800" s="8"/>
      <c r="D800" s="15"/>
      <c r="E800" s="16"/>
      <c r="F800" s="8"/>
      <c r="G800" s="19"/>
      <c r="H800" s="18"/>
      <c r="I800" s="18"/>
      <c r="K800"/>
      <c r="L800"/>
      <c r="M800"/>
      <c r="N800"/>
      <c r="O800"/>
      <c r="P800"/>
      <c r="Q800"/>
      <c r="R800"/>
      <c r="T800"/>
      <c r="U800"/>
      <c r="V800"/>
      <c r="W800"/>
      <c r="X800"/>
      <c r="Y800"/>
      <c r="Z800"/>
      <c r="AA800"/>
      <c r="AC800"/>
      <c r="AD800"/>
      <c r="AE800"/>
      <c r="AF800"/>
      <c r="AG800"/>
      <c r="AH800" s="299"/>
      <c r="AI800"/>
      <c r="AJ800"/>
      <c r="AL800"/>
      <c r="AM800" s="329"/>
      <c r="AN800"/>
      <c r="AQ800"/>
      <c r="AR800"/>
      <c r="AS800"/>
    </row>
    <row r="801" spans="1:45" x14ac:dyDescent="0.25">
      <c r="A801" s="14"/>
      <c r="B801" s="8"/>
      <c r="C801" s="8"/>
      <c r="D801" s="15"/>
      <c r="E801" s="16"/>
      <c r="F801" s="8"/>
      <c r="G801" s="19"/>
      <c r="H801" s="18"/>
      <c r="I801" s="18"/>
      <c r="K801"/>
      <c r="L801"/>
      <c r="M801"/>
      <c r="N801"/>
      <c r="O801"/>
      <c r="P801"/>
      <c r="Q801"/>
      <c r="R801"/>
      <c r="T801"/>
      <c r="U801"/>
      <c r="V801"/>
      <c r="W801"/>
      <c r="X801"/>
      <c r="Y801"/>
      <c r="Z801"/>
      <c r="AA801"/>
      <c r="AC801"/>
      <c r="AD801"/>
      <c r="AE801"/>
      <c r="AF801"/>
      <c r="AG801"/>
      <c r="AH801" s="299"/>
      <c r="AI801"/>
      <c r="AJ801"/>
      <c r="AL801"/>
      <c r="AM801" s="329"/>
      <c r="AN801"/>
      <c r="AQ801"/>
      <c r="AR801"/>
      <c r="AS801"/>
    </row>
    <row r="802" spans="1:45" x14ac:dyDescent="0.25">
      <c r="A802" s="14"/>
      <c r="B802" s="8"/>
      <c r="C802" s="8"/>
      <c r="D802" s="15"/>
      <c r="E802" s="16"/>
      <c r="F802" s="8"/>
      <c r="G802" s="19"/>
      <c r="H802" s="18"/>
      <c r="I802" s="18"/>
      <c r="K802"/>
      <c r="L802"/>
      <c r="M802"/>
      <c r="N802"/>
      <c r="O802"/>
      <c r="P802"/>
      <c r="Q802"/>
      <c r="R802"/>
      <c r="T802"/>
      <c r="U802"/>
      <c r="V802"/>
      <c r="W802"/>
      <c r="X802"/>
      <c r="Y802"/>
      <c r="Z802"/>
      <c r="AA802"/>
      <c r="AC802"/>
      <c r="AD802"/>
      <c r="AE802"/>
      <c r="AF802"/>
      <c r="AG802"/>
      <c r="AH802" s="299"/>
      <c r="AI802"/>
      <c r="AJ802"/>
      <c r="AL802"/>
      <c r="AM802" s="329"/>
      <c r="AN802"/>
      <c r="AQ802"/>
      <c r="AR802"/>
      <c r="AS802"/>
    </row>
    <row r="803" spans="1:45" x14ac:dyDescent="0.25">
      <c r="A803" s="14"/>
      <c r="B803" s="8"/>
      <c r="C803" s="8"/>
      <c r="D803" s="15"/>
      <c r="E803" s="16"/>
      <c r="F803" s="8"/>
      <c r="G803" s="19"/>
      <c r="H803" s="18"/>
      <c r="I803" s="18"/>
      <c r="K803"/>
      <c r="L803"/>
      <c r="M803"/>
      <c r="N803"/>
      <c r="O803"/>
      <c r="P803"/>
      <c r="Q803"/>
      <c r="R803"/>
      <c r="T803"/>
      <c r="U803"/>
      <c r="V803"/>
      <c r="W803"/>
      <c r="X803"/>
      <c r="Y803"/>
      <c r="Z803"/>
      <c r="AA803"/>
      <c r="AC803"/>
      <c r="AD803"/>
      <c r="AE803"/>
      <c r="AF803"/>
      <c r="AG803"/>
      <c r="AH803" s="299"/>
      <c r="AI803"/>
      <c r="AJ803"/>
      <c r="AL803"/>
      <c r="AM803" s="329"/>
      <c r="AN803"/>
      <c r="AQ803"/>
      <c r="AR803"/>
      <c r="AS803"/>
    </row>
    <row r="804" spans="1:45" x14ac:dyDescent="0.25">
      <c r="A804" s="14"/>
      <c r="B804" s="8"/>
      <c r="C804" s="8"/>
      <c r="D804" s="15"/>
      <c r="E804" s="16"/>
      <c r="F804" s="8"/>
      <c r="G804" s="19"/>
      <c r="H804" s="18"/>
      <c r="I804" s="18"/>
      <c r="K804"/>
      <c r="L804"/>
      <c r="M804"/>
      <c r="N804"/>
      <c r="O804"/>
      <c r="P804"/>
      <c r="Q804"/>
      <c r="R804"/>
      <c r="T804"/>
      <c r="U804"/>
      <c r="V804"/>
      <c r="W804"/>
      <c r="X804"/>
      <c r="Y804"/>
      <c r="Z804"/>
      <c r="AA804"/>
      <c r="AC804"/>
      <c r="AD804"/>
      <c r="AE804"/>
      <c r="AF804"/>
      <c r="AG804"/>
      <c r="AH804" s="299"/>
      <c r="AI804"/>
      <c r="AJ804"/>
      <c r="AL804"/>
      <c r="AM804" s="329"/>
      <c r="AN804"/>
      <c r="AQ804"/>
      <c r="AR804"/>
      <c r="AS804"/>
    </row>
    <row r="805" spans="1:45" x14ac:dyDescent="0.25">
      <c r="A805" s="14"/>
      <c r="B805" s="8"/>
      <c r="C805" s="8"/>
      <c r="D805" s="15"/>
      <c r="E805" s="16"/>
      <c r="F805" s="8"/>
      <c r="G805" s="19"/>
      <c r="H805" s="18"/>
      <c r="I805" s="18"/>
      <c r="K805"/>
      <c r="L805"/>
      <c r="M805"/>
      <c r="N805"/>
      <c r="O805"/>
      <c r="P805"/>
      <c r="Q805"/>
      <c r="R805"/>
      <c r="T805"/>
      <c r="U805"/>
      <c r="V805"/>
      <c r="W805"/>
      <c r="X805"/>
      <c r="Y805"/>
      <c r="Z805"/>
      <c r="AA805"/>
      <c r="AC805"/>
      <c r="AD805"/>
      <c r="AE805"/>
      <c r="AF805"/>
      <c r="AG805"/>
      <c r="AH805" s="299"/>
      <c r="AI805"/>
      <c r="AJ805"/>
      <c r="AL805"/>
      <c r="AM805" s="329"/>
      <c r="AN805"/>
      <c r="AQ805"/>
      <c r="AR805"/>
      <c r="AS805"/>
    </row>
    <row r="806" spans="1:45" x14ac:dyDescent="0.25">
      <c r="A806" s="14"/>
      <c r="B806" s="8"/>
      <c r="C806" s="8"/>
      <c r="D806" s="15"/>
      <c r="E806" s="16"/>
      <c r="F806" s="8"/>
      <c r="G806" s="19"/>
      <c r="H806" s="18"/>
      <c r="I806" s="18"/>
      <c r="K806"/>
      <c r="L806"/>
      <c r="M806"/>
      <c r="N806"/>
      <c r="O806"/>
      <c r="P806"/>
      <c r="Q806"/>
      <c r="R806"/>
      <c r="T806"/>
      <c r="U806"/>
      <c r="V806"/>
      <c r="W806"/>
      <c r="X806"/>
      <c r="Y806"/>
      <c r="Z806"/>
      <c r="AA806"/>
      <c r="AC806"/>
      <c r="AD806"/>
      <c r="AE806"/>
      <c r="AF806"/>
      <c r="AG806"/>
      <c r="AH806" s="299"/>
      <c r="AI806"/>
      <c r="AJ806"/>
      <c r="AL806"/>
      <c r="AM806" s="329"/>
      <c r="AN806"/>
      <c r="AQ806"/>
      <c r="AR806"/>
      <c r="AS806"/>
    </row>
    <row r="807" spans="1:45" x14ac:dyDescent="0.25">
      <c r="A807" s="14"/>
      <c r="B807" s="8"/>
      <c r="C807" s="8"/>
      <c r="D807" s="15"/>
      <c r="E807" s="16"/>
      <c r="F807" s="8"/>
      <c r="G807" s="19"/>
      <c r="H807" s="18"/>
      <c r="I807" s="18"/>
      <c r="K807"/>
      <c r="L807"/>
      <c r="M807"/>
      <c r="N807"/>
      <c r="O807"/>
      <c r="P807"/>
      <c r="Q807"/>
      <c r="R807"/>
      <c r="T807"/>
      <c r="U807"/>
      <c r="V807"/>
      <c r="W807"/>
      <c r="X807"/>
      <c r="Y807"/>
      <c r="Z807"/>
      <c r="AA807"/>
      <c r="AC807"/>
      <c r="AD807"/>
      <c r="AE807"/>
      <c r="AF807"/>
      <c r="AG807"/>
      <c r="AH807" s="299"/>
      <c r="AI807"/>
      <c r="AJ807"/>
      <c r="AL807"/>
      <c r="AM807" s="329"/>
      <c r="AN807"/>
      <c r="AQ807"/>
      <c r="AR807"/>
      <c r="AS807"/>
    </row>
    <row r="808" spans="1:45" x14ac:dyDescent="0.25">
      <c r="A808" s="14"/>
      <c r="B808" s="8"/>
      <c r="C808" s="8"/>
      <c r="D808" s="15"/>
      <c r="E808" s="16"/>
      <c r="F808" s="8"/>
      <c r="G808" s="19"/>
      <c r="H808" s="18"/>
      <c r="I808" s="18"/>
      <c r="J808"/>
      <c r="K808"/>
      <c r="L808"/>
      <c r="M808"/>
      <c r="N808"/>
      <c r="O808"/>
      <c r="P808"/>
      <c r="Q808"/>
      <c r="R808"/>
      <c r="T808"/>
      <c r="U808"/>
      <c r="V808"/>
      <c r="W808"/>
      <c r="X808"/>
      <c r="Y808"/>
      <c r="Z808"/>
      <c r="AA808"/>
      <c r="AC808"/>
      <c r="AD808"/>
      <c r="AE808"/>
      <c r="AF808"/>
      <c r="AG808"/>
      <c r="AH808" s="299"/>
      <c r="AI808"/>
      <c r="AJ808"/>
      <c r="AL808"/>
      <c r="AM808" s="329"/>
      <c r="AN808"/>
      <c r="AQ808"/>
      <c r="AR808"/>
      <c r="AS808"/>
    </row>
    <row r="809" spans="1:45" x14ac:dyDescent="0.25">
      <c r="A809" s="14"/>
      <c r="B809" s="8"/>
      <c r="C809" s="8"/>
      <c r="D809" s="15"/>
      <c r="E809" s="16"/>
      <c r="F809" s="8"/>
      <c r="G809" s="19"/>
      <c r="H809" s="18"/>
      <c r="I809" s="18"/>
      <c r="J809"/>
      <c r="K809"/>
      <c r="L809"/>
      <c r="M809"/>
      <c r="N809"/>
      <c r="O809"/>
      <c r="P809"/>
      <c r="Q809"/>
      <c r="R809"/>
      <c r="T809"/>
      <c r="U809"/>
      <c r="V809"/>
      <c r="W809"/>
      <c r="X809"/>
      <c r="Y809"/>
      <c r="Z809"/>
      <c r="AA809"/>
      <c r="AC809"/>
      <c r="AD809"/>
      <c r="AE809"/>
      <c r="AF809"/>
      <c r="AG809"/>
      <c r="AH809" s="299"/>
      <c r="AI809"/>
      <c r="AJ809"/>
      <c r="AL809"/>
      <c r="AM809" s="329"/>
      <c r="AN809"/>
      <c r="AQ809"/>
      <c r="AR809"/>
      <c r="AS809"/>
    </row>
    <row r="810" spans="1:45" x14ac:dyDescent="0.25">
      <c r="A810" s="14"/>
      <c r="B810" s="8"/>
      <c r="C810" s="8"/>
      <c r="D810" s="15"/>
      <c r="E810" s="16"/>
      <c r="F810" s="8"/>
      <c r="G810" s="19"/>
      <c r="H810" s="18"/>
      <c r="I810" s="18"/>
      <c r="J810"/>
      <c r="K810"/>
      <c r="L810"/>
      <c r="M810"/>
      <c r="N810"/>
      <c r="O810"/>
      <c r="P810"/>
      <c r="Q810"/>
      <c r="R810"/>
      <c r="T810"/>
      <c r="U810"/>
      <c r="V810"/>
      <c r="W810"/>
      <c r="X810"/>
      <c r="Y810"/>
      <c r="Z810"/>
      <c r="AA810"/>
      <c r="AC810"/>
      <c r="AD810"/>
      <c r="AE810"/>
      <c r="AF810"/>
      <c r="AG810"/>
      <c r="AH810" s="299"/>
      <c r="AI810"/>
      <c r="AJ810"/>
      <c r="AL810"/>
      <c r="AM810" s="329"/>
      <c r="AN810"/>
      <c r="AQ810"/>
      <c r="AR810"/>
      <c r="AS810"/>
    </row>
    <row r="811" spans="1:45" x14ac:dyDescent="0.25">
      <c r="A811" s="14"/>
      <c r="B811" s="8"/>
      <c r="C811" s="8"/>
      <c r="D811" s="15"/>
      <c r="E811" s="16"/>
      <c r="F811" s="8"/>
      <c r="G811" s="19"/>
      <c r="H811" s="18"/>
      <c r="I811" s="18"/>
      <c r="J811"/>
      <c r="K811"/>
      <c r="L811"/>
      <c r="M811"/>
      <c r="N811"/>
      <c r="O811"/>
      <c r="P811"/>
      <c r="Q811"/>
      <c r="R811"/>
      <c r="T811"/>
      <c r="U811"/>
      <c r="V811"/>
      <c r="W811"/>
      <c r="X811"/>
      <c r="Y811"/>
      <c r="Z811"/>
      <c r="AA811"/>
      <c r="AC811"/>
      <c r="AD811"/>
      <c r="AE811"/>
      <c r="AF811"/>
      <c r="AG811"/>
      <c r="AH811" s="299"/>
      <c r="AI811"/>
      <c r="AJ811"/>
      <c r="AL811"/>
      <c r="AM811" s="329"/>
      <c r="AN811"/>
      <c r="AQ811"/>
      <c r="AR811"/>
      <c r="AS811"/>
    </row>
    <row r="812" spans="1:45" x14ac:dyDescent="0.25">
      <c r="A812" s="14"/>
      <c r="B812" s="8"/>
      <c r="C812" s="8"/>
      <c r="D812" s="15"/>
      <c r="E812" s="16"/>
      <c r="F812" s="8"/>
      <c r="G812" s="19"/>
      <c r="H812" s="18"/>
      <c r="I812" s="18"/>
      <c r="J812"/>
      <c r="K812"/>
      <c r="L812"/>
      <c r="M812"/>
      <c r="N812"/>
      <c r="O812"/>
      <c r="P812"/>
      <c r="Q812"/>
      <c r="R812"/>
      <c r="T812"/>
      <c r="U812"/>
      <c r="V812"/>
      <c r="W812"/>
      <c r="X812"/>
      <c r="Y812"/>
      <c r="Z812"/>
      <c r="AA812"/>
      <c r="AC812"/>
      <c r="AD812"/>
      <c r="AE812"/>
      <c r="AF812"/>
      <c r="AG812"/>
      <c r="AH812" s="299"/>
      <c r="AI812"/>
      <c r="AJ812"/>
      <c r="AL812"/>
      <c r="AM812" s="329"/>
      <c r="AN812"/>
      <c r="AQ812"/>
      <c r="AR812"/>
      <c r="AS812"/>
    </row>
    <row r="813" spans="1:45" x14ac:dyDescent="0.25">
      <c r="A813" s="14"/>
      <c r="B813" s="8"/>
      <c r="C813" s="8"/>
      <c r="D813" s="15"/>
      <c r="E813" s="16"/>
      <c r="F813" s="8"/>
      <c r="G813" s="19"/>
      <c r="H813" s="18"/>
      <c r="I813" s="18"/>
      <c r="J813"/>
      <c r="K813"/>
      <c r="L813"/>
      <c r="M813"/>
      <c r="N813"/>
      <c r="O813"/>
      <c r="P813"/>
      <c r="Q813"/>
      <c r="R813"/>
      <c r="T813"/>
      <c r="U813"/>
      <c r="V813"/>
      <c r="W813"/>
      <c r="X813"/>
      <c r="Y813"/>
      <c r="Z813"/>
      <c r="AA813"/>
      <c r="AC813"/>
      <c r="AD813"/>
      <c r="AE813"/>
      <c r="AF813"/>
      <c r="AG813"/>
      <c r="AH813" s="299"/>
      <c r="AI813"/>
      <c r="AJ813"/>
      <c r="AL813"/>
      <c r="AM813" s="329"/>
      <c r="AN813"/>
      <c r="AQ813"/>
      <c r="AR813"/>
      <c r="AS813"/>
    </row>
    <row r="814" spans="1:45" x14ac:dyDescent="0.25">
      <c r="A814" s="14"/>
      <c r="B814" s="8"/>
      <c r="C814" s="8"/>
      <c r="D814" s="15"/>
      <c r="E814" s="16"/>
      <c r="F814" s="8"/>
      <c r="G814" s="19"/>
      <c r="H814" s="18"/>
      <c r="I814" s="18"/>
      <c r="J814"/>
      <c r="K814"/>
      <c r="L814"/>
      <c r="M814"/>
      <c r="N814"/>
      <c r="O814"/>
      <c r="P814"/>
      <c r="Q814"/>
      <c r="R814"/>
      <c r="T814"/>
      <c r="U814"/>
      <c r="V814"/>
      <c r="W814"/>
      <c r="X814"/>
      <c r="Y814"/>
      <c r="Z814"/>
      <c r="AA814"/>
      <c r="AC814"/>
      <c r="AD814"/>
      <c r="AE814"/>
      <c r="AF814"/>
      <c r="AG814"/>
      <c r="AH814" s="299"/>
      <c r="AI814"/>
      <c r="AJ814"/>
      <c r="AL814"/>
      <c r="AM814" s="329"/>
      <c r="AN814"/>
      <c r="AQ814"/>
      <c r="AR814"/>
      <c r="AS814"/>
    </row>
    <row r="815" spans="1:45" x14ac:dyDescent="0.25">
      <c r="A815" s="14"/>
      <c r="B815" s="8"/>
      <c r="C815" s="8"/>
      <c r="D815" s="15"/>
      <c r="E815" s="16"/>
      <c r="F815" s="8"/>
      <c r="G815" s="19"/>
      <c r="H815" s="18"/>
      <c r="I815" s="18"/>
      <c r="J815"/>
      <c r="K815"/>
      <c r="L815"/>
      <c r="M815"/>
      <c r="N815"/>
      <c r="O815"/>
      <c r="P815"/>
      <c r="Q815"/>
      <c r="R815"/>
      <c r="T815"/>
      <c r="U815"/>
      <c r="V815"/>
      <c r="W815"/>
      <c r="X815"/>
      <c r="Y815"/>
      <c r="Z815"/>
      <c r="AA815"/>
      <c r="AC815"/>
      <c r="AD815"/>
      <c r="AE815"/>
      <c r="AF815"/>
      <c r="AG815"/>
      <c r="AH815" s="299"/>
      <c r="AI815"/>
      <c r="AJ815"/>
      <c r="AL815"/>
      <c r="AM815" s="329"/>
      <c r="AN815"/>
      <c r="AQ815"/>
      <c r="AR815"/>
      <c r="AS815"/>
    </row>
    <row r="816" spans="1:45" x14ac:dyDescent="0.25">
      <c r="A816" s="14"/>
      <c r="B816" s="8"/>
      <c r="C816" s="8"/>
      <c r="D816" s="15"/>
      <c r="E816" s="16"/>
      <c r="F816" s="8"/>
      <c r="G816" s="19"/>
      <c r="H816" s="18"/>
      <c r="I816" s="18"/>
      <c r="J816"/>
      <c r="K816"/>
      <c r="L816"/>
      <c r="M816"/>
      <c r="N816"/>
      <c r="O816"/>
      <c r="P816"/>
      <c r="Q816"/>
      <c r="R816"/>
      <c r="T816"/>
      <c r="U816"/>
      <c r="V816"/>
      <c r="W816"/>
      <c r="X816"/>
      <c r="Y816"/>
      <c r="Z816"/>
      <c r="AA816"/>
      <c r="AC816"/>
      <c r="AD816"/>
      <c r="AE816"/>
      <c r="AF816"/>
      <c r="AG816"/>
      <c r="AH816" s="299"/>
      <c r="AI816"/>
      <c r="AJ816"/>
      <c r="AL816"/>
      <c r="AM816" s="329"/>
      <c r="AN816"/>
      <c r="AQ816"/>
      <c r="AR816"/>
      <c r="AS816"/>
    </row>
    <row r="817" spans="1:45" x14ac:dyDescent="0.25">
      <c r="A817" s="14"/>
      <c r="B817" s="8"/>
      <c r="C817" s="8"/>
      <c r="D817" s="15"/>
      <c r="E817" s="16"/>
      <c r="F817" s="8"/>
      <c r="G817" s="19"/>
      <c r="H817" s="18"/>
      <c r="I817" s="18"/>
      <c r="J817"/>
      <c r="K817"/>
      <c r="L817"/>
      <c r="M817"/>
      <c r="N817"/>
      <c r="O817"/>
      <c r="P817"/>
      <c r="Q817"/>
      <c r="R817"/>
      <c r="T817"/>
      <c r="U817"/>
      <c r="V817"/>
      <c r="W817"/>
      <c r="X817"/>
      <c r="Y817"/>
      <c r="Z817"/>
      <c r="AA817"/>
      <c r="AC817"/>
      <c r="AD817"/>
      <c r="AE817"/>
      <c r="AF817"/>
      <c r="AG817"/>
      <c r="AH817" s="299"/>
      <c r="AI817"/>
      <c r="AJ817"/>
      <c r="AL817"/>
      <c r="AM817" s="329"/>
      <c r="AN817"/>
      <c r="AQ817"/>
      <c r="AR817"/>
      <c r="AS817"/>
    </row>
    <row r="818" spans="1:45" x14ac:dyDescent="0.25">
      <c r="A818" s="14"/>
      <c r="B818" s="8"/>
      <c r="C818" s="8"/>
      <c r="D818" s="15"/>
      <c r="E818" s="16"/>
      <c r="F818" s="8"/>
      <c r="G818" s="19"/>
      <c r="H818" s="18"/>
      <c r="I818" s="18"/>
      <c r="J818"/>
      <c r="K818"/>
      <c r="L818"/>
      <c r="M818"/>
      <c r="N818"/>
      <c r="O818"/>
      <c r="P818"/>
      <c r="Q818"/>
      <c r="R818"/>
      <c r="T818"/>
      <c r="U818"/>
      <c r="V818"/>
      <c r="W818"/>
      <c r="X818"/>
      <c r="Y818"/>
      <c r="Z818"/>
      <c r="AA818"/>
      <c r="AC818"/>
      <c r="AD818"/>
      <c r="AE818"/>
      <c r="AF818"/>
      <c r="AG818"/>
      <c r="AH818" s="299"/>
      <c r="AI818"/>
      <c r="AJ818"/>
      <c r="AL818"/>
      <c r="AM818" s="329"/>
      <c r="AN818"/>
      <c r="AQ818"/>
      <c r="AR818"/>
      <c r="AS818"/>
    </row>
    <row r="819" spans="1:45" x14ac:dyDescent="0.25">
      <c r="A819" s="14"/>
      <c r="B819" s="8"/>
      <c r="C819" s="8"/>
      <c r="D819" s="15"/>
      <c r="E819" s="16"/>
      <c r="F819" s="8"/>
      <c r="G819" s="19"/>
      <c r="H819" s="18"/>
      <c r="I819" s="18"/>
      <c r="J819"/>
      <c r="K819"/>
      <c r="L819"/>
      <c r="M819"/>
      <c r="N819"/>
      <c r="O819"/>
      <c r="P819"/>
      <c r="Q819"/>
      <c r="R819"/>
      <c r="T819"/>
      <c r="U819"/>
      <c r="V819"/>
      <c r="W819"/>
      <c r="X819"/>
      <c r="Y819"/>
      <c r="Z819"/>
      <c r="AA819"/>
      <c r="AC819"/>
      <c r="AD819"/>
      <c r="AE819"/>
      <c r="AF819"/>
      <c r="AG819"/>
      <c r="AH819" s="299"/>
      <c r="AI819"/>
      <c r="AJ819"/>
      <c r="AL819"/>
      <c r="AM819" s="329"/>
      <c r="AN819"/>
      <c r="AQ819"/>
      <c r="AR819"/>
      <c r="AS819"/>
    </row>
    <row r="820" spans="1:45" x14ac:dyDescent="0.25">
      <c r="A820" s="14"/>
      <c r="B820" s="8"/>
      <c r="C820" s="8"/>
      <c r="D820" s="15"/>
      <c r="E820" s="16"/>
      <c r="F820" s="8"/>
      <c r="G820" s="19"/>
      <c r="H820" s="18"/>
      <c r="I820" s="18"/>
      <c r="J820"/>
      <c r="K820"/>
      <c r="L820"/>
      <c r="M820"/>
      <c r="N820"/>
      <c r="O820"/>
      <c r="P820"/>
      <c r="Q820"/>
      <c r="R820"/>
      <c r="T820"/>
      <c r="U820"/>
      <c r="V820"/>
      <c r="W820"/>
      <c r="X820"/>
      <c r="Y820"/>
      <c r="Z820"/>
      <c r="AA820"/>
      <c r="AC820"/>
      <c r="AD820"/>
      <c r="AE820"/>
      <c r="AF820"/>
      <c r="AG820"/>
      <c r="AH820" s="299"/>
      <c r="AI820"/>
      <c r="AJ820"/>
      <c r="AL820"/>
      <c r="AM820" s="329"/>
      <c r="AN820"/>
      <c r="AQ820"/>
      <c r="AR820"/>
      <c r="AS820"/>
    </row>
    <row r="821" spans="1:45" x14ac:dyDescent="0.25">
      <c r="A821" s="14"/>
      <c r="B821" s="8"/>
      <c r="C821" s="8"/>
      <c r="D821" s="15"/>
      <c r="E821" s="16"/>
      <c r="F821" s="8"/>
      <c r="G821" s="19"/>
      <c r="H821" s="18"/>
      <c r="I821" s="18"/>
      <c r="J821"/>
      <c r="K821"/>
      <c r="L821"/>
      <c r="M821"/>
      <c r="N821"/>
      <c r="O821"/>
      <c r="P821"/>
      <c r="Q821"/>
      <c r="R821"/>
      <c r="T821"/>
      <c r="U821"/>
      <c r="V821"/>
      <c r="W821"/>
      <c r="X821"/>
      <c r="Y821"/>
      <c r="Z821"/>
      <c r="AA821"/>
      <c r="AC821"/>
      <c r="AD821"/>
      <c r="AE821"/>
      <c r="AF821"/>
      <c r="AG821"/>
      <c r="AH821" s="299"/>
      <c r="AI821"/>
      <c r="AJ821"/>
      <c r="AL821"/>
      <c r="AM821" s="329"/>
      <c r="AN821"/>
      <c r="AQ821"/>
      <c r="AR821"/>
      <c r="AS821"/>
    </row>
    <row r="822" spans="1:45" x14ac:dyDescent="0.25">
      <c r="A822" s="14"/>
      <c r="B822" s="8"/>
      <c r="C822" s="8"/>
      <c r="D822" s="15"/>
      <c r="E822" s="16"/>
      <c r="F822" s="8"/>
      <c r="G822" s="19"/>
      <c r="H822" s="18"/>
      <c r="I822" s="18"/>
      <c r="J822"/>
      <c r="K822"/>
      <c r="L822"/>
      <c r="M822"/>
      <c r="N822"/>
      <c r="O822"/>
      <c r="P822"/>
      <c r="Q822"/>
      <c r="R822"/>
      <c r="T822"/>
      <c r="U822"/>
      <c r="V822"/>
      <c r="W822"/>
      <c r="X822"/>
      <c r="Y822"/>
      <c r="Z822"/>
      <c r="AA822"/>
      <c r="AC822"/>
      <c r="AD822"/>
      <c r="AE822"/>
      <c r="AF822"/>
      <c r="AG822"/>
      <c r="AH822" s="299"/>
      <c r="AI822"/>
      <c r="AJ822"/>
      <c r="AL822"/>
      <c r="AM822" s="329"/>
      <c r="AN822"/>
      <c r="AQ822"/>
      <c r="AR822"/>
      <c r="AS822"/>
    </row>
    <row r="823" spans="1:45" x14ac:dyDescent="0.25">
      <c r="A823" s="14"/>
      <c r="B823" s="8"/>
      <c r="C823" s="8"/>
      <c r="D823" s="15"/>
      <c r="E823" s="16"/>
      <c r="F823" s="8"/>
      <c r="G823" s="19"/>
      <c r="H823" s="18"/>
      <c r="I823" s="18"/>
      <c r="J823"/>
      <c r="K823"/>
      <c r="L823"/>
      <c r="M823"/>
      <c r="N823"/>
      <c r="O823"/>
      <c r="P823"/>
      <c r="Q823"/>
      <c r="R823"/>
      <c r="T823"/>
      <c r="U823"/>
      <c r="V823"/>
      <c r="W823"/>
      <c r="X823"/>
      <c r="Y823"/>
      <c r="Z823"/>
      <c r="AA823"/>
      <c r="AC823"/>
      <c r="AD823"/>
      <c r="AE823"/>
      <c r="AF823"/>
      <c r="AG823"/>
      <c r="AH823" s="299"/>
      <c r="AI823"/>
      <c r="AJ823"/>
      <c r="AL823"/>
      <c r="AM823" s="329"/>
      <c r="AN823"/>
      <c r="AQ823"/>
      <c r="AR823"/>
      <c r="AS823"/>
    </row>
    <row r="824" spans="1:45" x14ac:dyDescent="0.25">
      <c r="A824" s="14"/>
      <c r="B824" s="8"/>
      <c r="C824" s="8"/>
      <c r="D824" s="15"/>
      <c r="E824" s="16"/>
      <c r="F824" s="8"/>
      <c r="G824" s="19"/>
      <c r="H824" s="18"/>
      <c r="I824" s="18"/>
      <c r="J824"/>
      <c r="K824"/>
      <c r="L824"/>
      <c r="M824"/>
      <c r="N824"/>
      <c r="O824"/>
      <c r="P824"/>
      <c r="Q824"/>
      <c r="R824"/>
      <c r="T824"/>
      <c r="U824"/>
      <c r="V824"/>
      <c r="W824"/>
      <c r="X824"/>
      <c r="Y824"/>
      <c r="Z824"/>
      <c r="AA824"/>
      <c r="AC824"/>
      <c r="AD824"/>
      <c r="AE824"/>
      <c r="AF824"/>
      <c r="AG824"/>
      <c r="AH824" s="299"/>
      <c r="AI824"/>
      <c r="AJ824"/>
      <c r="AL824"/>
      <c r="AM824" s="329"/>
      <c r="AN824"/>
      <c r="AQ824"/>
      <c r="AR824"/>
      <c r="AS824"/>
    </row>
    <row r="825" spans="1:45" x14ac:dyDescent="0.25">
      <c r="A825" s="14"/>
      <c r="B825" s="8"/>
      <c r="C825" s="8"/>
      <c r="D825" s="15"/>
      <c r="E825" s="16"/>
      <c r="F825" s="8"/>
      <c r="G825" s="19"/>
      <c r="H825" s="18"/>
      <c r="I825" s="18"/>
      <c r="J825"/>
      <c r="K825"/>
      <c r="L825"/>
      <c r="M825"/>
      <c r="N825"/>
      <c r="O825"/>
      <c r="P825"/>
      <c r="Q825"/>
      <c r="R825"/>
      <c r="T825"/>
      <c r="U825"/>
      <c r="V825"/>
      <c r="W825"/>
      <c r="X825"/>
      <c r="Y825"/>
      <c r="Z825"/>
      <c r="AA825"/>
      <c r="AC825"/>
      <c r="AD825"/>
      <c r="AE825"/>
      <c r="AF825"/>
      <c r="AG825"/>
      <c r="AH825" s="299"/>
      <c r="AI825"/>
      <c r="AJ825"/>
      <c r="AL825"/>
      <c r="AM825" s="329"/>
      <c r="AN825"/>
      <c r="AQ825"/>
      <c r="AR825"/>
      <c r="AS825"/>
    </row>
    <row r="826" spans="1:45" x14ac:dyDescent="0.25">
      <c r="A826" s="14"/>
      <c r="B826" s="8"/>
      <c r="C826" s="8"/>
      <c r="D826" s="15"/>
      <c r="E826" s="16"/>
      <c r="F826" s="8"/>
      <c r="G826" s="19"/>
      <c r="H826" s="18"/>
      <c r="I826" s="18"/>
      <c r="J826"/>
      <c r="K826"/>
      <c r="L826"/>
      <c r="M826"/>
      <c r="N826"/>
      <c r="O826"/>
      <c r="P826"/>
      <c r="Q826"/>
      <c r="R826"/>
      <c r="T826"/>
      <c r="U826"/>
      <c r="V826"/>
      <c r="W826"/>
      <c r="X826"/>
      <c r="Y826"/>
      <c r="Z826"/>
      <c r="AA826"/>
      <c r="AC826"/>
      <c r="AD826"/>
      <c r="AE826"/>
      <c r="AF826"/>
      <c r="AG826"/>
      <c r="AH826" s="299"/>
      <c r="AI826"/>
      <c r="AJ826"/>
      <c r="AL826"/>
      <c r="AM826" s="329"/>
      <c r="AN826"/>
      <c r="AQ826"/>
      <c r="AR826"/>
      <c r="AS826"/>
    </row>
    <row r="827" spans="1:45" x14ac:dyDescent="0.25">
      <c r="A827" s="14"/>
      <c r="B827" s="8"/>
      <c r="C827" s="8"/>
      <c r="D827" s="15"/>
      <c r="E827" s="16"/>
      <c r="F827" s="8"/>
      <c r="G827" s="19"/>
      <c r="H827" s="18"/>
      <c r="I827" s="18"/>
      <c r="J827"/>
      <c r="K827"/>
      <c r="L827"/>
      <c r="M827"/>
      <c r="N827"/>
      <c r="O827"/>
      <c r="P827"/>
      <c r="Q827"/>
      <c r="R827"/>
      <c r="T827"/>
      <c r="U827"/>
      <c r="V827"/>
      <c r="W827"/>
      <c r="X827"/>
      <c r="Y827"/>
      <c r="Z827"/>
      <c r="AA827"/>
      <c r="AC827"/>
      <c r="AD827"/>
      <c r="AE827"/>
      <c r="AF827"/>
      <c r="AG827"/>
      <c r="AH827" s="299"/>
      <c r="AI827"/>
      <c r="AJ827"/>
      <c r="AL827"/>
      <c r="AM827" s="329"/>
      <c r="AN827"/>
      <c r="AQ827"/>
      <c r="AR827"/>
      <c r="AS827"/>
    </row>
    <row r="828" spans="1:45" x14ac:dyDescent="0.25">
      <c r="A828" s="14"/>
      <c r="B828" s="8"/>
      <c r="C828" s="8"/>
      <c r="D828" s="15"/>
      <c r="E828" s="16"/>
      <c r="F828" s="8"/>
      <c r="G828" s="19"/>
      <c r="H828" s="18"/>
      <c r="I828" s="18"/>
      <c r="J828"/>
      <c r="K828"/>
      <c r="L828"/>
      <c r="M828"/>
      <c r="N828"/>
      <c r="O828"/>
      <c r="P828"/>
      <c r="Q828"/>
      <c r="R828"/>
      <c r="T828"/>
      <c r="U828"/>
      <c r="V828"/>
      <c r="W828"/>
      <c r="X828"/>
      <c r="Y828"/>
      <c r="Z828"/>
      <c r="AA828"/>
      <c r="AC828"/>
      <c r="AD828"/>
      <c r="AE828"/>
      <c r="AF828"/>
      <c r="AG828"/>
      <c r="AH828" s="299"/>
      <c r="AI828"/>
      <c r="AJ828"/>
      <c r="AL828"/>
      <c r="AM828" s="329"/>
      <c r="AN828"/>
      <c r="AQ828"/>
      <c r="AR828"/>
      <c r="AS828"/>
    </row>
    <row r="829" spans="1:45" x14ac:dyDescent="0.25">
      <c r="A829" s="14"/>
      <c r="B829" s="8"/>
      <c r="C829" s="8"/>
      <c r="D829" s="15"/>
      <c r="E829" s="16"/>
      <c r="F829" s="8"/>
      <c r="G829" s="19"/>
      <c r="H829" s="18"/>
      <c r="I829" s="18"/>
      <c r="J829"/>
      <c r="K829"/>
      <c r="L829"/>
      <c r="M829"/>
      <c r="N829"/>
      <c r="O829"/>
      <c r="P829"/>
      <c r="Q829"/>
      <c r="R829"/>
      <c r="T829"/>
      <c r="U829"/>
      <c r="V829"/>
      <c r="W829"/>
      <c r="X829"/>
      <c r="Y829"/>
      <c r="Z829"/>
      <c r="AA829"/>
      <c r="AC829"/>
      <c r="AD829"/>
      <c r="AE829"/>
      <c r="AF829"/>
      <c r="AG829"/>
      <c r="AH829" s="299"/>
      <c r="AI829"/>
      <c r="AJ829"/>
      <c r="AL829"/>
      <c r="AM829" s="329"/>
      <c r="AN829"/>
      <c r="AQ829"/>
      <c r="AR829"/>
      <c r="AS829"/>
    </row>
    <row r="830" spans="1:45" x14ac:dyDescent="0.25">
      <c r="A830" s="14"/>
      <c r="B830" s="8"/>
      <c r="C830" s="8"/>
      <c r="D830" s="15"/>
      <c r="E830" s="16"/>
      <c r="F830" s="8"/>
      <c r="G830" s="19"/>
      <c r="H830" s="18"/>
      <c r="I830" s="18"/>
      <c r="J830"/>
      <c r="K830"/>
      <c r="L830"/>
      <c r="M830"/>
      <c r="N830"/>
      <c r="O830"/>
      <c r="P830"/>
      <c r="Q830"/>
      <c r="R830"/>
      <c r="T830"/>
      <c r="U830"/>
      <c r="V830"/>
      <c r="W830"/>
      <c r="X830"/>
      <c r="Y830"/>
      <c r="Z830"/>
      <c r="AA830"/>
      <c r="AC830"/>
      <c r="AD830"/>
      <c r="AE830"/>
      <c r="AF830"/>
      <c r="AG830"/>
      <c r="AH830" s="299"/>
      <c r="AI830"/>
      <c r="AJ830"/>
      <c r="AL830"/>
      <c r="AM830" s="329"/>
      <c r="AN830"/>
      <c r="AQ830"/>
      <c r="AR830"/>
      <c r="AS830"/>
    </row>
    <row r="831" spans="1:45" x14ac:dyDescent="0.25">
      <c r="A831" s="14"/>
      <c r="B831" s="8"/>
      <c r="C831" s="8"/>
      <c r="D831" s="15"/>
      <c r="E831" s="16"/>
      <c r="F831" s="8"/>
      <c r="G831" s="19"/>
      <c r="H831" s="18"/>
      <c r="I831" s="18"/>
      <c r="J831"/>
      <c r="K831"/>
      <c r="L831"/>
      <c r="M831"/>
      <c r="N831"/>
      <c r="O831"/>
      <c r="P831"/>
      <c r="Q831"/>
      <c r="R831"/>
      <c r="T831"/>
      <c r="U831"/>
      <c r="V831"/>
      <c r="W831"/>
      <c r="X831"/>
      <c r="Y831"/>
      <c r="Z831"/>
      <c r="AA831"/>
      <c r="AC831"/>
      <c r="AD831"/>
      <c r="AE831"/>
      <c r="AF831"/>
      <c r="AG831"/>
      <c r="AH831" s="299"/>
      <c r="AI831"/>
      <c r="AJ831"/>
      <c r="AL831"/>
      <c r="AM831" s="329"/>
      <c r="AN831"/>
      <c r="AQ831"/>
      <c r="AR831"/>
      <c r="AS831"/>
    </row>
    <row r="832" spans="1:45" x14ac:dyDescent="0.25">
      <c r="A832" s="14"/>
      <c r="B832" s="8"/>
      <c r="C832" s="8"/>
      <c r="D832" s="15"/>
      <c r="E832" s="16"/>
      <c r="F832" s="8"/>
      <c r="G832" s="19"/>
      <c r="H832" s="18"/>
      <c r="I832" s="18"/>
      <c r="J832"/>
      <c r="K832"/>
      <c r="L832"/>
      <c r="M832"/>
      <c r="N832"/>
      <c r="O832"/>
      <c r="P832"/>
      <c r="Q832"/>
      <c r="R832"/>
      <c r="T832"/>
      <c r="U832"/>
      <c r="V832"/>
      <c r="W832"/>
      <c r="X832"/>
      <c r="Y832"/>
      <c r="Z832"/>
      <c r="AA832"/>
      <c r="AC832"/>
      <c r="AD832"/>
      <c r="AE832"/>
      <c r="AF832"/>
      <c r="AG832"/>
      <c r="AH832" s="299"/>
      <c r="AI832"/>
      <c r="AJ832"/>
      <c r="AL832"/>
      <c r="AM832" s="329"/>
      <c r="AN832"/>
      <c r="AQ832"/>
      <c r="AR832"/>
      <c r="AS832"/>
    </row>
    <row r="833" spans="1:45" x14ac:dyDescent="0.25">
      <c r="A833" s="14"/>
      <c r="B833" s="8"/>
      <c r="C833" s="8"/>
      <c r="D833" s="15"/>
      <c r="E833" s="16"/>
      <c r="F833" s="8"/>
      <c r="G833" s="19"/>
      <c r="H833" s="18"/>
      <c r="I833" s="18"/>
      <c r="J833"/>
      <c r="K833"/>
      <c r="L833"/>
      <c r="M833"/>
      <c r="N833"/>
      <c r="O833"/>
      <c r="P833"/>
      <c r="Q833"/>
      <c r="R833"/>
      <c r="T833"/>
      <c r="U833"/>
      <c r="V833"/>
      <c r="W833"/>
      <c r="X833"/>
      <c r="Y833"/>
      <c r="Z833"/>
      <c r="AA833"/>
      <c r="AC833"/>
      <c r="AD833"/>
      <c r="AE833"/>
      <c r="AF833"/>
      <c r="AG833"/>
      <c r="AH833" s="299"/>
      <c r="AI833"/>
      <c r="AJ833"/>
      <c r="AL833"/>
      <c r="AM833" s="329"/>
      <c r="AN833"/>
      <c r="AQ833"/>
      <c r="AR833"/>
      <c r="AS833"/>
    </row>
    <row r="834" spans="1:45" x14ac:dyDescent="0.25">
      <c r="A834" s="14"/>
      <c r="B834" s="8"/>
      <c r="C834" s="8"/>
      <c r="D834" s="15"/>
      <c r="E834" s="16"/>
      <c r="F834" s="8"/>
      <c r="G834" s="19"/>
      <c r="H834" s="18"/>
      <c r="I834" s="18"/>
      <c r="J834"/>
      <c r="K834"/>
      <c r="L834"/>
      <c r="M834"/>
      <c r="N834"/>
      <c r="O834"/>
      <c r="P834"/>
      <c r="Q834"/>
      <c r="R834"/>
      <c r="T834"/>
      <c r="U834"/>
      <c r="V834"/>
      <c r="W834"/>
      <c r="X834"/>
      <c r="Y834"/>
      <c r="Z834"/>
      <c r="AA834"/>
      <c r="AC834"/>
      <c r="AD834"/>
      <c r="AE834"/>
      <c r="AF834"/>
      <c r="AG834"/>
      <c r="AH834" s="299"/>
      <c r="AI834"/>
      <c r="AJ834"/>
      <c r="AL834"/>
      <c r="AM834" s="329"/>
      <c r="AN834"/>
      <c r="AQ834"/>
      <c r="AR834"/>
      <c r="AS834"/>
    </row>
    <row r="835" spans="1:45" x14ac:dyDescent="0.25">
      <c r="A835" s="14"/>
      <c r="B835" s="8"/>
      <c r="C835" s="8"/>
      <c r="D835" s="15"/>
      <c r="E835" s="16"/>
      <c r="F835" s="8"/>
      <c r="G835" s="19"/>
      <c r="H835" s="18"/>
      <c r="I835" s="18"/>
      <c r="J835"/>
      <c r="K835"/>
      <c r="L835"/>
      <c r="M835"/>
      <c r="N835"/>
      <c r="O835"/>
      <c r="P835"/>
      <c r="Q835"/>
      <c r="R835"/>
      <c r="T835"/>
      <c r="U835"/>
      <c r="V835"/>
      <c r="W835"/>
      <c r="X835"/>
      <c r="Y835"/>
      <c r="Z835"/>
      <c r="AA835"/>
      <c r="AC835"/>
      <c r="AD835"/>
      <c r="AE835"/>
      <c r="AF835"/>
      <c r="AG835"/>
      <c r="AH835" s="299"/>
      <c r="AI835"/>
      <c r="AJ835"/>
      <c r="AL835"/>
      <c r="AM835" s="329"/>
      <c r="AN835"/>
      <c r="AQ835"/>
      <c r="AR835"/>
      <c r="AS835"/>
    </row>
    <row r="836" spans="1:45" x14ac:dyDescent="0.25">
      <c r="A836" s="14"/>
      <c r="B836" s="8"/>
      <c r="C836" s="8"/>
      <c r="D836" s="15"/>
      <c r="E836" s="16"/>
      <c r="F836" s="8"/>
      <c r="G836" s="19"/>
      <c r="H836" s="18"/>
      <c r="I836" s="18"/>
      <c r="J836"/>
      <c r="K836"/>
      <c r="L836"/>
      <c r="M836"/>
      <c r="N836"/>
      <c r="O836"/>
      <c r="P836"/>
      <c r="Q836"/>
      <c r="R836"/>
      <c r="T836"/>
      <c r="U836"/>
      <c r="V836"/>
      <c r="W836"/>
      <c r="X836"/>
      <c r="Y836"/>
      <c r="Z836"/>
      <c r="AA836"/>
      <c r="AC836"/>
      <c r="AD836"/>
      <c r="AE836"/>
      <c r="AF836"/>
      <c r="AG836"/>
      <c r="AH836" s="299"/>
      <c r="AI836"/>
      <c r="AJ836"/>
      <c r="AL836"/>
      <c r="AM836" s="329"/>
      <c r="AN836"/>
      <c r="AQ836"/>
      <c r="AR836"/>
      <c r="AS836"/>
    </row>
    <row r="837" spans="1:45" x14ac:dyDescent="0.25">
      <c r="A837" s="14"/>
      <c r="B837" s="8"/>
      <c r="C837" s="8"/>
      <c r="D837" s="15"/>
      <c r="E837" s="16"/>
      <c r="F837" s="8"/>
      <c r="G837" s="19"/>
      <c r="H837" s="18"/>
      <c r="I837" s="18"/>
      <c r="J837"/>
      <c r="K837"/>
      <c r="L837"/>
      <c r="M837"/>
      <c r="N837"/>
      <c r="O837"/>
      <c r="P837"/>
      <c r="Q837"/>
      <c r="R837"/>
      <c r="T837"/>
      <c r="U837"/>
      <c r="V837"/>
      <c r="W837"/>
      <c r="X837"/>
      <c r="Y837"/>
      <c r="Z837"/>
      <c r="AA837"/>
      <c r="AC837"/>
      <c r="AD837"/>
      <c r="AE837"/>
      <c r="AF837"/>
      <c r="AG837"/>
      <c r="AH837" s="299"/>
      <c r="AI837"/>
      <c r="AJ837"/>
      <c r="AL837"/>
      <c r="AM837" s="329"/>
      <c r="AN837"/>
      <c r="AQ837"/>
      <c r="AR837"/>
      <c r="AS837"/>
    </row>
    <row r="838" spans="1:45" x14ac:dyDescent="0.25">
      <c r="A838" s="14"/>
      <c r="B838" s="8"/>
      <c r="C838" s="8"/>
      <c r="D838" s="15"/>
      <c r="E838" s="16"/>
      <c r="F838" s="8"/>
      <c r="G838" s="19"/>
      <c r="H838" s="18"/>
      <c r="I838" s="18"/>
      <c r="J838"/>
      <c r="K838"/>
      <c r="L838"/>
      <c r="M838"/>
      <c r="N838"/>
      <c r="O838"/>
      <c r="P838"/>
      <c r="Q838"/>
      <c r="R838"/>
      <c r="T838"/>
      <c r="U838"/>
      <c r="V838"/>
      <c r="W838"/>
      <c r="X838"/>
      <c r="Y838"/>
      <c r="Z838"/>
      <c r="AA838"/>
      <c r="AC838"/>
      <c r="AD838"/>
      <c r="AE838"/>
      <c r="AF838"/>
      <c r="AG838"/>
      <c r="AH838" s="299"/>
      <c r="AI838"/>
      <c r="AJ838"/>
      <c r="AL838"/>
      <c r="AM838" s="329"/>
      <c r="AN838"/>
      <c r="AQ838"/>
      <c r="AR838"/>
      <c r="AS838"/>
    </row>
    <row r="839" spans="1:45" x14ac:dyDescent="0.25">
      <c r="A839" s="14"/>
      <c r="B839" s="8"/>
      <c r="C839" s="8"/>
      <c r="D839" s="15"/>
      <c r="E839" s="16"/>
      <c r="F839" s="8"/>
      <c r="G839" s="19"/>
      <c r="H839" s="18"/>
      <c r="I839" s="18"/>
      <c r="J839"/>
      <c r="K839"/>
      <c r="L839"/>
      <c r="M839"/>
      <c r="N839"/>
      <c r="O839"/>
      <c r="P839"/>
      <c r="Q839"/>
      <c r="R839"/>
      <c r="T839"/>
      <c r="U839"/>
      <c r="V839"/>
      <c r="W839"/>
      <c r="X839"/>
      <c r="Y839"/>
      <c r="Z839"/>
      <c r="AA839"/>
      <c r="AC839"/>
      <c r="AD839"/>
      <c r="AE839"/>
      <c r="AF839"/>
      <c r="AG839"/>
      <c r="AH839" s="299"/>
      <c r="AI839"/>
      <c r="AJ839"/>
      <c r="AL839"/>
      <c r="AM839" s="329"/>
      <c r="AN839"/>
      <c r="AQ839"/>
      <c r="AR839"/>
      <c r="AS839"/>
    </row>
    <row r="840" spans="1:45" x14ac:dyDescent="0.25">
      <c r="A840" s="14"/>
      <c r="B840" s="8"/>
      <c r="C840" s="8"/>
      <c r="D840" s="15"/>
      <c r="E840" s="16"/>
      <c r="F840" s="8"/>
      <c r="G840" s="19"/>
      <c r="H840" s="18"/>
      <c r="I840" s="18"/>
      <c r="J840"/>
      <c r="K840"/>
      <c r="L840"/>
      <c r="M840"/>
      <c r="N840"/>
      <c r="O840"/>
      <c r="P840"/>
      <c r="Q840"/>
      <c r="R840"/>
      <c r="T840"/>
      <c r="U840"/>
      <c r="V840"/>
      <c r="W840"/>
      <c r="X840"/>
      <c r="Y840"/>
      <c r="Z840"/>
      <c r="AA840"/>
      <c r="AC840"/>
      <c r="AD840"/>
      <c r="AE840"/>
      <c r="AF840"/>
      <c r="AG840"/>
      <c r="AH840" s="299"/>
      <c r="AI840"/>
      <c r="AJ840"/>
      <c r="AL840"/>
      <c r="AM840" s="329"/>
      <c r="AN840"/>
      <c r="AQ840"/>
      <c r="AR840"/>
      <c r="AS840"/>
    </row>
    <row r="841" spans="1:45" x14ac:dyDescent="0.25">
      <c r="A841" s="14"/>
      <c r="B841" s="8"/>
      <c r="C841" s="8"/>
      <c r="D841" s="15"/>
      <c r="E841" s="16"/>
      <c r="F841" s="8"/>
      <c r="G841" s="19"/>
      <c r="H841" s="18"/>
      <c r="I841" s="18"/>
      <c r="J841"/>
      <c r="K841"/>
      <c r="L841"/>
      <c r="M841"/>
      <c r="N841"/>
      <c r="O841"/>
      <c r="P841"/>
      <c r="Q841"/>
      <c r="R841"/>
      <c r="T841"/>
      <c r="U841"/>
      <c r="V841"/>
      <c r="W841"/>
      <c r="X841"/>
      <c r="Y841"/>
      <c r="Z841"/>
      <c r="AA841"/>
      <c r="AC841"/>
      <c r="AD841"/>
      <c r="AE841"/>
      <c r="AF841"/>
      <c r="AG841"/>
      <c r="AH841" s="299"/>
      <c r="AI841"/>
      <c r="AJ841"/>
      <c r="AL841"/>
      <c r="AM841" s="329"/>
      <c r="AN841"/>
      <c r="AQ841"/>
      <c r="AR841"/>
      <c r="AS841"/>
    </row>
    <row r="842" spans="1:45" x14ac:dyDescent="0.25">
      <c r="A842" s="14"/>
      <c r="B842" s="8"/>
      <c r="C842" s="8"/>
      <c r="D842" s="15"/>
      <c r="E842" s="16"/>
      <c r="F842" s="8"/>
      <c r="G842" s="19"/>
      <c r="H842" s="18"/>
      <c r="I842" s="18"/>
      <c r="J842"/>
      <c r="K842"/>
      <c r="L842"/>
      <c r="M842"/>
      <c r="N842"/>
      <c r="O842"/>
      <c r="P842"/>
      <c r="Q842"/>
      <c r="R842"/>
      <c r="T842"/>
      <c r="U842"/>
      <c r="V842"/>
      <c r="W842"/>
      <c r="X842"/>
      <c r="Y842"/>
      <c r="Z842"/>
      <c r="AA842"/>
      <c r="AC842"/>
      <c r="AD842"/>
      <c r="AE842"/>
      <c r="AF842"/>
      <c r="AG842"/>
      <c r="AH842" s="299"/>
      <c r="AI842"/>
      <c r="AJ842"/>
      <c r="AL842"/>
      <c r="AM842" s="329"/>
      <c r="AN842"/>
      <c r="AQ842"/>
      <c r="AR842"/>
      <c r="AS842"/>
    </row>
    <row r="843" spans="1:45" x14ac:dyDescent="0.25">
      <c r="A843" s="14"/>
      <c r="B843" s="8"/>
      <c r="C843" s="8"/>
      <c r="D843" s="15"/>
      <c r="E843" s="16"/>
      <c r="F843" s="8"/>
      <c r="G843" s="19"/>
      <c r="H843" s="18"/>
      <c r="I843" s="18"/>
      <c r="J843"/>
      <c r="K843"/>
      <c r="L843"/>
      <c r="M843"/>
      <c r="N843"/>
      <c r="O843"/>
      <c r="P843"/>
      <c r="Q843"/>
      <c r="R843"/>
      <c r="T843"/>
      <c r="U843"/>
      <c r="V843"/>
      <c r="W843"/>
      <c r="X843"/>
      <c r="Y843"/>
      <c r="Z843"/>
      <c r="AA843"/>
      <c r="AC843"/>
      <c r="AD843"/>
      <c r="AE843"/>
      <c r="AF843"/>
      <c r="AG843"/>
      <c r="AH843" s="299"/>
      <c r="AI843"/>
      <c r="AJ843"/>
      <c r="AL843"/>
      <c r="AM843" s="329"/>
      <c r="AN843"/>
      <c r="AQ843"/>
      <c r="AR843"/>
      <c r="AS843"/>
    </row>
    <row r="844" spans="1:45" x14ac:dyDescent="0.25">
      <c r="A844" s="14"/>
      <c r="B844" s="8"/>
      <c r="C844" s="8"/>
      <c r="D844" s="15"/>
      <c r="E844" s="16"/>
      <c r="F844" s="8"/>
      <c r="G844" s="19"/>
      <c r="H844" s="18"/>
      <c r="I844" s="18"/>
      <c r="J844"/>
      <c r="K844"/>
      <c r="L844"/>
      <c r="M844"/>
      <c r="N844"/>
      <c r="O844"/>
      <c r="P844"/>
      <c r="Q844"/>
      <c r="R844"/>
      <c r="T844"/>
      <c r="U844"/>
      <c r="V844"/>
      <c r="W844"/>
      <c r="X844"/>
      <c r="Y844"/>
      <c r="Z844"/>
      <c r="AA844"/>
      <c r="AC844"/>
      <c r="AD844"/>
      <c r="AE844"/>
      <c r="AF844"/>
      <c r="AG844"/>
      <c r="AH844" s="299"/>
      <c r="AI844"/>
      <c r="AJ844"/>
      <c r="AL844"/>
      <c r="AM844" s="329"/>
      <c r="AN844"/>
      <c r="AQ844"/>
      <c r="AR844"/>
      <c r="AS844"/>
    </row>
    <row r="845" spans="1:45" x14ac:dyDescent="0.25">
      <c r="A845" s="14"/>
      <c r="B845" s="8"/>
      <c r="C845" s="8"/>
      <c r="D845" s="15"/>
      <c r="E845" s="16"/>
      <c r="F845" s="8"/>
      <c r="G845" s="19"/>
      <c r="H845" s="18"/>
      <c r="I845" s="18"/>
      <c r="J845"/>
      <c r="K845"/>
      <c r="L845"/>
      <c r="M845"/>
      <c r="N845"/>
      <c r="O845"/>
      <c r="P845"/>
      <c r="Q845"/>
      <c r="R845"/>
      <c r="T845"/>
      <c r="U845"/>
      <c r="V845"/>
      <c r="W845"/>
      <c r="X845"/>
      <c r="Y845"/>
      <c r="Z845"/>
      <c r="AA845"/>
      <c r="AC845"/>
      <c r="AD845"/>
      <c r="AE845"/>
      <c r="AF845"/>
      <c r="AG845"/>
      <c r="AH845" s="299"/>
      <c r="AI845"/>
      <c r="AJ845"/>
      <c r="AL845"/>
      <c r="AM845" s="329"/>
      <c r="AN845"/>
      <c r="AQ845"/>
      <c r="AR845"/>
      <c r="AS845"/>
    </row>
    <row r="846" spans="1:45" x14ac:dyDescent="0.25">
      <c r="A846" s="14"/>
      <c r="B846" s="8"/>
      <c r="C846" s="8"/>
      <c r="D846" s="15"/>
      <c r="E846" s="16"/>
      <c r="F846" s="8"/>
      <c r="G846" s="19"/>
      <c r="H846" s="18"/>
      <c r="I846" s="18"/>
      <c r="J846"/>
      <c r="K846"/>
      <c r="L846"/>
      <c r="M846"/>
      <c r="N846"/>
      <c r="O846"/>
      <c r="P846"/>
      <c r="Q846"/>
      <c r="R846"/>
      <c r="T846"/>
      <c r="U846"/>
      <c r="V846"/>
      <c r="W846"/>
      <c r="X846"/>
      <c r="Y846"/>
      <c r="Z846"/>
      <c r="AA846"/>
      <c r="AC846"/>
      <c r="AD846"/>
      <c r="AE846"/>
      <c r="AF846"/>
      <c r="AG846"/>
      <c r="AH846" s="299"/>
      <c r="AI846"/>
      <c r="AJ846"/>
      <c r="AL846"/>
      <c r="AM846" s="329"/>
      <c r="AN846"/>
      <c r="AQ846"/>
      <c r="AR846"/>
      <c r="AS846"/>
    </row>
    <row r="847" spans="1:45" x14ac:dyDescent="0.25">
      <c r="A847" s="14"/>
      <c r="B847" s="8"/>
      <c r="C847" s="8"/>
      <c r="D847" s="15"/>
      <c r="E847" s="16"/>
      <c r="F847" s="8"/>
      <c r="G847" s="19"/>
      <c r="H847" s="18"/>
      <c r="I847" s="18"/>
      <c r="J847"/>
      <c r="K847"/>
      <c r="L847"/>
      <c r="M847"/>
      <c r="N847"/>
      <c r="O847"/>
      <c r="P847"/>
      <c r="Q847"/>
      <c r="R847"/>
      <c r="T847"/>
      <c r="U847"/>
      <c r="V847"/>
      <c r="W847"/>
      <c r="X847"/>
      <c r="Y847"/>
      <c r="Z847"/>
      <c r="AA847"/>
      <c r="AC847"/>
      <c r="AD847"/>
      <c r="AE847"/>
      <c r="AF847"/>
      <c r="AG847"/>
      <c r="AH847" s="299"/>
      <c r="AI847"/>
      <c r="AJ847"/>
      <c r="AL847"/>
      <c r="AM847" s="329"/>
      <c r="AN847"/>
      <c r="AQ847"/>
      <c r="AR847"/>
      <c r="AS847"/>
    </row>
    <row r="848" spans="1:45" x14ac:dyDescent="0.25">
      <c r="A848" s="14"/>
      <c r="B848" s="8"/>
      <c r="C848" s="8"/>
      <c r="D848" s="15"/>
      <c r="E848" s="16"/>
      <c r="F848" s="8"/>
      <c r="G848" s="19"/>
      <c r="H848" s="18"/>
      <c r="I848" s="18"/>
      <c r="J848"/>
      <c r="K848"/>
      <c r="L848"/>
      <c r="M848"/>
      <c r="N848"/>
      <c r="O848"/>
      <c r="P848"/>
      <c r="Q848"/>
      <c r="R848"/>
      <c r="T848"/>
      <c r="U848"/>
      <c r="V848"/>
      <c r="W848"/>
      <c r="X848"/>
      <c r="Y848"/>
      <c r="Z848"/>
      <c r="AA848"/>
      <c r="AC848"/>
      <c r="AD848"/>
      <c r="AE848"/>
      <c r="AF848"/>
      <c r="AG848"/>
      <c r="AH848" s="299"/>
      <c r="AI848"/>
      <c r="AJ848"/>
      <c r="AL848"/>
      <c r="AM848" s="329"/>
      <c r="AN848"/>
      <c r="AQ848"/>
      <c r="AR848"/>
      <c r="AS848"/>
    </row>
    <row r="849" spans="1:45" x14ac:dyDescent="0.25">
      <c r="A849" s="14"/>
      <c r="B849" s="8"/>
      <c r="C849" s="8"/>
      <c r="D849" s="15"/>
      <c r="E849" s="16"/>
      <c r="F849" s="8"/>
      <c r="G849" s="19"/>
      <c r="H849" s="18"/>
      <c r="I849" s="18"/>
      <c r="J849"/>
      <c r="K849"/>
      <c r="L849"/>
      <c r="M849"/>
      <c r="N849"/>
      <c r="O849"/>
      <c r="P849"/>
      <c r="Q849"/>
      <c r="R849"/>
      <c r="T849"/>
      <c r="U849"/>
      <c r="V849"/>
      <c r="W849"/>
      <c r="X849"/>
      <c r="Y849"/>
      <c r="Z849"/>
      <c r="AA849"/>
      <c r="AC849"/>
      <c r="AD849"/>
      <c r="AE849"/>
      <c r="AF849"/>
      <c r="AG849"/>
      <c r="AH849" s="299"/>
      <c r="AI849"/>
      <c r="AJ849"/>
      <c r="AL849"/>
      <c r="AM849" s="329"/>
      <c r="AN849"/>
      <c r="AQ849"/>
      <c r="AR849"/>
      <c r="AS849"/>
    </row>
    <row r="850" spans="1:45" x14ac:dyDescent="0.25">
      <c r="A850" s="14"/>
      <c r="B850" s="8"/>
      <c r="C850" s="8"/>
      <c r="D850" s="15"/>
      <c r="E850" s="16"/>
      <c r="F850" s="8"/>
      <c r="G850" s="19"/>
      <c r="H850" s="18"/>
      <c r="I850" s="18"/>
      <c r="J850"/>
      <c r="K850"/>
      <c r="L850"/>
      <c r="M850"/>
      <c r="N850"/>
      <c r="O850"/>
      <c r="P850"/>
      <c r="Q850"/>
      <c r="R850"/>
      <c r="T850"/>
      <c r="U850"/>
      <c r="V850"/>
      <c r="W850"/>
      <c r="X850"/>
      <c r="Y850"/>
      <c r="Z850"/>
      <c r="AA850"/>
      <c r="AC850"/>
      <c r="AD850"/>
      <c r="AE850"/>
      <c r="AF850"/>
      <c r="AG850"/>
      <c r="AH850" s="299"/>
      <c r="AI850"/>
      <c r="AJ850"/>
      <c r="AL850"/>
      <c r="AM850" s="329"/>
      <c r="AN850"/>
      <c r="AQ850"/>
      <c r="AR850"/>
      <c r="AS850"/>
    </row>
    <row r="851" spans="1:45" x14ac:dyDescent="0.25">
      <c r="A851" s="14"/>
      <c r="B851" s="8"/>
      <c r="C851" s="8"/>
      <c r="D851" s="15"/>
      <c r="E851" s="16"/>
      <c r="F851" s="8"/>
      <c r="G851" s="19"/>
      <c r="H851" s="18"/>
      <c r="I851" s="18"/>
      <c r="J851"/>
      <c r="K851"/>
      <c r="L851"/>
      <c r="M851"/>
      <c r="N851"/>
      <c r="O851"/>
      <c r="P851"/>
      <c r="Q851"/>
      <c r="R851"/>
      <c r="T851"/>
      <c r="U851"/>
      <c r="V851"/>
      <c r="W851"/>
      <c r="X851"/>
      <c r="Y851"/>
      <c r="Z851"/>
      <c r="AA851"/>
      <c r="AC851"/>
      <c r="AD851"/>
      <c r="AE851"/>
      <c r="AF851"/>
      <c r="AG851"/>
      <c r="AH851" s="299"/>
      <c r="AI851"/>
      <c r="AJ851"/>
      <c r="AL851"/>
      <c r="AM851" s="329"/>
      <c r="AN851"/>
      <c r="AQ851"/>
      <c r="AR851"/>
      <c r="AS851"/>
    </row>
    <row r="852" spans="1:45" x14ac:dyDescent="0.25">
      <c r="A852" s="14"/>
      <c r="B852" s="8"/>
      <c r="C852" s="8"/>
      <c r="D852" s="15"/>
      <c r="E852" s="16"/>
      <c r="F852" s="8"/>
      <c r="G852" s="19"/>
      <c r="H852" s="18"/>
      <c r="I852" s="18"/>
      <c r="J852"/>
      <c r="K852"/>
      <c r="L852"/>
      <c r="M852"/>
      <c r="N852"/>
      <c r="O852"/>
      <c r="P852"/>
      <c r="Q852"/>
      <c r="R852"/>
      <c r="T852"/>
      <c r="U852"/>
      <c r="V852"/>
      <c r="W852"/>
      <c r="X852"/>
      <c r="Y852"/>
      <c r="Z852"/>
      <c r="AA852"/>
      <c r="AC852"/>
      <c r="AD852"/>
      <c r="AE852"/>
      <c r="AF852"/>
      <c r="AG852"/>
      <c r="AH852" s="299"/>
      <c r="AI852"/>
      <c r="AJ852"/>
      <c r="AL852"/>
      <c r="AM852" s="329"/>
      <c r="AN852"/>
      <c r="AQ852"/>
      <c r="AR852"/>
      <c r="AS852"/>
    </row>
    <row r="853" spans="1:45" x14ac:dyDescent="0.25">
      <c r="A853" s="14"/>
      <c r="B853" s="8"/>
      <c r="C853" s="8"/>
      <c r="D853" s="15"/>
      <c r="E853" s="16"/>
      <c r="F853" s="8"/>
      <c r="G853" s="19"/>
      <c r="H853" s="18"/>
      <c r="I853" s="18"/>
      <c r="J853"/>
      <c r="K853"/>
      <c r="L853"/>
      <c r="M853"/>
      <c r="N853"/>
      <c r="O853"/>
      <c r="P853"/>
      <c r="Q853"/>
      <c r="R853"/>
      <c r="T853"/>
      <c r="U853"/>
      <c r="V853"/>
      <c r="W853"/>
      <c r="X853"/>
      <c r="Y853"/>
      <c r="Z853"/>
      <c r="AA853"/>
      <c r="AC853"/>
      <c r="AD853"/>
      <c r="AE853"/>
      <c r="AF853"/>
      <c r="AG853"/>
      <c r="AH853" s="299"/>
      <c r="AI853"/>
      <c r="AJ853"/>
      <c r="AL853"/>
      <c r="AM853" s="329"/>
      <c r="AN853"/>
      <c r="AQ853"/>
      <c r="AR853"/>
      <c r="AS853"/>
    </row>
    <row r="854" spans="1:45" x14ac:dyDescent="0.25">
      <c r="A854" s="14"/>
      <c r="B854" s="8"/>
      <c r="C854" s="8"/>
      <c r="D854" s="15"/>
      <c r="E854" s="16"/>
      <c r="F854" s="8"/>
      <c r="G854" s="19"/>
      <c r="H854" s="18"/>
      <c r="I854" s="18"/>
      <c r="J854"/>
      <c r="K854"/>
      <c r="L854"/>
      <c r="M854"/>
      <c r="N854"/>
      <c r="O854"/>
      <c r="P854"/>
      <c r="Q854"/>
      <c r="R854"/>
      <c r="T854"/>
      <c r="U854"/>
      <c r="V854"/>
      <c r="W854"/>
      <c r="X854"/>
      <c r="Y854"/>
      <c r="Z854"/>
      <c r="AA854"/>
      <c r="AC854"/>
      <c r="AD854"/>
      <c r="AE854"/>
      <c r="AF854"/>
      <c r="AG854"/>
      <c r="AH854" s="299"/>
      <c r="AI854"/>
      <c r="AJ854"/>
      <c r="AL854"/>
      <c r="AM854" s="329"/>
      <c r="AN854"/>
      <c r="AQ854"/>
      <c r="AR854"/>
      <c r="AS854"/>
    </row>
    <row r="855" spans="1:45" x14ac:dyDescent="0.25">
      <c r="A855" s="14"/>
      <c r="B855" s="8"/>
      <c r="C855" s="8"/>
      <c r="D855" s="15"/>
      <c r="E855" s="16"/>
      <c r="F855" s="8"/>
      <c r="G855" s="19"/>
      <c r="H855" s="18"/>
      <c r="I855" s="18"/>
      <c r="J855"/>
      <c r="K855"/>
      <c r="L855"/>
      <c r="M855"/>
      <c r="N855"/>
      <c r="O855"/>
      <c r="P855"/>
      <c r="Q855"/>
      <c r="R855"/>
      <c r="T855"/>
      <c r="U855"/>
      <c r="V855"/>
      <c r="W855"/>
      <c r="X855"/>
      <c r="Y855"/>
      <c r="Z855"/>
      <c r="AA855"/>
      <c r="AC855"/>
      <c r="AD855"/>
      <c r="AE855"/>
      <c r="AF855"/>
      <c r="AG855"/>
      <c r="AH855" s="299"/>
      <c r="AI855"/>
      <c r="AJ855"/>
      <c r="AL855"/>
      <c r="AM855" s="329"/>
      <c r="AN855"/>
      <c r="AQ855"/>
      <c r="AR855"/>
      <c r="AS855"/>
    </row>
    <row r="856" spans="1:45" x14ac:dyDescent="0.25">
      <c r="A856" s="14"/>
      <c r="B856" s="8"/>
      <c r="C856" s="8"/>
      <c r="D856" s="15"/>
      <c r="E856" s="16"/>
      <c r="F856" s="8"/>
      <c r="G856" s="19"/>
      <c r="H856" s="18"/>
      <c r="I856" s="18"/>
      <c r="J856"/>
      <c r="K856"/>
      <c r="L856"/>
      <c r="M856"/>
      <c r="N856"/>
      <c r="O856"/>
      <c r="P856"/>
      <c r="Q856"/>
      <c r="R856"/>
      <c r="T856"/>
      <c r="U856"/>
      <c r="V856"/>
      <c r="W856"/>
      <c r="X856"/>
      <c r="Y856"/>
      <c r="Z856"/>
      <c r="AA856"/>
      <c r="AC856"/>
      <c r="AD856"/>
      <c r="AE856"/>
      <c r="AF856"/>
      <c r="AG856"/>
      <c r="AH856" s="299"/>
      <c r="AI856"/>
      <c r="AJ856"/>
      <c r="AL856"/>
      <c r="AM856" s="329"/>
      <c r="AN856"/>
      <c r="AQ856"/>
      <c r="AR856"/>
      <c r="AS856"/>
    </row>
    <row r="857" spans="1:45" x14ac:dyDescent="0.25">
      <c r="A857" s="14"/>
      <c r="B857" s="8"/>
      <c r="C857" s="8"/>
      <c r="D857" s="15"/>
      <c r="E857" s="16"/>
      <c r="F857" s="8"/>
      <c r="G857" s="19"/>
      <c r="H857" s="18"/>
      <c r="I857" s="18"/>
      <c r="J857"/>
      <c r="K857"/>
      <c r="L857"/>
      <c r="M857"/>
      <c r="N857"/>
      <c r="O857"/>
      <c r="P857"/>
      <c r="Q857"/>
      <c r="R857"/>
      <c r="T857"/>
      <c r="U857"/>
      <c r="V857"/>
      <c r="W857"/>
      <c r="X857"/>
      <c r="Y857"/>
      <c r="Z857"/>
      <c r="AA857"/>
      <c r="AC857"/>
      <c r="AD857"/>
      <c r="AE857"/>
      <c r="AF857"/>
      <c r="AG857"/>
      <c r="AH857" s="299"/>
      <c r="AI857"/>
      <c r="AJ857"/>
      <c r="AL857"/>
      <c r="AM857" s="329"/>
      <c r="AN857"/>
      <c r="AQ857"/>
      <c r="AR857"/>
      <c r="AS857"/>
    </row>
    <row r="858" spans="1:45" x14ac:dyDescent="0.25">
      <c r="A858" s="14"/>
      <c r="B858" s="8"/>
      <c r="C858" s="8"/>
      <c r="D858" s="15"/>
      <c r="E858" s="16"/>
      <c r="F858" s="8"/>
      <c r="G858" s="19"/>
      <c r="H858" s="18"/>
      <c r="I858" s="18"/>
      <c r="J858"/>
      <c r="K858"/>
      <c r="L858"/>
      <c r="M858"/>
      <c r="N858"/>
      <c r="O858"/>
      <c r="P858"/>
      <c r="Q858"/>
      <c r="R858"/>
      <c r="T858"/>
      <c r="U858"/>
      <c r="V858"/>
      <c r="W858"/>
      <c r="X858"/>
      <c r="Y858"/>
      <c r="Z858"/>
      <c r="AA858"/>
      <c r="AC858"/>
      <c r="AD858"/>
      <c r="AE858"/>
      <c r="AF858"/>
      <c r="AG858"/>
      <c r="AH858" s="299"/>
      <c r="AI858"/>
      <c r="AJ858"/>
      <c r="AL858"/>
      <c r="AM858" s="329"/>
      <c r="AN858"/>
      <c r="AQ858"/>
      <c r="AR858"/>
      <c r="AS858"/>
    </row>
    <row r="859" spans="1:45" x14ac:dyDescent="0.25">
      <c r="A859" s="14"/>
      <c r="B859" s="8"/>
      <c r="C859" s="8"/>
      <c r="D859" s="15"/>
      <c r="E859" s="16"/>
      <c r="F859" s="8"/>
      <c r="G859" s="19"/>
      <c r="H859" s="18"/>
      <c r="I859" s="18"/>
      <c r="J859"/>
      <c r="K859"/>
      <c r="L859"/>
      <c r="M859"/>
      <c r="N859"/>
      <c r="O859"/>
      <c r="P859"/>
      <c r="Q859"/>
      <c r="R859"/>
      <c r="T859"/>
      <c r="U859"/>
      <c r="V859"/>
      <c r="W859"/>
      <c r="X859"/>
      <c r="Y859"/>
      <c r="Z859"/>
      <c r="AA859"/>
      <c r="AC859"/>
      <c r="AD859"/>
      <c r="AE859"/>
      <c r="AF859"/>
      <c r="AG859"/>
      <c r="AH859" s="299"/>
      <c r="AI859"/>
      <c r="AJ859"/>
      <c r="AL859"/>
      <c r="AM859" s="329"/>
      <c r="AN859"/>
      <c r="AQ859"/>
      <c r="AR859"/>
      <c r="AS859"/>
    </row>
    <row r="860" spans="1:45" x14ac:dyDescent="0.25">
      <c r="A860" s="14"/>
      <c r="B860" s="8"/>
      <c r="C860" s="8"/>
      <c r="D860" s="15"/>
      <c r="E860" s="16"/>
      <c r="F860" s="8"/>
      <c r="G860" s="19"/>
      <c r="H860" s="18"/>
      <c r="I860" s="18"/>
      <c r="J860"/>
      <c r="K860"/>
      <c r="L860"/>
      <c r="M860"/>
      <c r="N860"/>
      <c r="O860"/>
      <c r="P860"/>
      <c r="Q860"/>
      <c r="R860"/>
      <c r="T860"/>
      <c r="U860"/>
      <c r="V860"/>
      <c r="W860"/>
      <c r="X860"/>
      <c r="Y860"/>
      <c r="Z860"/>
      <c r="AA860"/>
      <c r="AC860"/>
      <c r="AD860"/>
      <c r="AE860"/>
      <c r="AF860"/>
      <c r="AG860"/>
      <c r="AH860" s="299"/>
      <c r="AI860"/>
      <c r="AJ860"/>
      <c r="AL860"/>
      <c r="AM860" s="329"/>
      <c r="AN860"/>
      <c r="AQ860"/>
      <c r="AR860"/>
      <c r="AS860"/>
    </row>
    <row r="861" spans="1:45" x14ac:dyDescent="0.25">
      <c r="A861" s="14"/>
      <c r="B861" s="8"/>
      <c r="C861" s="8"/>
      <c r="D861" s="15"/>
      <c r="E861" s="16"/>
      <c r="F861" s="8"/>
      <c r="G861" s="19"/>
      <c r="H861" s="18"/>
      <c r="I861" s="18"/>
      <c r="J861"/>
      <c r="K861"/>
      <c r="L861"/>
      <c r="M861"/>
      <c r="N861"/>
      <c r="O861"/>
      <c r="P861"/>
      <c r="Q861"/>
      <c r="R861"/>
      <c r="T861"/>
      <c r="U861"/>
      <c r="V861"/>
      <c r="W861"/>
      <c r="X861"/>
      <c r="Y861"/>
      <c r="Z861"/>
      <c r="AA861"/>
      <c r="AC861"/>
      <c r="AD861"/>
      <c r="AE861"/>
      <c r="AF861"/>
      <c r="AG861"/>
      <c r="AH861" s="299"/>
      <c r="AI861"/>
      <c r="AJ861"/>
      <c r="AL861"/>
      <c r="AM861" s="329"/>
      <c r="AN861"/>
      <c r="AQ861"/>
      <c r="AR861"/>
      <c r="AS861"/>
    </row>
    <row r="862" spans="1:45" x14ac:dyDescent="0.25">
      <c r="A862" s="14"/>
      <c r="B862" s="8"/>
      <c r="C862" s="8"/>
      <c r="D862" s="15"/>
      <c r="E862" s="16"/>
      <c r="F862" s="8"/>
      <c r="G862" s="19"/>
      <c r="H862" s="18"/>
      <c r="I862" s="18"/>
      <c r="J862"/>
      <c r="K862"/>
      <c r="L862"/>
      <c r="M862"/>
      <c r="N862"/>
      <c r="O862"/>
      <c r="P862"/>
      <c r="Q862"/>
      <c r="R862"/>
      <c r="T862"/>
      <c r="U862"/>
      <c r="V862"/>
      <c r="W862"/>
      <c r="X862"/>
      <c r="Y862"/>
      <c r="Z862"/>
      <c r="AA862"/>
      <c r="AC862"/>
      <c r="AD862"/>
      <c r="AE862"/>
      <c r="AF862"/>
      <c r="AG862"/>
      <c r="AH862" s="299"/>
      <c r="AI862"/>
      <c r="AJ862"/>
      <c r="AL862"/>
      <c r="AM862" s="329"/>
      <c r="AN862"/>
      <c r="AQ862"/>
      <c r="AR862"/>
      <c r="AS862"/>
    </row>
    <row r="863" spans="1:45" x14ac:dyDescent="0.25">
      <c r="A863" s="14"/>
      <c r="B863" s="8"/>
      <c r="C863" s="8"/>
      <c r="D863" s="15"/>
      <c r="E863" s="16"/>
      <c r="F863" s="8"/>
      <c r="G863" s="19"/>
      <c r="H863" s="18"/>
      <c r="I863" s="18"/>
      <c r="J863"/>
      <c r="K863"/>
      <c r="L863"/>
      <c r="M863"/>
      <c r="N863"/>
      <c r="O863"/>
      <c r="P863"/>
      <c r="Q863"/>
      <c r="R863"/>
      <c r="T863"/>
      <c r="U863"/>
      <c r="V863"/>
      <c r="W863"/>
      <c r="X863"/>
      <c r="Y863"/>
      <c r="Z863"/>
      <c r="AA863"/>
      <c r="AC863"/>
      <c r="AD863"/>
      <c r="AE863"/>
      <c r="AF863"/>
      <c r="AG863"/>
      <c r="AH863" s="299"/>
      <c r="AI863"/>
      <c r="AJ863"/>
      <c r="AL863"/>
      <c r="AM863" s="329"/>
      <c r="AN863"/>
      <c r="AQ863"/>
      <c r="AR863"/>
      <c r="AS863"/>
    </row>
    <row r="864" spans="1:45" x14ac:dyDescent="0.25">
      <c r="A864" s="14"/>
      <c r="B864" s="8"/>
      <c r="C864" s="8"/>
      <c r="D864" s="15"/>
      <c r="E864" s="16"/>
      <c r="F864" s="8"/>
      <c r="G864" s="19"/>
      <c r="H864" s="18"/>
      <c r="I864" s="18"/>
      <c r="J864"/>
      <c r="K864"/>
      <c r="L864"/>
      <c r="M864"/>
      <c r="N864"/>
      <c r="O864"/>
      <c r="P864"/>
      <c r="Q864"/>
      <c r="R864"/>
      <c r="T864"/>
      <c r="U864"/>
      <c r="V864"/>
      <c r="W864"/>
      <c r="X864"/>
      <c r="Y864"/>
      <c r="Z864"/>
      <c r="AA864"/>
      <c r="AC864"/>
      <c r="AD864"/>
      <c r="AE864"/>
      <c r="AF864"/>
      <c r="AG864"/>
      <c r="AH864" s="299"/>
      <c r="AI864"/>
      <c r="AJ864"/>
      <c r="AL864"/>
      <c r="AM864" s="329"/>
      <c r="AN864"/>
      <c r="AQ864"/>
      <c r="AR864"/>
      <c r="AS864"/>
    </row>
    <row r="865" spans="1:45" x14ac:dyDescent="0.25">
      <c r="A865" s="14"/>
      <c r="B865" s="8"/>
      <c r="C865" s="8"/>
      <c r="D865" s="15"/>
      <c r="E865" s="16"/>
      <c r="F865" s="8"/>
      <c r="G865" s="19"/>
      <c r="H865" s="18"/>
      <c r="I865" s="18"/>
      <c r="J865"/>
      <c r="K865"/>
      <c r="L865"/>
      <c r="M865"/>
      <c r="N865"/>
      <c r="O865"/>
      <c r="P865"/>
      <c r="Q865"/>
      <c r="R865"/>
      <c r="T865"/>
      <c r="U865"/>
      <c r="V865"/>
      <c r="W865"/>
      <c r="X865"/>
      <c r="Y865"/>
      <c r="Z865"/>
      <c r="AA865"/>
      <c r="AC865"/>
      <c r="AD865"/>
      <c r="AE865"/>
      <c r="AF865"/>
      <c r="AG865"/>
      <c r="AH865" s="299"/>
      <c r="AI865"/>
      <c r="AJ865"/>
      <c r="AL865"/>
      <c r="AM865" s="329"/>
      <c r="AN865"/>
      <c r="AQ865"/>
      <c r="AR865"/>
      <c r="AS865"/>
    </row>
    <row r="866" spans="1:45" x14ac:dyDescent="0.25">
      <c r="A866" s="14"/>
      <c r="B866" s="8"/>
      <c r="C866" s="8"/>
      <c r="D866" s="15"/>
      <c r="E866" s="16"/>
      <c r="F866" s="8"/>
      <c r="G866" s="19"/>
      <c r="H866" s="18"/>
      <c r="I866" s="18"/>
      <c r="J866"/>
      <c r="K866"/>
      <c r="L866"/>
      <c r="M866"/>
      <c r="N866"/>
      <c r="O866"/>
      <c r="P866"/>
      <c r="Q866"/>
      <c r="R866"/>
      <c r="T866"/>
      <c r="U866"/>
      <c r="V866"/>
      <c r="W866"/>
      <c r="X866"/>
      <c r="Y866"/>
      <c r="Z866"/>
      <c r="AA866"/>
      <c r="AC866"/>
      <c r="AD866"/>
      <c r="AE866"/>
      <c r="AF866"/>
      <c r="AG866"/>
      <c r="AH866" s="299"/>
      <c r="AI866"/>
      <c r="AJ866"/>
      <c r="AL866"/>
      <c r="AM866" s="329"/>
      <c r="AN866"/>
      <c r="AQ866"/>
      <c r="AR866"/>
      <c r="AS866"/>
    </row>
    <row r="867" spans="1:45" x14ac:dyDescent="0.25">
      <c r="A867" s="14"/>
      <c r="B867" s="8"/>
      <c r="C867" s="8"/>
      <c r="D867" s="15"/>
      <c r="E867" s="16"/>
      <c r="F867" s="8"/>
      <c r="G867" s="19"/>
      <c r="H867" s="18"/>
      <c r="I867" s="18"/>
      <c r="J867"/>
      <c r="K867"/>
      <c r="L867"/>
      <c r="M867"/>
      <c r="N867"/>
      <c r="O867"/>
      <c r="P867"/>
      <c r="Q867"/>
      <c r="R867"/>
      <c r="T867"/>
      <c r="U867"/>
      <c r="V867"/>
      <c r="W867"/>
      <c r="X867"/>
      <c r="Y867"/>
      <c r="Z867"/>
      <c r="AA867"/>
      <c r="AC867"/>
      <c r="AD867"/>
      <c r="AE867"/>
      <c r="AF867"/>
      <c r="AG867"/>
      <c r="AH867" s="299"/>
      <c r="AI867"/>
      <c r="AJ867"/>
      <c r="AL867"/>
      <c r="AM867" s="329"/>
      <c r="AN867"/>
      <c r="AQ867"/>
      <c r="AR867"/>
      <c r="AS867"/>
    </row>
    <row r="868" spans="1:45" x14ac:dyDescent="0.25">
      <c r="A868" s="14"/>
      <c r="B868" s="8"/>
      <c r="C868" s="8"/>
      <c r="D868" s="15"/>
      <c r="E868" s="16"/>
      <c r="F868" s="8"/>
      <c r="G868" s="19"/>
      <c r="H868" s="18"/>
      <c r="I868" s="18"/>
      <c r="J868"/>
      <c r="K868"/>
      <c r="L868"/>
      <c r="M868"/>
      <c r="N868"/>
      <c r="O868"/>
      <c r="P868"/>
      <c r="Q868"/>
      <c r="R868"/>
      <c r="T868"/>
      <c r="U868"/>
      <c r="V868"/>
      <c r="W868"/>
      <c r="X868"/>
      <c r="Y868"/>
      <c r="Z868"/>
      <c r="AA868"/>
      <c r="AC868"/>
      <c r="AD868"/>
      <c r="AE868"/>
      <c r="AF868"/>
      <c r="AG868"/>
      <c r="AH868" s="299"/>
      <c r="AI868"/>
      <c r="AJ868"/>
      <c r="AL868"/>
      <c r="AM868" s="329"/>
      <c r="AN868"/>
      <c r="AQ868"/>
      <c r="AR868"/>
      <c r="AS868"/>
    </row>
    <row r="869" spans="1:45" x14ac:dyDescent="0.25">
      <c r="A869" s="14"/>
      <c r="B869" s="8"/>
      <c r="C869" s="8"/>
      <c r="D869" s="15"/>
      <c r="E869" s="16"/>
      <c r="F869" s="8"/>
      <c r="G869" s="19"/>
      <c r="H869" s="18"/>
      <c r="I869" s="18"/>
      <c r="J869"/>
      <c r="K869"/>
      <c r="L869"/>
      <c r="M869"/>
      <c r="N869"/>
      <c r="O869"/>
      <c r="P869"/>
      <c r="Q869"/>
      <c r="R869"/>
      <c r="T869"/>
      <c r="U869"/>
      <c r="V869"/>
      <c r="W869"/>
      <c r="X869"/>
      <c r="Y869"/>
      <c r="Z869"/>
      <c r="AA869"/>
      <c r="AC869"/>
      <c r="AD869"/>
      <c r="AE869"/>
      <c r="AF869"/>
      <c r="AG869"/>
      <c r="AH869" s="299"/>
      <c r="AI869"/>
      <c r="AJ869"/>
      <c r="AL869"/>
      <c r="AM869" s="329"/>
      <c r="AN869"/>
      <c r="AQ869"/>
      <c r="AR869"/>
      <c r="AS869"/>
    </row>
    <row r="870" spans="1:45" x14ac:dyDescent="0.25">
      <c r="A870" s="14"/>
      <c r="B870" s="8"/>
      <c r="C870" s="8"/>
      <c r="D870" s="15"/>
      <c r="E870" s="16"/>
      <c r="F870" s="8"/>
      <c r="G870" s="19"/>
      <c r="H870" s="18"/>
      <c r="I870" s="18"/>
      <c r="J870"/>
      <c r="K870"/>
      <c r="L870"/>
      <c r="M870"/>
      <c r="N870"/>
      <c r="O870"/>
      <c r="P870"/>
      <c r="Q870"/>
      <c r="R870"/>
      <c r="T870"/>
      <c r="U870"/>
      <c r="V870"/>
      <c r="W870"/>
      <c r="X870"/>
      <c r="Y870"/>
      <c r="Z870"/>
      <c r="AA870"/>
      <c r="AC870"/>
      <c r="AD870"/>
      <c r="AE870"/>
      <c r="AF870"/>
      <c r="AG870"/>
      <c r="AH870" s="299"/>
      <c r="AI870"/>
      <c r="AJ870"/>
      <c r="AL870"/>
      <c r="AM870" s="329"/>
      <c r="AN870"/>
      <c r="AQ870"/>
      <c r="AR870"/>
      <c r="AS870"/>
    </row>
    <row r="871" spans="1:45" x14ac:dyDescent="0.25">
      <c r="A871" s="14"/>
      <c r="B871" s="8"/>
      <c r="C871" s="8"/>
      <c r="D871" s="15"/>
      <c r="E871" s="16"/>
      <c r="F871" s="8"/>
      <c r="G871" s="19"/>
      <c r="H871" s="18"/>
      <c r="I871" s="18"/>
      <c r="J871"/>
      <c r="K871"/>
      <c r="L871"/>
      <c r="M871"/>
      <c r="N871"/>
      <c r="O871"/>
      <c r="P871"/>
      <c r="Q871"/>
      <c r="R871"/>
      <c r="T871"/>
      <c r="U871"/>
      <c r="V871"/>
      <c r="W871"/>
      <c r="X871"/>
      <c r="Y871"/>
      <c r="Z871"/>
      <c r="AA871"/>
      <c r="AC871"/>
      <c r="AD871"/>
      <c r="AE871"/>
      <c r="AF871"/>
      <c r="AG871"/>
      <c r="AH871" s="299"/>
      <c r="AI871"/>
      <c r="AJ871"/>
      <c r="AL871"/>
      <c r="AM871" s="329"/>
      <c r="AN871"/>
      <c r="AQ871"/>
      <c r="AR871"/>
      <c r="AS871"/>
    </row>
    <row r="872" spans="1:45" x14ac:dyDescent="0.25">
      <c r="A872" s="14"/>
      <c r="B872" s="8"/>
      <c r="C872" s="8"/>
      <c r="D872" s="15"/>
      <c r="E872" s="16"/>
      <c r="F872" s="8"/>
      <c r="G872" s="19"/>
      <c r="H872" s="18"/>
      <c r="I872" s="18"/>
      <c r="J872"/>
      <c r="K872"/>
      <c r="L872"/>
      <c r="M872"/>
      <c r="N872"/>
      <c r="O872"/>
      <c r="P872"/>
      <c r="Q872"/>
      <c r="R872"/>
      <c r="T872"/>
      <c r="U872"/>
      <c r="V872"/>
      <c r="W872"/>
      <c r="X872"/>
      <c r="Y872"/>
      <c r="Z872"/>
      <c r="AA872"/>
      <c r="AC872"/>
      <c r="AD872"/>
      <c r="AE872"/>
      <c r="AF872"/>
      <c r="AG872"/>
      <c r="AH872" s="299"/>
      <c r="AI872"/>
      <c r="AJ872"/>
      <c r="AL872"/>
      <c r="AM872" s="329"/>
      <c r="AN872"/>
      <c r="AQ872"/>
      <c r="AR872"/>
      <c r="AS872"/>
    </row>
    <row r="873" spans="1:45" x14ac:dyDescent="0.25">
      <c r="A873" s="14"/>
      <c r="B873" s="8"/>
      <c r="C873" s="8"/>
      <c r="D873" s="15"/>
      <c r="E873" s="16"/>
      <c r="F873" s="8"/>
      <c r="G873" s="19"/>
      <c r="H873" s="18"/>
      <c r="I873" s="18"/>
      <c r="J873"/>
      <c r="K873"/>
      <c r="L873"/>
      <c r="M873"/>
      <c r="N873"/>
      <c r="O873"/>
      <c r="P873"/>
      <c r="Q873"/>
      <c r="R873"/>
      <c r="T873"/>
      <c r="U873"/>
      <c r="V873"/>
      <c r="W873"/>
      <c r="X873"/>
      <c r="Y873"/>
      <c r="Z873"/>
      <c r="AA873"/>
      <c r="AC873"/>
      <c r="AD873"/>
      <c r="AE873"/>
      <c r="AF873"/>
      <c r="AG873"/>
      <c r="AH873" s="299"/>
      <c r="AI873"/>
      <c r="AJ873"/>
      <c r="AL873"/>
      <c r="AM873" s="329"/>
      <c r="AN873"/>
      <c r="AQ873"/>
      <c r="AR873"/>
      <c r="AS873"/>
    </row>
    <row r="874" spans="1:45" x14ac:dyDescent="0.25">
      <c r="A874" s="14"/>
      <c r="B874" s="8"/>
      <c r="C874" s="8"/>
      <c r="D874" s="15"/>
      <c r="E874" s="16"/>
      <c r="F874" s="8"/>
      <c r="G874" s="19"/>
      <c r="H874" s="18"/>
      <c r="I874" s="18"/>
      <c r="J874"/>
      <c r="K874"/>
      <c r="L874"/>
      <c r="M874"/>
      <c r="N874"/>
      <c r="O874"/>
      <c r="P874"/>
      <c r="Q874"/>
      <c r="R874"/>
      <c r="T874"/>
      <c r="U874"/>
      <c r="V874"/>
      <c r="W874"/>
      <c r="X874"/>
      <c r="Y874"/>
      <c r="Z874"/>
      <c r="AA874"/>
      <c r="AC874"/>
      <c r="AD874"/>
      <c r="AE874"/>
      <c r="AF874"/>
      <c r="AG874"/>
      <c r="AH874" s="299"/>
      <c r="AI874"/>
      <c r="AJ874"/>
      <c r="AL874"/>
      <c r="AM874" s="329"/>
      <c r="AN874"/>
      <c r="AQ874"/>
      <c r="AR874"/>
      <c r="AS874"/>
    </row>
    <row r="875" spans="1:45" x14ac:dyDescent="0.25">
      <c r="A875" s="14"/>
      <c r="B875" s="8"/>
      <c r="C875" s="8"/>
      <c r="D875" s="15"/>
      <c r="E875" s="16"/>
      <c r="F875" s="8"/>
      <c r="G875" s="19"/>
      <c r="H875" s="18"/>
      <c r="I875" s="18"/>
      <c r="J875"/>
      <c r="K875"/>
      <c r="L875"/>
      <c r="M875"/>
      <c r="N875"/>
      <c r="O875"/>
      <c r="P875"/>
      <c r="Q875"/>
      <c r="R875"/>
      <c r="T875"/>
      <c r="U875"/>
      <c r="V875"/>
      <c r="W875"/>
      <c r="X875"/>
      <c r="Y875"/>
      <c r="Z875"/>
      <c r="AA875"/>
      <c r="AC875"/>
      <c r="AD875"/>
      <c r="AE875"/>
      <c r="AF875"/>
      <c r="AG875"/>
      <c r="AH875" s="299"/>
      <c r="AI875"/>
      <c r="AJ875"/>
      <c r="AL875"/>
      <c r="AM875" s="329"/>
      <c r="AN875"/>
      <c r="AQ875"/>
      <c r="AR875"/>
      <c r="AS875"/>
    </row>
    <row r="876" spans="1:45" x14ac:dyDescent="0.25">
      <c r="A876" s="14"/>
      <c r="B876" s="8"/>
      <c r="C876" s="8"/>
      <c r="D876" s="15"/>
      <c r="E876" s="16"/>
      <c r="F876" s="8"/>
      <c r="G876" s="19"/>
      <c r="H876" s="18"/>
      <c r="I876" s="18"/>
      <c r="J876"/>
      <c r="K876"/>
      <c r="L876"/>
      <c r="M876"/>
      <c r="N876"/>
      <c r="O876"/>
      <c r="P876"/>
      <c r="Q876"/>
      <c r="R876"/>
      <c r="T876"/>
      <c r="U876"/>
      <c r="V876"/>
      <c r="W876"/>
      <c r="X876"/>
      <c r="Y876"/>
      <c r="Z876"/>
      <c r="AA876"/>
      <c r="AC876"/>
      <c r="AD876"/>
      <c r="AE876"/>
      <c r="AF876"/>
      <c r="AG876"/>
      <c r="AH876" s="299"/>
      <c r="AI876"/>
      <c r="AJ876"/>
      <c r="AL876"/>
      <c r="AM876" s="329"/>
      <c r="AN876"/>
      <c r="AQ876"/>
      <c r="AR876"/>
      <c r="AS876"/>
    </row>
    <row r="877" spans="1:45" x14ac:dyDescent="0.25">
      <c r="A877" s="14"/>
      <c r="B877" s="8"/>
      <c r="C877" s="8"/>
      <c r="D877" s="15"/>
      <c r="E877" s="16"/>
      <c r="F877" s="8"/>
      <c r="G877" s="19"/>
      <c r="H877" s="18"/>
      <c r="I877" s="18"/>
      <c r="J877"/>
      <c r="K877"/>
      <c r="L877"/>
      <c r="M877"/>
      <c r="N877"/>
      <c r="O877"/>
      <c r="P877"/>
      <c r="Q877"/>
      <c r="R877"/>
      <c r="T877"/>
      <c r="U877"/>
      <c r="V877"/>
      <c r="W877"/>
      <c r="X877"/>
      <c r="Y877"/>
      <c r="Z877"/>
      <c r="AA877"/>
      <c r="AC877"/>
      <c r="AD877"/>
      <c r="AE877"/>
      <c r="AF877"/>
      <c r="AG877"/>
      <c r="AH877" s="299"/>
      <c r="AI877"/>
      <c r="AJ877"/>
      <c r="AL877"/>
      <c r="AM877" s="329"/>
      <c r="AN877"/>
      <c r="AQ877"/>
      <c r="AR877"/>
      <c r="AS877"/>
    </row>
    <row r="878" spans="1:45" x14ac:dyDescent="0.25">
      <c r="A878" s="14"/>
      <c r="B878" s="8"/>
      <c r="C878" s="8"/>
      <c r="D878" s="15"/>
      <c r="E878" s="16"/>
      <c r="F878" s="8"/>
      <c r="G878" s="19"/>
      <c r="H878" s="18"/>
      <c r="I878" s="18"/>
      <c r="J878"/>
      <c r="K878"/>
      <c r="L878"/>
      <c r="M878"/>
      <c r="N878"/>
      <c r="O878"/>
      <c r="P878"/>
      <c r="Q878"/>
      <c r="R878"/>
      <c r="T878"/>
      <c r="U878"/>
      <c r="V878"/>
      <c r="W878"/>
      <c r="X878"/>
      <c r="Y878"/>
      <c r="Z878"/>
      <c r="AA878"/>
      <c r="AC878"/>
      <c r="AD878"/>
      <c r="AE878"/>
      <c r="AF878"/>
      <c r="AG878"/>
      <c r="AH878" s="299"/>
      <c r="AI878"/>
      <c r="AJ878"/>
      <c r="AL878"/>
      <c r="AM878" s="329"/>
      <c r="AN878"/>
      <c r="AQ878"/>
      <c r="AR878"/>
      <c r="AS878"/>
    </row>
    <row r="879" spans="1:45" x14ac:dyDescent="0.25">
      <c r="A879" s="14"/>
      <c r="B879" s="8"/>
      <c r="C879" s="8"/>
      <c r="D879" s="15"/>
      <c r="E879" s="16"/>
      <c r="F879" s="8"/>
      <c r="G879" s="19"/>
      <c r="H879" s="18"/>
      <c r="I879" s="18"/>
      <c r="J879"/>
      <c r="K879"/>
      <c r="L879"/>
      <c r="M879"/>
      <c r="N879"/>
      <c r="O879"/>
      <c r="P879"/>
      <c r="Q879"/>
      <c r="R879"/>
      <c r="T879"/>
      <c r="U879"/>
      <c r="V879"/>
      <c r="W879"/>
      <c r="X879"/>
      <c r="Y879"/>
      <c r="Z879"/>
      <c r="AA879"/>
      <c r="AC879"/>
      <c r="AD879"/>
      <c r="AE879"/>
      <c r="AF879"/>
      <c r="AG879"/>
      <c r="AH879" s="299"/>
      <c r="AI879"/>
      <c r="AJ879"/>
      <c r="AL879"/>
      <c r="AM879" s="329"/>
      <c r="AN879"/>
      <c r="AQ879"/>
      <c r="AR879"/>
      <c r="AS879"/>
    </row>
    <row r="880" spans="1:45" x14ac:dyDescent="0.25">
      <c r="A880" s="14"/>
      <c r="B880" s="8"/>
      <c r="C880" s="8"/>
      <c r="D880" s="15"/>
      <c r="E880" s="16"/>
      <c r="F880" s="8"/>
      <c r="G880" s="19"/>
      <c r="H880" s="18"/>
      <c r="I880" s="18"/>
      <c r="J880"/>
      <c r="K880"/>
      <c r="L880"/>
      <c r="M880"/>
      <c r="N880"/>
      <c r="O880"/>
      <c r="P880"/>
      <c r="Q880"/>
      <c r="R880"/>
      <c r="T880"/>
      <c r="U880"/>
      <c r="V880"/>
      <c r="W880"/>
      <c r="X880"/>
      <c r="Y880"/>
      <c r="Z880"/>
      <c r="AA880"/>
      <c r="AC880"/>
      <c r="AD880"/>
      <c r="AE880"/>
      <c r="AF880"/>
      <c r="AG880"/>
      <c r="AH880" s="299"/>
      <c r="AI880"/>
      <c r="AJ880"/>
      <c r="AL880"/>
      <c r="AM880" s="329"/>
      <c r="AN880"/>
      <c r="AQ880"/>
      <c r="AR880"/>
      <c r="AS880"/>
    </row>
    <row r="881" spans="1:45" x14ac:dyDescent="0.25">
      <c r="A881" s="14"/>
      <c r="B881" s="8"/>
      <c r="C881" s="8"/>
      <c r="D881" s="15"/>
      <c r="E881" s="16"/>
      <c r="F881" s="8"/>
      <c r="G881" s="19"/>
      <c r="H881" s="18"/>
      <c r="I881" s="18"/>
      <c r="J881"/>
      <c r="K881"/>
      <c r="L881"/>
      <c r="M881"/>
      <c r="N881"/>
      <c r="O881"/>
      <c r="P881"/>
      <c r="Q881"/>
      <c r="R881"/>
      <c r="T881"/>
      <c r="U881"/>
      <c r="V881"/>
      <c r="W881"/>
      <c r="X881"/>
      <c r="Y881"/>
      <c r="Z881"/>
      <c r="AA881"/>
      <c r="AC881"/>
      <c r="AD881"/>
      <c r="AE881"/>
      <c r="AF881"/>
      <c r="AG881"/>
      <c r="AH881" s="299"/>
      <c r="AI881"/>
      <c r="AJ881"/>
      <c r="AL881"/>
      <c r="AM881" s="329"/>
      <c r="AN881"/>
      <c r="AQ881"/>
      <c r="AR881"/>
      <c r="AS881"/>
    </row>
    <row r="882" spans="1:45" x14ac:dyDescent="0.25">
      <c r="A882" s="14"/>
      <c r="B882" s="8"/>
      <c r="C882" s="8"/>
      <c r="D882" s="15"/>
      <c r="E882" s="16"/>
      <c r="F882" s="8"/>
      <c r="G882" s="19"/>
      <c r="H882" s="18"/>
      <c r="I882" s="18"/>
      <c r="J882"/>
      <c r="K882"/>
      <c r="L882"/>
      <c r="M882"/>
      <c r="N882"/>
      <c r="O882"/>
      <c r="P882"/>
      <c r="Q882"/>
      <c r="R882"/>
      <c r="T882"/>
      <c r="U882"/>
      <c r="V882"/>
      <c r="W882"/>
      <c r="X882"/>
      <c r="Y882"/>
      <c r="Z882"/>
      <c r="AA882"/>
      <c r="AC882"/>
      <c r="AD882"/>
      <c r="AE882"/>
      <c r="AF882"/>
      <c r="AG882"/>
      <c r="AH882" s="299"/>
      <c r="AI882"/>
      <c r="AJ882"/>
      <c r="AL882"/>
      <c r="AM882" s="329"/>
      <c r="AN882"/>
      <c r="AQ882"/>
      <c r="AR882"/>
      <c r="AS882"/>
    </row>
    <row r="883" spans="1:45" x14ac:dyDescent="0.25">
      <c r="A883" s="14"/>
      <c r="B883" s="8"/>
      <c r="C883" s="8"/>
      <c r="D883" s="15"/>
      <c r="E883" s="16"/>
      <c r="F883" s="8"/>
      <c r="G883" s="19"/>
      <c r="H883" s="18"/>
      <c r="I883" s="18"/>
      <c r="J883"/>
      <c r="K883"/>
      <c r="L883"/>
      <c r="M883"/>
      <c r="N883"/>
      <c r="O883"/>
      <c r="P883"/>
      <c r="Q883"/>
      <c r="R883"/>
      <c r="T883"/>
      <c r="U883"/>
      <c r="V883"/>
      <c r="W883"/>
      <c r="X883"/>
      <c r="Y883"/>
      <c r="Z883"/>
      <c r="AA883"/>
      <c r="AC883"/>
      <c r="AD883"/>
      <c r="AE883"/>
      <c r="AF883"/>
      <c r="AG883"/>
      <c r="AH883" s="299"/>
      <c r="AI883"/>
      <c r="AJ883"/>
      <c r="AL883"/>
      <c r="AM883" s="329"/>
      <c r="AN883"/>
      <c r="AQ883"/>
      <c r="AR883"/>
      <c r="AS883"/>
    </row>
    <row r="884" spans="1:45" x14ac:dyDescent="0.25">
      <c r="A884" s="14"/>
      <c r="B884" s="8"/>
      <c r="C884" s="8"/>
      <c r="D884" s="15"/>
      <c r="E884" s="16"/>
      <c r="F884" s="8"/>
      <c r="G884" s="19"/>
      <c r="H884" s="18"/>
      <c r="I884" s="18"/>
      <c r="J884"/>
      <c r="K884"/>
      <c r="L884"/>
      <c r="M884"/>
      <c r="N884"/>
      <c r="O884"/>
      <c r="P884"/>
      <c r="Q884"/>
      <c r="R884"/>
      <c r="T884"/>
      <c r="U884"/>
      <c r="V884"/>
      <c r="W884"/>
      <c r="X884"/>
      <c r="Y884"/>
      <c r="Z884"/>
      <c r="AA884"/>
      <c r="AC884"/>
      <c r="AD884"/>
      <c r="AE884"/>
      <c r="AF884"/>
      <c r="AG884"/>
      <c r="AH884" s="299"/>
      <c r="AI884"/>
      <c r="AJ884"/>
      <c r="AL884"/>
      <c r="AM884" s="329"/>
      <c r="AN884"/>
      <c r="AQ884"/>
      <c r="AR884"/>
      <c r="AS884"/>
    </row>
    <row r="885" spans="1:45" x14ac:dyDescent="0.25">
      <c r="A885" s="14"/>
      <c r="B885" s="8"/>
      <c r="C885" s="8"/>
      <c r="D885" s="15"/>
      <c r="E885" s="16"/>
      <c r="F885" s="8"/>
      <c r="G885" s="19"/>
      <c r="H885" s="18"/>
      <c r="I885" s="18"/>
      <c r="J885"/>
      <c r="K885"/>
      <c r="L885"/>
      <c r="M885"/>
      <c r="N885"/>
      <c r="O885"/>
      <c r="P885"/>
      <c r="Q885"/>
      <c r="R885"/>
      <c r="T885"/>
      <c r="U885"/>
      <c r="V885"/>
      <c r="W885"/>
      <c r="X885"/>
      <c r="Y885"/>
      <c r="Z885"/>
      <c r="AA885"/>
      <c r="AC885"/>
      <c r="AD885"/>
      <c r="AE885"/>
      <c r="AF885"/>
      <c r="AG885"/>
      <c r="AH885" s="299"/>
      <c r="AI885"/>
      <c r="AJ885"/>
      <c r="AL885"/>
      <c r="AM885" s="329"/>
      <c r="AN885"/>
      <c r="AQ885"/>
      <c r="AR885"/>
      <c r="AS885"/>
    </row>
    <row r="886" spans="1:45" x14ac:dyDescent="0.25">
      <c r="A886" s="14"/>
      <c r="B886" s="8"/>
      <c r="C886" s="8"/>
      <c r="D886" s="15"/>
      <c r="E886" s="16"/>
      <c r="F886" s="8"/>
      <c r="G886" s="19"/>
      <c r="H886" s="18"/>
      <c r="I886" s="18"/>
      <c r="J886"/>
      <c r="K886"/>
      <c r="L886"/>
      <c r="M886"/>
      <c r="N886"/>
      <c r="O886"/>
      <c r="P886"/>
      <c r="Q886"/>
      <c r="R886"/>
      <c r="T886"/>
      <c r="U886"/>
      <c r="V886"/>
      <c r="W886"/>
      <c r="X886"/>
      <c r="Y886"/>
      <c r="Z886"/>
      <c r="AA886"/>
      <c r="AC886"/>
      <c r="AD886"/>
      <c r="AE886"/>
      <c r="AF886"/>
      <c r="AG886"/>
      <c r="AH886" s="299"/>
      <c r="AI886"/>
      <c r="AJ886"/>
      <c r="AL886"/>
      <c r="AM886" s="329"/>
      <c r="AN886"/>
      <c r="AQ886"/>
      <c r="AR886"/>
      <c r="AS886"/>
    </row>
    <row r="887" spans="1:45" x14ac:dyDescent="0.25">
      <c r="A887" s="14"/>
      <c r="B887" s="8"/>
      <c r="C887" s="8"/>
      <c r="D887" s="15"/>
      <c r="E887" s="16"/>
      <c r="F887" s="8"/>
      <c r="G887" s="19"/>
      <c r="H887" s="18"/>
      <c r="I887" s="18"/>
      <c r="J887"/>
      <c r="K887"/>
      <c r="L887"/>
      <c r="M887"/>
      <c r="N887"/>
      <c r="O887"/>
      <c r="P887"/>
      <c r="Q887"/>
      <c r="R887"/>
      <c r="T887"/>
      <c r="U887"/>
      <c r="V887"/>
      <c r="W887"/>
      <c r="X887"/>
      <c r="Y887"/>
      <c r="Z887"/>
      <c r="AA887"/>
      <c r="AC887"/>
      <c r="AD887"/>
      <c r="AE887"/>
      <c r="AF887"/>
      <c r="AG887"/>
      <c r="AH887" s="299"/>
      <c r="AI887"/>
      <c r="AJ887"/>
      <c r="AL887"/>
      <c r="AM887" s="329"/>
      <c r="AN887"/>
      <c r="AQ887"/>
      <c r="AR887"/>
      <c r="AS887"/>
    </row>
    <row r="888" spans="1:45" x14ac:dyDescent="0.25">
      <c r="A888" s="14"/>
      <c r="B888" s="8"/>
      <c r="C888" s="8"/>
      <c r="D888" s="15"/>
      <c r="E888" s="16"/>
      <c r="F888" s="8"/>
      <c r="G888" s="19"/>
      <c r="H888" s="18"/>
      <c r="I888" s="18"/>
      <c r="J888"/>
      <c r="K888"/>
      <c r="L888"/>
      <c r="M888"/>
      <c r="N888"/>
      <c r="O888"/>
      <c r="P888"/>
      <c r="Q888"/>
      <c r="R888"/>
      <c r="T888"/>
      <c r="U888"/>
      <c r="V888"/>
      <c r="W888"/>
      <c r="X888"/>
      <c r="Y888"/>
      <c r="Z888"/>
      <c r="AA888"/>
      <c r="AC888"/>
      <c r="AD888"/>
      <c r="AE888"/>
      <c r="AF888"/>
      <c r="AG888"/>
      <c r="AH888" s="299"/>
      <c r="AI888"/>
      <c r="AJ888"/>
      <c r="AL888"/>
      <c r="AM888" s="329"/>
      <c r="AN888"/>
      <c r="AQ888"/>
      <c r="AR888"/>
      <c r="AS888"/>
    </row>
    <row r="889" spans="1:45" x14ac:dyDescent="0.25">
      <c r="A889" s="14"/>
      <c r="B889" s="8"/>
      <c r="C889" s="8"/>
      <c r="D889" s="15"/>
      <c r="E889" s="16"/>
      <c r="F889" s="8"/>
      <c r="G889" s="19"/>
      <c r="H889" s="18"/>
      <c r="I889" s="18"/>
      <c r="J889"/>
      <c r="K889"/>
      <c r="L889"/>
      <c r="M889"/>
      <c r="N889"/>
      <c r="O889"/>
      <c r="P889"/>
      <c r="Q889"/>
      <c r="R889"/>
      <c r="T889"/>
      <c r="U889"/>
      <c r="V889"/>
      <c r="W889"/>
      <c r="X889"/>
      <c r="Y889"/>
      <c r="Z889"/>
      <c r="AA889"/>
      <c r="AC889"/>
      <c r="AD889"/>
      <c r="AE889"/>
      <c r="AF889"/>
      <c r="AG889"/>
      <c r="AH889" s="299"/>
      <c r="AI889"/>
      <c r="AJ889"/>
      <c r="AL889"/>
      <c r="AM889" s="329"/>
      <c r="AN889"/>
      <c r="AQ889"/>
      <c r="AR889"/>
      <c r="AS889"/>
    </row>
    <row r="890" spans="1:45" x14ac:dyDescent="0.25">
      <c r="A890" s="14"/>
      <c r="B890" s="8"/>
      <c r="C890" s="8"/>
      <c r="D890" s="15"/>
      <c r="E890" s="16"/>
      <c r="F890" s="8"/>
      <c r="G890" s="19"/>
      <c r="H890" s="18"/>
      <c r="I890" s="18"/>
      <c r="J890"/>
      <c r="K890"/>
      <c r="L890"/>
      <c r="M890"/>
      <c r="N890"/>
      <c r="O890"/>
      <c r="P890"/>
      <c r="Q890"/>
      <c r="R890"/>
      <c r="T890"/>
      <c r="U890"/>
      <c r="V890"/>
      <c r="W890"/>
      <c r="X890"/>
      <c r="Y890"/>
      <c r="Z890"/>
      <c r="AA890"/>
      <c r="AC890"/>
      <c r="AD890"/>
      <c r="AE890"/>
      <c r="AF890"/>
      <c r="AG890"/>
      <c r="AH890" s="299"/>
      <c r="AI890"/>
      <c r="AJ890"/>
      <c r="AL890"/>
      <c r="AM890" s="329"/>
      <c r="AN890"/>
      <c r="AQ890"/>
      <c r="AR890"/>
      <c r="AS890"/>
    </row>
    <row r="891" spans="1:45" x14ac:dyDescent="0.25">
      <c r="A891" s="14"/>
      <c r="B891" s="8"/>
      <c r="C891" s="8"/>
      <c r="D891" s="15"/>
      <c r="E891" s="16"/>
      <c r="F891" s="8"/>
      <c r="G891" s="19"/>
      <c r="H891" s="18"/>
      <c r="I891" s="18"/>
      <c r="J891"/>
      <c r="K891"/>
      <c r="L891"/>
      <c r="M891"/>
      <c r="N891"/>
      <c r="O891"/>
      <c r="P891"/>
      <c r="Q891"/>
      <c r="R891"/>
      <c r="T891"/>
      <c r="U891"/>
      <c r="V891"/>
      <c r="W891"/>
      <c r="X891"/>
      <c r="Y891"/>
      <c r="Z891"/>
      <c r="AA891"/>
      <c r="AC891"/>
      <c r="AD891"/>
      <c r="AE891"/>
      <c r="AF891"/>
      <c r="AG891"/>
      <c r="AH891" s="299"/>
      <c r="AI891"/>
      <c r="AJ891"/>
      <c r="AL891"/>
      <c r="AM891" s="329"/>
      <c r="AN891"/>
      <c r="AQ891"/>
      <c r="AR891"/>
      <c r="AS891"/>
    </row>
    <row r="892" spans="1:45" x14ac:dyDescent="0.25">
      <c r="A892" s="14"/>
      <c r="B892" s="8"/>
      <c r="C892" s="8"/>
      <c r="D892" s="15"/>
      <c r="E892" s="16"/>
      <c r="F892" s="8"/>
      <c r="G892" s="19"/>
      <c r="H892" s="18"/>
      <c r="I892" s="18"/>
      <c r="J892"/>
      <c r="K892"/>
      <c r="L892"/>
      <c r="M892"/>
      <c r="N892"/>
      <c r="O892"/>
      <c r="P892"/>
      <c r="Q892"/>
      <c r="R892"/>
      <c r="T892"/>
      <c r="U892"/>
      <c r="V892"/>
      <c r="W892"/>
      <c r="X892"/>
      <c r="Y892"/>
      <c r="Z892"/>
      <c r="AA892"/>
      <c r="AC892"/>
      <c r="AD892"/>
      <c r="AE892"/>
      <c r="AF892"/>
      <c r="AG892"/>
      <c r="AH892" s="299"/>
      <c r="AI892"/>
      <c r="AJ892"/>
      <c r="AL892"/>
      <c r="AM892" s="329"/>
      <c r="AN892"/>
      <c r="AQ892"/>
      <c r="AR892"/>
      <c r="AS892"/>
    </row>
    <row r="893" spans="1:45" x14ac:dyDescent="0.25">
      <c r="A893" s="14"/>
      <c r="B893" s="8"/>
      <c r="C893" s="8"/>
      <c r="D893" s="15"/>
      <c r="E893" s="16"/>
      <c r="F893" s="8"/>
      <c r="G893" s="19"/>
      <c r="H893" s="18"/>
      <c r="I893" s="18"/>
      <c r="J893"/>
      <c r="K893"/>
      <c r="L893"/>
      <c r="M893"/>
      <c r="N893"/>
      <c r="O893"/>
      <c r="P893"/>
      <c r="Q893"/>
      <c r="R893"/>
      <c r="T893"/>
      <c r="U893"/>
      <c r="V893"/>
      <c r="W893"/>
      <c r="X893"/>
      <c r="Y893"/>
      <c r="Z893"/>
      <c r="AA893"/>
      <c r="AC893"/>
      <c r="AD893"/>
      <c r="AE893"/>
      <c r="AF893"/>
      <c r="AG893"/>
      <c r="AH893" s="299"/>
      <c r="AI893"/>
      <c r="AJ893"/>
      <c r="AL893"/>
      <c r="AM893" s="329"/>
      <c r="AN893"/>
      <c r="AQ893"/>
      <c r="AR893"/>
      <c r="AS893"/>
    </row>
    <row r="894" spans="1:45" x14ac:dyDescent="0.25">
      <c r="A894" s="14"/>
      <c r="B894" s="8"/>
      <c r="C894" s="8"/>
      <c r="D894" s="15"/>
      <c r="E894" s="16"/>
      <c r="F894" s="8"/>
      <c r="G894" s="19"/>
      <c r="H894" s="18"/>
      <c r="I894" s="18"/>
      <c r="J894"/>
      <c r="K894"/>
      <c r="L894"/>
      <c r="M894"/>
      <c r="N894"/>
      <c r="O894"/>
      <c r="P894"/>
      <c r="Q894"/>
      <c r="R894"/>
      <c r="T894"/>
      <c r="U894"/>
      <c r="V894"/>
      <c r="W894"/>
      <c r="X894"/>
      <c r="Y894"/>
      <c r="Z894"/>
      <c r="AA894"/>
      <c r="AC894"/>
      <c r="AD894"/>
      <c r="AE894"/>
      <c r="AF894"/>
      <c r="AG894"/>
      <c r="AH894" s="299"/>
      <c r="AI894"/>
      <c r="AJ894"/>
      <c r="AL894"/>
      <c r="AM894" s="329"/>
      <c r="AN894"/>
      <c r="AQ894"/>
      <c r="AR894"/>
      <c r="AS894"/>
    </row>
    <row r="895" spans="1:45" x14ac:dyDescent="0.25">
      <c r="A895" s="14"/>
      <c r="B895" s="8"/>
      <c r="C895" s="8"/>
      <c r="D895" s="15"/>
      <c r="E895" s="16"/>
      <c r="F895" s="8"/>
      <c r="G895" s="19"/>
      <c r="H895" s="18"/>
      <c r="I895" s="18"/>
      <c r="J895"/>
      <c r="K895"/>
      <c r="L895"/>
      <c r="M895"/>
      <c r="N895"/>
      <c r="O895"/>
      <c r="P895"/>
      <c r="Q895"/>
      <c r="R895"/>
      <c r="T895"/>
      <c r="U895"/>
      <c r="V895"/>
      <c r="W895"/>
      <c r="X895"/>
      <c r="Y895"/>
      <c r="Z895"/>
      <c r="AA895"/>
      <c r="AC895"/>
      <c r="AD895"/>
      <c r="AE895"/>
      <c r="AF895"/>
      <c r="AG895"/>
      <c r="AH895" s="299"/>
      <c r="AI895"/>
      <c r="AJ895"/>
      <c r="AL895"/>
      <c r="AM895" s="329"/>
      <c r="AN895"/>
      <c r="AQ895"/>
      <c r="AR895"/>
      <c r="AS895"/>
    </row>
    <row r="896" spans="1:45" x14ac:dyDescent="0.25">
      <c r="A896" s="14"/>
      <c r="B896" s="8"/>
      <c r="C896" s="8"/>
      <c r="D896" s="15"/>
      <c r="E896" s="16"/>
      <c r="F896" s="8"/>
      <c r="G896" s="19"/>
      <c r="H896" s="18"/>
      <c r="I896" s="18"/>
      <c r="J896"/>
      <c r="K896"/>
      <c r="L896"/>
      <c r="M896"/>
      <c r="N896"/>
      <c r="O896"/>
      <c r="P896"/>
      <c r="Q896"/>
      <c r="R896"/>
      <c r="T896"/>
      <c r="U896"/>
      <c r="V896"/>
      <c r="W896"/>
      <c r="X896"/>
      <c r="Y896"/>
      <c r="Z896"/>
      <c r="AA896"/>
      <c r="AC896"/>
      <c r="AD896"/>
      <c r="AE896"/>
      <c r="AF896"/>
      <c r="AG896"/>
      <c r="AH896" s="299"/>
      <c r="AI896"/>
      <c r="AJ896"/>
      <c r="AL896"/>
      <c r="AM896" s="329"/>
      <c r="AN896"/>
      <c r="AQ896"/>
      <c r="AR896"/>
      <c r="AS896"/>
    </row>
    <row r="897" spans="1:45" x14ac:dyDescent="0.25">
      <c r="A897" s="14"/>
      <c r="B897" s="8"/>
      <c r="C897" s="8"/>
      <c r="D897" s="15"/>
      <c r="E897" s="16"/>
      <c r="F897" s="8"/>
      <c r="G897" s="19"/>
      <c r="H897" s="18"/>
      <c r="I897" s="18"/>
      <c r="J897"/>
      <c r="K897"/>
      <c r="L897"/>
      <c r="M897"/>
      <c r="N897"/>
      <c r="O897"/>
      <c r="P897"/>
      <c r="Q897"/>
      <c r="R897"/>
      <c r="T897"/>
      <c r="U897"/>
      <c r="V897"/>
      <c r="W897"/>
      <c r="X897"/>
      <c r="Y897"/>
      <c r="Z897"/>
      <c r="AA897"/>
      <c r="AC897"/>
      <c r="AD897"/>
      <c r="AE897"/>
      <c r="AF897"/>
      <c r="AG897"/>
      <c r="AH897" s="299"/>
      <c r="AI897"/>
      <c r="AJ897"/>
      <c r="AL897"/>
      <c r="AM897" s="329"/>
      <c r="AN897"/>
      <c r="AQ897"/>
      <c r="AR897"/>
      <c r="AS897"/>
    </row>
    <row r="898" spans="1:45" x14ac:dyDescent="0.25">
      <c r="A898" s="14"/>
      <c r="B898" s="8"/>
      <c r="C898" s="8"/>
      <c r="D898" s="15"/>
      <c r="E898" s="16"/>
      <c r="F898" s="8"/>
      <c r="G898" s="19"/>
      <c r="H898" s="18"/>
      <c r="I898" s="18"/>
      <c r="J898"/>
      <c r="K898"/>
      <c r="L898"/>
      <c r="M898"/>
      <c r="N898"/>
      <c r="O898"/>
      <c r="P898"/>
      <c r="Q898"/>
      <c r="R898"/>
      <c r="T898"/>
      <c r="U898"/>
      <c r="V898"/>
      <c r="W898"/>
      <c r="X898"/>
      <c r="Y898"/>
      <c r="Z898"/>
      <c r="AA898"/>
      <c r="AC898"/>
      <c r="AD898"/>
      <c r="AE898"/>
      <c r="AF898"/>
      <c r="AG898"/>
      <c r="AH898" s="299"/>
      <c r="AI898"/>
      <c r="AJ898"/>
      <c r="AL898"/>
      <c r="AM898" s="329"/>
      <c r="AN898"/>
      <c r="AQ898"/>
      <c r="AR898"/>
      <c r="AS898"/>
    </row>
    <row r="899" spans="1:45" x14ac:dyDescent="0.25">
      <c r="A899" s="14"/>
      <c r="B899" s="8"/>
      <c r="C899" s="8"/>
      <c r="D899" s="15"/>
      <c r="E899" s="16"/>
      <c r="F899" s="8"/>
      <c r="G899" s="19"/>
      <c r="H899" s="18"/>
      <c r="I899" s="18"/>
      <c r="J899"/>
      <c r="K899"/>
      <c r="L899"/>
      <c r="M899"/>
      <c r="N899"/>
      <c r="O899"/>
      <c r="P899"/>
      <c r="Q899"/>
      <c r="R899"/>
      <c r="T899"/>
      <c r="U899"/>
      <c r="V899"/>
      <c r="W899"/>
      <c r="X899"/>
      <c r="Y899"/>
      <c r="Z899"/>
      <c r="AA899"/>
      <c r="AC899"/>
      <c r="AD899"/>
      <c r="AE899"/>
      <c r="AF899"/>
      <c r="AG899"/>
      <c r="AH899" s="299"/>
      <c r="AI899"/>
      <c r="AJ899"/>
      <c r="AL899"/>
      <c r="AM899" s="329"/>
      <c r="AN899"/>
      <c r="AQ899"/>
      <c r="AR899"/>
      <c r="AS899"/>
    </row>
    <row r="900" spans="1:45" x14ac:dyDescent="0.25">
      <c r="A900" s="14"/>
      <c r="B900" s="8"/>
      <c r="C900" s="8"/>
      <c r="D900" s="15"/>
      <c r="E900" s="16"/>
      <c r="F900" s="8"/>
      <c r="G900" s="19"/>
      <c r="H900" s="18"/>
      <c r="I900" s="18"/>
      <c r="J900"/>
      <c r="K900"/>
      <c r="L900"/>
      <c r="M900"/>
      <c r="N900"/>
      <c r="O900"/>
      <c r="P900"/>
      <c r="Q900"/>
      <c r="R900"/>
      <c r="T900"/>
      <c r="U900"/>
      <c r="V900"/>
      <c r="W900"/>
      <c r="X900"/>
      <c r="Y900"/>
      <c r="Z900"/>
      <c r="AA900"/>
      <c r="AC900"/>
      <c r="AD900"/>
      <c r="AE900"/>
      <c r="AF900"/>
      <c r="AG900"/>
      <c r="AH900" s="299"/>
      <c r="AI900"/>
      <c r="AJ900"/>
      <c r="AL900"/>
      <c r="AM900" s="329"/>
      <c r="AN900"/>
      <c r="AQ900"/>
      <c r="AR900"/>
      <c r="AS900"/>
    </row>
    <row r="901" spans="1:45" x14ac:dyDescent="0.25">
      <c r="A901" s="14"/>
      <c r="B901" s="8"/>
      <c r="C901" s="8"/>
      <c r="D901" s="15"/>
      <c r="E901" s="16"/>
      <c r="F901" s="8"/>
      <c r="G901" s="19"/>
      <c r="H901" s="18"/>
      <c r="I901" s="18"/>
      <c r="J901"/>
      <c r="K901"/>
      <c r="L901"/>
      <c r="M901"/>
      <c r="N901"/>
      <c r="O901"/>
      <c r="P901"/>
      <c r="Q901"/>
      <c r="R901"/>
      <c r="T901"/>
      <c r="U901"/>
      <c r="V901"/>
      <c r="W901"/>
      <c r="X901"/>
      <c r="Y901"/>
      <c r="Z901"/>
      <c r="AA901"/>
      <c r="AC901"/>
      <c r="AD901"/>
      <c r="AE901"/>
      <c r="AF901"/>
      <c r="AG901"/>
      <c r="AH901" s="299"/>
      <c r="AI901"/>
      <c r="AJ901"/>
      <c r="AL901"/>
      <c r="AM901" s="329"/>
      <c r="AN901"/>
      <c r="AQ901"/>
      <c r="AR901"/>
      <c r="AS901"/>
    </row>
    <row r="902" spans="1:45" x14ac:dyDescent="0.25">
      <c r="A902" s="14"/>
      <c r="B902" s="8"/>
      <c r="C902" s="8"/>
      <c r="D902" s="15"/>
      <c r="E902" s="16"/>
      <c r="F902" s="8"/>
      <c r="G902" s="19"/>
      <c r="H902" s="18"/>
      <c r="I902" s="18"/>
      <c r="J902"/>
      <c r="K902"/>
      <c r="L902"/>
      <c r="M902"/>
      <c r="N902"/>
      <c r="O902"/>
      <c r="P902"/>
      <c r="Q902"/>
      <c r="R902"/>
      <c r="T902"/>
      <c r="U902"/>
      <c r="V902"/>
      <c r="W902"/>
      <c r="X902"/>
      <c r="Y902"/>
      <c r="Z902"/>
      <c r="AA902"/>
      <c r="AC902"/>
      <c r="AD902"/>
      <c r="AE902"/>
      <c r="AF902"/>
      <c r="AG902"/>
      <c r="AH902" s="299"/>
      <c r="AI902"/>
      <c r="AJ902"/>
      <c r="AL902"/>
      <c r="AM902" s="329"/>
      <c r="AN902"/>
      <c r="AQ902"/>
      <c r="AR902"/>
      <c r="AS902"/>
    </row>
    <row r="903" spans="1:45" x14ac:dyDescent="0.25">
      <c r="A903" s="14"/>
      <c r="B903" s="8"/>
      <c r="C903" s="8"/>
      <c r="D903" s="15"/>
      <c r="E903" s="16"/>
      <c r="F903" s="8"/>
      <c r="G903" s="19"/>
      <c r="H903" s="18"/>
      <c r="I903" s="18"/>
      <c r="J903"/>
      <c r="K903"/>
      <c r="L903"/>
      <c r="M903"/>
      <c r="N903"/>
      <c r="O903"/>
      <c r="P903"/>
      <c r="Q903"/>
      <c r="R903"/>
      <c r="T903"/>
      <c r="U903"/>
      <c r="V903"/>
      <c r="W903"/>
      <c r="X903"/>
      <c r="Y903"/>
      <c r="Z903"/>
      <c r="AA903"/>
      <c r="AC903"/>
      <c r="AD903"/>
      <c r="AE903"/>
      <c r="AF903"/>
      <c r="AG903"/>
      <c r="AH903" s="299"/>
      <c r="AI903"/>
      <c r="AJ903"/>
      <c r="AL903"/>
      <c r="AM903" s="329"/>
      <c r="AN903"/>
      <c r="AQ903"/>
      <c r="AR903"/>
      <c r="AS903"/>
    </row>
    <row r="904" spans="1:45" x14ac:dyDescent="0.25">
      <c r="A904" s="14"/>
      <c r="B904" s="8"/>
      <c r="C904" s="8"/>
      <c r="D904" s="15"/>
      <c r="E904" s="16"/>
      <c r="F904" s="8"/>
      <c r="G904" s="19"/>
      <c r="H904" s="18"/>
      <c r="I904" s="18"/>
      <c r="J904"/>
      <c r="K904"/>
      <c r="L904"/>
      <c r="M904"/>
      <c r="N904"/>
      <c r="O904"/>
      <c r="P904"/>
      <c r="Q904"/>
      <c r="R904"/>
      <c r="T904"/>
      <c r="U904"/>
      <c r="V904"/>
      <c r="W904"/>
      <c r="X904"/>
      <c r="Y904"/>
      <c r="Z904"/>
      <c r="AA904"/>
      <c r="AC904"/>
      <c r="AD904"/>
      <c r="AE904"/>
      <c r="AF904"/>
      <c r="AG904"/>
      <c r="AH904" s="299"/>
      <c r="AI904"/>
      <c r="AJ904"/>
      <c r="AL904"/>
      <c r="AM904" s="329"/>
      <c r="AN904"/>
      <c r="AQ904"/>
      <c r="AR904"/>
      <c r="AS904"/>
    </row>
    <row r="905" spans="1:45" x14ac:dyDescent="0.25">
      <c r="A905" s="14"/>
      <c r="B905" s="8"/>
      <c r="C905" s="8"/>
      <c r="D905" s="15"/>
      <c r="E905" s="16"/>
      <c r="F905" s="8"/>
      <c r="G905" s="19"/>
      <c r="H905" s="18"/>
      <c r="I905" s="18"/>
      <c r="J905"/>
      <c r="K905"/>
      <c r="L905"/>
      <c r="M905"/>
      <c r="N905"/>
      <c r="O905"/>
      <c r="P905"/>
      <c r="Q905"/>
      <c r="R905"/>
      <c r="T905"/>
      <c r="U905"/>
      <c r="V905"/>
      <c r="W905"/>
      <c r="X905"/>
      <c r="Y905"/>
      <c r="Z905"/>
      <c r="AA905"/>
      <c r="AC905"/>
      <c r="AD905"/>
      <c r="AE905"/>
      <c r="AF905"/>
      <c r="AG905"/>
      <c r="AH905" s="299"/>
      <c r="AI905"/>
      <c r="AJ905"/>
      <c r="AL905"/>
      <c r="AM905" s="329"/>
      <c r="AN905"/>
      <c r="AQ905"/>
      <c r="AR905"/>
      <c r="AS905"/>
    </row>
    <row r="906" spans="1:45" x14ac:dyDescent="0.25">
      <c r="A906" s="14"/>
      <c r="B906" s="8"/>
      <c r="C906" s="8"/>
      <c r="D906" s="15"/>
      <c r="E906" s="16"/>
      <c r="F906" s="8"/>
      <c r="G906" s="19"/>
      <c r="H906" s="18"/>
      <c r="I906" s="18"/>
      <c r="J906"/>
      <c r="K906"/>
      <c r="L906"/>
      <c r="M906"/>
      <c r="N906"/>
      <c r="O906"/>
      <c r="P906"/>
      <c r="Q906"/>
      <c r="R906"/>
      <c r="T906"/>
      <c r="U906"/>
      <c r="V906"/>
      <c r="W906"/>
      <c r="X906"/>
      <c r="Y906"/>
      <c r="Z906"/>
      <c r="AA906"/>
      <c r="AC906"/>
      <c r="AD906"/>
      <c r="AE906"/>
      <c r="AF906"/>
      <c r="AG906"/>
      <c r="AH906" s="299"/>
      <c r="AI906"/>
      <c r="AJ906"/>
      <c r="AL906"/>
      <c r="AM906" s="329"/>
      <c r="AN906"/>
      <c r="AQ906"/>
      <c r="AR906"/>
      <c r="AS906"/>
    </row>
    <row r="907" spans="1:45" x14ac:dyDescent="0.25">
      <c r="A907" s="14"/>
      <c r="B907" s="8"/>
      <c r="C907" s="8"/>
      <c r="D907" s="15"/>
      <c r="E907" s="16"/>
      <c r="F907" s="8"/>
      <c r="G907" s="19"/>
      <c r="H907" s="18"/>
      <c r="I907" s="18"/>
      <c r="J907"/>
      <c r="K907"/>
      <c r="L907"/>
      <c r="M907"/>
      <c r="N907"/>
      <c r="O907"/>
      <c r="P907"/>
      <c r="Q907"/>
      <c r="R907"/>
      <c r="T907"/>
      <c r="U907"/>
      <c r="V907"/>
      <c r="W907"/>
      <c r="X907"/>
      <c r="Y907"/>
      <c r="Z907"/>
      <c r="AA907"/>
      <c r="AC907"/>
      <c r="AD907"/>
      <c r="AE907"/>
      <c r="AF907"/>
      <c r="AG907"/>
      <c r="AH907" s="299"/>
      <c r="AI907"/>
      <c r="AJ907"/>
      <c r="AL907"/>
      <c r="AM907" s="329"/>
      <c r="AN907"/>
      <c r="AQ907"/>
      <c r="AR907"/>
      <c r="AS907"/>
    </row>
    <row r="908" spans="1:45" x14ac:dyDescent="0.25">
      <c r="A908" s="14"/>
      <c r="B908" s="8"/>
      <c r="C908" s="8"/>
      <c r="D908" s="15"/>
      <c r="E908" s="16"/>
      <c r="F908" s="8"/>
      <c r="G908" s="19"/>
      <c r="H908" s="18"/>
      <c r="I908" s="18"/>
      <c r="J908"/>
      <c r="K908"/>
      <c r="L908"/>
      <c r="M908"/>
      <c r="N908"/>
      <c r="O908"/>
      <c r="P908"/>
      <c r="Q908"/>
      <c r="R908"/>
      <c r="T908"/>
      <c r="U908"/>
      <c r="V908"/>
      <c r="W908"/>
      <c r="X908"/>
      <c r="Y908"/>
      <c r="Z908"/>
      <c r="AA908"/>
      <c r="AC908"/>
      <c r="AD908"/>
      <c r="AE908"/>
      <c r="AF908"/>
      <c r="AG908"/>
      <c r="AH908" s="299"/>
      <c r="AI908"/>
      <c r="AJ908"/>
      <c r="AL908"/>
      <c r="AM908" s="329"/>
      <c r="AN908"/>
      <c r="AQ908"/>
      <c r="AR908"/>
      <c r="AS908"/>
    </row>
    <row r="909" spans="1:45" x14ac:dyDescent="0.25">
      <c r="A909" s="14"/>
      <c r="B909" s="8"/>
      <c r="C909" s="8"/>
      <c r="D909" s="15"/>
      <c r="E909" s="16"/>
      <c r="F909" s="8"/>
      <c r="G909" s="19"/>
      <c r="H909" s="18"/>
      <c r="I909" s="18"/>
      <c r="J909"/>
      <c r="K909"/>
      <c r="L909"/>
      <c r="M909"/>
      <c r="N909"/>
      <c r="O909"/>
      <c r="P909"/>
      <c r="Q909"/>
      <c r="R909"/>
      <c r="T909"/>
      <c r="U909"/>
      <c r="V909"/>
      <c r="W909"/>
      <c r="X909"/>
      <c r="Y909"/>
      <c r="Z909"/>
      <c r="AA909"/>
      <c r="AC909"/>
      <c r="AD909"/>
      <c r="AE909"/>
      <c r="AF909"/>
      <c r="AG909"/>
      <c r="AH909" s="299"/>
      <c r="AI909"/>
      <c r="AJ909"/>
      <c r="AL909"/>
      <c r="AM909" s="329"/>
      <c r="AN909"/>
      <c r="AQ909"/>
      <c r="AR909"/>
      <c r="AS909"/>
    </row>
    <row r="910" spans="1:45" x14ac:dyDescent="0.25">
      <c r="A910" s="14"/>
      <c r="B910" s="8"/>
      <c r="C910" s="8"/>
      <c r="D910" s="15"/>
      <c r="E910" s="16"/>
      <c r="F910" s="8"/>
      <c r="G910" s="19"/>
      <c r="H910" s="18"/>
      <c r="I910" s="18"/>
      <c r="J910"/>
      <c r="K910"/>
      <c r="L910"/>
      <c r="M910"/>
      <c r="N910"/>
      <c r="O910"/>
      <c r="P910"/>
      <c r="Q910"/>
      <c r="R910"/>
      <c r="T910"/>
      <c r="U910"/>
      <c r="V910"/>
      <c r="W910"/>
      <c r="X910"/>
      <c r="Y910"/>
      <c r="Z910"/>
      <c r="AA910"/>
      <c r="AC910"/>
      <c r="AD910"/>
      <c r="AE910"/>
      <c r="AF910"/>
      <c r="AG910"/>
      <c r="AH910" s="299"/>
      <c r="AI910"/>
      <c r="AJ910"/>
      <c r="AL910"/>
      <c r="AM910" s="329"/>
      <c r="AN910"/>
      <c r="AQ910"/>
      <c r="AR910"/>
      <c r="AS910"/>
    </row>
    <row r="911" spans="1:45" x14ac:dyDescent="0.25">
      <c r="A911" s="14"/>
      <c r="B911" s="8"/>
      <c r="C911" s="8"/>
      <c r="D911" s="15"/>
      <c r="E911" s="16"/>
      <c r="F911" s="8"/>
      <c r="G911" s="19"/>
      <c r="H911" s="18"/>
      <c r="I911" s="18"/>
      <c r="J911"/>
      <c r="K911"/>
      <c r="L911"/>
      <c r="M911"/>
      <c r="N911"/>
      <c r="O911"/>
      <c r="P911"/>
      <c r="Q911"/>
      <c r="R911"/>
      <c r="T911"/>
      <c r="U911"/>
      <c r="V911"/>
      <c r="W911"/>
      <c r="X911"/>
      <c r="Y911"/>
      <c r="Z911"/>
      <c r="AA911"/>
      <c r="AC911"/>
      <c r="AD911"/>
      <c r="AE911"/>
      <c r="AF911"/>
      <c r="AG911"/>
      <c r="AH911" s="299"/>
      <c r="AI911"/>
      <c r="AJ911"/>
      <c r="AL911"/>
      <c r="AM911" s="329"/>
      <c r="AN911"/>
      <c r="AQ911"/>
      <c r="AR911"/>
      <c r="AS911"/>
    </row>
    <row r="912" spans="1:45" x14ac:dyDescent="0.25">
      <c r="A912" s="14"/>
      <c r="B912" s="8"/>
      <c r="C912" s="8"/>
      <c r="D912" s="15"/>
      <c r="E912" s="16"/>
      <c r="F912" s="8"/>
      <c r="G912" s="19"/>
      <c r="H912" s="18"/>
      <c r="I912" s="18"/>
      <c r="J912"/>
      <c r="K912"/>
      <c r="L912"/>
      <c r="M912"/>
      <c r="N912"/>
      <c r="O912"/>
      <c r="P912"/>
      <c r="Q912"/>
      <c r="R912"/>
      <c r="T912"/>
      <c r="U912"/>
      <c r="V912"/>
      <c r="W912"/>
      <c r="X912"/>
      <c r="Y912"/>
      <c r="Z912"/>
      <c r="AA912"/>
      <c r="AC912"/>
      <c r="AD912"/>
      <c r="AE912"/>
      <c r="AF912"/>
      <c r="AG912"/>
      <c r="AH912" s="299"/>
      <c r="AI912"/>
      <c r="AJ912"/>
      <c r="AL912"/>
      <c r="AM912" s="329"/>
      <c r="AN912"/>
      <c r="AQ912"/>
      <c r="AR912"/>
      <c r="AS912"/>
    </row>
    <row r="913" spans="1:45" x14ac:dyDescent="0.25">
      <c r="A913" s="14"/>
      <c r="B913" s="8"/>
      <c r="C913" s="8"/>
      <c r="D913" s="15"/>
      <c r="E913" s="16"/>
      <c r="F913" s="8"/>
      <c r="G913" s="19"/>
      <c r="H913" s="18"/>
      <c r="I913" s="18"/>
      <c r="J913"/>
      <c r="K913"/>
      <c r="L913"/>
      <c r="M913"/>
      <c r="N913"/>
      <c r="O913"/>
      <c r="P913"/>
      <c r="Q913"/>
      <c r="R913"/>
      <c r="T913"/>
      <c r="U913"/>
      <c r="V913"/>
      <c r="W913"/>
      <c r="X913"/>
      <c r="Y913"/>
      <c r="Z913"/>
      <c r="AA913"/>
      <c r="AC913"/>
      <c r="AD913"/>
      <c r="AE913"/>
      <c r="AF913"/>
      <c r="AG913"/>
      <c r="AH913" s="299"/>
      <c r="AI913"/>
      <c r="AJ913"/>
      <c r="AL913"/>
      <c r="AM913" s="329"/>
      <c r="AN913"/>
      <c r="AQ913"/>
      <c r="AR913"/>
      <c r="AS913"/>
    </row>
    <row r="914" spans="1:45" x14ac:dyDescent="0.25">
      <c r="A914" s="14"/>
      <c r="B914" s="8"/>
      <c r="C914" s="8"/>
      <c r="D914" s="15"/>
      <c r="E914" s="16"/>
      <c r="F914" s="8"/>
      <c r="G914" s="19"/>
      <c r="H914" s="18"/>
      <c r="I914" s="18"/>
      <c r="J914"/>
      <c r="K914"/>
      <c r="L914"/>
      <c r="M914"/>
      <c r="N914"/>
      <c r="O914"/>
      <c r="P914"/>
      <c r="Q914"/>
      <c r="R914"/>
      <c r="T914"/>
      <c r="U914"/>
      <c r="V914"/>
      <c r="W914"/>
      <c r="X914"/>
      <c r="Y914"/>
      <c r="Z914"/>
      <c r="AA914"/>
      <c r="AC914"/>
      <c r="AD914"/>
      <c r="AE914"/>
      <c r="AF914"/>
      <c r="AG914"/>
      <c r="AH914" s="299"/>
      <c r="AI914"/>
      <c r="AJ914"/>
      <c r="AL914"/>
      <c r="AM914" s="329"/>
      <c r="AN914"/>
      <c r="AQ914"/>
      <c r="AR914"/>
      <c r="AS914"/>
    </row>
    <row r="915" spans="1:45" x14ac:dyDescent="0.25">
      <c r="A915" s="14"/>
      <c r="B915" s="8"/>
      <c r="C915" s="8"/>
      <c r="D915" s="15"/>
      <c r="E915" s="16"/>
      <c r="F915" s="8"/>
      <c r="G915" s="19"/>
      <c r="H915" s="18"/>
      <c r="I915" s="18"/>
      <c r="J915"/>
      <c r="K915"/>
      <c r="L915"/>
      <c r="M915"/>
      <c r="N915"/>
      <c r="O915"/>
      <c r="P915"/>
      <c r="Q915"/>
      <c r="R915"/>
      <c r="T915"/>
      <c r="U915"/>
      <c r="V915"/>
      <c r="W915"/>
      <c r="X915"/>
      <c r="Y915"/>
      <c r="Z915"/>
      <c r="AA915"/>
      <c r="AC915"/>
      <c r="AD915"/>
      <c r="AE915"/>
      <c r="AF915"/>
      <c r="AG915"/>
      <c r="AH915" s="299"/>
      <c r="AI915"/>
      <c r="AJ915"/>
      <c r="AL915"/>
      <c r="AM915" s="329"/>
      <c r="AN915"/>
      <c r="AQ915"/>
      <c r="AR915"/>
      <c r="AS915"/>
    </row>
    <row r="916" spans="1:45" x14ac:dyDescent="0.25">
      <c r="A916" s="14"/>
      <c r="B916" s="8"/>
      <c r="C916" s="8"/>
      <c r="D916" s="15"/>
      <c r="E916" s="16"/>
      <c r="F916" s="8"/>
      <c r="G916" s="19"/>
      <c r="H916" s="18"/>
      <c r="I916" s="18"/>
      <c r="J916"/>
      <c r="K916"/>
      <c r="L916"/>
      <c r="M916"/>
      <c r="N916"/>
      <c r="O916"/>
      <c r="P916"/>
      <c r="Q916"/>
      <c r="R916"/>
      <c r="T916"/>
      <c r="U916"/>
      <c r="V916"/>
      <c r="W916"/>
      <c r="X916"/>
      <c r="Y916"/>
      <c r="Z916"/>
      <c r="AA916"/>
      <c r="AC916"/>
      <c r="AD916"/>
      <c r="AE916"/>
      <c r="AF916"/>
      <c r="AG916"/>
      <c r="AH916" s="299"/>
      <c r="AI916"/>
      <c r="AJ916"/>
      <c r="AL916"/>
      <c r="AM916" s="329"/>
      <c r="AN916"/>
      <c r="AQ916"/>
      <c r="AR916"/>
      <c r="AS916"/>
    </row>
    <row r="917" spans="1:45" x14ac:dyDescent="0.25">
      <c r="A917" s="14"/>
      <c r="B917" s="8"/>
      <c r="C917" s="8"/>
      <c r="D917" s="15"/>
      <c r="E917" s="16"/>
      <c r="F917" s="8"/>
      <c r="G917" s="19"/>
      <c r="H917" s="18"/>
      <c r="I917" s="18"/>
      <c r="J917"/>
      <c r="K917"/>
      <c r="L917"/>
      <c r="M917"/>
      <c r="N917"/>
      <c r="O917"/>
      <c r="P917"/>
      <c r="Q917"/>
      <c r="R917"/>
      <c r="T917"/>
      <c r="U917"/>
      <c r="V917"/>
      <c r="W917"/>
      <c r="X917"/>
      <c r="Y917"/>
      <c r="Z917"/>
      <c r="AA917"/>
      <c r="AC917"/>
      <c r="AD917"/>
      <c r="AE917"/>
      <c r="AF917"/>
      <c r="AG917"/>
      <c r="AH917" s="299"/>
      <c r="AI917"/>
      <c r="AJ917"/>
      <c r="AL917"/>
      <c r="AM917" s="329"/>
      <c r="AN917"/>
      <c r="AQ917"/>
      <c r="AR917"/>
      <c r="AS917"/>
    </row>
    <row r="918" spans="1:45" x14ac:dyDescent="0.25">
      <c r="A918" s="14"/>
      <c r="B918" s="8"/>
      <c r="C918" s="8"/>
      <c r="D918" s="15"/>
      <c r="E918" s="16"/>
      <c r="F918" s="8"/>
      <c r="G918" s="19"/>
      <c r="H918" s="18"/>
      <c r="I918" s="18"/>
      <c r="J918"/>
      <c r="K918"/>
      <c r="L918"/>
      <c r="M918"/>
      <c r="N918"/>
      <c r="O918"/>
      <c r="P918"/>
      <c r="Q918"/>
      <c r="R918"/>
      <c r="T918"/>
      <c r="U918"/>
      <c r="V918"/>
      <c r="W918"/>
      <c r="X918"/>
      <c r="Y918"/>
      <c r="Z918"/>
      <c r="AA918"/>
      <c r="AC918"/>
      <c r="AD918"/>
      <c r="AE918"/>
      <c r="AF918"/>
      <c r="AG918"/>
      <c r="AH918" s="299"/>
      <c r="AI918"/>
      <c r="AJ918"/>
      <c r="AL918"/>
      <c r="AM918" s="329"/>
      <c r="AN918"/>
      <c r="AQ918"/>
      <c r="AR918"/>
      <c r="AS918"/>
    </row>
    <row r="919" spans="1:45" x14ac:dyDescent="0.25">
      <c r="A919" s="14"/>
      <c r="B919" s="8"/>
      <c r="C919" s="8"/>
      <c r="D919" s="15"/>
      <c r="E919" s="16"/>
      <c r="F919" s="8"/>
      <c r="G919" s="19"/>
      <c r="H919" s="18"/>
      <c r="I919" s="18"/>
      <c r="J919"/>
      <c r="K919"/>
      <c r="L919"/>
      <c r="M919"/>
      <c r="N919"/>
      <c r="O919"/>
      <c r="P919"/>
      <c r="Q919"/>
      <c r="R919"/>
      <c r="T919"/>
      <c r="U919"/>
      <c r="V919"/>
      <c r="W919"/>
      <c r="X919"/>
      <c r="Y919"/>
      <c r="Z919"/>
      <c r="AA919"/>
      <c r="AC919"/>
      <c r="AD919"/>
      <c r="AE919"/>
      <c r="AF919"/>
      <c r="AG919"/>
      <c r="AH919" s="299"/>
      <c r="AI919"/>
      <c r="AJ919"/>
      <c r="AL919"/>
      <c r="AM919" s="329"/>
      <c r="AN919"/>
      <c r="AQ919"/>
      <c r="AR919"/>
      <c r="AS919"/>
    </row>
    <row r="920" spans="1:45" x14ac:dyDescent="0.25">
      <c r="A920" s="14"/>
      <c r="B920" s="8"/>
      <c r="C920" s="8"/>
      <c r="D920" s="15"/>
      <c r="E920" s="16"/>
      <c r="F920" s="8"/>
      <c r="G920" s="19"/>
      <c r="H920" s="18"/>
      <c r="I920" s="18"/>
      <c r="J920"/>
      <c r="K920"/>
      <c r="L920"/>
      <c r="M920"/>
      <c r="N920"/>
      <c r="O920"/>
      <c r="P920"/>
      <c r="Q920"/>
      <c r="R920"/>
      <c r="T920"/>
      <c r="U920"/>
      <c r="V920"/>
      <c r="W920"/>
      <c r="X920"/>
      <c r="Y920"/>
      <c r="Z920"/>
      <c r="AA920"/>
      <c r="AC920"/>
      <c r="AD920"/>
      <c r="AE920"/>
      <c r="AF920"/>
      <c r="AG920"/>
      <c r="AH920" s="299"/>
      <c r="AI920"/>
      <c r="AJ920"/>
      <c r="AL920"/>
      <c r="AM920" s="329"/>
      <c r="AN920"/>
      <c r="AQ920"/>
      <c r="AR920"/>
      <c r="AS920"/>
    </row>
    <row r="921" spans="1:45" x14ac:dyDescent="0.25">
      <c r="A921" s="14"/>
      <c r="B921" s="8"/>
      <c r="C921" s="8"/>
      <c r="E921" s="16"/>
      <c r="J921"/>
      <c r="K921"/>
      <c r="L921"/>
      <c r="M921"/>
      <c r="N921"/>
      <c r="O921"/>
      <c r="P921"/>
      <c r="Q921"/>
      <c r="R921"/>
      <c r="T921"/>
      <c r="U921"/>
      <c r="V921"/>
      <c r="W921"/>
      <c r="X921"/>
      <c r="Y921"/>
      <c r="Z921"/>
      <c r="AA921"/>
      <c r="AC921"/>
      <c r="AD921"/>
      <c r="AE921"/>
      <c r="AF921"/>
      <c r="AG921"/>
      <c r="AH921" s="299"/>
      <c r="AI921"/>
      <c r="AJ921"/>
      <c r="AL921"/>
      <c r="AM921" s="329"/>
      <c r="AN921"/>
      <c r="AQ921"/>
      <c r="AR921"/>
      <c r="AS921"/>
    </row>
    <row r="922" spans="1:45" x14ac:dyDescent="0.25">
      <c r="A922" s="14"/>
      <c r="B922" s="8"/>
      <c r="C922" s="8"/>
      <c r="E922" s="16"/>
      <c r="J922"/>
      <c r="K922"/>
      <c r="L922"/>
      <c r="M922"/>
      <c r="N922"/>
      <c r="O922"/>
      <c r="P922"/>
      <c r="Q922"/>
      <c r="R922"/>
      <c r="T922"/>
      <c r="U922"/>
      <c r="V922"/>
      <c r="W922"/>
      <c r="X922"/>
      <c r="Y922"/>
      <c r="Z922"/>
      <c r="AA922"/>
      <c r="AC922"/>
      <c r="AD922"/>
      <c r="AE922"/>
      <c r="AF922"/>
      <c r="AG922"/>
      <c r="AH922" s="299"/>
      <c r="AI922"/>
      <c r="AJ922"/>
      <c r="AL922"/>
      <c r="AM922" s="329"/>
      <c r="AN922"/>
      <c r="AQ922"/>
      <c r="AR922"/>
      <c r="AS922"/>
    </row>
    <row r="923" spans="1:45" x14ac:dyDescent="0.25">
      <c r="A923" s="14"/>
      <c r="B923" s="8"/>
      <c r="C923" s="8"/>
      <c r="E923" s="16"/>
      <c r="J923"/>
      <c r="K923"/>
      <c r="L923"/>
      <c r="M923"/>
      <c r="N923"/>
      <c r="O923"/>
      <c r="P923"/>
      <c r="Q923"/>
      <c r="R923"/>
      <c r="T923"/>
      <c r="U923"/>
      <c r="V923"/>
      <c r="W923"/>
      <c r="X923"/>
      <c r="Y923"/>
      <c r="Z923"/>
      <c r="AA923"/>
      <c r="AC923"/>
      <c r="AD923"/>
      <c r="AE923"/>
      <c r="AF923"/>
      <c r="AG923"/>
      <c r="AH923" s="299"/>
      <c r="AI923"/>
      <c r="AJ923"/>
      <c r="AL923"/>
      <c r="AM923" s="329"/>
      <c r="AN923"/>
      <c r="AQ923"/>
      <c r="AR923"/>
      <c r="AS923"/>
    </row>
    <row r="924" spans="1:45" x14ac:dyDescent="0.25">
      <c r="A924" s="14"/>
      <c r="B924" s="8"/>
      <c r="C924" s="8"/>
      <c r="E924" s="16"/>
      <c r="J924"/>
      <c r="K924"/>
      <c r="L924"/>
      <c r="M924"/>
      <c r="N924"/>
      <c r="O924"/>
      <c r="P924"/>
      <c r="Q924"/>
      <c r="R924"/>
      <c r="T924"/>
      <c r="U924"/>
      <c r="V924"/>
      <c r="W924"/>
      <c r="X924"/>
      <c r="Y924"/>
      <c r="Z924"/>
      <c r="AA924"/>
      <c r="AC924"/>
      <c r="AD924"/>
      <c r="AE924"/>
      <c r="AF924"/>
      <c r="AG924"/>
      <c r="AH924" s="299"/>
      <c r="AI924"/>
      <c r="AJ924"/>
      <c r="AL924"/>
      <c r="AM924" s="329"/>
      <c r="AN924"/>
      <c r="AQ924"/>
      <c r="AR924"/>
      <c r="AS924"/>
    </row>
    <row r="925" spans="1:45" x14ac:dyDescent="0.25">
      <c r="A925" s="14"/>
      <c r="B925" s="8"/>
      <c r="C925" s="8"/>
      <c r="E925" s="16"/>
      <c r="J925"/>
      <c r="K925"/>
      <c r="L925"/>
      <c r="M925"/>
      <c r="N925"/>
      <c r="O925"/>
      <c r="P925"/>
      <c r="Q925"/>
      <c r="R925"/>
      <c r="T925"/>
      <c r="U925"/>
      <c r="V925"/>
      <c r="W925"/>
      <c r="X925"/>
      <c r="Y925"/>
      <c r="Z925"/>
      <c r="AA925"/>
      <c r="AC925"/>
      <c r="AD925"/>
      <c r="AE925"/>
      <c r="AF925"/>
      <c r="AG925"/>
      <c r="AH925" s="299"/>
      <c r="AI925"/>
      <c r="AJ925"/>
      <c r="AL925"/>
      <c r="AM925" s="329"/>
      <c r="AN925"/>
      <c r="AQ925"/>
      <c r="AR925"/>
      <c r="AS925"/>
    </row>
    <row r="926" spans="1:45" x14ac:dyDescent="0.25">
      <c r="A926" s="14"/>
      <c r="B926" s="8"/>
      <c r="C926" s="8"/>
      <c r="E926" s="16"/>
      <c r="J926"/>
      <c r="K926"/>
      <c r="L926"/>
      <c r="M926"/>
      <c r="N926"/>
      <c r="O926"/>
      <c r="P926"/>
      <c r="Q926"/>
      <c r="R926"/>
      <c r="T926"/>
      <c r="U926"/>
      <c r="V926"/>
      <c r="W926"/>
      <c r="X926"/>
      <c r="Y926"/>
      <c r="Z926"/>
      <c r="AA926"/>
      <c r="AC926"/>
      <c r="AD926"/>
      <c r="AE926"/>
      <c r="AF926"/>
      <c r="AG926"/>
      <c r="AH926" s="299"/>
      <c r="AI926"/>
      <c r="AJ926"/>
      <c r="AL926"/>
      <c r="AM926" s="329"/>
      <c r="AN926"/>
      <c r="AQ926"/>
      <c r="AR926"/>
      <c r="AS926"/>
    </row>
    <row r="927" spans="1:45" x14ac:dyDescent="0.25">
      <c r="A927" s="14"/>
      <c r="J927"/>
      <c r="K927"/>
      <c r="L927"/>
      <c r="M927"/>
      <c r="N927"/>
      <c r="O927"/>
      <c r="P927"/>
      <c r="Q927"/>
      <c r="R927"/>
      <c r="T927"/>
      <c r="U927"/>
      <c r="V927"/>
      <c r="W927"/>
      <c r="X927"/>
      <c r="Y927"/>
      <c r="Z927"/>
      <c r="AA927"/>
      <c r="AC927"/>
      <c r="AD927"/>
      <c r="AE927"/>
      <c r="AF927"/>
      <c r="AG927"/>
      <c r="AH927" s="299"/>
      <c r="AI927"/>
      <c r="AJ927"/>
      <c r="AL927"/>
      <c r="AM927" s="329"/>
      <c r="AN927"/>
      <c r="AQ927"/>
      <c r="AR927"/>
      <c r="AS927"/>
    </row>
    <row r="928" spans="1:45" x14ac:dyDescent="0.25">
      <c r="A928" s="14"/>
      <c r="J928"/>
      <c r="K928"/>
      <c r="L928"/>
      <c r="M928"/>
      <c r="N928"/>
      <c r="O928"/>
      <c r="P928"/>
      <c r="Q928"/>
      <c r="R928"/>
      <c r="T928"/>
      <c r="U928"/>
      <c r="V928"/>
      <c r="W928"/>
      <c r="X928"/>
      <c r="Y928"/>
      <c r="Z928"/>
      <c r="AA928"/>
      <c r="AC928"/>
      <c r="AD928"/>
      <c r="AE928"/>
      <c r="AF928"/>
      <c r="AG928"/>
      <c r="AH928" s="299"/>
      <c r="AI928"/>
      <c r="AJ928"/>
      <c r="AL928"/>
      <c r="AM928" s="329"/>
      <c r="AN928"/>
      <c r="AQ928"/>
      <c r="AR928"/>
      <c r="AS928"/>
    </row>
    <row r="929" spans="1:45" x14ac:dyDescent="0.25">
      <c r="A929" s="14"/>
      <c r="J929"/>
      <c r="K929"/>
      <c r="L929"/>
      <c r="M929"/>
      <c r="N929"/>
      <c r="O929"/>
      <c r="P929"/>
      <c r="Q929"/>
      <c r="R929"/>
      <c r="T929"/>
      <c r="U929"/>
      <c r="V929"/>
      <c r="W929"/>
      <c r="X929"/>
      <c r="Y929"/>
      <c r="Z929"/>
      <c r="AA929"/>
      <c r="AC929"/>
      <c r="AD929"/>
      <c r="AE929"/>
      <c r="AF929"/>
      <c r="AG929"/>
      <c r="AH929" s="299"/>
      <c r="AI929"/>
      <c r="AJ929"/>
      <c r="AL929"/>
      <c r="AM929" s="329"/>
      <c r="AN929"/>
      <c r="AQ929"/>
      <c r="AR929"/>
      <c r="AS929"/>
    </row>
    <row r="930" spans="1:45" x14ac:dyDescent="0.25">
      <c r="A930" s="14"/>
      <c r="J930"/>
      <c r="K930"/>
      <c r="L930"/>
      <c r="M930"/>
      <c r="N930"/>
      <c r="O930"/>
      <c r="P930"/>
      <c r="Q930"/>
      <c r="R930"/>
      <c r="T930"/>
      <c r="U930"/>
      <c r="V930"/>
      <c r="W930"/>
      <c r="X930"/>
      <c r="Y930"/>
      <c r="Z930"/>
      <c r="AA930"/>
      <c r="AC930"/>
      <c r="AD930"/>
      <c r="AE930"/>
      <c r="AF930"/>
      <c r="AG930"/>
      <c r="AH930" s="299"/>
      <c r="AI930"/>
      <c r="AJ930"/>
      <c r="AL930"/>
      <c r="AM930" s="329"/>
      <c r="AN930"/>
      <c r="AQ930"/>
      <c r="AR930"/>
      <c r="AS930"/>
    </row>
    <row r="931" spans="1:45" x14ac:dyDescent="0.25">
      <c r="A931" s="14"/>
      <c r="J931"/>
      <c r="K931"/>
      <c r="L931"/>
      <c r="M931"/>
      <c r="N931"/>
      <c r="O931"/>
      <c r="P931"/>
      <c r="Q931"/>
      <c r="R931"/>
      <c r="T931"/>
      <c r="U931"/>
      <c r="V931"/>
      <c r="W931"/>
      <c r="X931"/>
      <c r="Y931"/>
      <c r="Z931"/>
      <c r="AA931"/>
      <c r="AC931"/>
      <c r="AD931"/>
      <c r="AE931"/>
      <c r="AF931"/>
      <c r="AG931"/>
      <c r="AH931" s="299"/>
      <c r="AI931"/>
      <c r="AJ931"/>
      <c r="AL931"/>
      <c r="AM931" s="329"/>
      <c r="AN931"/>
      <c r="AQ931"/>
      <c r="AR931"/>
      <c r="AS931"/>
    </row>
    <row r="932" spans="1:45" x14ac:dyDescent="0.25">
      <c r="A932" s="14"/>
      <c r="J932"/>
      <c r="K932"/>
      <c r="L932"/>
      <c r="M932"/>
      <c r="N932"/>
      <c r="O932"/>
      <c r="P932"/>
      <c r="Q932"/>
      <c r="R932"/>
      <c r="T932"/>
      <c r="U932"/>
      <c r="V932"/>
      <c r="W932"/>
      <c r="X932"/>
      <c r="Y932"/>
      <c r="Z932"/>
      <c r="AA932"/>
      <c r="AC932"/>
      <c r="AD932"/>
      <c r="AE932"/>
      <c r="AF932"/>
      <c r="AG932"/>
      <c r="AH932" s="299"/>
      <c r="AI932"/>
      <c r="AJ932"/>
      <c r="AL932"/>
      <c r="AM932" s="329"/>
      <c r="AN932"/>
      <c r="AQ932"/>
      <c r="AR932"/>
      <c r="AS932"/>
    </row>
  </sheetData>
  <mergeCells count="58">
    <mergeCell ref="AQ104:AS104"/>
    <mergeCell ref="T98:W98"/>
    <mergeCell ref="AC98:AF98"/>
    <mergeCell ref="AL98:AO98"/>
    <mergeCell ref="T104:V104"/>
    <mergeCell ref="W104:X104"/>
    <mergeCell ref="Y104:AA104"/>
    <mergeCell ref="AC104:AE104"/>
    <mergeCell ref="AF104:AG104"/>
    <mergeCell ref="AH104:AJ104"/>
    <mergeCell ref="AL104:AN104"/>
    <mergeCell ref="AO104:AP104"/>
    <mergeCell ref="T15:W15"/>
    <mergeCell ref="AC15:AF15"/>
    <mergeCell ref="AL15:AO15"/>
    <mergeCell ref="T1:AA12"/>
    <mergeCell ref="AC1:AJ12"/>
    <mergeCell ref="AL1:AS12"/>
    <mergeCell ref="T13:V13"/>
    <mergeCell ref="W13:Y13"/>
    <mergeCell ref="Z13:AA13"/>
    <mergeCell ref="AC13:AE13"/>
    <mergeCell ref="AF13:AH13"/>
    <mergeCell ref="AI13:AJ13"/>
    <mergeCell ref="AL13:AN13"/>
    <mergeCell ref="AO13:AQ13"/>
    <mergeCell ref="AR13:AS13"/>
    <mergeCell ref="A1:I7"/>
    <mergeCell ref="K1:R12"/>
    <mergeCell ref="A8:I8"/>
    <mergeCell ref="A9:I9"/>
    <mergeCell ref="A10:G10"/>
    <mergeCell ref="A11:F11"/>
    <mergeCell ref="A12:I12"/>
    <mergeCell ref="B19:H19"/>
    <mergeCell ref="B25:H25"/>
    <mergeCell ref="B48:H48"/>
    <mergeCell ref="B57:H57"/>
    <mergeCell ref="B75:H75"/>
    <mergeCell ref="B35:H35"/>
    <mergeCell ref="A13:I13"/>
    <mergeCell ref="K13:M13"/>
    <mergeCell ref="N13:P13"/>
    <mergeCell ref="B15:H15"/>
    <mergeCell ref="K15:N15"/>
    <mergeCell ref="B94:H94"/>
    <mergeCell ref="B89:H89"/>
    <mergeCell ref="H100:K100"/>
    <mergeCell ref="B108:D109"/>
    <mergeCell ref="F108:I109"/>
    <mergeCell ref="K97:N97"/>
    <mergeCell ref="K98:O98"/>
    <mergeCell ref="F101:H101"/>
    <mergeCell ref="K101:L104"/>
    <mergeCell ref="M101:O104"/>
    <mergeCell ref="A97:H97"/>
    <mergeCell ref="B106:D107"/>
    <mergeCell ref="F106:I107"/>
  </mergeCells>
  <pageMargins left="0.19685039370078741" right="0" top="0" bottom="0" header="0" footer="0"/>
  <pageSetup paperSize="8" orientation="landscape" verticalDpi="36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008"/>
  <sheetViews>
    <sheetView tabSelected="1" topLeftCell="A16" zoomScale="110" zoomScaleNormal="110" workbookViewId="0">
      <selection activeCell="H42" sqref="A1:H42"/>
    </sheetView>
  </sheetViews>
  <sheetFormatPr defaultColWidth="14.42578125" defaultRowHeight="15" x14ac:dyDescent="0.25"/>
  <cols>
    <col min="1" max="1" width="6.28515625" customWidth="1"/>
    <col min="2" max="2" width="22.28515625" customWidth="1"/>
    <col min="3" max="3" width="15.85546875" customWidth="1"/>
    <col min="4" max="4" width="8.42578125" customWidth="1"/>
    <col min="5" max="5" width="14.85546875" customWidth="1"/>
    <col min="6" max="6" width="16.85546875" customWidth="1"/>
    <col min="7" max="7" width="16.28515625" customWidth="1"/>
    <col min="8" max="8" width="15.7109375" customWidth="1"/>
    <col min="9" max="19" width="8" customWidth="1"/>
  </cols>
  <sheetData>
    <row r="1" spans="1:20" ht="15" customHeight="1" x14ac:dyDescent="0.25">
      <c r="A1" s="772" t="s">
        <v>0</v>
      </c>
      <c r="B1" s="773"/>
      <c r="C1" s="773"/>
      <c r="D1" s="773"/>
      <c r="E1" s="773"/>
      <c r="F1" s="773"/>
      <c r="G1" s="773"/>
      <c r="H1" s="774"/>
    </row>
    <row r="2" spans="1:20" ht="12.6" customHeight="1" x14ac:dyDescent="0.25">
      <c r="A2" s="775"/>
      <c r="B2" s="776"/>
      <c r="C2" s="776"/>
      <c r="D2" s="776"/>
      <c r="E2" s="776"/>
      <c r="F2" s="776"/>
      <c r="G2" s="776"/>
      <c r="H2" s="777"/>
    </row>
    <row r="3" spans="1:20" x14ac:dyDescent="0.25">
      <c r="A3" s="775"/>
      <c r="B3" s="776"/>
      <c r="C3" s="776"/>
      <c r="D3" s="776"/>
      <c r="E3" s="776"/>
      <c r="F3" s="776"/>
      <c r="G3" s="776"/>
      <c r="H3" s="777"/>
    </row>
    <row r="4" spans="1:20" ht="11.45" customHeight="1" x14ac:dyDescent="0.25">
      <c r="A4" s="775"/>
      <c r="B4" s="776"/>
      <c r="C4" s="776"/>
      <c r="D4" s="776"/>
      <c r="E4" s="776"/>
      <c r="F4" s="776"/>
      <c r="G4" s="776"/>
      <c r="H4" s="777"/>
    </row>
    <row r="5" spans="1:20" ht="7.9" customHeight="1" x14ac:dyDescent="0.25">
      <c r="A5" s="775"/>
      <c r="B5" s="776"/>
      <c r="C5" s="776"/>
      <c r="D5" s="776"/>
      <c r="E5" s="776"/>
      <c r="F5" s="776"/>
      <c r="G5" s="776"/>
      <c r="H5" s="777"/>
    </row>
    <row r="6" spans="1:20" ht="11.45" hidden="1" customHeight="1" x14ac:dyDescent="0.25">
      <c r="A6" s="775"/>
      <c r="B6" s="776"/>
      <c r="C6" s="776"/>
      <c r="D6" s="776"/>
      <c r="E6" s="776"/>
      <c r="F6" s="776"/>
      <c r="G6" s="776"/>
      <c r="H6" s="777"/>
    </row>
    <row r="7" spans="1:20" x14ac:dyDescent="0.25">
      <c r="A7" s="775"/>
      <c r="B7" s="776"/>
      <c r="C7" s="776"/>
      <c r="D7" s="776"/>
      <c r="E7" s="776"/>
      <c r="F7" s="776"/>
      <c r="G7" s="776"/>
      <c r="H7" s="777"/>
    </row>
    <row r="8" spans="1:20" ht="4.1500000000000004" customHeight="1" x14ac:dyDescent="0.25">
      <c r="A8" s="775"/>
      <c r="B8" s="776"/>
      <c r="C8" s="776"/>
      <c r="D8" s="776"/>
      <c r="E8" s="776"/>
      <c r="F8" s="776"/>
      <c r="G8" s="776"/>
      <c r="H8" s="777"/>
    </row>
    <row r="9" spans="1:20" x14ac:dyDescent="0.25">
      <c r="A9" s="24" t="s">
        <v>230</v>
      </c>
      <c r="B9" s="25"/>
      <c r="C9" s="25"/>
      <c r="D9" s="25"/>
      <c r="E9" s="25"/>
      <c r="F9" s="25"/>
      <c r="G9" s="25"/>
      <c r="H9" s="395"/>
    </row>
    <row r="10" spans="1:20" ht="12.75" customHeight="1" x14ac:dyDescent="0.25">
      <c r="A10" s="26" t="s">
        <v>2</v>
      </c>
      <c r="B10" s="27"/>
      <c r="C10" s="27"/>
      <c r="D10" s="27"/>
      <c r="E10" s="27"/>
      <c r="F10" s="27"/>
      <c r="G10" s="27"/>
      <c r="H10" s="29"/>
      <c r="I10" s="28"/>
      <c r="J10" s="28"/>
      <c r="K10" s="28"/>
      <c r="L10" s="28"/>
    </row>
    <row r="11" spans="1:20" ht="12.75" customHeight="1" x14ac:dyDescent="0.25">
      <c r="A11" s="778" t="s">
        <v>343</v>
      </c>
      <c r="B11" s="779"/>
      <c r="C11" s="779"/>
      <c r="D11" s="779"/>
      <c r="E11" s="779"/>
      <c r="F11" s="779"/>
      <c r="G11" s="30" t="s">
        <v>442</v>
      </c>
      <c r="H11" s="31"/>
      <c r="I11" s="28"/>
      <c r="J11" s="28"/>
      <c r="K11" s="28"/>
      <c r="L11" s="28"/>
    </row>
    <row r="12" spans="1:20" ht="12.75" customHeight="1" x14ac:dyDescent="0.25">
      <c r="A12" s="26" t="s">
        <v>4</v>
      </c>
      <c r="B12" s="27"/>
      <c r="C12" s="27"/>
      <c r="D12" s="27"/>
      <c r="E12" s="27"/>
      <c r="F12" s="32"/>
      <c r="G12" s="33" t="s">
        <v>231</v>
      </c>
      <c r="H12" s="34">
        <v>0.27643000000000001</v>
      </c>
      <c r="I12" s="28"/>
      <c r="J12" s="28"/>
      <c r="K12" s="28"/>
      <c r="L12" s="28"/>
    </row>
    <row r="13" spans="1:20" ht="12.75" customHeight="1" x14ac:dyDescent="0.25">
      <c r="A13" s="778" t="str">
        <f>'PANILHA '!A12:I12</f>
        <v>REGIÃO/MÊS DE REFERÊNCIA: SETOP REGIÃO NORTE OUTUBRO/2025 - SINAPI DEZEMBRO/2025</v>
      </c>
      <c r="B13" s="780"/>
      <c r="C13" s="780"/>
      <c r="D13" s="780"/>
      <c r="E13" s="780"/>
      <c r="F13" s="780"/>
      <c r="G13" s="780"/>
      <c r="H13" s="29"/>
      <c r="I13" s="28"/>
      <c r="J13" s="28"/>
      <c r="K13" s="28"/>
      <c r="L13" s="28"/>
    </row>
    <row r="14" spans="1:20" ht="14.45" customHeight="1" thickBot="1" x14ac:dyDescent="0.3">
      <c r="A14" s="35" t="s">
        <v>413</v>
      </c>
      <c r="B14" s="36"/>
      <c r="C14" s="36"/>
      <c r="D14" s="36"/>
      <c r="E14" s="36"/>
      <c r="F14" s="36"/>
      <c r="G14" s="36"/>
      <c r="H14" s="37"/>
      <c r="I14" s="28"/>
      <c r="J14" s="28"/>
      <c r="K14" s="28"/>
      <c r="L14" s="28"/>
    </row>
    <row r="15" spans="1:20" ht="14.45" customHeight="1" thickBot="1" x14ac:dyDescent="0.3">
      <c r="A15" s="38" t="s">
        <v>7</v>
      </c>
      <c r="B15" s="39" t="s">
        <v>232</v>
      </c>
      <c r="C15" s="39" t="s">
        <v>233</v>
      </c>
      <c r="D15" s="40" t="s">
        <v>234</v>
      </c>
      <c r="E15" s="41" t="s">
        <v>235</v>
      </c>
      <c r="F15" s="42" t="s">
        <v>236</v>
      </c>
      <c r="G15" s="42" t="s">
        <v>237</v>
      </c>
      <c r="H15" s="43" t="s">
        <v>238</v>
      </c>
      <c r="I15" s="28"/>
      <c r="J15" s="28"/>
      <c r="K15" s="28"/>
      <c r="L15" s="28"/>
    </row>
    <row r="16" spans="1:20" ht="12.75" customHeight="1" x14ac:dyDescent="0.25">
      <c r="A16" s="758">
        <v>1</v>
      </c>
      <c r="B16" s="760" t="str">
        <f>'PANILHA '!B15:H15</f>
        <v>SERVIÇOS INICIAIS</v>
      </c>
      <c r="C16" s="762">
        <f>'PANILHA '!I15</f>
        <v>56067.69</v>
      </c>
      <c r="D16" s="764">
        <f>C16/C35</f>
        <v>0.14896375063402537</v>
      </c>
      <c r="E16" s="44">
        <v>1</v>
      </c>
      <c r="F16" s="44"/>
      <c r="G16" s="44"/>
      <c r="H16" s="46">
        <f>SUM(E16)</f>
        <v>1</v>
      </c>
      <c r="I16" s="45"/>
      <c r="J16" s="28"/>
      <c r="K16" s="28"/>
      <c r="L16" s="28"/>
      <c r="M16" s="28"/>
      <c r="N16" s="28"/>
      <c r="O16" s="28"/>
      <c r="P16" s="28"/>
      <c r="Q16" s="28"/>
      <c r="R16" s="28"/>
      <c r="S16" s="28"/>
      <c r="T16" s="28"/>
    </row>
    <row r="17" spans="1:20" ht="12.75" customHeight="1" x14ac:dyDescent="0.25">
      <c r="A17" s="766"/>
      <c r="B17" s="768"/>
      <c r="C17" s="770"/>
      <c r="D17" s="768"/>
      <c r="E17" s="47">
        <f t="shared" ref="E17" si="0">E16*$C$16</f>
        <v>56067.69</v>
      </c>
      <c r="F17" s="48"/>
      <c r="G17" s="48"/>
      <c r="H17" s="50">
        <f>SUM(E17)</f>
        <v>56067.69</v>
      </c>
      <c r="I17" s="49"/>
      <c r="J17" s="28"/>
      <c r="K17" s="28"/>
      <c r="L17" s="28"/>
      <c r="M17" s="28"/>
      <c r="N17" s="28"/>
      <c r="O17" s="28"/>
      <c r="P17" s="28"/>
      <c r="Q17" s="28"/>
      <c r="R17" s="28"/>
      <c r="S17" s="28"/>
      <c r="T17" s="28"/>
    </row>
    <row r="18" spans="1:20" ht="12.75" customHeight="1" x14ac:dyDescent="0.25">
      <c r="A18" s="757">
        <v>2</v>
      </c>
      <c r="B18" s="759" t="str">
        <f>'PANILHA '!B19:H19</f>
        <v>MOVIMENTAÇÃO DE TERRA</v>
      </c>
      <c r="C18" s="761">
        <f>'PANILHA '!I19</f>
        <v>8030.0099999999993</v>
      </c>
      <c r="D18" s="763">
        <f>C18/C35</f>
        <v>2.1334576245761683E-2</v>
      </c>
      <c r="E18" s="51">
        <v>1</v>
      </c>
      <c r="F18" s="51"/>
      <c r="G18" s="51"/>
      <c r="H18" s="52">
        <f>SUM(E18)</f>
        <v>1</v>
      </c>
      <c r="I18" s="45"/>
      <c r="J18" s="28"/>
      <c r="K18" s="28"/>
      <c r="L18" s="28"/>
      <c r="M18" s="28"/>
      <c r="N18" s="28"/>
      <c r="O18" s="28"/>
      <c r="P18" s="28"/>
      <c r="Q18" s="28"/>
      <c r="R18" s="28"/>
      <c r="S18" s="28"/>
      <c r="T18" s="28"/>
    </row>
    <row r="19" spans="1:20" ht="13.5" customHeight="1" x14ac:dyDescent="0.25">
      <c r="A19" s="758"/>
      <c r="B19" s="760"/>
      <c r="C19" s="762"/>
      <c r="D19" s="764"/>
      <c r="E19" s="47">
        <f t="shared" ref="E19" si="1">E18*$C$18</f>
        <v>8030.0099999999993</v>
      </c>
      <c r="F19" s="47"/>
      <c r="G19" s="47"/>
      <c r="H19" s="50">
        <f>SUM(E19)</f>
        <v>8030.0099999999993</v>
      </c>
      <c r="I19" s="49"/>
      <c r="J19" s="28"/>
      <c r="K19" s="28"/>
      <c r="L19" s="28"/>
      <c r="M19" s="28"/>
      <c r="N19" s="28"/>
      <c r="O19" s="28"/>
      <c r="P19" s="28"/>
      <c r="Q19" s="28"/>
      <c r="R19" s="28"/>
      <c r="S19" s="28"/>
      <c r="T19" s="28"/>
    </row>
    <row r="20" spans="1:20" ht="12.75" customHeight="1" x14ac:dyDescent="0.25">
      <c r="A20" s="765">
        <v>3</v>
      </c>
      <c r="B20" s="767" t="str">
        <f>'PANILHA '!B25:H25</f>
        <v>PAVIMENTAÇÃO</v>
      </c>
      <c r="C20" s="769">
        <f>'PANILHA '!I25</f>
        <v>107641.01999999999</v>
      </c>
      <c r="D20" s="771">
        <f>C20/C35</f>
        <v>0.28598663617623865</v>
      </c>
      <c r="E20" s="51">
        <v>0.5</v>
      </c>
      <c r="F20" s="51">
        <v>0.25</v>
      </c>
      <c r="G20" s="51">
        <v>0.25</v>
      </c>
      <c r="H20" s="52">
        <f>SUM(E20+F20+G20)</f>
        <v>1</v>
      </c>
      <c r="I20" s="45"/>
      <c r="J20" s="28"/>
      <c r="K20" s="28"/>
      <c r="L20" s="28"/>
      <c r="M20" s="28"/>
      <c r="N20" s="28"/>
      <c r="O20" s="28"/>
      <c r="P20" s="28"/>
      <c r="Q20" s="28"/>
      <c r="R20" s="28"/>
      <c r="S20" s="28"/>
      <c r="T20" s="28"/>
    </row>
    <row r="21" spans="1:20" ht="12.75" customHeight="1" x14ac:dyDescent="0.25">
      <c r="A21" s="766"/>
      <c r="B21" s="768"/>
      <c r="C21" s="770"/>
      <c r="D21" s="768"/>
      <c r="E21" s="48">
        <f>E20*C20</f>
        <v>53820.509999999995</v>
      </c>
      <c r="F21" s="47">
        <f t="shared" ref="F21:G21" si="2">F20*$C$20</f>
        <v>26910.254999999997</v>
      </c>
      <c r="G21" s="47">
        <f t="shared" si="2"/>
        <v>26910.254999999997</v>
      </c>
      <c r="H21" s="50">
        <f>SUM(E21:G21)</f>
        <v>107641.01999999999</v>
      </c>
      <c r="I21" s="49"/>
      <c r="J21" s="28"/>
      <c r="K21" s="28"/>
      <c r="L21" s="28"/>
      <c r="M21" s="28"/>
      <c r="N21" s="28"/>
      <c r="O21" s="28"/>
      <c r="P21" s="28"/>
      <c r="Q21" s="28"/>
      <c r="R21" s="28"/>
      <c r="S21" s="28"/>
      <c r="T21" s="28"/>
    </row>
    <row r="22" spans="1:20" ht="12.75" customHeight="1" x14ac:dyDescent="0.25">
      <c r="A22" s="765">
        <v>4</v>
      </c>
      <c r="B22" s="767" t="str">
        <f>'PANILHA '!B35:H35</f>
        <v>INFRAESTRUTURA (PERGOLADO)</v>
      </c>
      <c r="C22" s="769">
        <f>'PANILHA '!I35</f>
        <v>56830.310000000005</v>
      </c>
      <c r="D22" s="771">
        <f>C22/C35</f>
        <v>0.15098992177659465</v>
      </c>
      <c r="E22" s="51">
        <v>0.2</v>
      </c>
      <c r="F22" s="51">
        <v>0.6</v>
      </c>
      <c r="G22" s="51">
        <v>0.2</v>
      </c>
      <c r="H22" s="52">
        <f>SUM(E22:G22)</f>
        <v>1</v>
      </c>
      <c r="I22" s="45"/>
      <c r="J22" s="28"/>
      <c r="K22" s="28"/>
      <c r="L22" s="28"/>
      <c r="M22" s="28"/>
      <c r="N22" s="28"/>
      <c r="O22" s="28"/>
      <c r="P22" s="28"/>
      <c r="Q22" s="28"/>
      <c r="R22" s="28"/>
      <c r="S22" s="28"/>
      <c r="T22" s="28"/>
    </row>
    <row r="23" spans="1:20" ht="12.75" customHeight="1" x14ac:dyDescent="0.25">
      <c r="A23" s="766"/>
      <c r="B23" s="768"/>
      <c r="C23" s="770"/>
      <c r="D23" s="768"/>
      <c r="E23" s="47">
        <f t="shared" ref="E23:G23" si="3">E22*$C$22</f>
        <v>11366.062000000002</v>
      </c>
      <c r="F23" s="47">
        <f t="shared" si="3"/>
        <v>34098.186000000002</v>
      </c>
      <c r="G23" s="47">
        <f t="shared" si="3"/>
        <v>11366.062000000002</v>
      </c>
      <c r="H23" s="50">
        <f>SUM(E23:G23)</f>
        <v>56830.310000000012</v>
      </c>
      <c r="I23" s="49"/>
      <c r="J23" s="28"/>
      <c r="K23" s="28"/>
      <c r="L23" s="28"/>
      <c r="M23" s="28"/>
      <c r="N23" s="28"/>
      <c r="O23" s="28"/>
      <c r="P23" s="28"/>
      <c r="Q23" s="28"/>
      <c r="R23" s="28"/>
      <c r="S23" s="28"/>
      <c r="T23" s="28"/>
    </row>
    <row r="24" spans="1:20" ht="12.75" customHeight="1" x14ac:dyDescent="0.25">
      <c r="A24" s="765">
        <v>5</v>
      </c>
      <c r="B24" s="740" t="str">
        <f>'PANILHA '!B48:H48</f>
        <v>INFRAESTRUTURA (PÓRTICO)</v>
      </c>
      <c r="C24" s="742">
        <f>'PANILHA '!I48</f>
        <v>16442.150000000001</v>
      </c>
      <c r="D24" s="771">
        <f>C24/C35</f>
        <v>4.3684416684319265E-2</v>
      </c>
      <c r="E24" s="51"/>
      <c r="F24" s="51">
        <v>0.5</v>
      </c>
      <c r="G24" s="51">
        <v>0.5</v>
      </c>
      <c r="H24" s="52">
        <f t="shared" ref="H24:H31" si="4">SUM(F24:G24)</f>
        <v>1</v>
      </c>
      <c r="I24" s="49"/>
      <c r="J24" s="28"/>
      <c r="K24" s="28"/>
      <c r="L24" s="28"/>
      <c r="M24" s="28"/>
      <c r="N24" s="28"/>
      <c r="O24" s="28"/>
      <c r="P24" s="28"/>
      <c r="Q24" s="28"/>
      <c r="R24" s="28"/>
      <c r="S24" s="28"/>
      <c r="T24" s="28"/>
    </row>
    <row r="25" spans="1:20" ht="12.75" customHeight="1" x14ac:dyDescent="0.25">
      <c r="A25" s="766"/>
      <c r="B25" s="741"/>
      <c r="C25" s="743"/>
      <c r="D25" s="768"/>
      <c r="E25" s="48"/>
      <c r="F25" s="47">
        <f t="shared" ref="F25:G25" si="5">F24*$C$24</f>
        <v>8221.0750000000007</v>
      </c>
      <c r="G25" s="47">
        <f t="shared" si="5"/>
        <v>8221.0750000000007</v>
      </c>
      <c r="H25" s="50">
        <f t="shared" si="4"/>
        <v>16442.150000000001</v>
      </c>
      <c r="I25" s="49"/>
      <c r="J25" s="28"/>
      <c r="K25" s="28"/>
      <c r="L25" s="28"/>
      <c r="M25" s="28"/>
      <c r="N25" s="28"/>
      <c r="O25" s="28"/>
      <c r="P25" s="28"/>
      <c r="Q25" s="28"/>
      <c r="R25" s="28"/>
      <c r="S25" s="28"/>
      <c r="T25" s="28"/>
    </row>
    <row r="26" spans="1:20" ht="12.75" customHeight="1" x14ac:dyDescent="0.25">
      <c r="A26" s="765">
        <v>6</v>
      </c>
      <c r="B26" s="740" t="str">
        <f>'PANILHA '!B57:H57</f>
        <v>ILUMINAÇÃO DA PRAÇA</v>
      </c>
      <c r="C26" s="742">
        <f>'PANILHA '!I57</f>
        <v>49593.349999999991</v>
      </c>
      <c r="D26" s="771">
        <f>C26/C35</f>
        <v>0.13176236478631348</v>
      </c>
      <c r="E26" s="51"/>
      <c r="F26" s="51">
        <v>0.5</v>
      </c>
      <c r="G26" s="51">
        <v>0.5</v>
      </c>
      <c r="H26" s="52">
        <f t="shared" si="4"/>
        <v>1</v>
      </c>
      <c r="I26" s="49"/>
      <c r="J26" s="28"/>
      <c r="K26" s="28"/>
      <c r="L26" s="28"/>
      <c r="M26" s="28"/>
      <c r="N26" s="28"/>
      <c r="O26" s="28"/>
      <c r="P26" s="28"/>
      <c r="Q26" s="28"/>
      <c r="R26" s="28"/>
      <c r="S26" s="28"/>
      <c r="T26" s="28"/>
    </row>
    <row r="27" spans="1:20" ht="13.5" customHeight="1" x14ac:dyDescent="0.25">
      <c r="A27" s="766"/>
      <c r="B27" s="741"/>
      <c r="C27" s="743"/>
      <c r="D27" s="768"/>
      <c r="E27" s="48"/>
      <c r="F27" s="47">
        <f t="shared" ref="F27:G27" si="6">F26*$C$26</f>
        <v>24796.674999999996</v>
      </c>
      <c r="G27" s="47">
        <f t="shared" si="6"/>
        <v>24796.674999999996</v>
      </c>
      <c r="H27" s="50">
        <f t="shared" si="4"/>
        <v>49593.349999999991</v>
      </c>
      <c r="I27" s="49"/>
      <c r="J27" s="28"/>
      <c r="K27" s="28"/>
      <c r="L27" s="28"/>
      <c r="M27" s="28"/>
      <c r="N27" s="28"/>
      <c r="O27" s="28"/>
      <c r="P27" s="28"/>
      <c r="Q27" s="28"/>
      <c r="R27" s="28"/>
      <c r="S27" s="28"/>
      <c r="T27" s="28"/>
    </row>
    <row r="28" spans="1:20" ht="12.75" customHeight="1" x14ac:dyDescent="0.25">
      <c r="A28" s="738">
        <v>7</v>
      </c>
      <c r="B28" s="740" t="str">
        <f>'PANILHA '!B75:H75</f>
        <v>PAISAGISMO</v>
      </c>
      <c r="C28" s="742">
        <f>'PANILHA '!I75</f>
        <v>39327.43</v>
      </c>
      <c r="D28" s="744">
        <f>C28/C35</f>
        <v>0.10448729875614794</v>
      </c>
      <c r="E28" s="51"/>
      <c r="F28" s="51">
        <v>0.5</v>
      </c>
      <c r="G28" s="51">
        <v>0.5</v>
      </c>
      <c r="H28" s="52">
        <f t="shared" si="4"/>
        <v>1</v>
      </c>
      <c r="I28" s="49"/>
      <c r="J28" s="28"/>
      <c r="K28" s="28"/>
      <c r="L28" s="28"/>
      <c r="M28" s="28"/>
      <c r="N28" s="28"/>
      <c r="O28" s="28"/>
      <c r="P28" s="28"/>
      <c r="Q28" s="28"/>
      <c r="R28" s="28"/>
      <c r="S28" s="28"/>
      <c r="T28" s="28"/>
    </row>
    <row r="29" spans="1:20" ht="13.5" customHeight="1" x14ac:dyDescent="0.25">
      <c r="A29" s="739"/>
      <c r="B29" s="741"/>
      <c r="C29" s="743"/>
      <c r="D29" s="745"/>
      <c r="E29" s="48"/>
      <c r="F29" s="47">
        <f>F28*C28</f>
        <v>19663.715</v>
      </c>
      <c r="G29" s="47">
        <f>G28*C28</f>
        <v>19663.715</v>
      </c>
      <c r="H29" s="50">
        <f t="shared" si="4"/>
        <v>39327.43</v>
      </c>
      <c r="I29" s="49"/>
      <c r="J29" s="28"/>
      <c r="K29" s="28"/>
      <c r="L29" s="28"/>
      <c r="M29" s="28"/>
      <c r="N29" s="28"/>
      <c r="O29" s="28"/>
      <c r="P29" s="28"/>
      <c r="Q29" s="28"/>
      <c r="R29" s="28"/>
      <c r="S29" s="28"/>
      <c r="T29" s="28"/>
    </row>
    <row r="30" spans="1:20" ht="12.75" customHeight="1" x14ac:dyDescent="0.25">
      <c r="A30" s="738">
        <v>8</v>
      </c>
      <c r="B30" s="740" t="str">
        <f>'PANILHA '!B89:H89</f>
        <v xml:space="preserve">PLAYGROUND </v>
      </c>
      <c r="C30" s="742">
        <f>'PANILHA '!I89</f>
        <v>38398.370000000003</v>
      </c>
      <c r="D30" s="744">
        <f>C30/C35</f>
        <v>0.10201892058390565</v>
      </c>
      <c r="E30" s="51"/>
      <c r="F30" s="51">
        <v>0.5</v>
      </c>
      <c r="G30" s="51">
        <v>0.5</v>
      </c>
      <c r="H30" s="52">
        <f t="shared" si="4"/>
        <v>1</v>
      </c>
      <c r="I30" s="49"/>
      <c r="J30" s="28"/>
      <c r="K30" s="28"/>
      <c r="L30" s="28"/>
      <c r="M30" s="28"/>
      <c r="N30" s="28"/>
      <c r="O30" s="28"/>
      <c r="P30" s="28"/>
      <c r="Q30" s="28"/>
      <c r="R30" s="28"/>
      <c r="S30" s="28"/>
      <c r="T30" s="28"/>
    </row>
    <row r="31" spans="1:20" ht="13.5" customHeight="1" x14ac:dyDescent="0.25">
      <c r="A31" s="739"/>
      <c r="B31" s="741"/>
      <c r="C31" s="743"/>
      <c r="D31" s="745"/>
      <c r="E31" s="48"/>
      <c r="F31" s="392">
        <f>F30*C30</f>
        <v>19199.185000000001</v>
      </c>
      <c r="G31" s="392">
        <f>G30*C30</f>
        <v>19199.185000000001</v>
      </c>
      <c r="H31" s="50">
        <f t="shared" si="4"/>
        <v>38398.370000000003</v>
      </c>
      <c r="I31" s="49"/>
      <c r="J31" s="28"/>
      <c r="K31" s="28"/>
      <c r="L31" s="28"/>
      <c r="M31" s="28"/>
      <c r="N31" s="28"/>
      <c r="O31" s="28"/>
      <c r="P31" s="28"/>
      <c r="Q31" s="28"/>
      <c r="R31" s="28"/>
      <c r="S31" s="28"/>
      <c r="T31" s="28"/>
    </row>
    <row r="32" spans="1:20" ht="12.75" customHeight="1" x14ac:dyDescent="0.25">
      <c r="A32" s="738">
        <v>9</v>
      </c>
      <c r="B32" s="740" t="str">
        <f>'PANILHA '!B94:H94</f>
        <v>SERVIÇOS FINAIS</v>
      </c>
      <c r="C32" s="742">
        <f>'PANILHA '!I94</f>
        <v>4054.46</v>
      </c>
      <c r="D32" s="744">
        <f>C32/C35</f>
        <v>1.077211435669332E-2</v>
      </c>
      <c r="E32" s="51"/>
      <c r="F32" s="51"/>
      <c r="G32" s="51">
        <v>1</v>
      </c>
      <c r="H32" s="52">
        <f>SUM(G32:G32)</f>
        <v>1</v>
      </c>
      <c r="I32" s="49"/>
      <c r="J32" s="28"/>
      <c r="K32" s="28"/>
      <c r="L32" s="28"/>
      <c r="M32" s="28"/>
      <c r="N32" s="28"/>
      <c r="O32" s="28"/>
      <c r="P32" s="28"/>
      <c r="Q32" s="28"/>
      <c r="R32" s="28"/>
      <c r="S32" s="28"/>
      <c r="T32" s="28"/>
    </row>
    <row r="33" spans="1:20" ht="13.5" customHeight="1" x14ac:dyDescent="0.25">
      <c r="A33" s="739"/>
      <c r="B33" s="741"/>
      <c r="C33" s="743"/>
      <c r="D33" s="745"/>
      <c r="E33" s="48"/>
      <c r="F33" s="47"/>
      <c r="G33" s="47">
        <f>C32*G32</f>
        <v>4054.46</v>
      </c>
      <c r="H33" s="50">
        <f>SUM(E33:G33)</f>
        <v>4054.46</v>
      </c>
      <c r="I33" s="49"/>
      <c r="J33" s="28"/>
      <c r="K33" s="28"/>
      <c r="L33" s="28"/>
      <c r="M33" s="28"/>
      <c r="N33" s="28"/>
      <c r="O33" s="28"/>
      <c r="P33" s="28"/>
      <c r="Q33" s="28"/>
      <c r="R33" s="28"/>
      <c r="S33" s="28"/>
      <c r="T33" s="28"/>
    </row>
    <row r="34" spans="1:20" ht="18" customHeight="1" x14ac:dyDescent="0.3">
      <c r="A34" s="748" t="s">
        <v>239</v>
      </c>
      <c r="B34" s="749"/>
      <c r="C34" s="53">
        <f>SUM(C16:C33)</f>
        <v>376384.79</v>
      </c>
      <c r="D34" s="750">
        <f>SUM(D16:D33)</f>
        <v>0.99999999999999989</v>
      </c>
      <c r="E34" s="54">
        <f>SUM(E17+E19+E21+E23)</f>
        <v>129284.272</v>
      </c>
      <c r="F34" s="54">
        <f>SUM(F21+F23+F25+F27+F29+F31)</f>
        <v>132889.09099999999</v>
      </c>
      <c r="G34" s="54">
        <f>SUM(G21+G23+G25+G27+G29+G31+G33)</f>
        <v>114211.42699999998</v>
      </c>
      <c r="H34" s="55">
        <f>SUM(H17+H19+H21+H23+H25+H27+H29+H31+H33)</f>
        <v>376384.79000000004</v>
      </c>
      <c r="I34" s="28"/>
      <c r="J34" s="28"/>
      <c r="K34" s="28"/>
      <c r="L34" s="28"/>
      <c r="M34" s="28"/>
      <c r="N34" s="28"/>
      <c r="O34" s="28"/>
      <c r="P34" s="28"/>
      <c r="Q34" s="28"/>
      <c r="R34" s="28"/>
      <c r="S34" s="28"/>
      <c r="T34" s="28"/>
    </row>
    <row r="35" spans="1:20" ht="12.75" customHeight="1" x14ac:dyDescent="0.25">
      <c r="A35" s="753" t="s">
        <v>240</v>
      </c>
      <c r="B35" s="749"/>
      <c r="C35" s="755">
        <f>SUM(C16:C33)</f>
        <v>376384.79</v>
      </c>
      <c r="D35" s="751"/>
      <c r="E35" s="782">
        <f>E34</f>
        <v>129284.272</v>
      </c>
      <c r="F35" s="782">
        <f t="shared" ref="F35:G35" si="7">E35+F34</f>
        <v>262173.36300000001</v>
      </c>
      <c r="G35" s="782">
        <f t="shared" si="7"/>
        <v>376384.79</v>
      </c>
      <c r="H35" s="784" t="s">
        <v>241</v>
      </c>
      <c r="I35" s="28"/>
      <c r="J35" s="28"/>
      <c r="K35" s="28"/>
      <c r="L35" s="28"/>
      <c r="M35" s="28"/>
      <c r="N35" s="28"/>
      <c r="O35" s="28"/>
      <c r="P35" s="28"/>
      <c r="Q35" s="28"/>
      <c r="R35" s="28"/>
      <c r="S35" s="28"/>
      <c r="T35" s="28"/>
    </row>
    <row r="36" spans="1:20" ht="12.75" customHeight="1" x14ac:dyDescent="0.25">
      <c r="A36" s="754"/>
      <c r="B36" s="749"/>
      <c r="C36" s="756"/>
      <c r="D36" s="752"/>
      <c r="E36" s="783"/>
      <c r="F36" s="783"/>
      <c r="G36" s="783"/>
      <c r="H36" s="785"/>
      <c r="I36" s="28"/>
      <c r="J36" s="28"/>
      <c r="K36" s="28"/>
      <c r="L36" s="28"/>
      <c r="M36" s="28"/>
      <c r="N36" s="28"/>
      <c r="O36" s="28"/>
      <c r="P36" s="28"/>
      <c r="Q36" s="28"/>
      <c r="R36" s="28"/>
      <c r="S36" s="28"/>
      <c r="T36" s="28"/>
    </row>
    <row r="37" spans="1:20" ht="12.75" customHeight="1" x14ac:dyDescent="0.25">
      <c r="A37" s="746"/>
      <c r="B37" s="747"/>
      <c r="C37" s="400"/>
      <c r="D37" s="400"/>
      <c r="E37" s="400"/>
      <c r="F37" s="400"/>
      <c r="G37" s="400"/>
      <c r="H37" s="57"/>
      <c r="I37" s="28"/>
      <c r="J37" s="28"/>
      <c r="K37" s="28"/>
      <c r="L37" s="28"/>
      <c r="M37" s="28"/>
      <c r="N37" s="28"/>
      <c r="O37" s="28"/>
      <c r="P37" s="28"/>
      <c r="Q37" s="28"/>
      <c r="R37" s="28"/>
      <c r="S37" s="28"/>
      <c r="T37" s="28"/>
    </row>
    <row r="38" spans="1:20" ht="13.5" customHeight="1" x14ac:dyDescent="0.25">
      <c r="A38" s="396"/>
      <c r="B38" s="401"/>
      <c r="C38" s="400"/>
      <c r="D38" s="400"/>
      <c r="E38" s="400"/>
      <c r="F38" s="400"/>
      <c r="G38" s="400"/>
      <c r="H38" s="57"/>
      <c r="I38" s="28"/>
      <c r="J38" s="28"/>
      <c r="K38" s="28"/>
      <c r="L38" s="28"/>
      <c r="M38" s="28"/>
      <c r="N38" s="28"/>
      <c r="O38" s="28"/>
      <c r="P38" s="28"/>
      <c r="Q38" s="28"/>
      <c r="R38" s="28"/>
      <c r="S38" s="28"/>
      <c r="T38" s="28"/>
    </row>
    <row r="39" spans="1:20" ht="18" customHeight="1" x14ac:dyDescent="0.25">
      <c r="A39" s="396"/>
      <c r="B39" s="389"/>
      <c r="C39" s="390"/>
      <c r="D39" s="391"/>
      <c r="E39" s="60"/>
      <c r="F39" s="390"/>
      <c r="G39" s="390"/>
      <c r="H39" s="57"/>
      <c r="I39" s="28"/>
      <c r="J39" s="28"/>
      <c r="K39" s="28"/>
      <c r="L39" s="28"/>
      <c r="M39" s="28"/>
      <c r="N39" s="28"/>
      <c r="O39" s="28"/>
      <c r="P39" s="28"/>
      <c r="Q39" s="28"/>
      <c r="R39" s="28"/>
      <c r="S39" s="28"/>
      <c r="T39" s="28"/>
    </row>
    <row r="40" spans="1:20" ht="34.5" customHeight="1" x14ac:dyDescent="0.25">
      <c r="A40" s="396"/>
      <c r="B40" s="399" t="s">
        <v>344</v>
      </c>
      <c r="C40" s="398"/>
      <c r="D40" s="398"/>
      <c r="E40" s="781" t="s">
        <v>242</v>
      </c>
      <c r="F40" s="781"/>
      <c r="G40" s="781"/>
      <c r="H40" s="402"/>
      <c r="I40" s="28"/>
      <c r="J40" s="28"/>
      <c r="K40" s="28"/>
      <c r="L40" s="28"/>
      <c r="M40" s="28"/>
      <c r="N40" s="28"/>
      <c r="O40" s="28"/>
      <c r="P40" s="28"/>
      <c r="Q40" s="28"/>
      <c r="R40" s="28"/>
      <c r="S40" s="28"/>
      <c r="T40" s="28"/>
    </row>
    <row r="41" spans="1:20" ht="26.25" customHeight="1" x14ac:dyDescent="0.25">
      <c r="A41" s="403"/>
      <c r="B41" s="293"/>
      <c r="C41" s="390"/>
      <c r="D41" s="391"/>
      <c r="E41" s="60"/>
      <c r="F41" s="390"/>
      <c r="G41" s="390"/>
      <c r="H41" s="404"/>
      <c r="I41" s="28"/>
      <c r="J41" s="28"/>
      <c r="K41" s="28"/>
      <c r="L41" s="28"/>
      <c r="M41" s="28"/>
      <c r="N41" s="28"/>
      <c r="O41" s="28"/>
      <c r="P41" s="28"/>
      <c r="Q41" s="28"/>
      <c r="R41" s="28"/>
      <c r="S41" s="28"/>
    </row>
    <row r="42" spans="1:20" ht="38.25" customHeight="1" thickBot="1" x14ac:dyDescent="0.3">
      <c r="A42" s="405"/>
      <c r="B42" s="737" t="s">
        <v>352</v>
      </c>
      <c r="C42" s="737"/>
      <c r="D42" s="406"/>
      <c r="E42" s="406"/>
      <c r="F42" s="406"/>
      <c r="G42" s="406"/>
      <c r="H42" s="407"/>
      <c r="I42" s="28"/>
      <c r="J42" s="28"/>
      <c r="K42" s="28"/>
      <c r="L42" s="28"/>
      <c r="M42" s="28"/>
      <c r="N42" s="28"/>
      <c r="O42" s="28"/>
      <c r="P42" s="28"/>
      <c r="Q42" s="28"/>
      <c r="R42" s="28"/>
      <c r="S42" s="28"/>
    </row>
    <row r="43" spans="1:20" ht="12.75" customHeight="1" x14ac:dyDescent="0.25">
      <c r="A43" s="56"/>
      <c r="B43" s="58"/>
      <c r="C43" s="59"/>
      <c r="D43" s="56"/>
      <c r="E43" s="56"/>
      <c r="F43" s="56"/>
      <c r="G43" s="56"/>
      <c r="H43" s="28"/>
      <c r="I43" s="28"/>
      <c r="J43" s="28"/>
      <c r="K43" s="28"/>
      <c r="L43" s="28"/>
      <c r="M43" s="28"/>
      <c r="N43" s="28"/>
      <c r="O43" s="28"/>
      <c r="P43" s="28"/>
      <c r="Q43" s="28"/>
      <c r="R43" s="28"/>
      <c r="S43" s="28"/>
    </row>
    <row r="44" spans="1:20" ht="12.75" customHeight="1" x14ac:dyDescent="0.25">
      <c r="A44" s="56"/>
      <c r="B44" s="61"/>
      <c r="C44" s="56"/>
      <c r="D44" s="56"/>
      <c r="E44" s="56"/>
      <c r="F44" s="56"/>
      <c r="G44" s="56"/>
      <c r="H44" s="28"/>
      <c r="I44" s="28"/>
      <c r="J44" s="28"/>
      <c r="K44" s="28"/>
      <c r="L44" s="28"/>
      <c r="M44" s="28"/>
      <c r="N44" s="28"/>
      <c r="O44" s="28"/>
      <c r="P44" s="28"/>
      <c r="Q44" s="28"/>
      <c r="R44" s="28"/>
      <c r="S44" s="28"/>
    </row>
    <row r="45" spans="1:20" ht="12.75" customHeight="1" x14ac:dyDescent="0.25">
      <c r="A45" s="56"/>
      <c r="B45" s="61"/>
      <c r="C45" s="56"/>
      <c r="D45" s="61"/>
      <c r="E45" s="56"/>
      <c r="F45" s="56"/>
      <c r="G45" s="56"/>
      <c r="H45" s="28"/>
      <c r="I45" s="28"/>
      <c r="J45" s="28"/>
      <c r="K45" s="28"/>
      <c r="L45" s="28"/>
      <c r="M45" s="28"/>
      <c r="N45" s="28"/>
      <c r="O45" s="28"/>
      <c r="P45" s="28"/>
      <c r="Q45" s="28"/>
      <c r="R45" s="28"/>
      <c r="S45" s="28"/>
    </row>
    <row r="46" spans="1:20" ht="12.75" customHeight="1" x14ac:dyDescent="0.25">
      <c r="A46" s="56"/>
      <c r="B46" s="61"/>
      <c r="C46" s="61"/>
      <c r="D46" s="62"/>
      <c r="E46" s="62"/>
      <c r="F46" s="62"/>
      <c r="G46" s="62"/>
      <c r="H46" s="28"/>
      <c r="I46" s="28"/>
      <c r="J46" s="28"/>
      <c r="K46" s="28"/>
      <c r="L46" s="28"/>
      <c r="M46" s="28"/>
      <c r="N46" s="28"/>
      <c r="O46" s="28"/>
      <c r="P46" s="28"/>
      <c r="Q46" s="28"/>
      <c r="R46" s="28"/>
      <c r="S46" s="28"/>
    </row>
    <row r="47" spans="1:20" ht="12.75" customHeight="1" x14ac:dyDescent="0.25">
      <c r="A47" s="56"/>
      <c r="B47" s="63"/>
      <c r="C47" s="62"/>
      <c r="D47" s="64"/>
      <c r="E47" s="64"/>
      <c r="F47" s="56"/>
      <c r="G47" s="56"/>
      <c r="H47" s="28"/>
      <c r="I47" s="28"/>
      <c r="J47" s="28"/>
      <c r="K47" s="28"/>
      <c r="L47" s="28"/>
      <c r="M47" s="28"/>
      <c r="N47" s="28"/>
      <c r="O47" s="28"/>
      <c r="P47" s="28"/>
      <c r="Q47" s="28"/>
      <c r="R47" s="28"/>
      <c r="S47" s="28"/>
    </row>
    <row r="48" spans="1:20" ht="12.75" customHeight="1" x14ac:dyDescent="0.25">
      <c r="A48" s="56"/>
      <c r="B48" s="63"/>
      <c r="C48" s="64"/>
      <c r="D48" s="28"/>
      <c r="E48" s="28"/>
      <c r="F48" s="28"/>
      <c r="G48" s="28"/>
      <c r="H48" s="28"/>
      <c r="I48" s="28"/>
      <c r="J48" s="28"/>
      <c r="K48" s="28"/>
      <c r="L48" s="28"/>
      <c r="M48" s="28"/>
      <c r="N48" s="28"/>
      <c r="O48" s="28"/>
      <c r="P48" s="28"/>
      <c r="Q48" s="28"/>
      <c r="R48" s="28"/>
      <c r="S48" s="28"/>
    </row>
    <row r="49" spans="1:19" ht="12.75" customHeight="1" x14ac:dyDescent="0.25">
      <c r="A49" s="28"/>
      <c r="B49" s="28"/>
      <c r="C49" s="28"/>
      <c r="D49" s="28"/>
      <c r="E49" s="28"/>
      <c r="F49" s="28"/>
      <c r="G49" s="28"/>
      <c r="H49" s="28"/>
      <c r="I49" s="28"/>
      <c r="J49" s="28"/>
      <c r="K49" s="28"/>
      <c r="L49" s="28"/>
      <c r="M49" s="28"/>
      <c r="N49" s="28"/>
      <c r="O49" s="28"/>
      <c r="P49" s="28"/>
      <c r="Q49" s="28"/>
      <c r="R49" s="28"/>
      <c r="S49" s="28"/>
    </row>
    <row r="50" spans="1:19" ht="12.75" customHeight="1" x14ac:dyDescent="0.25">
      <c r="A50" s="28"/>
      <c r="B50" s="28"/>
      <c r="C50" s="28"/>
      <c r="D50" s="28"/>
      <c r="E50" s="28"/>
      <c r="F50" s="28"/>
      <c r="G50" s="28"/>
      <c r="H50" s="28"/>
      <c r="I50" s="28"/>
      <c r="J50" s="28"/>
      <c r="K50" s="28"/>
      <c r="L50" s="28"/>
      <c r="M50" s="28"/>
      <c r="N50" s="28"/>
      <c r="O50" s="28"/>
      <c r="P50" s="28"/>
      <c r="Q50" s="28"/>
      <c r="R50" s="28"/>
      <c r="S50" s="28"/>
    </row>
    <row r="51" spans="1:19" ht="12.75" customHeight="1" x14ac:dyDescent="0.25">
      <c r="A51" s="28"/>
      <c r="B51" s="28"/>
      <c r="C51" s="28"/>
      <c r="D51" s="28"/>
      <c r="E51" s="28"/>
      <c r="F51" s="28"/>
      <c r="G51" s="28"/>
      <c r="H51" s="28"/>
      <c r="I51" s="28"/>
      <c r="J51" s="28"/>
      <c r="K51" s="28"/>
      <c r="L51" s="28"/>
      <c r="M51" s="28"/>
      <c r="N51" s="28"/>
      <c r="O51" s="28"/>
      <c r="P51" s="28"/>
      <c r="Q51" s="28"/>
      <c r="R51" s="28"/>
      <c r="S51" s="28"/>
    </row>
    <row r="52" spans="1:19" ht="12.75" customHeight="1" x14ac:dyDescent="0.25">
      <c r="A52" s="28"/>
      <c r="B52" s="28"/>
      <c r="C52" s="28"/>
      <c r="D52" s="28"/>
      <c r="E52" s="28"/>
      <c r="F52" s="28"/>
      <c r="G52" s="28"/>
      <c r="H52" s="28"/>
      <c r="I52" s="28"/>
      <c r="J52" s="28"/>
      <c r="K52" s="28"/>
      <c r="L52" s="28"/>
      <c r="M52" s="28"/>
      <c r="N52" s="28"/>
      <c r="O52" s="28"/>
      <c r="P52" s="28"/>
      <c r="Q52" s="28"/>
      <c r="R52" s="28"/>
      <c r="S52" s="28"/>
    </row>
    <row r="53" spans="1:19" ht="12.75" customHeight="1" x14ac:dyDescent="0.25">
      <c r="A53" s="28"/>
      <c r="B53" s="28"/>
      <c r="C53" s="28"/>
      <c r="D53" s="28"/>
      <c r="E53" s="28"/>
      <c r="F53" s="28"/>
      <c r="G53" s="28"/>
      <c r="H53" s="28"/>
      <c r="I53" s="28"/>
      <c r="J53" s="28"/>
      <c r="K53" s="28"/>
      <c r="L53" s="28"/>
      <c r="M53" s="28"/>
      <c r="N53" s="28"/>
      <c r="O53" s="28"/>
      <c r="P53" s="28"/>
      <c r="Q53" s="28"/>
      <c r="R53" s="28"/>
      <c r="S53" s="28"/>
    </row>
    <row r="54" spans="1:19" ht="12.75" customHeight="1" x14ac:dyDescent="0.25">
      <c r="A54" s="28"/>
      <c r="B54" s="28"/>
      <c r="C54" s="28"/>
      <c r="D54" s="28"/>
      <c r="E54" s="28"/>
      <c r="F54" s="28"/>
      <c r="G54" s="28"/>
      <c r="H54" s="28"/>
      <c r="I54" s="28"/>
      <c r="J54" s="28"/>
      <c r="K54" s="28"/>
      <c r="L54" s="28"/>
      <c r="M54" s="28"/>
      <c r="N54" s="28"/>
      <c r="O54" s="28"/>
      <c r="P54" s="28"/>
      <c r="Q54" s="28"/>
      <c r="R54" s="28"/>
      <c r="S54" s="28"/>
    </row>
    <row r="55" spans="1:19" ht="12.75" customHeight="1" x14ac:dyDescent="0.25">
      <c r="A55" s="28"/>
      <c r="B55" s="28"/>
      <c r="C55" s="28"/>
      <c r="D55" s="28"/>
      <c r="E55" s="28"/>
      <c r="F55" s="28"/>
      <c r="G55" s="28"/>
      <c r="H55" s="28"/>
      <c r="I55" s="28"/>
      <c r="J55" s="28"/>
      <c r="K55" s="28"/>
      <c r="L55" s="28"/>
      <c r="M55" s="28"/>
      <c r="N55" s="28"/>
      <c r="O55" s="28"/>
      <c r="P55" s="28"/>
      <c r="Q55" s="28"/>
      <c r="R55" s="28"/>
      <c r="S55" s="28"/>
    </row>
    <row r="56" spans="1:19" ht="12.75" customHeight="1" x14ac:dyDescent="0.25">
      <c r="A56" s="28"/>
      <c r="B56" s="28"/>
      <c r="C56" s="28"/>
      <c r="D56" s="28"/>
      <c r="E56" s="28"/>
      <c r="F56" s="28"/>
      <c r="G56" s="28"/>
      <c r="H56" s="45"/>
      <c r="I56" s="28"/>
      <c r="J56" s="28"/>
      <c r="K56" s="28"/>
      <c r="L56" s="28"/>
      <c r="M56" s="28"/>
      <c r="N56" s="28"/>
      <c r="O56" s="28"/>
      <c r="P56" s="28"/>
      <c r="Q56" s="28"/>
      <c r="R56" s="28"/>
      <c r="S56" s="28"/>
    </row>
    <row r="57" spans="1:19" ht="12.75" customHeight="1" x14ac:dyDescent="0.25">
      <c r="A57" s="28"/>
      <c r="B57" s="28"/>
      <c r="C57" s="28"/>
      <c r="D57" s="28"/>
      <c r="E57" s="28"/>
      <c r="F57" s="28"/>
      <c r="G57" s="28"/>
      <c r="H57" s="49"/>
      <c r="I57" s="28"/>
      <c r="J57" s="28"/>
      <c r="K57" s="28"/>
      <c r="L57" s="28"/>
      <c r="M57" s="28"/>
      <c r="N57" s="28"/>
      <c r="O57" s="28"/>
      <c r="P57" s="28"/>
      <c r="Q57" s="28"/>
      <c r="R57" s="28"/>
      <c r="S57" s="28"/>
    </row>
    <row r="58" spans="1:19" ht="12.75" customHeight="1" x14ac:dyDescent="0.25">
      <c r="A58" s="28"/>
      <c r="B58" s="28"/>
      <c r="C58" s="28"/>
      <c r="D58" s="28"/>
      <c r="E58" s="28"/>
      <c r="F58" s="28"/>
      <c r="G58" s="28"/>
      <c r="H58" s="45"/>
      <c r="I58" s="28"/>
      <c r="J58" s="28"/>
      <c r="K58" s="28"/>
      <c r="L58" s="28"/>
      <c r="M58" s="28"/>
      <c r="N58" s="28"/>
      <c r="O58" s="28"/>
      <c r="P58" s="28"/>
      <c r="Q58" s="28"/>
      <c r="R58" s="28"/>
      <c r="S58" s="28"/>
    </row>
    <row r="59" spans="1:19" ht="12.75" customHeight="1" x14ac:dyDescent="0.25">
      <c r="A59" s="28"/>
      <c r="B59" s="28"/>
      <c r="C59" s="28"/>
      <c r="D59" s="28"/>
      <c r="E59" s="28"/>
      <c r="F59" s="28"/>
      <c r="G59" s="28"/>
      <c r="H59" s="28"/>
      <c r="I59" s="28"/>
      <c r="J59" s="28"/>
      <c r="K59" s="28"/>
      <c r="L59" s="28"/>
      <c r="M59" s="28"/>
      <c r="N59" s="28"/>
      <c r="O59" s="28"/>
      <c r="P59" s="28"/>
      <c r="Q59" s="28"/>
      <c r="R59" s="28"/>
      <c r="S59" s="28"/>
    </row>
    <row r="60" spans="1:19" ht="12.75" customHeight="1" x14ac:dyDescent="0.25">
      <c r="A60" s="28"/>
      <c r="B60" s="28"/>
      <c r="C60" s="28"/>
      <c r="D60" s="28"/>
      <c r="E60" s="28"/>
      <c r="F60" s="28"/>
      <c r="G60" s="28"/>
      <c r="H60" s="28"/>
      <c r="I60" s="28"/>
      <c r="J60" s="28"/>
      <c r="K60" s="28"/>
      <c r="L60" s="28"/>
      <c r="M60" s="28"/>
      <c r="N60" s="28"/>
      <c r="O60" s="28"/>
      <c r="P60" s="28"/>
      <c r="Q60" s="28"/>
      <c r="R60" s="28"/>
      <c r="S60" s="28"/>
    </row>
    <row r="61" spans="1:19" ht="12.75" customHeight="1" x14ac:dyDescent="0.25">
      <c r="A61" s="28"/>
      <c r="B61" s="28"/>
      <c r="C61" s="28"/>
      <c r="D61" s="28"/>
      <c r="E61" s="28"/>
      <c r="F61" s="28"/>
      <c r="G61" s="28"/>
      <c r="H61" s="28"/>
      <c r="I61" s="28"/>
      <c r="J61" s="28"/>
      <c r="K61" s="28"/>
      <c r="L61" s="28"/>
      <c r="M61" s="28"/>
      <c r="N61" s="28"/>
      <c r="O61" s="28"/>
      <c r="P61" s="28"/>
      <c r="Q61" s="28"/>
      <c r="R61" s="28"/>
      <c r="S61" s="28"/>
    </row>
    <row r="62" spans="1:19" ht="12.75" customHeight="1" x14ac:dyDescent="0.25">
      <c r="A62" s="28"/>
      <c r="B62" s="28"/>
      <c r="C62" s="28"/>
      <c r="D62" s="28"/>
      <c r="E62" s="28"/>
      <c r="F62" s="28"/>
      <c r="G62" s="28"/>
      <c r="H62" s="28"/>
      <c r="I62" s="28"/>
      <c r="J62" s="28"/>
      <c r="K62" s="28"/>
      <c r="L62" s="28"/>
      <c r="M62" s="28"/>
      <c r="N62" s="28"/>
      <c r="O62" s="28"/>
      <c r="P62" s="28"/>
      <c r="Q62" s="28"/>
      <c r="R62" s="28"/>
      <c r="S62" s="28"/>
    </row>
    <row r="63" spans="1:19" ht="12.75" customHeight="1" x14ac:dyDescent="0.25">
      <c r="A63" s="28"/>
      <c r="B63" s="28"/>
      <c r="C63" s="28"/>
      <c r="D63" s="28"/>
      <c r="E63" s="28"/>
      <c r="F63" s="28"/>
      <c r="G63" s="28"/>
      <c r="H63" s="28"/>
      <c r="I63" s="28"/>
      <c r="J63" s="28"/>
      <c r="K63" s="28"/>
      <c r="L63" s="28"/>
      <c r="M63" s="28"/>
      <c r="N63" s="28"/>
      <c r="O63" s="28"/>
      <c r="P63" s="28"/>
      <c r="Q63" s="28"/>
      <c r="R63" s="28"/>
      <c r="S63" s="28"/>
    </row>
    <row r="64" spans="1:19" ht="12.75" customHeight="1" x14ac:dyDescent="0.25">
      <c r="A64" s="28"/>
      <c r="B64" s="28"/>
      <c r="C64" s="28"/>
      <c r="D64" s="28"/>
      <c r="E64" s="28"/>
      <c r="F64" s="28"/>
      <c r="G64" s="28"/>
      <c r="H64" s="28"/>
      <c r="I64" s="28"/>
      <c r="J64" s="28"/>
      <c r="K64" s="28"/>
      <c r="L64" s="28"/>
      <c r="M64" s="28"/>
      <c r="N64" s="28"/>
      <c r="O64" s="28"/>
      <c r="P64" s="28"/>
      <c r="Q64" s="28"/>
      <c r="R64" s="28"/>
      <c r="S64" s="28"/>
    </row>
    <row r="65" spans="1:19" ht="12.75" customHeight="1" x14ac:dyDescent="0.25">
      <c r="A65" s="28"/>
      <c r="B65" s="28"/>
      <c r="C65" s="28"/>
      <c r="D65" s="28"/>
      <c r="E65" s="28"/>
      <c r="F65" s="28"/>
      <c r="G65" s="28"/>
      <c r="H65" s="28"/>
      <c r="I65" s="28"/>
      <c r="J65" s="28"/>
      <c r="K65" s="28"/>
      <c r="L65" s="28"/>
      <c r="M65" s="28"/>
      <c r="N65" s="28"/>
      <c r="O65" s="28"/>
      <c r="P65" s="28"/>
      <c r="Q65" s="28"/>
      <c r="R65" s="28"/>
      <c r="S65" s="28"/>
    </row>
    <row r="66" spans="1:19" ht="12.75" customHeight="1" x14ac:dyDescent="0.25">
      <c r="A66" s="28"/>
      <c r="B66" s="28"/>
      <c r="C66" s="28"/>
      <c r="D66" s="28"/>
      <c r="E66" s="28"/>
      <c r="F66" s="28"/>
      <c r="G66" s="28"/>
      <c r="H66" s="28"/>
      <c r="I66" s="28"/>
      <c r="J66" s="28"/>
      <c r="K66" s="28"/>
      <c r="L66" s="28"/>
      <c r="M66" s="28"/>
      <c r="N66" s="28"/>
      <c r="O66" s="28"/>
      <c r="P66" s="28"/>
      <c r="Q66" s="28"/>
      <c r="R66" s="28"/>
      <c r="S66" s="28"/>
    </row>
    <row r="67" spans="1:19" ht="12.75" customHeight="1" x14ac:dyDescent="0.25">
      <c r="A67" s="28"/>
      <c r="B67" s="28"/>
      <c r="C67" s="28"/>
      <c r="D67" s="28"/>
      <c r="E67" s="28"/>
      <c r="F67" s="28"/>
      <c r="G67" s="28"/>
      <c r="H67" s="28"/>
      <c r="I67" s="28"/>
      <c r="J67" s="28"/>
      <c r="K67" s="28"/>
      <c r="L67" s="28"/>
      <c r="M67" s="28"/>
      <c r="N67" s="28"/>
      <c r="O67" s="28"/>
      <c r="P67" s="28"/>
      <c r="Q67" s="28"/>
      <c r="R67" s="28"/>
      <c r="S67" s="28"/>
    </row>
    <row r="68" spans="1:19" ht="12.75" customHeight="1" x14ac:dyDescent="0.25">
      <c r="A68" s="28"/>
      <c r="B68" s="28"/>
      <c r="C68" s="28"/>
      <c r="D68" s="28"/>
      <c r="E68" s="28"/>
      <c r="F68" s="28"/>
      <c r="G68" s="28"/>
      <c r="H68" s="28"/>
      <c r="I68" s="28"/>
      <c r="J68" s="28"/>
      <c r="K68" s="28"/>
      <c r="L68" s="28"/>
      <c r="M68" s="28"/>
      <c r="N68" s="28"/>
      <c r="O68" s="28"/>
      <c r="P68" s="28"/>
      <c r="Q68" s="28"/>
      <c r="R68" s="28"/>
      <c r="S68" s="28"/>
    </row>
    <row r="69" spans="1:19" ht="12.75" customHeight="1" x14ac:dyDescent="0.25">
      <c r="A69" s="28"/>
      <c r="B69" s="28"/>
      <c r="C69" s="28"/>
      <c r="D69" s="28"/>
      <c r="E69" s="28"/>
      <c r="F69" s="28"/>
      <c r="G69" s="28"/>
      <c r="H69" s="28"/>
      <c r="I69" s="28"/>
      <c r="J69" s="28"/>
      <c r="K69" s="28"/>
      <c r="L69" s="28"/>
      <c r="M69" s="28"/>
      <c r="N69" s="28"/>
      <c r="O69" s="28"/>
      <c r="P69" s="28"/>
      <c r="Q69" s="28"/>
      <c r="R69" s="28"/>
      <c r="S69" s="28"/>
    </row>
    <row r="70" spans="1:19" ht="12.75" customHeight="1" x14ac:dyDescent="0.25">
      <c r="A70" s="28"/>
      <c r="B70" s="28"/>
      <c r="C70" s="28"/>
      <c r="D70" s="28"/>
      <c r="E70" s="28"/>
      <c r="F70" s="28"/>
      <c r="G70" s="28"/>
      <c r="H70" s="28"/>
      <c r="I70" s="28"/>
      <c r="J70" s="28"/>
      <c r="K70" s="28"/>
      <c r="L70" s="28"/>
      <c r="M70" s="28"/>
      <c r="N70" s="28"/>
      <c r="O70" s="28"/>
      <c r="P70" s="28"/>
      <c r="Q70" s="28"/>
      <c r="R70" s="28"/>
      <c r="S70" s="28"/>
    </row>
    <row r="71" spans="1:19" ht="12.75" customHeight="1" x14ac:dyDescent="0.25">
      <c r="A71" s="28"/>
      <c r="B71" s="28"/>
      <c r="C71" s="28"/>
      <c r="D71" s="28"/>
      <c r="E71" s="28"/>
      <c r="F71" s="28"/>
      <c r="G71" s="28"/>
      <c r="H71" s="28"/>
      <c r="I71" s="28"/>
      <c r="J71" s="28"/>
      <c r="K71" s="28"/>
      <c r="L71" s="28"/>
      <c r="M71" s="28"/>
      <c r="N71" s="28"/>
      <c r="O71" s="28"/>
      <c r="P71" s="28"/>
      <c r="Q71" s="28"/>
      <c r="R71" s="28"/>
      <c r="S71" s="28"/>
    </row>
    <row r="72" spans="1:19" ht="12.75" customHeight="1" x14ac:dyDescent="0.25">
      <c r="A72" s="28"/>
      <c r="B72" s="28"/>
      <c r="C72" s="28"/>
      <c r="D72" s="28"/>
      <c r="E72" s="28"/>
      <c r="F72" s="28"/>
      <c r="G72" s="28"/>
      <c r="H72" s="28"/>
      <c r="I72" s="28"/>
      <c r="J72" s="28"/>
      <c r="K72" s="28"/>
      <c r="L72" s="28"/>
      <c r="M72" s="28"/>
      <c r="N72" s="28"/>
      <c r="O72" s="28"/>
      <c r="P72" s="28"/>
      <c r="Q72" s="28"/>
      <c r="R72" s="28"/>
      <c r="S72" s="28"/>
    </row>
    <row r="73" spans="1:19" ht="12.75" customHeight="1" x14ac:dyDescent="0.25">
      <c r="A73" s="28"/>
      <c r="B73" s="28"/>
      <c r="C73" s="28"/>
      <c r="D73" s="28"/>
      <c r="E73" s="28"/>
      <c r="F73" s="28"/>
      <c r="G73" s="28"/>
      <c r="H73" s="28"/>
      <c r="I73" s="28"/>
      <c r="J73" s="28"/>
      <c r="K73" s="28"/>
      <c r="L73" s="28"/>
      <c r="M73" s="28"/>
      <c r="N73" s="28"/>
      <c r="O73" s="28"/>
      <c r="P73" s="28"/>
      <c r="Q73" s="28"/>
      <c r="R73" s="28"/>
      <c r="S73" s="28"/>
    </row>
    <row r="74" spans="1:19" ht="12.75" customHeight="1" x14ac:dyDescent="0.25">
      <c r="A74" s="28"/>
      <c r="B74" s="28"/>
      <c r="C74" s="28"/>
      <c r="D74" s="28"/>
      <c r="E74" s="28"/>
      <c r="F74" s="28"/>
      <c r="G74" s="28"/>
      <c r="H74" s="28"/>
      <c r="I74" s="28"/>
      <c r="J74" s="28"/>
      <c r="K74" s="28"/>
      <c r="L74" s="28"/>
      <c r="M74" s="28"/>
      <c r="N74" s="28"/>
      <c r="O74" s="28"/>
      <c r="P74" s="28"/>
      <c r="Q74" s="28"/>
      <c r="R74" s="28"/>
      <c r="S74" s="28"/>
    </row>
    <row r="75" spans="1:19" ht="12.75" customHeight="1" x14ac:dyDescent="0.25">
      <c r="A75" s="28"/>
      <c r="B75" s="28"/>
      <c r="C75" s="28"/>
      <c r="D75" s="28"/>
      <c r="E75" s="28"/>
      <c r="F75" s="28"/>
      <c r="G75" s="28"/>
      <c r="H75" s="28"/>
      <c r="I75" s="28"/>
      <c r="J75" s="28"/>
      <c r="K75" s="28"/>
      <c r="L75" s="28"/>
      <c r="M75" s="28"/>
      <c r="N75" s="28"/>
      <c r="O75" s="28"/>
      <c r="P75" s="28"/>
      <c r="Q75" s="28"/>
      <c r="R75" s="28"/>
      <c r="S75" s="28"/>
    </row>
    <row r="76" spans="1:19" ht="12.75" customHeight="1" x14ac:dyDescent="0.25">
      <c r="A76" s="28"/>
      <c r="B76" s="28"/>
      <c r="C76" s="28"/>
      <c r="D76" s="28"/>
      <c r="E76" s="28"/>
      <c r="F76" s="28"/>
      <c r="G76" s="28"/>
      <c r="H76" s="28"/>
      <c r="I76" s="28"/>
      <c r="J76" s="28"/>
      <c r="K76" s="28"/>
      <c r="L76" s="28"/>
      <c r="M76" s="28"/>
      <c r="N76" s="28"/>
      <c r="O76" s="28"/>
      <c r="P76" s="28"/>
      <c r="Q76" s="28"/>
      <c r="R76" s="28"/>
      <c r="S76" s="28"/>
    </row>
    <row r="77" spans="1:19" ht="12.75" customHeight="1" x14ac:dyDescent="0.25">
      <c r="A77" s="28"/>
      <c r="B77" s="28"/>
      <c r="C77" s="28"/>
      <c r="D77" s="28"/>
      <c r="E77" s="28"/>
      <c r="F77" s="28"/>
      <c r="G77" s="28"/>
      <c r="H77" s="28"/>
      <c r="I77" s="28"/>
      <c r="J77" s="28"/>
      <c r="K77" s="28"/>
      <c r="L77" s="28"/>
      <c r="M77" s="28"/>
      <c r="N77" s="28"/>
      <c r="O77" s="28"/>
      <c r="P77" s="28"/>
      <c r="Q77" s="28"/>
      <c r="R77" s="28"/>
      <c r="S77" s="28"/>
    </row>
    <row r="78" spans="1:19" ht="12.75" customHeight="1" x14ac:dyDescent="0.25">
      <c r="A78" s="28"/>
      <c r="B78" s="28"/>
      <c r="C78" s="28"/>
      <c r="D78" s="28"/>
      <c r="E78" s="28"/>
      <c r="F78" s="28"/>
      <c r="G78" s="28"/>
      <c r="H78" s="28"/>
      <c r="I78" s="28"/>
      <c r="J78" s="28"/>
      <c r="K78" s="28"/>
      <c r="L78" s="28"/>
      <c r="M78" s="28"/>
      <c r="N78" s="28"/>
      <c r="O78" s="28"/>
      <c r="P78" s="28"/>
      <c r="Q78" s="28"/>
      <c r="R78" s="28"/>
      <c r="S78" s="28"/>
    </row>
    <row r="79" spans="1:19" ht="12.75" customHeight="1" x14ac:dyDescent="0.25">
      <c r="A79" s="28"/>
      <c r="B79" s="28"/>
      <c r="C79" s="28"/>
      <c r="D79" s="28"/>
      <c r="E79" s="28"/>
      <c r="F79" s="28"/>
      <c r="G79" s="28"/>
      <c r="H79" s="28"/>
      <c r="I79" s="28"/>
      <c r="J79" s="28"/>
      <c r="K79" s="28"/>
      <c r="L79" s="28"/>
      <c r="M79" s="28"/>
      <c r="N79" s="28"/>
      <c r="O79" s="28"/>
      <c r="P79" s="28"/>
      <c r="Q79" s="28"/>
      <c r="R79" s="28"/>
      <c r="S79" s="28"/>
    </row>
    <row r="80" spans="1:19" ht="12.75" customHeight="1" x14ac:dyDescent="0.25">
      <c r="A80" s="28"/>
      <c r="B80" s="28"/>
      <c r="C80" s="28"/>
      <c r="D80" s="28"/>
      <c r="E80" s="28"/>
      <c r="F80" s="28"/>
      <c r="G80" s="28"/>
      <c r="H80" s="28"/>
      <c r="I80" s="28"/>
      <c r="J80" s="28"/>
      <c r="K80" s="28"/>
      <c r="L80" s="28"/>
      <c r="M80" s="28"/>
      <c r="N80" s="28"/>
      <c r="O80" s="28"/>
      <c r="P80" s="28"/>
      <c r="Q80" s="28"/>
      <c r="R80" s="28"/>
      <c r="S80" s="28"/>
    </row>
    <row r="81" spans="1:19" ht="12.75" customHeight="1" x14ac:dyDescent="0.25">
      <c r="A81" s="28"/>
      <c r="B81" s="28"/>
      <c r="C81" s="28"/>
      <c r="D81" s="28"/>
      <c r="E81" s="28"/>
      <c r="F81" s="28"/>
      <c r="G81" s="28"/>
      <c r="H81" s="28"/>
      <c r="I81" s="28"/>
      <c r="J81" s="28"/>
      <c r="K81" s="28"/>
      <c r="L81" s="28"/>
      <c r="M81" s="28"/>
      <c r="N81" s="28"/>
      <c r="O81" s="28"/>
      <c r="P81" s="28"/>
      <c r="Q81" s="28"/>
      <c r="R81" s="28"/>
      <c r="S81" s="28"/>
    </row>
    <row r="82" spans="1:19" ht="12.75" customHeight="1" x14ac:dyDescent="0.25">
      <c r="A82" s="28"/>
      <c r="B82" s="28"/>
      <c r="C82" s="28"/>
      <c r="D82" s="28"/>
      <c r="E82" s="28"/>
      <c r="F82" s="28"/>
      <c r="G82" s="28"/>
      <c r="H82" s="28"/>
      <c r="I82" s="28"/>
      <c r="J82" s="28"/>
      <c r="K82" s="28"/>
      <c r="L82" s="28"/>
      <c r="M82" s="28"/>
      <c r="N82" s="28"/>
      <c r="O82" s="28"/>
      <c r="P82" s="28"/>
      <c r="Q82" s="28"/>
      <c r="R82" s="28"/>
      <c r="S82" s="28"/>
    </row>
    <row r="83" spans="1:19" ht="12.75" customHeight="1" x14ac:dyDescent="0.25">
      <c r="A83" s="28"/>
      <c r="B83" s="28"/>
      <c r="C83" s="28"/>
      <c r="D83" s="28"/>
      <c r="E83" s="28"/>
      <c r="F83" s="28"/>
      <c r="G83" s="28"/>
      <c r="H83" s="28"/>
      <c r="I83" s="28"/>
      <c r="J83" s="28"/>
      <c r="K83" s="28"/>
      <c r="L83" s="28"/>
      <c r="M83" s="28"/>
      <c r="N83" s="28"/>
      <c r="O83" s="28"/>
      <c r="P83" s="28"/>
      <c r="Q83" s="28"/>
      <c r="R83" s="28"/>
      <c r="S83" s="28"/>
    </row>
    <row r="84" spans="1:19" ht="12.75" customHeight="1" x14ac:dyDescent="0.25">
      <c r="A84" s="28"/>
      <c r="B84" s="28"/>
      <c r="C84" s="28"/>
      <c r="D84" s="28"/>
      <c r="E84" s="28"/>
      <c r="F84" s="28"/>
      <c r="G84" s="28"/>
      <c r="H84" s="28"/>
      <c r="I84" s="28"/>
      <c r="J84" s="28"/>
      <c r="K84" s="28"/>
      <c r="L84" s="28"/>
      <c r="M84" s="28"/>
      <c r="N84" s="28"/>
      <c r="O84" s="28"/>
      <c r="P84" s="28"/>
      <c r="Q84" s="28"/>
      <c r="R84" s="28"/>
      <c r="S84" s="28"/>
    </row>
    <row r="85" spans="1:19" ht="12.75" customHeight="1" x14ac:dyDescent="0.25">
      <c r="A85" s="28"/>
      <c r="B85" s="28"/>
      <c r="C85" s="28"/>
      <c r="D85" s="28"/>
      <c r="E85" s="28"/>
      <c r="F85" s="28"/>
      <c r="G85" s="28"/>
      <c r="H85" s="28"/>
      <c r="I85" s="28"/>
      <c r="J85" s="28"/>
      <c r="K85" s="28"/>
      <c r="L85" s="28"/>
      <c r="M85" s="28"/>
      <c r="N85" s="28"/>
      <c r="O85" s="28"/>
      <c r="P85" s="28"/>
      <c r="Q85" s="28"/>
      <c r="R85" s="28"/>
      <c r="S85" s="28"/>
    </row>
    <row r="86" spans="1:19" ht="12.75" customHeight="1" x14ac:dyDescent="0.25">
      <c r="A86" s="28"/>
      <c r="B86" s="28"/>
      <c r="C86" s="28"/>
      <c r="D86" s="28"/>
      <c r="E86" s="28"/>
      <c r="F86" s="28"/>
      <c r="G86" s="28"/>
      <c r="H86" s="28"/>
      <c r="I86" s="28"/>
      <c r="J86" s="28"/>
      <c r="K86" s="28"/>
      <c r="L86" s="28"/>
      <c r="M86" s="28"/>
      <c r="N86" s="28"/>
      <c r="O86" s="28"/>
      <c r="P86" s="28"/>
      <c r="Q86" s="28"/>
      <c r="R86" s="28"/>
      <c r="S86" s="28"/>
    </row>
    <row r="87" spans="1:19" ht="12.75" customHeight="1" x14ac:dyDescent="0.25">
      <c r="A87" s="28"/>
      <c r="B87" s="28"/>
      <c r="C87" s="28"/>
      <c r="D87" s="28"/>
      <c r="E87" s="28"/>
      <c r="F87" s="28"/>
      <c r="G87" s="28"/>
      <c r="H87" s="28"/>
      <c r="I87" s="28"/>
      <c r="J87" s="28"/>
      <c r="K87" s="28"/>
      <c r="L87" s="28"/>
      <c r="M87" s="28"/>
      <c r="N87" s="28"/>
      <c r="O87" s="28"/>
      <c r="P87" s="28"/>
      <c r="Q87" s="28"/>
      <c r="R87" s="28"/>
      <c r="S87" s="28"/>
    </row>
    <row r="88" spans="1:19" ht="12.75" customHeight="1" x14ac:dyDescent="0.25">
      <c r="A88" s="28"/>
      <c r="B88" s="28"/>
      <c r="C88" s="28"/>
      <c r="D88" s="28"/>
      <c r="E88" s="28"/>
      <c r="F88" s="28"/>
      <c r="G88" s="28"/>
      <c r="H88" s="28"/>
      <c r="I88" s="28"/>
      <c r="J88" s="28"/>
      <c r="K88" s="28"/>
      <c r="L88" s="28"/>
      <c r="M88" s="28"/>
      <c r="N88" s="28"/>
      <c r="O88" s="28"/>
      <c r="P88" s="28"/>
      <c r="Q88" s="28"/>
      <c r="R88" s="28"/>
      <c r="S88" s="28"/>
    </row>
    <row r="89" spans="1:19" ht="12.75" customHeight="1" x14ac:dyDescent="0.25">
      <c r="A89" s="28"/>
      <c r="B89" s="28"/>
      <c r="C89" s="28"/>
      <c r="D89" s="28"/>
      <c r="E89" s="28"/>
      <c r="F89" s="28"/>
      <c r="G89" s="28"/>
      <c r="H89" s="28"/>
      <c r="I89" s="28"/>
      <c r="J89" s="28"/>
      <c r="K89" s="28"/>
      <c r="L89" s="28"/>
      <c r="M89" s="28"/>
      <c r="N89" s="28"/>
      <c r="O89" s="28"/>
      <c r="P89" s="28"/>
      <c r="Q89" s="28"/>
      <c r="R89" s="28"/>
      <c r="S89" s="28"/>
    </row>
    <row r="90" spans="1:19" ht="12.75" customHeight="1" x14ac:dyDescent="0.25">
      <c r="A90" s="28"/>
      <c r="B90" s="28"/>
      <c r="C90" s="28"/>
      <c r="D90" s="28"/>
      <c r="E90" s="28"/>
      <c r="F90" s="28"/>
      <c r="G90" s="28"/>
      <c r="H90" s="28"/>
      <c r="I90" s="28"/>
      <c r="J90" s="28"/>
      <c r="K90" s="28"/>
      <c r="L90" s="28"/>
      <c r="M90" s="28"/>
      <c r="N90" s="28"/>
      <c r="O90" s="28"/>
      <c r="P90" s="28"/>
      <c r="Q90" s="28"/>
      <c r="R90" s="28"/>
      <c r="S90" s="28"/>
    </row>
    <row r="91" spans="1:19" ht="12.75" customHeight="1" x14ac:dyDescent="0.25">
      <c r="A91" s="28"/>
      <c r="B91" s="28"/>
      <c r="C91" s="28"/>
      <c r="D91" s="28"/>
      <c r="E91" s="28"/>
      <c r="F91" s="28"/>
      <c r="G91" s="28"/>
      <c r="H91" s="28"/>
      <c r="I91" s="28"/>
      <c r="J91" s="28"/>
      <c r="K91" s="28"/>
      <c r="L91" s="28"/>
      <c r="M91" s="28"/>
      <c r="N91" s="28"/>
      <c r="O91" s="28"/>
      <c r="P91" s="28"/>
      <c r="Q91" s="28"/>
      <c r="R91" s="28"/>
      <c r="S91" s="28"/>
    </row>
    <row r="92" spans="1:19" ht="12.75" customHeight="1" x14ac:dyDescent="0.25">
      <c r="A92" s="28"/>
      <c r="B92" s="28"/>
      <c r="C92" s="28"/>
      <c r="D92" s="28"/>
      <c r="E92" s="28"/>
      <c r="F92" s="28"/>
      <c r="G92" s="28"/>
      <c r="H92" s="28"/>
      <c r="I92" s="28"/>
      <c r="J92" s="28"/>
      <c r="K92" s="28"/>
      <c r="L92" s="28"/>
      <c r="M92" s="28"/>
      <c r="N92" s="28"/>
      <c r="O92" s="28"/>
      <c r="P92" s="28"/>
      <c r="Q92" s="28"/>
      <c r="R92" s="28"/>
      <c r="S92" s="28"/>
    </row>
    <row r="93" spans="1:19" ht="12.75" customHeight="1" x14ac:dyDescent="0.25">
      <c r="A93" s="28"/>
      <c r="B93" s="28"/>
      <c r="C93" s="28"/>
      <c r="D93" s="28"/>
      <c r="E93" s="28"/>
      <c r="F93" s="28"/>
      <c r="G93" s="28"/>
      <c r="H93" s="28"/>
      <c r="I93" s="28"/>
      <c r="J93" s="28"/>
      <c r="K93" s="28"/>
      <c r="L93" s="28"/>
      <c r="M93" s="28"/>
      <c r="N93" s="28"/>
      <c r="O93" s="28"/>
      <c r="P93" s="28"/>
      <c r="Q93" s="28"/>
      <c r="R93" s="28"/>
      <c r="S93" s="28"/>
    </row>
    <row r="94" spans="1:19" ht="12.75" customHeight="1" x14ac:dyDescent="0.25">
      <c r="A94" s="28"/>
      <c r="B94" s="28"/>
      <c r="C94" s="28"/>
      <c r="D94" s="28"/>
      <c r="E94" s="28"/>
      <c r="F94" s="28"/>
      <c r="G94" s="28"/>
      <c r="H94" s="28"/>
      <c r="I94" s="28"/>
      <c r="J94" s="28"/>
      <c r="K94" s="28"/>
      <c r="L94" s="28"/>
      <c r="M94" s="28"/>
      <c r="N94" s="28"/>
      <c r="O94" s="28"/>
      <c r="P94" s="28"/>
      <c r="Q94" s="28"/>
      <c r="R94" s="28"/>
      <c r="S94" s="28"/>
    </row>
    <row r="95" spans="1:19" ht="12.75" customHeight="1" x14ac:dyDescent="0.25">
      <c r="A95" s="28"/>
      <c r="B95" s="28"/>
      <c r="C95" s="28"/>
      <c r="D95" s="28"/>
      <c r="E95" s="28"/>
      <c r="F95" s="28"/>
      <c r="G95" s="28"/>
      <c r="H95" s="28"/>
      <c r="I95" s="28"/>
      <c r="J95" s="28"/>
      <c r="K95" s="28"/>
      <c r="L95" s="28"/>
      <c r="M95" s="28"/>
      <c r="N95" s="28"/>
      <c r="O95" s="28"/>
      <c r="P95" s="28"/>
      <c r="Q95" s="28"/>
      <c r="R95" s="28"/>
      <c r="S95" s="28"/>
    </row>
    <row r="96" spans="1:19" ht="12.75" customHeight="1" x14ac:dyDescent="0.25">
      <c r="A96" s="28"/>
      <c r="B96" s="28"/>
      <c r="C96" s="28"/>
      <c r="D96" s="28"/>
      <c r="E96" s="28"/>
      <c r="F96" s="28"/>
      <c r="G96" s="28"/>
      <c r="H96" s="28"/>
      <c r="I96" s="28"/>
      <c r="J96" s="28"/>
      <c r="K96" s="28"/>
      <c r="L96" s="28"/>
      <c r="M96" s="28"/>
      <c r="N96" s="28"/>
      <c r="O96" s="28"/>
      <c r="P96" s="28"/>
      <c r="Q96" s="28"/>
      <c r="R96" s="28"/>
      <c r="S96" s="28"/>
    </row>
    <row r="97" spans="1:19" ht="12.75" customHeight="1" x14ac:dyDescent="0.25">
      <c r="A97" s="28"/>
      <c r="B97" s="28"/>
      <c r="C97" s="28"/>
      <c r="D97" s="28"/>
      <c r="E97" s="28"/>
      <c r="F97" s="28"/>
      <c r="G97" s="28"/>
      <c r="H97" s="28"/>
      <c r="I97" s="28"/>
      <c r="J97" s="28"/>
      <c r="K97" s="28"/>
      <c r="L97" s="28"/>
      <c r="M97" s="28"/>
      <c r="N97" s="28"/>
      <c r="O97" s="28"/>
      <c r="P97" s="28"/>
      <c r="Q97" s="28"/>
      <c r="R97" s="28"/>
      <c r="S97" s="28"/>
    </row>
    <row r="98" spans="1:19" ht="12.75" customHeight="1" x14ac:dyDescent="0.25">
      <c r="A98" s="28"/>
      <c r="B98" s="28"/>
      <c r="C98" s="28"/>
      <c r="D98" s="28"/>
      <c r="E98" s="28"/>
      <c r="F98" s="28"/>
      <c r="G98" s="28"/>
      <c r="H98" s="28"/>
      <c r="I98" s="28"/>
      <c r="J98" s="28"/>
      <c r="K98" s="28"/>
      <c r="L98" s="28"/>
      <c r="M98" s="28"/>
      <c r="N98" s="28"/>
      <c r="O98" s="28"/>
      <c r="P98" s="28"/>
      <c r="Q98" s="28"/>
      <c r="R98" s="28"/>
      <c r="S98" s="28"/>
    </row>
    <row r="99" spans="1:19" ht="12.75" customHeight="1" x14ac:dyDescent="0.25">
      <c r="A99" s="28"/>
      <c r="B99" s="28"/>
      <c r="C99" s="28"/>
      <c r="D99" s="28"/>
      <c r="E99" s="28"/>
      <c r="F99" s="28"/>
      <c r="G99" s="28"/>
      <c r="H99" s="28"/>
      <c r="I99" s="28"/>
      <c r="J99" s="28"/>
      <c r="K99" s="28"/>
      <c r="L99" s="28"/>
      <c r="M99" s="28"/>
      <c r="N99" s="28"/>
      <c r="O99" s="28"/>
      <c r="P99" s="28"/>
      <c r="Q99" s="28"/>
      <c r="R99" s="28"/>
      <c r="S99" s="28"/>
    </row>
    <row r="100" spans="1:19" ht="12.75" customHeight="1" x14ac:dyDescent="0.25">
      <c r="A100" s="28"/>
      <c r="B100" s="28"/>
      <c r="C100" s="28"/>
      <c r="D100" s="28"/>
      <c r="E100" s="28"/>
      <c r="F100" s="28"/>
      <c r="G100" s="28"/>
      <c r="H100" s="28"/>
      <c r="I100" s="28"/>
      <c r="J100" s="28"/>
      <c r="K100" s="28"/>
      <c r="L100" s="28"/>
      <c r="M100" s="28"/>
      <c r="N100" s="28"/>
      <c r="O100" s="28"/>
      <c r="P100" s="28"/>
      <c r="Q100" s="28"/>
      <c r="R100" s="28"/>
      <c r="S100" s="28"/>
    </row>
    <row r="101" spans="1:19" ht="12.75" customHeight="1" x14ac:dyDescent="0.25">
      <c r="A101" s="28"/>
      <c r="B101" s="28"/>
      <c r="C101" s="28"/>
      <c r="D101" s="28"/>
      <c r="E101" s="28"/>
      <c r="F101" s="28"/>
      <c r="G101" s="28"/>
      <c r="H101" s="28"/>
      <c r="I101" s="28"/>
      <c r="J101" s="28"/>
      <c r="K101" s="28"/>
      <c r="L101" s="28"/>
      <c r="M101" s="28"/>
      <c r="N101" s="28"/>
      <c r="O101" s="28"/>
      <c r="P101" s="28"/>
      <c r="Q101" s="28"/>
      <c r="R101" s="28"/>
      <c r="S101" s="28"/>
    </row>
    <row r="102" spans="1:19" ht="12.75" customHeight="1" x14ac:dyDescent="0.25">
      <c r="A102" s="28"/>
      <c r="B102" s="28"/>
      <c r="C102" s="28"/>
      <c r="D102" s="28"/>
      <c r="E102" s="28"/>
      <c r="F102" s="28"/>
      <c r="G102" s="28"/>
      <c r="H102" s="28"/>
      <c r="I102" s="28"/>
      <c r="J102" s="28"/>
      <c r="K102" s="28"/>
      <c r="L102" s="28"/>
      <c r="M102" s="28"/>
      <c r="N102" s="28"/>
      <c r="O102" s="28"/>
      <c r="P102" s="28"/>
      <c r="Q102" s="28"/>
      <c r="R102" s="28"/>
      <c r="S102" s="28"/>
    </row>
    <row r="103" spans="1:19" ht="12.75" customHeight="1" x14ac:dyDescent="0.25">
      <c r="A103" s="28"/>
      <c r="B103" s="28"/>
      <c r="C103" s="28"/>
      <c r="D103" s="28"/>
      <c r="E103" s="28"/>
      <c r="F103" s="28"/>
      <c r="G103" s="28"/>
      <c r="H103" s="28"/>
      <c r="I103" s="28"/>
      <c r="J103" s="28"/>
      <c r="K103" s="28"/>
      <c r="L103" s="28"/>
      <c r="M103" s="28"/>
      <c r="N103" s="28"/>
      <c r="O103" s="28"/>
      <c r="P103" s="28"/>
      <c r="Q103" s="28"/>
      <c r="R103" s="28"/>
      <c r="S103" s="28"/>
    </row>
    <row r="104" spans="1:19" ht="12.75" customHeight="1" x14ac:dyDescent="0.25">
      <c r="A104" s="28"/>
      <c r="B104" s="28"/>
      <c r="C104" s="28"/>
      <c r="D104" s="28"/>
      <c r="E104" s="28"/>
      <c r="F104" s="28"/>
      <c r="G104" s="28"/>
      <c r="H104" s="28"/>
      <c r="I104" s="28"/>
      <c r="J104" s="28"/>
      <c r="K104" s="28"/>
      <c r="L104" s="28"/>
      <c r="M104" s="28"/>
      <c r="N104" s="28"/>
      <c r="O104" s="28"/>
      <c r="P104" s="28"/>
      <c r="Q104" s="28"/>
      <c r="R104" s="28"/>
      <c r="S104" s="28"/>
    </row>
    <row r="105" spans="1:19" ht="12.75" customHeight="1" x14ac:dyDescent="0.25">
      <c r="A105" s="28"/>
      <c r="B105" s="28"/>
      <c r="C105" s="28"/>
      <c r="D105" s="28"/>
      <c r="E105" s="28"/>
      <c r="F105" s="28"/>
      <c r="G105" s="28"/>
      <c r="H105" s="28"/>
      <c r="I105" s="28"/>
      <c r="J105" s="28"/>
      <c r="K105" s="28"/>
      <c r="L105" s="28"/>
      <c r="M105" s="28"/>
      <c r="N105" s="28"/>
      <c r="O105" s="28"/>
      <c r="P105" s="28"/>
      <c r="Q105" s="28"/>
      <c r="R105" s="28"/>
      <c r="S105" s="28"/>
    </row>
    <row r="106" spans="1:19" ht="12.75" customHeight="1" x14ac:dyDescent="0.25">
      <c r="A106" s="28"/>
      <c r="B106" s="28"/>
      <c r="C106" s="28"/>
      <c r="D106" s="28"/>
      <c r="E106" s="28"/>
      <c r="F106" s="28"/>
      <c r="G106" s="28"/>
      <c r="H106" s="28"/>
      <c r="I106" s="28"/>
      <c r="J106" s="28"/>
      <c r="K106" s="28"/>
      <c r="L106" s="28"/>
      <c r="M106" s="28"/>
      <c r="N106" s="28"/>
      <c r="O106" s="28"/>
      <c r="P106" s="28"/>
      <c r="Q106" s="28"/>
      <c r="R106" s="28"/>
      <c r="S106" s="28"/>
    </row>
    <row r="107" spans="1:19" ht="12.75" customHeight="1" x14ac:dyDescent="0.25">
      <c r="A107" s="28"/>
      <c r="B107" s="28"/>
      <c r="C107" s="28"/>
      <c r="D107" s="28"/>
      <c r="E107" s="28"/>
      <c r="F107" s="28"/>
      <c r="G107" s="28"/>
      <c r="H107" s="28"/>
      <c r="I107" s="28"/>
      <c r="J107" s="28"/>
      <c r="K107" s="28"/>
      <c r="L107" s="28"/>
      <c r="M107" s="28"/>
      <c r="N107" s="28"/>
      <c r="O107" s="28"/>
      <c r="P107" s="28"/>
      <c r="Q107" s="28"/>
      <c r="R107" s="28"/>
      <c r="S107" s="28"/>
    </row>
    <row r="108" spans="1:19" ht="12.75" customHeight="1" x14ac:dyDescent="0.25">
      <c r="A108" s="28"/>
      <c r="B108" s="28"/>
      <c r="C108" s="28"/>
      <c r="D108" s="28"/>
      <c r="E108" s="28"/>
      <c r="F108" s="28"/>
      <c r="G108" s="28"/>
      <c r="H108" s="28"/>
      <c r="I108" s="28"/>
      <c r="J108" s="28"/>
      <c r="K108" s="28"/>
      <c r="L108" s="28"/>
      <c r="M108" s="28"/>
      <c r="N108" s="28"/>
      <c r="O108" s="28"/>
      <c r="P108" s="28"/>
      <c r="Q108" s="28"/>
      <c r="R108" s="28"/>
      <c r="S108" s="28"/>
    </row>
    <row r="109" spans="1:19" ht="12.75" customHeight="1" x14ac:dyDescent="0.25">
      <c r="A109" s="28"/>
      <c r="B109" s="28"/>
      <c r="C109" s="28"/>
      <c r="D109" s="28"/>
      <c r="E109" s="28"/>
      <c r="F109" s="28"/>
      <c r="G109" s="28"/>
      <c r="H109" s="28"/>
      <c r="I109" s="28"/>
      <c r="J109" s="28"/>
      <c r="K109" s="28"/>
      <c r="L109" s="28"/>
      <c r="M109" s="28"/>
      <c r="N109" s="28"/>
      <c r="O109" s="28"/>
      <c r="P109" s="28"/>
      <c r="Q109" s="28"/>
      <c r="R109" s="28"/>
      <c r="S109" s="28"/>
    </row>
    <row r="110" spans="1:19" ht="12.75" customHeight="1" x14ac:dyDescent="0.25">
      <c r="A110" s="28"/>
      <c r="B110" s="28"/>
      <c r="C110" s="28"/>
      <c r="D110" s="28"/>
      <c r="E110" s="28"/>
      <c r="F110" s="28"/>
      <c r="G110" s="28"/>
      <c r="H110" s="28"/>
      <c r="I110" s="28"/>
      <c r="J110" s="28"/>
      <c r="K110" s="28"/>
      <c r="L110" s="28"/>
      <c r="M110" s="28"/>
      <c r="N110" s="28"/>
      <c r="O110" s="28"/>
      <c r="P110" s="28"/>
      <c r="Q110" s="28"/>
      <c r="R110" s="28"/>
      <c r="S110" s="28"/>
    </row>
    <row r="111" spans="1:19" ht="12.75" customHeight="1" x14ac:dyDescent="0.25">
      <c r="A111" s="28"/>
      <c r="B111" s="28"/>
      <c r="C111" s="28"/>
      <c r="D111" s="28"/>
      <c r="E111" s="28"/>
      <c r="F111" s="28"/>
      <c r="G111" s="28"/>
      <c r="H111" s="28"/>
      <c r="I111" s="28"/>
      <c r="J111" s="28"/>
      <c r="K111" s="28"/>
      <c r="L111" s="28"/>
      <c r="M111" s="28"/>
      <c r="N111" s="28"/>
      <c r="O111" s="28"/>
      <c r="P111" s="28"/>
      <c r="Q111" s="28"/>
      <c r="R111" s="28"/>
      <c r="S111" s="28"/>
    </row>
    <row r="112" spans="1:19" ht="12.75" customHeight="1" x14ac:dyDescent="0.25">
      <c r="A112" s="28"/>
      <c r="B112" s="28"/>
      <c r="C112" s="28"/>
      <c r="D112" s="28"/>
      <c r="E112" s="28"/>
      <c r="F112" s="28"/>
      <c r="G112" s="28"/>
      <c r="H112" s="28"/>
      <c r="I112" s="28"/>
      <c r="J112" s="28"/>
      <c r="K112" s="28"/>
      <c r="L112" s="28"/>
      <c r="M112" s="28"/>
      <c r="N112" s="28"/>
      <c r="O112" s="28"/>
      <c r="P112" s="28"/>
      <c r="Q112" s="28"/>
      <c r="R112" s="28"/>
      <c r="S112" s="28"/>
    </row>
    <row r="113" spans="1:19" ht="12.75" customHeight="1" x14ac:dyDescent="0.25">
      <c r="A113" s="28"/>
      <c r="B113" s="28"/>
      <c r="C113" s="28"/>
      <c r="D113" s="28"/>
      <c r="E113" s="28"/>
      <c r="F113" s="28"/>
      <c r="G113" s="28"/>
      <c r="H113" s="28"/>
      <c r="I113" s="28"/>
      <c r="J113" s="28"/>
      <c r="K113" s="28"/>
      <c r="L113" s="28"/>
      <c r="M113" s="28"/>
      <c r="N113" s="28"/>
      <c r="O113" s="28"/>
      <c r="P113" s="28"/>
      <c r="Q113" s="28"/>
      <c r="R113" s="28"/>
      <c r="S113" s="28"/>
    </row>
    <row r="114" spans="1:19" ht="12.75" customHeight="1" x14ac:dyDescent="0.25">
      <c r="A114" s="28"/>
      <c r="B114" s="28"/>
      <c r="C114" s="28"/>
      <c r="D114" s="28"/>
      <c r="E114" s="28"/>
      <c r="F114" s="28"/>
      <c r="G114" s="28"/>
      <c r="H114" s="28"/>
      <c r="I114" s="28"/>
      <c r="J114" s="28"/>
      <c r="K114" s="28"/>
      <c r="L114" s="28"/>
      <c r="M114" s="28"/>
      <c r="N114" s="28"/>
      <c r="O114" s="28"/>
      <c r="P114" s="28"/>
      <c r="Q114" s="28"/>
      <c r="R114" s="28"/>
      <c r="S114" s="28"/>
    </row>
    <row r="115" spans="1:19" ht="12.75" customHeight="1" x14ac:dyDescent="0.25">
      <c r="A115" s="28"/>
      <c r="B115" s="28"/>
      <c r="C115" s="28"/>
      <c r="D115" s="28"/>
      <c r="E115" s="28"/>
      <c r="F115" s="28"/>
      <c r="G115" s="28"/>
      <c r="H115" s="28"/>
      <c r="I115" s="28"/>
      <c r="J115" s="28"/>
      <c r="K115" s="28"/>
      <c r="L115" s="28"/>
      <c r="M115" s="28"/>
      <c r="N115" s="28"/>
      <c r="O115" s="28"/>
      <c r="P115" s="28"/>
      <c r="Q115" s="28"/>
      <c r="R115" s="28"/>
      <c r="S115" s="28"/>
    </row>
    <row r="116" spans="1:19" ht="12.75" customHeight="1" x14ac:dyDescent="0.25">
      <c r="A116" s="28"/>
      <c r="B116" s="28"/>
      <c r="C116" s="28"/>
      <c r="D116" s="28"/>
      <c r="E116" s="28"/>
      <c r="F116" s="28"/>
      <c r="G116" s="28"/>
      <c r="H116" s="28"/>
      <c r="I116" s="28"/>
      <c r="J116" s="28"/>
      <c r="K116" s="28"/>
      <c r="L116" s="28"/>
      <c r="M116" s="28"/>
      <c r="N116" s="28"/>
      <c r="O116" s="28"/>
      <c r="P116" s="28"/>
      <c r="Q116" s="28"/>
      <c r="R116" s="28"/>
      <c r="S116" s="28"/>
    </row>
    <row r="117" spans="1:19" ht="12.75" customHeight="1" x14ac:dyDescent="0.25">
      <c r="A117" s="28"/>
      <c r="B117" s="28"/>
      <c r="C117" s="28"/>
      <c r="D117" s="28"/>
      <c r="E117" s="28"/>
      <c r="F117" s="28"/>
      <c r="G117" s="28"/>
      <c r="H117" s="28"/>
      <c r="I117" s="28"/>
      <c r="J117" s="28"/>
      <c r="K117" s="28"/>
      <c r="L117" s="28"/>
      <c r="M117" s="28"/>
      <c r="N117" s="28"/>
      <c r="O117" s="28"/>
      <c r="P117" s="28"/>
      <c r="Q117" s="28"/>
      <c r="R117" s="28"/>
      <c r="S117" s="28"/>
    </row>
    <row r="118" spans="1:19" ht="12.75" customHeight="1" x14ac:dyDescent="0.25">
      <c r="A118" s="28"/>
      <c r="B118" s="28"/>
      <c r="C118" s="28"/>
      <c r="D118" s="28"/>
      <c r="E118" s="28"/>
      <c r="F118" s="28"/>
      <c r="G118" s="28"/>
      <c r="H118" s="28"/>
      <c r="I118" s="28"/>
      <c r="J118" s="28"/>
      <c r="K118" s="28"/>
      <c r="L118" s="28"/>
      <c r="M118" s="28"/>
      <c r="N118" s="28"/>
      <c r="O118" s="28"/>
      <c r="P118" s="28"/>
      <c r="Q118" s="28"/>
      <c r="R118" s="28"/>
      <c r="S118" s="28"/>
    </row>
    <row r="119" spans="1:19" ht="12.75" customHeight="1" x14ac:dyDescent="0.25">
      <c r="A119" s="28"/>
      <c r="B119" s="28"/>
      <c r="C119" s="28"/>
      <c r="D119" s="28"/>
      <c r="E119" s="28"/>
      <c r="F119" s="28"/>
      <c r="G119" s="28"/>
      <c r="H119" s="28"/>
      <c r="I119" s="28"/>
      <c r="J119" s="28"/>
      <c r="K119" s="28"/>
      <c r="L119" s="28"/>
      <c r="M119" s="28"/>
      <c r="N119" s="28"/>
      <c r="O119" s="28"/>
      <c r="P119" s="28"/>
      <c r="Q119" s="28"/>
      <c r="R119" s="28"/>
      <c r="S119" s="28"/>
    </row>
    <row r="120" spans="1:19" ht="12.75" customHeight="1" x14ac:dyDescent="0.25">
      <c r="A120" s="28"/>
      <c r="B120" s="28"/>
      <c r="C120" s="28"/>
      <c r="D120" s="28"/>
      <c r="E120" s="28"/>
      <c r="F120" s="28"/>
      <c r="G120" s="28"/>
      <c r="H120" s="28"/>
      <c r="I120" s="28"/>
      <c r="J120" s="28"/>
      <c r="K120" s="28"/>
      <c r="L120" s="28"/>
      <c r="M120" s="28"/>
      <c r="N120" s="28"/>
      <c r="O120" s="28"/>
      <c r="P120" s="28"/>
      <c r="Q120" s="28"/>
      <c r="R120" s="28"/>
      <c r="S120" s="28"/>
    </row>
    <row r="121" spans="1:19" ht="12.75" customHeight="1" x14ac:dyDescent="0.25">
      <c r="A121" s="28"/>
      <c r="B121" s="28"/>
      <c r="C121" s="28"/>
      <c r="D121" s="28"/>
      <c r="E121" s="28"/>
      <c r="F121" s="28"/>
      <c r="G121" s="28"/>
      <c r="H121" s="28"/>
      <c r="I121" s="28"/>
      <c r="J121" s="28"/>
      <c r="K121" s="28"/>
      <c r="L121" s="28"/>
      <c r="M121" s="28"/>
      <c r="N121" s="28"/>
      <c r="O121" s="28"/>
      <c r="P121" s="28"/>
      <c r="Q121" s="28"/>
      <c r="R121" s="28"/>
      <c r="S121" s="28"/>
    </row>
    <row r="122" spans="1:19" ht="12.75" customHeight="1" x14ac:dyDescent="0.25">
      <c r="A122" s="28"/>
      <c r="B122" s="28"/>
      <c r="C122" s="28"/>
      <c r="D122" s="28"/>
      <c r="E122" s="28"/>
      <c r="F122" s="28"/>
      <c r="G122" s="28"/>
      <c r="H122" s="28"/>
      <c r="I122" s="28"/>
      <c r="J122" s="28"/>
      <c r="K122" s="28"/>
      <c r="L122" s="28"/>
      <c r="M122" s="28"/>
      <c r="N122" s="28"/>
      <c r="O122" s="28"/>
      <c r="P122" s="28"/>
      <c r="Q122" s="28"/>
      <c r="R122" s="28"/>
      <c r="S122" s="28"/>
    </row>
    <row r="123" spans="1:19" ht="12.75" customHeight="1" x14ac:dyDescent="0.25">
      <c r="A123" s="28"/>
      <c r="B123" s="28"/>
      <c r="C123" s="28"/>
      <c r="D123" s="28"/>
      <c r="E123" s="28"/>
      <c r="F123" s="28"/>
      <c r="G123" s="28"/>
      <c r="H123" s="28"/>
      <c r="I123" s="28"/>
      <c r="J123" s="28"/>
      <c r="K123" s="28"/>
      <c r="L123" s="28"/>
      <c r="M123" s="28"/>
      <c r="N123" s="28"/>
      <c r="O123" s="28"/>
      <c r="P123" s="28"/>
      <c r="Q123" s="28"/>
      <c r="R123" s="28"/>
      <c r="S123" s="28"/>
    </row>
    <row r="124" spans="1:19" ht="12.75" customHeight="1" x14ac:dyDescent="0.25">
      <c r="A124" s="28"/>
      <c r="B124" s="28"/>
      <c r="C124" s="28"/>
      <c r="D124" s="28"/>
      <c r="E124" s="28"/>
      <c r="F124" s="28"/>
      <c r="G124" s="28"/>
      <c r="H124" s="28"/>
      <c r="I124" s="28"/>
      <c r="J124" s="28"/>
      <c r="K124" s="28"/>
      <c r="L124" s="28"/>
      <c r="M124" s="28"/>
      <c r="N124" s="28"/>
      <c r="O124" s="28"/>
      <c r="P124" s="28"/>
      <c r="Q124" s="28"/>
      <c r="R124" s="28"/>
      <c r="S124" s="28"/>
    </row>
    <row r="125" spans="1:19" ht="12.75" customHeight="1" x14ac:dyDescent="0.25">
      <c r="A125" s="28"/>
      <c r="B125" s="28"/>
      <c r="C125" s="28"/>
      <c r="D125" s="28"/>
      <c r="E125" s="28"/>
      <c r="F125" s="28"/>
      <c r="G125" s="28"/>
      <c r="H125" s="28"/>
      <c r="I125" s="28"/>
      <c r="J125" s="28"/>
      <c r="K125" s="28"/>
      <c r="L125" s="28"/>
      <c r="M125" s="28"/>
      <c r="N125" s="28"/>
      <c r="O125" s="28"/>
      <c r="P125" s="28"/>
      <c r="Q125" s="28"/>
      <c r="R125" s="28"/>
      <c r="S125" s="28"/>
    </row>
    <row r="126" spans="1:19" ht="12.75" customHeight="1" x14ac:dyDescent="0.25">
      <c r="A126" s="28"/>
      <c r="B126" s="28"/>
      <c r="C126" s="28"/>
      <c r="D126" s="28"/>
      <c r="E126" s="28"/>
      <c r="F126" s="28"/>
      <c r="G126" s="28"/>
      <c r="H126" s="28"/>
      <c r="I126" s="28"/>
      <c r="J126" s="28"/>
      <c r="K126" s="28"/>
      <c r="L126" s="28"/>
      <c r="M126" s="28"/>
      <c r="N126" s="28"/>
      <c r="O126" s="28"/>
      <c r="P126" s="28"/>
      <c r="Q126" s="28"/>
      <c r="R126" s="28"/>
      <c r="S126" s="28"/>
    </row>
    <row r="127" spans="1:19" ht="12.75" customHeight="1" x14ac:dyDescent="0.25">
      <c r="A127" s="28"/>
      <c r="B127" s="28"/>
      <c r="C127" s="28"/>
      <c r="D127" s="28"/>
      <c r="E127" s="28"/>
      <c r="F127" s="28"/>
      <c r="G127" s="28"/>
      <c r="H127" s="28"/>
      <c r="I127" s="28"/>
      <c r="J127" s="28"/>
      <c r="K127" s="28"/>
      <c r="L127" s="28"/>
      <c r="M127" s="28"/>
      <c r="N127" s="28"/>
      <c r="O127" s="28"/>
      <c r="P127" s="28"/>
      <c r="Q127" s="28"/>
      <c r="R127" s="28"/>
      <c r="S127" s="28"/>
    </row>
    <row r="128" spans="1:19" ht="12.75" customHeight="1" x14ac:dyDescent="0.25">
      <c r="A128" s="28"/>
      <c r="B128" s="28"/>
      <c r="C128" s="28"/>
      <c r="D128" s="28"/>
      <c r="E128" s="28"/>
      <c r="F128" s="28"/>
      <c r="G128" s="28"/>
      <c r="H128" s="28"/>
      <c r="I128" s="28"/>
      <c r="J128" s="28"/>
      <c r="K128" s="28"/>
      <c r="L128" s="28"/>
      <c r="M128" s="28"/>
      <c r="N128" s="28"/>
      <c r="O128" s="28"/>
      <c r="P128" s="28"/>
      <c r="Q128" s="28"/>
      <c r="R128" s="28"/>
      <c r="S128" s="28"/>
    </row>
    <row r="129" spans="1:19" ht="12.75" customHeight="1" x14ac:dyDescent="0.25">
      <c r="A129" s="28"/>
      <c r="B129" s="28"/>
      <c r="C129" s="28"/>
      <c r="D129" s="28"/>
      <c r="E129" s="28"/>
      <c r="F129" s="28"/>
      <c r="G129" s="28"/>
      <c r="H129" s="28"/>
      <c r="I129" s="28"/>
      <c r="J129" s="28"/>
      <c r="K129" s="28"/>
      <c r="L129" s="28"/>
      <c r="M129" s="28"/>
      <c r="N129" s="28"/>
      <c r="O129" s="28"/>
      <c r="P129" s="28"/>
      <c r="Q129" s="28"/>
      <c r="R129" s="28"/>
      <c r="S129" s="28"/>
    </row>
    <row r="130" spans="1:19" ht="12.75" customHeight="1" x14ac:dyDescent="0.25">
      <c r="A130" s="28"/>
      <c r="B130" s="28"/>
      <c r="C130" s="28"/>
      <c r="D130" s="28"/>
      <c r="E130" s="28"/>
      <c r="F130" s="28"/>
      <c r="G130" s="28"/>
      <c r="H130" s="28"/>
      <c r="I130" s="28"/>
      <c r="J130" s="28"/>
      <c r="K130" s="28"/>
      <c r="L130" s="28"/>
      <c r="M130" s="28"/>
      <c r="N130" s="28"/>
      <c r="O130" s="28"/>
      <c r="P130" s="28"/>
      <c r="Q130" s="28"/>
      <c r="R130" s="28"/>
      <c r="S130" s="28"/>
    </row>
    <row r="131" spans="1:19" ht="12.75" customHeight="1" x14ac:dyDescent="0.25">
      <c r="A131" s="28"/>
      <c r="B131" s="28"/>
      <c r="C131" s="28"/>
      <c r="D131" s="28"/>
      <c r="E131" s="28"/>
      <c r="F131" s="28"/>
      <c r="G131" s="28"/>
      <c r="H131" s="28"/>
      <c r="I131" s="28"/>
      <c r="J131" s="28"/>
      <c r="K131" s="28"/>
      <c r="L131" s="28"/>
      <c r="M131" s="28"/>
      <c r="N131" s="28"/>
      <c r="O131" s="28"/>
      <c r="P131" s="28"/>
      <c r="Q131" s="28"/>
      <c r="R131" s="28"/>
      <c r="S131" s="28"/>
    </row>
    <row r="132" spans="1:19" ht="12.75" customHeight="1" x14ac:dyDescent="0.25">
      <c r="A132" s="28"/>
      <c r="B132" s="28"/>
      <c r="C132" s="28"/>
      <c r="D132" s="28"/>
      <c r="E132" s="28"/>
      <c r="F132" s="28"/>
      <c r="G132" s="28"/>
      <c r="H132" s="28"/>
      <c r="I132" s="28"/>
      <c r="J132" s="28"/>
      <c r="K132" s="28"/>
      <c r="L132" s="28"/>
      <c r="M132" s="28"/>
      <c r="N132" s="28"/>
      <c r="O132" s="28"/>
      <c r="P132" s="28"/>
      <c r="Q132" s="28"/>
      <c r="R132" s="28"/>
      <c r="S132" s="28"/>
    </row>
    <row r="133" spans="1:19" ht="12.75" customHeight="1" x14ac:dyDescent="0.25">
      <c r="A133" s="28"/>
      <c r="B133" s="28"/>
      <c r="C133" s="28"/>
      <c r="D133" s="28"/>
      <c r="E133" s="28"/>
      <c r="F133" s="28"/>
      <c r="G133" s="28"/>
      <c r="H133" s="28"/>
      <c r="I133" s="28"/>
      <c r="J133" s="28"/>
      <c r="K133" s="28"/>
      <c r="L133" s="28"/>
      <c r="M133" s="28"/>
      <c r="N133" s="28"/>
      <c r="O133" s="28"/>
      <c r="P133" s="28"/>
      <c r="Q133" s="28"/>
      <c r="R133" s="28"/>
      <c r="S133" s="28"/>
    </row>
    <row r="134" spans="1:19" ht="12.75" customHeight="1" x14ac:dyDescent="0.25">
      <c r="A134" s="28"/>
      <c r="B134" s="28"/>
      <c r="C134" s="28"/>
      <c r="D134" s="28"/>
      <c r="E134" s="28"/>
      <c r="F134" s="28"/>
      <c r="G134" s="28"/>
      <c r="H134" s="28"/>
      <c r="I134" s="28"/>
      <c r="J134" s="28"/>
      <c r="K134" s="28"/>
      <c r="L134" s="28"/>
      <c r="M134" s="28"/>
      <c r="N134" s="28"/>
      <c r="O134" s="28"/>
      <c r="P134" s="28"/>
      <c r="Q134" s="28"/>
      <c r="R134" s="28"/>
      <c r="S134" s="28"/>
    </row>
    <row r="135" spans="1:19" ht="12.75" customHeight="1" x14ac:dyDescent="0.25">
      <c r="A135" s="28"/>
      <c r="B135" s="28"/>
      <c r="C135" s="28"/>
      <c r="D135" s="28"/>
      <c r="E135" s="28"/>
      <c r="F135" s="28"/>
      <c r="G135" s="28"/>
      <c r="H135" s="28"/>
      <c r="I135" s="28"/>
      <c r="J135" s="28"/>
      <c r="K135" s="28"/>
      <c r="L135" s="28"/>
      <c r="M135" s="28"/>
      <c r="N135" s="28"/>
      <c r="O135" s="28"/>
      <c r="P135" s="28"/>
      <c r="Q135" s="28"/>
      <c r="R135" s="28"/>
      <c r="S135" s="28"/>
    </row>
    <row r="136" spans="1:19" ht="12.75" customHeight="1" x14ac:dyDescent="0.25">
      <c r="A136" s="28"/>
      <c r="B136" s="28"/>
      <c r="C136" s="28"/>
      <c r="D136" s="28"/>
      <c r="E136" s="28"/>
      <c r="F136" s="28"/>
      <c r="G136" s="28"/>
      <c r="H136" s="28"/>
      <c r="I136" s="28"/>
      <c r="J136" s="28"/>
      <c r="K136" s="28"/>
      <c r="L136" s="28"/>
      <c r="M136" s="28"/>
      <c r="N136" s="28"/>
      <c r="O136" s="28"/>
      <c r="P136" s="28"/>
      <c r="Q136" s="28"/>
      <c r="R136" s="28"/>
      <c r="S136" s="28"/>
    </row>
    <row r="137" spans="1:19" ht="12.75" customHeight="1" x14ac:dyDescent="0.25">
      <c r="A137" s="28"/>
      <c r="B137" s="28"/>
      <c r="C137" s="28"/>
      <c r="D137" s="28"/>
      <c r="E137" s="28"/>
      <c r="F137" s="28"/>
      <c r="G137" s="28"/>
      <c r="H137" s="28"/>
      <c r="I137" s="28"/>
      <c r="J137" s="28"/>
      <c r="K137" s="28"/>
      <c r="L137" s="28"/>
      <c r="M137" s="28"/>
      <c r="N137" s="28"/>
      <c r="O137" s="28"/>
      <c r="P137" s="28"/>
      <c r="Q137" s="28"/>
      <c r="R137" s="28"/>
      <c r="S137" s="28"/>
    </row>
    <row r="138" spans="1:19" ht="12.75" customHeight="1" x14ac:dyDescent="0.25">
      <c r="A138" s="28"/>
      <c r="B138" s="28"/>
      <c r="C138" s="28"/>
      <c r="D138" s="28"/>
      <c r="E138" s="28"/>
      <c r="F138" s="28"/>
      <c r="G138" s="28"/>
      <c r="H138" s="28"/>
      <c r="I138" s="28"/>
      <c r="J138" s="28"/>
      <c r="K138" s="28"/>
      <c r="L138" s="28"/>
      <c r="M138" s="28"/>
      <c r="N138" s="28"/>
      <c r="O138" s="28"/>
      <c r="P138" s="28"/>
      <c r="Q138" s="28"/>
      <c r="R138" s="28"/>
      <c r="S138" s="28"/>
    </row>
    <row r="139" spans="1:19" ht="12.75" customHeight="1" x14ac:dyDescent="0.25">
      <c r="A139" s="28"/>
      <c r="B139" s="28"/>
      <c r="C139" s="28"/>
      <c r="D139" s="28"/>
      <c r="E139" s="28"/>
      <c r="F139" s="28"/>
      <c r="G139" s="28"/>
      <c r="H139" s="28"/>
      <c r="I139" s="28"/>
      <c r="J139" s="28"/>
      <c r="K139" s="28"/>
      <c r="L139" s="28"/>
      <c r="M139" s="28"/>
      <c r="N139" s="28"/>
      <c r="O139" s="28"/>
      <c r="P139" s="28"/>
      <c r="Q139" s="28"/>
      <c r="R139" s="28"/>
      <c r="S139" s="28"/>
    </row>
    <row r="140" spans="1:19" ht="12.75" customHeight="1" x14ac:dyDescent="0.25">
      <c r="A140" s="28"/>
      <c r="B140" s="28"/>
      <c r="C140" s="28"/>
      <c r="D140" s="28"/>
      <c r="E140" s="28"/>
      <c r="F140" s="28"/>
      <c r="G140" s="28"/>
      <c r="H140" s="28"/>
      <c r="I140" s="28"/>
      <c r="J140" s="28"/>
      <c r="K140" s="28"/>
      <c r="L140" s="28"/>
      <c r="M140" s="28"/>
      <c r="N140" s="28"/>
      <c r="O140" s="28"/>
      <c r="P140" s="28"/>
      <c r="Q140" s="28"/>
      <c r="R140" s="28"/>
      <c r="S140" s="28"/>
    </row>
    <row r="141" spans="1:19" ht="12.75" customHeight="1" x14ac:dyDescent="0.25">
      <c r="A141" s="28"/>
      <c r="B141" s="28"/>
      <c r="C141" s="28"/>
      <c r="D141" s="28"/>
      <c r="E141" s="28"/>
      <c r="F141" s="28"/>
      <c r="G141" s="28"/>
      <c r="H141" s="28"/>
      <c r="I141" s="28"/>
      <c r="J141" s="28"/>
      <c r="K141" s="28"/>
      <c r="L141" s="28"/>
      <c r="M141" s="28"/>
      <c r="N141" s="28"/>
      <c r="O141" s="28"/>
      <c r="P141" s="28"/>
      <c r="Q141" s="28"/>
      <c r="R141" s="28"/>
      <c r="S141" s="28"/>
    </row>
    <row r="142" spans="1:19" ht="12.75" customHeight="1" x14ac:dyDescent="0.25">
      <c r="A142" s="28"/>
      <c r="B142" s="28"/>
      <c r="C142" s="28"/>
      <c r="D142" s="28"/>
      <c r="E142" s="28"/>
      <c r="F142" s="28"/>
      <c r="G142" s="28"/>
      <c r="H142" s="28"/>
      <c r="I142" s="28"/>
      <c r="J142" s="28"/>
      <c r="K142" s="28"/>
      <c r="L142" s="28"/>
      <c r="M142" s="28"/>
      <c r="N142" s="28"/>
      <c r="O142" s="28"/>
      <c r="P142" s="28"/>
      <c r="Q142" s="28"/>
      <c r="R142" s="28"/>
      <c r="S142" s="28"/>
    </row>
    <row r="143" spans="1:19" ht="12.75" customHeight="1" x14ac:dyDescent="0.25">
      <c r="A143" s="28"/>
      <c r="B143" s="28"/>
      <c r="C143" s="28"/>
      <c r="D143" s="28"/>
      <c r="E143" s="28"/>
      <c r="F143" s="28"/>
      <c r="G143" s="28"/>
      <c r="H143" s="28"/>
      <c r="I143" s="28"/>
      <c r="J143" s="28"/>
      <c r="K143" s="28"/>
      <c r="L143" s="28"/>
      <c r="M143" s="28"/>
      <c r="N143" s="28"/>
      <c r="O143" s="28"/>
      <c r="P143" s="28"/>
      <c r="Q143" s="28"/>
      <c r="R143" s="28"/>
      <c r="S143" s="28"/>
    </row>
    <row r="144" spans="1:19" ht="12.75" customHeight="1" x14ac:dyDescent="0.25">
      <c r="A144" s="28"/>
      <c r="B144" s="28"/>
      <c r="C144" s="28"/>
      <c r="D144" s="28"/>
      <c r="E144" s="28"/>
      <c r="F144" s="28"/>
      <c r="G144" s="28"/>
      <c r="H144" s="28"/>
      <c r="I144" s="28"/>
      <c r="J144" s="28"/>
      <c r="K144" s="28"/>
      <c r="L144" s="28"/>
      <c r="M144" s="28"/>
      <c r="N144" s="28"/>
      <c r="O144" s="28"/>
      <c r="P144" s="28"/>
      <c r="Q144" s="28"/>
      <c r="R144" s="28"/>
      <c r="S144" s="28"/>
    </row>
    <row r="145" spans="1:19" ht="12.75" customHeight="1" x14ac:dyDescent="0.25">
      <c r="A145" s="28"/>
      <c r="B145" s="28"/>
      <c r="C145" s="28"/>
      <c r="D145" s="28"/>
      <c r="E145" s="28"/>
      <c r="F145" s="28"/>
      <c r="G145" s="28"/>
      <c r="H145" s="28"/>
      <c r="I145" s="28"/>
      <c r="J145" s="28"/>
      <c r="K145" s="28"/>
      <c r="L145" s="28"/>
      <c r="M145" s="28"/>
      <c r="N145" s="28"/>
      <c r="O145" s="28"/>
      <c r="P145" s="28"/>
      <c r="Q145" s="28"/>
      <c r="R145" s="28"/>
      <c r="S145" s="28"/>
    </row>
    <row r="146" spans="1:19" ht="12.75" customHeight="1" x14ac:dyDescent="0.25">
      <c r="A146" s="28"/>
      <c r="B146" s="28"/>
      <c r="C146" s="28"/>
      <c r="D146" s="28"/>
      <c r="E146" s="28"/>
      <c r="F146" s="28"/>
      <c r="G146" s="28"/>
      <c r="H146" s="28"/>
      <c r="I146" s="28"/>
      <c r="J146" s="28"/>
      <c r="K146" s="28"/>
      <c r="L146" s="28"/>
      <c r="M146" s="28"/>
      <c r="N146" s="28"/>
      <c r="O146" s="28"/>
      <c r="P146" s="28"/>
      <c r="Q146" s="28"/>
      <c r="R146" s="28"/>
      <c r="S146" s="28"/>
    </row>
    <row r="147" spans="1:19" ht="12.75" customHeight="1" x14ac:dyDescent="0.25">
      <c r="A147" s="28"/>
      <c r="B147" s="28"/>
      <c r="C147" s="28"/>
      <c r="D147" s="28"/>
      <c r="E147" s="28"/>
      <c r="F147" s="28"/>
      <c r="G147" s="28"/>
      <c r="H147" s="28"/>
      <c r="I147" s="28"/>
      <c r="J147" s="28"/>
      <c r="K147" s="28"/>
      <c r="L147" s="28"/>
      <c r="M147" s="28"/>
      <c r="N147" s="28"/>
      <c r="O147" s="28"/>
      <c r="P147" s="28"/>
      <c r="Q147" s="28"/>
      <c r="R147" s="28"/>
      <c r="S147" s="28"/>
    </row>
    <row r="148" spans="1:19" ht="12.75" customHeight="1" x14ac:dyDescent="0.25">
      <c r="A148" s="28"/>
      <c r="B148" s="28"/>
      <c r="C148" s="28"/>
      <c r="D148" s="28"/>
      <c r="E148" s="28"/>
      <c r="F148" s="28"/>
      <c r="G148" s="28"/>
      <c r="H148" s="28"/>
      <c r="I148" s="28"/>
      <c r="J148" s="28"/>
      <c r="K148" s="28"/>
      <c r="L148" s="28"/>
      <c r="M148" s="28"/>
      <c r="N148" s="28"/>
      <c r="O148" s="28"/>
      <c r="P148" s="28"/>
      <c r="Q148" s="28"/>
      <c r="R148" s="28"/>
      <c r="S148" s="28"/>
    </row>
    <row r="149" spans="1:19" ht="12.75" customHeight="1" x14ac:dyDescent="0.25">
      <c r="A149" s="28"/>
      <c r="B149" s="28"/>
      <c r="C149" s="28"/>
      <c r="D149" s="28"/>
      <c r="E149" s="28"/>
      <c r="F149" s="28"/>
      <c r="G149" s="28"/>
      <c r="H149" s="28"/>
      <c r="I149" s="28"/>
      <c r="J149" s="28"/>
      <c r="K149" s="28"/>
      <c r="L149" s="28"/>
      <c r="M149" s="28"/>
      <c r="N149" s="28"/>
      <c r="O149" s="28"/>
      <c r="P149" s="28"/>
      <c r="Q149" s="28"/>
      <c r="R149" s="28"/>
      <c r="S149" s="28"/>
    </row>
    <row r="150" spans="1:19" ht="12.75" customHeight="1" x14ac:dyDescent="0.25">
      <c r="A150" s="28"/>
      <c r="B150" s="28"/>
      <c r="C150" s="28"/>
      <c r="D150" s="28"/>
      <c r="E150" s="28"/>
      <c r="F150" s="28"/>
      <c r="G150" s="28"/>
      <c r="H150" s="28"/>
      <c r="I150" s="28"/>
      <c r="J150" s="28"/>
      <c r="K150" s="28"/>
      <c r="L150" s="28"/>
      <c r="M150" s="28"/>
      <c r="N150" s="28"/>
      <c r="O150" s="28"/>
      <c r="P150" s="28"/>
      <c r="Q150" s="28"/>
      <c r="R150" s="28"/>
      <c r="S150" s="28"/>
    </row>
    <row r="151" spans="1:19" ht="12.75" customHeight="1" x14ac:dyDescent="0.25">
      <c r="A151" s="28"/>
      <c r="B151" s="28"/>
      <c r="C151" s="28"/>
      <c r="D151" s="28"/>
      <c r="E151" s="28"/>
      <c r="F151" s="28"/>
      <c r="G151" s="28"/>
      <c r="H151" s="28"/>
      <c r="I151" s="28"/>
      <c r="J151" s="28"/>
      <c r="K151" s="28"/>
      <c r="L151" s="28"/>
      <c r="M151" s="28"/>
      <c r="N151" s="28"/>
      <c r="O151" s="28"/>
      <c r="P151" s="28"/>
      <c r="Q151" s="28"/>
      <c r="R151" s="28"/>
      <c r="S151" s="28"/>
    </row>
    <row r="152" spans="1:19" ht="12.75" customHeight="1" x14ac:dyDescent="0.25">
      <c r="A152" s="28"/>
      <c r="B152" s="28"/>
      <c r="C152" s="28"/>
      <c r="D152" s="28"/>
      <c r="E152" s="28"/>
      <c r="F152" s="28"/>
      <c r="G152" s="28"/>
      <c r="H152" s="28"/>
      <c r="I152" s="28"/>
      <c r="J152" s="28"/>
      <c r="K152" s="28"/>
      <c r="L152" s="28"/>
      <c r="M152" s="28"/>
      <c r="N152" s="28"/>
      <c r="O152" s="28"/>
      <c r="P152" s="28"/>
      <c r="Q152" s="28"/>
      <c r="R152" s="28"/>
      <c r="S152" s="28"/>
    </row>
    <row r="153" spans="1:19" ht="12.75" customHeight="1" x14ac:dyDescent="0.25">
      <c r="A153" s="28"/>
      <c r="B153" s="28"/>
      <c r="C153" s="28"/>
      <c r="D153" s="28"/>
      <c r="E153" s="28"/>
      <c r="F153" s="28"/>
      <c r="G153" s="28"/>
      <c r="H153" s="28"/>
      <c r="I153" s="28"/>
      <c r="J153" s="28"/>
      <c r="K153" s="28"/>
      <c r="L153" s="28"/>
      <c r="M153" s="28"/>
      <c r="N153" s="28"/>
      <c r="O153" s="28"/>
      <c r="P153" s="28"/>
      <c r="Q153" s="28"/>
      <c r="R153" s="28"/>
      <c r="S153" s="28"/>
    </row>
    <row r="154" spans="1:19" ht="12.75" customHeight="1" x14ac:dyDescent="0.25">
      <c r="A154" s="28"/>
      <c r="B154" s="28"/>
      <c r="C154" s="28"/>
      <c r="D154" s="28"/>
      <c r="E154" s="28"/>
      <c r="F154" s="28"/>
      <c r="G154" s="28"/>
      <c r="H154" s="28"/>
      <c r="I154" s="28"/>
      <c r="J154" s="28"/>
      <c r="K154" s="28"/>
      <c r="L154" s="28"/>
      <c r="M154" s="28"/>
      <c r="N154" s="28"/>
      <c r="O154" s="28"/>
      <c r="P154" s="28"/>
      <c r="Q154" s="28"/>
      <c r="R154" s="28"/>
      <c r="S154" s="28"/>
    </row>
    <row r="155" spans="1:19" ht="12.75" customHeight="1" x14ac:dyDescent="0.25">
      <c r="A155" s="28"/>
      <c r="B155" s="28"/>
      <c r="C155" s="28"/>
      <c r="D155" s="28"/>
      <c r="E155" s="28"/>
      <c r="F155" s="28"/>
      <c r="G155" s="28"/>
      <c r="H155" s="28"/>
      <c r="I155" s="28"/>
      <c r="J155" s="28"/>
      <c r="K155" s="28"/>
      <c r="L155" s="28"/>
      <c r="M155" s="28"/>
      <c r="N155" s="28"/>
      <c r="O155" s="28"/>
      <c r="P155" s="28"/>
      <c r="Q155" s="28"/>
      <c r="R155" s="28"/>
      <c r="S155" s="28"/>
    </row>
    <row r="156" spans="1:19" ht="12.75" customHeight="1" x14ac:dyDescent="0.25">
      <c r="A156" s="28"/>
      <c r="B156" s="28"/>
      <c r="C156" s="28"/>
      <c r="D156" s="28"/>
      <c r="E156" s="28"/>
      <c r="F156" s="28"/>
      <c r="G156" s="28"/>
      <c r="H156" s="28"/>
      <c r="I156" s="28"/>
      <c r="J156" s="28"/>
      <c r="K156" s="28"/>
      <c r="L156" s="28"/>
      <c r="M156" s="28"/>
      <c r="N156" s="28"/>
      <c r="O156" s="28"/>
      <c r="P156" s="28"/>
      <c r="Q156" s="28"/>
      <c r="R156" s="28"/>
      <c r="S156" s="28"/>
    </row>
    <row r="157" spans="1:19" ht="12.75" customHeight="1" x14ac:dyDescent="0.25">
      <c r="A157" s="28"/>
      <c r="B157" s="28"/>
      <c r="C157" s="28"/>
      <c r="D157" s="28"/>
      <c r="E157" s="28"/>
      <c r="F157" s="28"/>
      <c r="G157" s="28"/>
      <c r="H157" s="28"/>
      <c r="I157" s="28"/>
      <c r="J157" s="28"/>
      <c r="K157" s="28"/>
      <c r="L157" s="28"/>
      <c r="M157" s="28"/>
      <c r="N157" s="28"/>
      <c r="O157" s="28"/>
      <c r="P157" s="28"/>
      <c r="Q157" s="28"/>
      <c r="R157" s="28"/>
      <c r="S157" s="28"/>
    </row>
    <row r="158" spans="1:19" ht="12.75" customHeight="1" x14ac:dyDescent="0.25">
      <c r="A158" s="28"/>
      <c r="B158" s="28"/>
      <c r="C158" s="28"/>
      <c r="D158" s="28"/>
      <c r="E158" s="28"/>
      <c r="F158" s="28"/>
      <c r="G158" s="28"/>
      <c r="H158" s="28"/>
      <c r="I158" s="28"/>
      <c r="J158" s="28"/>
      <c r="K158" s="28"/>
      <c r="L158" s="28"/>
      <c r="M158" s="28"/>
      <c r="N158" s="28"/>
      <c r="O158" s="28"/>
      <c r="P158" s="28"/>
      <c r="Q158" s="28"/>
      <c r="R158" s="28"/>
      <c r="S158" s="28"/>
    </row>
    <row r="159" spans="1:19" ht="12.75" customHeight="1" x14ac:dyDescent="0.25">
      <c r="A159" s="28"/>
      <c r="B159" s="28"/>
      <c r="C159" s="28"/>
      <c r="D159" s="28"/>
      <c r="E159" s="28"/>
      <c r="F159" s="28"/>
      <c r="G159" s="28"/>
      <c r="H159" s="28"/>
      <c r="I159" s="28"/>
      <c r="J159" s="28"/>
      <c r="K159" s="28"/>
      <c r="L159" s="28"/>
      <c r="M159" s="28"/>
      <c r="N159" s="28"/>
      <c r="O159" s="28"/>
      <c r="P159" s="28"/>
      <c r="Q159" s="28"/>
      <c r="R159" s="28"/>
      <c r="S159" s="28"/>
    </row>
    <row r="160" spans="1:19" ht="12.75" customHeight="1" x14ac:dyDescent="0.25">
      <c r="A160" s="28"/>
      <c r="B160" s="28"/>
      <c r="C160" s="28"/>
      <c r="D160" s="28"/>
      <c r="E160" s="28"/>
      <c r="F160" s="28"/>
      <c r="G160" s="28"/>
      <c r="H160" s="28"/>
      <c r="I160" s="28"/>
      <c r="J160" s="28"/>
      <c r="K160" s="28"/>
      <c r="L160" s="28"/>
      <c r="M160" s="28"/>
      <c r="N160" s="28"/>
      <c r="O160" s="28"/>
      <c r="P160" s="28"/>
      <c r="Q160" s="28"/>
      <c r="R160" s="28"/>
      <c r="S160" s="28"/>
    </row>
    <row r="161" spans="1:19" ht="12.75" customHeight="1" x14ac:dyDescent="0.25">
      <c r="A161" s="28"/>
      <c r="B161" s="28"/>
      <c r="C161" s="28"/>
      <c r="D161" s="28"/>
      <c r="E161" s="28"/>
      <c r="F161" s="28"/>
      <c r="G161" s="28"/>
      <c r="H161" s="28"/>
      <c r="I161" s="28"/>
      <c r="J161" s="28"/>
      <c r="K161" s="28"/>
      <c r="L161" s="28"/>
      <c r="M161" s="28"/>
      <c r="N161" s="28"/>
      <c r="O161" s="28"/>
      <c r="P161" s="28"/>
      <c r="Q161" s="28"/>
      <c r="R161" s="28"/>
      <c r="S161" s="28"/>
    </row>
    <row r="162" spans="1:19" ht="12.75" customHeight="1" x14ac:dyDescent="0.25">
      <c r="A162" s="28"/>
      <c r="B162" s="28"/>
      <c r="C162" s="28"/>
      <c r="D162" s="28"/>
      <c r="E162" s="28"/>
      <c r="F162" s="28"/>
      <c r="G162" s="28"/>
      <c r="H162" s="28"/>
      <c r="I162" s="28"/>
      <c r="J162" s="28"/>
      <c r="K162" s="28"/>
      <c r="L162" s="28"/>
      <c r="M162" s="28"/>
      <c r="N162" s="28"/>
      <c r="O162" s="28"/>
      <c r="P162" s="28"/>
      <c r="Q162" s="28"/>
      <c r="R162" s="28"/>
      <c r="S162" s="28"/>
    </row>
    <row r="163" spans="1:19" ht="12.75" customHeight="1" x14ac:dyDescent="0.25">
      <c r="A163" s="28"/>
      <c r="B163" s="28"/>
      <c r="C163" s="28"/>
      <c r="D163" s="28"/>
      <c r="E163" s="28"/>
      <c r="F163" s="28"/>
      <c r="G163" s="28"/>
      <c r="H163" s="28"/>
      <c r="I163" s="28"/>
      <c r="J163" s="28"/>
      <c r="K163" s="28"/>
      <c r="L163" s="28"/>
      <c r="M163" s="28"/>
      <c r="N163" s="28"/>
      <c r="O163" s="28"/>
      <c r="P163" s="28"/>
      <c r="Q163" s="28"/>
      <c r="R163" s="28"/>
      <c r="S163" s="28"/>
    </row>
    <row r="164" spans="1:19" ht="12.75" customHeight="1" x14ac:dyDescent="0.25">
      <c r="A164" s="28"/>
      <c r="B164" s="28"/>
      <c r="C164" s="28"/>
      <c r="D164" s="28"/>
      <c r="E164" s="28"/>
      <c r="F164" s="28"/>
      <c r="G164" s="28"/>
      <c r="H164" s="28"/>
      <c r="I164" s="28"/>
      <c r="J164" s="28"/>
      <c r="K164" s="28"/>
      <c r="L164" s="28"/>
      <c r="M164" s="28"/>
      <c r="N164" s="28"/>
      <c r="O164" s="28"/>
      <c r="P164" s="28"/>
      <c r="Q164" s="28"/>
      <c r="R164" s="28"/>
      <c r="S164" s="28"/>
    </row>
    <row r="165" spans="1:19" ht="12.75" customHeight="1" x14ac:dyDescent="0.25">
      <c r="A165" s="28"/>
      <c r="B165" s="28"/>
      <c r="C165" s="28"/>
      <c r="D165" s="28"/>
      <c r="E165" s="28"/>
      <c r="F165" s="28"/>
      <c r="G165" s="28"/>
      <c r="H165" s="28"/>
      <c r="I165" s="28"/>
      <c r="J165" s="28"/>
      <c r="K165" s="28"/>
      <c r="L165" s="28"/>
      <c r="M165" s="28"/>
      <c r="N165" s="28"/>
      <c r="O165" s="28"/>
      <c r="P165" s="28"/>
      <c r="Q165" s="28"/>
      <c r="R165" s="28"/>
      <c r="S165" s="28"/>
    </row>
    <row r="166" spans="1:19" ht="12.75" customHeight="1" x14ac:dyDescent="0.25">
      <c r="A166" s="28"/>
      <c r="B166" s="28"/>
      <c r="C166" s="28"/>
      <c r="D166" s="28"/>
      <c r="E166" s="28"/>
      <c r="F166" s="28"/>
      <c r="G166" s="28"/>
      <c r="H166" s="28"/>
      <c r="I166" s="28"/>
      <c r="J166" s="28"/>
      <c r="K166" s="28"/>
      <c r="L166" s="28"/>
      <c r="M166" s="28"/>
      <c r="N166" s="28"/>
      <c r="O166" s="28"/>
      <c r="P166" s="28"/>
      <c r="Q166" s="28"/>
      <c r="R166" s="28"/>
      <c r="S166" s="28"/>
    </row>
    <row r="167" spans="1:19" ht="12.75" customHeight="1" x14ac:dyDescent="0.25">
      <c r="A167" s="28"/>
      <c r="B167" s="28"/>
      <c r="C167" s="28"/>
      <c r="D167" s="28"/>
      <c r="E167" s="28"/>
      <c r="F167" s="28"/>
      <c r="G167" s="28"/>
      <c r="H167" s="28"/>
      <c r="I167" s="28"/>
      <c r="J167" s="28"/>
      <c r="K167" s="28"/>
      <c r="L167" s="28"/>
      <c r="M167" s="28"/>
      <c r="N167" s="28"/>
      <c r="O167" s="28"/>
      <c r="P167" s="28"/>
      <c r="Q167" s="28"/>
      <c r="R167" s="28"/>
      <c r="S167" s="28"/>
    </row>
    <row r="168" spans="1:19" ht="12.75" customHeight="1" x14ac:dyDescent="0.25">
      <c r="A168" s="28"/>
      <c r="B168" s="28"/>
      <c r="C168" s="28"/>
      <c r="D168" s="28"/>
      <c r="E168" s="28"/>
      <c r="F168" s="28"/>
      <c r="G168" s="28"/>
      <c r="H168" s="28"/>
      <c r="I168" s="28"/>
      <c r="J168" s="28"/>
      <c r="K168" s="28"/>
      <c r="L168" s="28"/>
      <c r="M168" s="28"/>
      <c r="N168" s="28"/>
      <c r="O168" s="28"/>
      <c r="P168" s="28"/>
      <c r="Q168" s="28"/>
      <c r="R168" s="28"/>
      <c r="S168" s="28"/>
    </row>
    <row r="169" spans="1:19" ht="12.75" customHeight="1" x14ac:dyDescent="0.25">
      <c r="A169" s="28"/>
      <c r="B169" s="28"/>
      <c r="C169" s="28"/>
      <c r="D169" s="28"/>
      <c r="E169" s="28"/>
      <c r="F169" s="28"/>
      <c r="G169" s="28"/>
      <c r="H169" s="28"/>
      <c r="I169" s="28"/>
      <c r="J169" s="28"/>
      <c r="K169" s="28"/>
      <c r="L169" s="28"/>
      <c r="M169" s="28"/>
      <c r="N169" s="28"/>
      <c r="O169" s="28"/>
      <c r="P169" s="28"/>
      <c r="Q169" s="28"/>
      <c r="R169" s="28"/>
      <c r="S169" s="28"/>
    </row>
    <row r="170" spans="1:19" ht="12.75" customHeight="1" x14ac:dyDescent="0.25">
      <c r="A170" s="28"/>
      <c r="B170" s="28"/>
      <c r="C170" s="28"/>
      <c r="D170" s="28"/>
      <c r="E170" s="28"/>
      <c r="F170" s="28"/>
      <c r="G170" s="28"/>
      <c r="H170" s="28"/>
      <c r="I170" s="28"/>
      <c r="J170" s="28"/>
      <c r="K170" s="28"/>
      <c r="L170" s="28"/>
      <c r="M170" s="28"/>
      <c r="N170" s="28"/>
      <c r="O170" s="28"/>
      <c r="P170" s="28"/>
      <c r="Q170" s="28"/>
      <c r="R170" s="28"/>
      <c r="S170" s="28"/>
    </row>
    <row r="171" spans="1:19" ht="12.75" customHeight="1" x14ac:dyDescent="0.25">
      <c r="A171" s="28"/>
      <c r="B171" s="28"/>
      <c r="C171" s="28"/>
      <c r="D171" s="28"/>
      <c r="E171" s="28"/>
      <c r="F171" s="28"/>
      <c r="G171" s="28"/>
      <c r="H171" s="28"/>
      <c r="I171" s="28"/>
      <c r="J171" s="28"/>
      <c r="K171" s="28"/>
      <c r="L171" s="28"/>
      <c r="M171" s="28"/>
      <c r="N171" s="28"/>
      <c r="O171" s="28"/>
      <c r="P171" s="28"/>
      <c r="Q171" s="28"/>
      <c r="R171" s="28"/>
      <c r="S171" s="28"/>
    </row>
    <row r="172" spans="1:19" ht="12.75" customHeight="1" x14ac:dyDescent="0.25">
      <c r="A172" s="28"/>
      <c r="B172" s="28"/>
      <c r="C172" s="28"/>
      <c r="D172" s="28"/>
      <c r="E172" s="28"/>
      <c r="F172" s="28"/>
      <c r="G172" s="28"/>
      <c r="H172" s="28"/>
      <c r="I172" s="28"/>
      <c r="J172" s="28"/>
      <c r="K172" s="28"/>
      <c r="L172" s="28"/>
      <c r="M172" s="28"/>
      <c r="N172" s="28"/>
      <c r="O172" s="28"/>
      <c r="P172" s="28"/>
      <c r="Q172" s="28"/>
      <c r="R172" s="28"/>
      <c r="S172" s="28"/>
    </row>
    <row r="173" spans="1:19" ht="12.75" customHeight="1" x14ac:dyDescent="0.25">
      <c r="A173" s="28"/>
      <c r="B173" s="28"/>
      <c r="C173" s="28"/>
      <c r="D173" s="28"/>
      <c r="E173" s="28"/>
      <c r="F173" s="28"/>
      <c r="G173" s="28"/>
      <c r="H173" s="28"/>
      <c r="I173" s="28"/>
      <c r="J173" s="28"/>
      <c r="K173" s="28"/>
      <c r="L173" s="28"/>
      <c r="M173" s="28"/>
      <c r="N173" s="28"/>
      <c r="O173" s="28"/>
      <c r="P173" s="28"/>
      <c r="Q173" s="28"/>
      <c r="R173" s="28"/>
      <c r="S173" s="28"/>
    </row>
    <row r="174" spans="1:19" ht="12.75" customHeight="1" x14ac:dyDescent="0.25">
      <c r="A174" s="28"/>
      <c r="B174" s="28"/>
      <c r="C174" s="28"/>
      <c r="D174" s="28"/>
      <c r="E174" s="28"/>
      <c r="F174" s="28"/>
      <c r="G174" s="28"/>
      <c r="H174" s="28"/>
      <c r="I174" s="28"/>
      <c r="J174" s="28"/>
      <c r="K174" s="28"/>
      <c r="L174" s="28"/>
      <c r="M174" s="28"/>
      <c r="N174" s="28"/>
      <c r="O174" s="28"/>
      <c r="P174" s="28"/>
      <c r="Q174" s="28"/>
      <c r="R174" s="28"/>
      <c r="S174" s="28"/>
    </row>
    <row r="175" spans="1:19" ht="12.75" customHeight="1" x14ac:dyDescent="0.25">
      <c r="A175" s="28"/>
      <c r="B175" s="28"/>
      <c r="C175" s="28"/>
      <c r="D175" s="28"/>
      <c r="E175" s="28"/>
      <c r="F175" s="28"/>
      <c r="G175" s="28"/>
      <c r="H175" s="28"/>
      <c r="I175" s="28"/>
      <c r="J175" s="28"/>
      <c r="K175" s="28"/>
      <c r="L175" s="28"/>
      <c r="M175" s="28"/>
      <c r="N175" s="28"/>
      <c r="O175" s="28"/>
      <c r="P175" s="28"/>
      <c r="Q175" s="28"/>
      <c r="R175" s="28"/>
      <c r="S175" s="28"/>
    </row>
    <row r="176" spans="1:19" ht="12.75" customHeight="1" x14ac:dyDescent="0.25">
      <c r="A176" s="28"/>
      <c r="B176" s="28"/>
      <c r="C176" s="28"/>
      <c r="D176" s="28"/>
      <c r="E176" s="28"/>
      <c r="F176" s="28"/>
      <c r="G176" s="28"/>
      <c r="H176" s="28"/>
      <c r="I176" s="28"/>
      <c r="J176" s="28"/>
      <c r="K176" s="28"/>
      <c r="L176" s="28"/>
      <c r="M176" s="28"/>
      <c r="N176" s="28"/>
      <c r="O176" s="28"/>
      <c r="P176" s="28"/>
      <c r="Q176" s="28"/>
      <c r="R176" s="28"/>
      <c r="S176" s="28"/>
    </row>
    <row r="177" spans="1:19" ht="12.75" customHeight="1" x14ac:dyDescent="0.25">
      <c r="A177" s="28"/>
      <c r="B177" s="28"/>
      <c r="C177" s="28"/>
      <c r="D177" s="28"/>
      <c r="E177" s="28"/>
      <c r="F177" s="28"/>
      <c r="G177" s="28"/>
      <c r="H177" s="28"/>
      <c r="I177" s="28"/>
      <c r="J177" s="28"/>
      <c r="K177" s="28"/>
      <c r="L177" s="28"/>
      <c r="M177" s="28"/>
      <c r="N177" s="28"/>
      <c r="O177" s="28"/>
      <c r="P177" s="28"/>
      <c r="Q177" s="28"/>
      <c r="R177" s="28"/>
      <c r="S177" s="28"/>
    </row>
    <row r="178" spans="1:19" ht="12.75" customHeight="1" x14ac:dyDescent="0.25">
      <c r="A178" s="28"/>
      <c r="B178" s="28"/>
      <c r="C178" s="28"/>
      <c r="D178" s="28"/>
      <c r="E178" s="28"/>
      <c r="F178" s="28"/>
      <c r="G178" s="28"/>
      <c r="H178" s="28"/>
      <c r="I178" s="28"/>
      <c r="J178" s="28"/>
      <c r="K178" s="28"/>
      <c r="L178" s="28"/>
      <c r="M178" s="28"/>
      <c r="N178" s="28"/>
      <c r="O178" s="28"/>
      <c r="P178" s="28"/>
      <c r="Q178" s="28"/>
      <c r="R178" s="28"/>
      <c r="S178" s="28"/>
    </row>
    <row r="179" spans="1:19" ht="12.75" customHeight="1" x14ac:dyDescent="0.25">
      <c r="A179" s="28"/>
      <c r="B179" s="28"/>
      <c r="C179" s="28"/>
      <c r="D179" s="28"/>
      <c r="E179" s="28"/>
      <c r="F179" s="28"/>
      <c r="G179" s="28"/>
      <c r="H179" s="28"/>
      <c r="I179" s="28"/>
      <c r="J179" s="28"/>
      <c r="K179" s="28"/>
      <c r="L179" s="28"/>
      <c r="M179" s="28"/>
      <c r="N179" s="28"/>
      <c r="O179" s="28"/>
      <c r="P179" s="28"/>
      <c r="Q179" s="28"/>
      <c r="R179" s="28"/>
      <c r="S179" s="28"/>
    </row>
    <row r="180" spans="1:19" ht="12.75" customHeight="1" x14ac:dyDescent="0.25">
      <c r="A180" s="28"/>
      <c r="B180" s="28"/>
      <c r="C180" s="28"/>
      <c r="D180" s="28"/>
      <c r="E180" s="28"/>
      <c r="F180" s="28"/>
      <c r="G180" s="28"/>
      <c r="H180" s="28"/>
      <c r="I180" s="28"/>
      <c r="J180" s="28"/>
      <c r="K180" s="28"/>
      <c r="L180" s="28"/>
      <c r="M180" s="28"/>
      <c r="N180" s="28"/>
      <c r="O180" s="28"/>
      <c r="P180" s="28"/>
      <c r="Q180" s="28"/>
      <c r="R180" s="28"/>
      <c r="S180" s="28"/>
    </row>
    <row r="181" spans="1:19" ht="12.75" customHeight="1" x14ac:dyDescent="0.25">
      <c r="A181" s="28"/>
      <c r="B181" s="28"/>
      <c r="C181" s="28"/>
      <c r="D181" s="28"/>
      <c r="E181" s="28"/>
      <c r="F181" s="28"/>
      <c r="G181" s="28"/>
      <c r="H181" s="28"/>
      <c r="I181" s="28"/>
      <c r="J181" s="28"/>
      <c r="K181" s="28"/>
      <c r="L181" s="28"/>
      <c r="M181" s="28"/>
      <c r="N181" s="28"/>
      <c r="O181" s="28"/>
      <c r="P181" s="28"/>
      <c r="Q181" s="28"/>
      <c r="R181" s="28"/>
      <c r="S181" s="28"/>
    </row>
    <row r="182" spans="1:19" ht="12.75" customHeight="1" x14ac:dyDescent="0.25">
      <c r="A182" s="28"/>
      <c r="B182" s="28"/>
      <c r="C182" s="28"/>
      <c r="D182" s="28"/>
      <c r="E182" s="28"/>
      <c r="F182" s="28"/>
      <c r="G182" s="28"/>
      <c r="H182" s="28"/>
      <c r="I182" s="28"/>
      <c r="J182" s="28"/>
      <c r="K182" s="28"/>
      <c r="L182" s="28"/>
      <c r="M182" s="28"/>
      <c r="N182" s="28"/>
      <c r="O182" s="28"/>
      <c r="P182" s="28"/>
      <c r="Q182" s="28"/>
      <c r="R182" s="28"/>
      <c r="S182" s="28"/>
    </row>
    <row r="183" spans="1:19" ht="12.75" customHeight="1" x14ac:dyDescent="0.25">
      <c r="A183" s="28"/>
      <c r="B183" s="28"/>
      <c r="C183" s="28"/>
      <c r="D183" s="28"/>
      <c r="E183" s="28"/>
      <c r="F183" s="28"/>
      <c r="G183" s="28"/>
      <c r="H183" s="28"/>
      <c r="I183" s="28"/>
      <c r="J183" s="28"/>
      <c r="K183" s="28"/>
      <c r="L183" s="28"/>
      <c r="M183" s="28"/>
      <c r="N183" s="28"/>
      <c r="O183" s="28"/>
      <c r="P183" s="28"/>
      <c r="Q183" s="28"/>
      <c r="R183" s="28"/>
      <c r="S183" s="28"/>
    </row>
    <row r="184" spans="1:19" ht="12.75" customHeight="1" x14ac:dyDescent="0.25">
      <c r="A184" s="28"/>
      <c r="B184" s="28"/>
      <c r="C184" s="28"/>
      <c r="D184" s="28"/>
      <c r="E184" s="28"/>
      <c r="F184" s="28"/>
      <c r="G184" s="28"/>
      <c r="H184" s="28"/>
      <c r="I184" s="28"/>
      <c r="J184" s="28"/>
      <c r="K184" s="28"/>
      <c r="L184" s="28"/>
      <c r="M184" s="28"/>
      <c r="N184" s="28"/>
      <c r="O184" s="28"/>
      <c r="P184" s="28"/>
      <c r="Q184" s="28"/>
      <c r="R184" s="28"/>
      <c r="S184" s="28"/>
    </row>
    <row r="185" spans="1:19" ht="12.75" customHeight="1" x14ac:dyDescent="0.25">
      <c r="A185" s="28"/>
      <c r="B185" s="28"/>
      <c r="C185" s="28"/>
      <c r="D185" s="28"/>
      <c r="E185" s="28"/>
      <c r="F185" s="28"/>
      <c r="G185" s="28"/>
      <c r="H185" s="28"/>
      <c r="I185" s="28"/>
      <c r="J185" s="28"/>
      <c r="K185" s="28"/>
      <c r="L185" s="28"/>
      <c r="M185" s="28"/>
      <c r="N185" s="28"/>
      <c r="O185" s="28"/>
      <c r="P185" s="28"/>
      <c r="Q185" s="28"/>
      <c r="R185" s="28"/>
      <c r="S185" s="28"/>
    </row>
    <row r="186" spans="1:19" ht="12.75" customHeight="1" x14ac:dyDescent="0.25">
      <c r="A186" s="28"/>
      <c r="B186" s="28"/>
      <c r="C186" s="28"/>
      <c r="D186" s="28"/>
      <c r="E186" s="28"/>
      <c r="F186" s="28"/>
      <c r="G186" s="28"/>
      <c r="H186" s="28"/>
      <c r="I186" s="28"/>
      <c r="J186" s="28"/>
      <c r="K186" s="28"/>
      <c r="L186" s="28"/>
      <c r="M186" s="28"/>
      <c r="N186" s="28"/>
      <c r="O186" s="28"/>
      <c r="P186" s="28"/>
      <c r="Q186" s="28"/>
      <c r="R186" s="28"/>
      <c r="S186" s="28"/>
    </row>
    <row r="187" spans="1:19" ht="12.75" customHeight="1" x14ac:dyDescent="0.25">
      <c r="A187" s="28"/>
      <c r="B187" s="28"/>
      <c r="C187" s="28"/>
      <c r="D187" s="28"/>
      <c r="E187" s="28"/>
      <c r="F187" s="28"/>
      <c r="G187" s="28"/>
      <c r="H187" s="28"/>
      <c r="I187" s="28"/>
      <c r="J187" s="28"/>
      <c r="K187" s="28"/>
      <c r="L187" s="28"/>
      <c r="M187" s="28"/>
      <c r="N187" s="28"/>
      <c r="O187" s="28"/>
      <c r="P187" s="28"/>
      <c r="Q187" s="28"/>
      <c r="R187" s="28"/>
      <c r="S187" s="28"/>
    </row>
    <row r="188" spans="1:19" ht="12.75" customHeight="1" x14ac:dyDescent="0.25">
      <c r="A188" s="28"/>
      <c r="B188" s="28"/>
      <c r="C188" s="28"/>
      <c r="D188" s="28"/>
      <c r="E188" s="28"/>
      <c r="F188" s="28"/>
      <c r="G188" s="28"/>
      <c r="H188" s="28"/>
      <c r="I188" s="28"/>
      <c r="J188" s="28"/>
      <c r="K188" s="28"/>
      <c r="L188" s="28"/>
      <c r="M188" s="28"/>
      <c r="N188" s="28"/>
      <c r="O188" s="28"/>
      <c r="P188" s="28"/>
      <c r="Q188" s="28"/>
      <c r="R188" s="28"/>
      <c r="S188" s="28"/>
    </row>
    <row r="189" spans="1:19" ht="12.75" customHeight="1" x14ac:dyDescent="0.25">
      <c r="A189" s="28"/>
      <c r="B189" s="28"/>
      <c r="C189" s="28"/>
      <c r="D189" s="28"/>
      <c r="E189" s="28"/>
      <c r="F189" s="28"/>
      <c r="G189" s="28"/>
      <c r="H189" s="28"/>
      <c r="I189" s="28"/>
      <c r="J189" s="28"/>
      <c r="K189" s="28"/>
      <c r="L189" s="28"/>
      <c r="M189" s="28"/>
      <c r="N189" s="28"/>
      <c r="O189" s="28"/>
      <c r="P189" s="28"/>
      <c r="Q189" s="28"/>
      <c r="R189" s="28"/>
      <c r="S189" s="28"/>
    </row>
    <row r="190" spans="1:19" ht="12.75" customHeight="1" x14ac:dyDescent="0.25">
      <c r="A190" s="28"/>
      <c r="B190" s="28"/>
      <c r="C190" s="28"/>
      <c r="D190" s="28"/>
      <c r="E190" s="28"/>
      <c r="F190" s="28"/>
      <c r="G190" s="28"/>
      <c r="H190" s="28"/>
      <c r="I190" s="28"/>
      <c r="J190" s="28"/>
      <c r="K190" s="28"/>
      <c r="L190" s="28"/>
      <c r="M190" s="28"/>
      <c r="N190" s="28"/>
      <c r="O190" s="28"/>
      <c r="P190" s="28"/>
      <c r="Q190" s="28"/>
      <c r="R190" s="28"/>
      <c r="S190" s="28"/>
    </row>
    <row r="191" spans="1:19" ht="12.75" customHeight="1" x14ac:dyDescent="0.25">
      <c r="A191" s="28"/>
      <c r="B191" s="28"/>
      <c r="C191" s="28"/>
      <c r="D191" s="28"/>
      <c r="E191" s="28"/>
      <c r="F191" s="28"/>
      <c r="G191" s="28"/>
      <c r="H191" s="28"/>
      <c r="I191" s="28"/>
      <c r="J191" s="28"/>
      <c r="K191" s="28"/>
      <c r="L191" s="28"/>
      <c r="M191" s="28"/>
      <c r="N191" s="28"/>
      <c r="O191" s="28"/>
      <c r="P191" s="28"/>
      <c r="Q191" s="28"/>
      <c r="R191" s="28"/>
      <c r="S191" s="28"/>
    </row>
    <row r="192" spans="1:19" ht="12.75" customHeight="1" x14ac:dyDescent="0.25">
      <c r="A192" s="28"/>
      <c r="B192" s="28"/>
      <c r="C192" s="28"/>
      <c r="D192" s="28"/>
      <c r="E192" s="28"/>
      <c r="F192" s="28"/>
      <c r="G192" s="28"/>
      <c r="H192" s="28"/>
      <c r="I192" s="28"/>
      <c r="J192" s="28"/>
      <c r="K192" s="28"/>
      <c r="L192" s="28"/>
      <c r="M192" s="28"/>
      <c r="N192" s="28"/>
      <c r="O192" s="28"/>
      <c r="P192" s="28"/>
      <c r="Q192" s="28"/>
      <c r="R192" s="28"/>
      <c r="S192" s="28"/>
    </row>
    <row r="193" spans="1:19" ht="12.75" customHeight="1" x14ac:dyDescent="0.25">
      <c r="A193" s="28"/>
      <c r="B193" s="28"/>
      <c r="C193" s="28"/>
      <c r="D193" s="28"/>
      <c r="E193" s="28"/>
      <c r="F193" s="28"/>
      <c r="G193" s="28"/>
      <c r="H193" s="28"/>
      <c r="I193" s="28"/>
      <c r="J193" s="28"/>
      <c r="K193" s="28"/>
      <c r="L193" s="28"/>
      <c r="M193" s="28"/>
      <c r="N193" s="28"/>
      <c r="O193" s="28"/>
      <c r="P193" s="28"/>
      <c r="Q193" s="28"/>
      <c r="R193" s="28"/>
      <c r="S193" s="28"/>
    </row>
    <row r="194" spans="1:19" ht="12.75" customHeight="1" x14ac:dyDescent="0.25">
      <c r="A194" s="28"/>
      <c r="B194" s="28"/>
      <c r="C194" s="28"/>
      <c r="D194" s="28"/>
      <c r="E194" s="28"/>
      <c r="F194" s="28"/>
      <c r="G194" s="28"/>
      <c r="H194" s="28"/>
      <c r="I194" s="28"/>
      <c r="J194" s="28"/>
      <c r="K194" s="28"/>
      <c r="L194" s="28"/>
      <c r="M194" s="28"/>
      <c r="N194" s="28"/>
      <c r="O194" s="28"/>
      <c r="P194" s="28"/>
      <c r="Q194" s="28"/>
      <c r="R194" s="28"/>
      <c r="S194" s="28"/>
    </row>
    <row r="195" spans="1:19" ht="12.75" customHeight="1" x14ac:dyDescent="0.25">
      <c r="A195" s="28"/>
      <c r="B195" s="28"/>
      <c r="C195" s="28"/>
      <c r="D195" s="28"/>
      <c r="E195" s="28"/>
      <c r="F195" s="28"/>
      <c r="G195" s="28"/>
      <c r="H195" s="28"/>
      <c r="I195" s="28"/>
      <c r="J195" s="28"/>
      <c r="K195" s="28"/>
      <c r="L195" s="28"/>
      <c r="M195" s="28"/>
      <c r="N195" s="28"/>
      <c r="O195" s="28"/>
      <c r="P195" s="28"/>
      <c r="Q195" s="28"/>
      <c r="R195" s="28"/>
      <c r="S195" s="28"/>
    </row>
    <row r="196" spans="1:19" ht="12.75" customHeight="1" x14ac:dyDescent="0.25">
      <c r="A196" s="28"/>
      <c r="B196" s="28"/>
      <c r="C196" s="28"/>
      <c r="D196" s="28"/>
      <c r="E196" s="28"/>
      <c r="F196" s="28"/>
      <c r="G196" s="28"/>
      <c r="H196" s="28"/>
      <c r="I196" s="28"/>
      <c r="J196" s="28"/>
      <c r="K196" s="28"/>
      <c r="L196" s="28"/>
      <c r="M196" s="28"/>
      <c r="N196" s="28"/>
      <c r="O196" s="28"/>
      <c r="P196" s="28"/>
      <c r="Q196" s="28"/>
      <c r="R196" s="28"/>
      <c r="S196" s="28"/>
    </row>
    <row r="197" spans="1:19" ht="12.75" customHeight="1" x14ac:dyDescent="0.25">
      <c r="A197" s="28"/>
      <c r="B197" s="28"/>
      <c r="C197" s="28"/>
      <c r="D197" s="28"/>
      <c r="E197" s="28"/>
      <c r="F197" s="28"/>
      <c r="G197" s="28"/>
      <c r="H197" s="28"/>
      <c r="I197" s="28"/>
      <c r="J197" s="28"/>
      <c r="K197" s="28"/>
      <c r="L197" s="28"/>
      <c r="M197" s="28"/>
      <c r="N197" s="28"/>
      <c r="O197" s="28"/>
      <c r="P197" s="28"/>
      <c r="Q197" s="28"/>
      <c r="R197" s="28"/>
      <c r="S197" s="28"/>
    </row>
    <row r="198" spans="1:19" ht="12.75" customHeight="1" x14ac:dyDescent="0.25">
      <c r="A198" s="28"/>
      <c r="B198" s="28"/>
      <c r="C198" s="28"/>
      <c r="D198" s="28"/>
      <c r="E198" s="28"/>
      <c r="F198" s="28"/>
      <c r="G198" s="28"/>
      <c r="H198" s="28"/>
      <c r="I198" s="28"/>
      <c r="J198" s="28"/>
      <c r="K198" s="28"/>
      <c r="L198" s="28"/>
      <c r="M198" s="28"/>
      <c r="N198" s="28"/>
      <c r="O198" s="28"/>
      <c r="P198" s="28"/>
      <c r="Q198" s="28"/>
      <c r="R198" s="28"/>
      <c r="S198" s="28"/>
    </row>
    <row r="199" spans="1:19" ht="12.75" customHeight="1" x14ac:dyDescent="0.25">
      <c r="A199" s="28"/>
      <c r="B199" s="28"/>
      <c r="C199" s="28"/>
      <c r="D199" s="28"/>
      <c r="E199" s="28"/>
      <c r="F199" s="28"/>
      <c r="G199" s="28"/>
      <c r="H199" s="28"/>
      <c r="I199" s="28"/>
      <c r="J199" s="28"/>
      <c r="K199" s="28"/>
      <c r="L199" s="28"/>
      <c r="M199" s="28"/>
      <c r="N199" s="28"/>
      <c r="O199" s="28"/>
      <c r="P199" s="28"/>
      <c r="Q199" s="28"/>
      <c r="R199" s="28"/>
      <c r="S199" s="28"/>
    </row>
    <row r="200" spans="1:19" ht="12.75" customHeight="1" x14ac:dyDescent="0.25">
      <c r="A200" s="28"/>
      <c r="B200" s="28"/>
      <c r="C200" s="28"/>
      <c r="D200" s="28"/>
      <c r="E200" s="28"/>
      <c r="F200" s="28"/>
      <c r="G200" s="28"/>
      <c r="H200" s="28"/>
      <c r="I200" s="28"/>
      <c r="J200" s="28"/>
      <c r="K200" s="28"/>
      <c r="L200" s="28"/>
      <c r="M200" s="28"/>
      <c r="N200" s="28"/>
      <c r="O200" s="28"/>
      <c r="P200" s="28"/>
      <c r="Q200" s="28"/>
      <c r="R200" s="28"/>
      <c r="S200" s="28"/>
    </row>
    <row r="201" spans="1:19" ht="12.75" customHeight="1" x14ac:dyDescent="0.25">
      <c r="A201" s="28"/>
      <c r="B201" s="28"/>
      <c r="C201" s="28"/>
      <c r="D201" s="28"/>
      <c r="E201" s="28"/>
      <c r="F201" s="28"/>
      <c r="G201" s="28"/>
      <c r="H201" s="28"/>
      <c r="I201" s="28"/>
      <c r="J201" s="28"/>
      <c r="K201" s="28"/>
      <c r="L201" s="28"/>
      <c r="M201" s="28"/>
      <c r="N201" s="28"/>
      <c r="O201" s="28"/>
      <c r="P201" s="28"/>
      <c r="Q201" s="28"/>
      <c r="R201" s="28"/>
      <c r="S201" s="28"/>
    </row>
    <row r="202" spans="1:19" ht="12.75" customHeight="1" x14ac:dyDescent="0.25">
      <c r="A202" s="28"/>
      <c r="B202" s="28"/>
      <c r="C202" s="28"/>
      <c r="D202" s="28"/>
      <c r="E202" s="28"/>
      <c r="F202" s="28"/>
      <c r="G202" s="28"/>
      <c r="H202" s="28"/>
      <c r="I202" s="28"/>
      <c r="J202" s="28"/>
      <c r="K202" s="28"/>
      <c r="L202" s="28"/>
      <c r="M202" s="28"/>
      <c r="N202" s="28"/>
      <c r="O202" s="28"/>
      <c r="P202" s="28"/>
      <c r="Q202" s="28"/>
      <c r="R202" s="28"/>
      <c r="S202" s="28"/>
    </row>
    <row r="203" spans="1:19" ht="12.75" customHeight="1" x14ac:dyDescent="0.25">
      <c r="A203" s="28"/>
      <c r="B203" s="28"/>
      <c r="C203" s="28"/>
      <c r="D203" s="28"/>
      <c r="E203" s="28"/>
      <c r="F203" s="28"/>
      <c r="G203" s="28"/>
      <c r="H203" s="28"/>
      <c r="I203" s="28"/>
      <c r="J203" s="28"/>
      <c r="K203" s="28"/>
      <c r="L203" s="28"/>
      <c r="M203" s="28"/>
      <c r="N203" s="28"/>
      <c r="O203" s="28"/>
      <c r="P203" s="28"/>
      <c r="Q203" s="28"/>
      <c r="R203" s="28"/>
      <c r="S203" s="28"/>
    </row>
    <row r="204" spans="1:19" ht="12.75" customHeight="1" x14ac:dyDescent="0.25">
      <c r="A204" s="28"/>
      <c r="B204" s="28"/>
      <c r="C204" s="28"/>
      <c r="D204" s="28"/>
      <c r="E204" s="28"/>
      <c r="F204" s="28"/>
      <c r="G204" s="28"/>
      <c r="H204" s="28"/>
      <c r="I204" s="28"/>
      <c r="J204" s="28"/>
      <c r="K204" s="28"/>
      <c r="L204" s="28"/>
      <c r="M204" s="28"/>
      <c r="N204" s="28"/>
      <c r="O204" s="28"/>
      <c r="P204" s="28"/>
      <c r="Q204" s="28"/>
      <c r="R204" s="28"/>
      <c r="S204" s="28"/>
    </row>
    <row r="205" spans="1:19" ht="12.75" customHeight="1" x14ac:dyDescent="0.25">
      <c r="A205" s="28"/>
      <c r="B205" s="28"/>
      <c r="C205" s="28"/>
      <c r="D205" s="28"/>
      <c r="E205" s="28"/>
      <c r="F205" s="28"/>
      <c r="G205" s="28"/>
      <c r="H205" s="28"/>
      <c r="I205" s="28"/>
      <c r="J205" s="28"/>
      <c r="K205" s="28"/>
      <c r="L205" s="28"/>
      <c r="M205" s="28"/>
      <c r="N205" s="28"/>
      <c r="O205" s="28"/>
      <c r="P205" s="28"/>
      <c r="Q205" s="28"/>
      <c r="R205" s="28"/>
      <c r="S205" s="28"/>
    </row>
    <row r="206" spans="1:19" ht="12.75" customHeight="1" x14ac:dyDescent="0.25">
      <c r="A206" s="28"/>
      <c r="B206" s="28"/>
      <c r="C206" s="28"/>
      <c r="D206" s="28"/>
      <c r="E206" s="28"/>
      <c r="F206" s="28"/>
      <c r="G206" s="28"/>
      <c r="H206" s="28"/>
      <c r="I206" s="28"/>
      <c r="J206" s="28"/>
      <c r="K206" s="28"/>
      <c r="L206" s="28"/>
      <c r="M206" s="28"/>
      <c r="N206" s="28"/>
      <c r="O206" s="28"/>
      <c r="P206" s="28"/>
      <c r="Q206" s="28"/>
      <c r="R206" s="28"/>
      <c r="S206" s="28"/>
    </row>
    <row r="207" spans="1:19" ht="12.75" customHeight="1" x14ac:dyDescent="0.25">
      <c r="A207" s="28"/>
      <c r="B207" s="28"/>
      <c r="C207" s="28"/>
      <c r="D207" s="28"/>
      <c r="E207" s="28"/>
      <c r="F207" s="28"/>
      <c r="G207" s="28"/>
      <c r="H207" s="28"/>
      <c r="I207" s="28"/>
      <c r="J207" s="28"/>
      <c r="K207" s="28"/>
      <c r="L207" s="28"/>
      <c r="M207" s="28"/>
      <c r="N207" s="28"/>
      <c r="O207" s="28"/>
      <c r="P207" s="28"/>
      <c r="Q207" s="28"/>
      <c r="R207" s="28"/>
      <c r="S207" s="28"/>
    </row>
    <row r="208" spans="1:19" ht="12.75" customHeight="1" x14ac:dyDescent="0.25">
      <c r="A208" s="28"/>
      <c r="B208" s="28"/>
      <c r="C208" s="28"/>
      <c r="D208" s="28"/>
      <c r="E208" s="28"/>
      <c r="F208" s="28"/>
      <c r="G208" s="28"/>
      <c r="H208" s="28"/>
      <c r="I208" s="28"/>
      <c r="J208" s="28"/>
      <c r="K208" s="28"/>
      <c r="L208" s="28"/>
      <c r="M208" s="28"/>
      <c r="N208" s="28"/>
      <c r="O208" s="28"/>
      <c r="P208" s="28"/>
      <c r="Q208" s="28"/>
      <c r="R208" s="28"/>
      <c r="S208" s="28"/>
    </row>
    <row r="209" spans="1:19" ht="12.75" customHeight="1" x14ac:dyDescent="0.25">
      <c r="A209" s="28"/>
      <c r="B209" s="28"/>
      <c r="C209" s="28"/>
      <c r="D209" s="28"/>
      <c r="E209" s="28"/>
      <c r="F209" s="28"/>
      <c r="G209" s="28"/>
      <c r="H209" s="28"/>
      <c r="I209" s="28"/>
      <c r="J209" s="28"/>
      <c r="K209" s="28"/>
      <c r="L209" s="28"/>
      <c r="M209" s="28"/>
      <c r="N209" s="28"/>
      <c r="O209" s="28"/>
      <c r="P209" s="28"/>
      <c r="Q209" s="28"/>
      <c r="R209" s="28"/>
      <c r="S209" s="28"/>
    </row>
    <row r="210" spans="1:19" ht="12.75" customHeight="1" x14ac:dyDescent="0.25">
      <c r="A210" s="28"/>
      <c r="B210" s="28"/>
      <c r="C210" s="28"/>
      <c r="D210" s="28"/>
      <c r="E210" s="28"/>
      <c r="F210" s="28"/>
      <c r="G210" s="28"/>
      <c r="H210" s="28"/>
      <c r="I210" s="28"/>
      <c r="J210" s="28"/>
      <c r="K210" s="28"/>
      <c r="L210" s="28"/>
      <c r="M210" s="28"/>
      <c r="N210" s="28"/>
      <c r="O210" s="28"/>
      <c r="P210" s="28"/>
      <c r="Q210" s="28"/>
      <c r="R210" s="28"/>
      <c r="S210" s="28"/>
    </row>
    <row r="211" spans="1:19" ht="12.75" customHeight="1" x14ac:dyDescent="0.25">
      <c r="A211" s="28"/>
      <c r="B211" s="28"/>
      <c r="C211" s="28"/>
      <c r="D211" s="28"/>
      <c r="E211" s="28"/>
      <c r="F211" s="28"/>
      <c r="G211" s="28"/>
      <c r="H211" s="28"/>
      <c r="I211" s="28"/>
      <c r="J211" s="28"/>
      <c r="K211" s="28"/>
      <c r="L211" s="28"/>
      <c r="M211" s="28"/>
      <c r="N211" s="28"/>
      <c r="O211" s="28"/>
      <c r="P211" s="28"/>
      <c r="Q211" s="28"/>
      <c r="R211" s="28"/>
      <c r="S211" s="28"/>
    </row>
    <row r="212" spans="1:19" ht="12.75" customHeight="1" x14ac:dyDescent="0.25">
      <c r="A212" s="28"/>
      <c r="B212" s="28"/>
      <c r="C212" s="28"/>
      <c r="D212" s="28"/>
      <c r="E212" s="28"/>
      <c r="F212" s="28"/>
      <c r="G212" s="28"/>
      <c r="H212" s="28"/>
      <c r="I212" s="28"/>
      <c r="J212" s="28"/>
      <c r="K212" s="28"/>
      <c r="L212" s="28"/>
      <c r="M212" s="28"/>
      <c r="N212" s="28"/>
      <c r="O212" s="28"/>
      <c r="P212" s="28"/>
      <c r="Q212" s="28"/>
      <c r="R212" s="28"/>
      <c r="S212" s="28"/>
    </row>
    <row r="213" spans="1:19" ht="12.75" customHeight="1" x14ac:dyDescent="0.25">
      <c r="A213" s="28"/>
      <c r="B213" s="28"/>
      <c r="C213" s="28"/>
      <c r="D213" s="28"/>
      <c r="E213" s="28"/>
      <c r="F213" s="28"/>
      <c r="G213" s="28"/>
      <c r="H213" s="28"/>
      <c r="I213" s="28"/>
      <c r="J213" s="28"/>
      <c r="K213" s="28"/>
      <c r="L213" s="28"/>
      <c r="M213" s="28"/>
      <c r="N213" s="28"/>
      <c r="O213" s="28"/>
      <c r="P213" s="28"/>
      <c r="Q213" s="28"/>
      <c r="R213" s="28"/>
      <c r="S213" s="28"/>
    </row>
    <row r="214" spans="1:19" ht="12.75" customHeight="1" x14ac:dyDescent="0.25">
      <c r="A214" s="28"/>
      <c r="B214" s="28"/>
      <c r="C214" s="28"/>
      <c r="D214" s="28"/>
      <c r="E214" s="28"/>
      <c r="F214" s="28"/>
      <c r="G214" s="28"/>
      <c r="H214" s="28"/>
      <c r="I214" s="28"/>
      <c r="J214" s="28"/>
      <c r="K214" s="28"/>
      <c r="L214" s="28"/>
      <c r="M214" s="28"/>
      <c r="N214" s="28"/>
      <c r="O214" s="28"/>
      <c r="P214" s="28"/>
      <c r="Q214" s="28"/>
      <c r="R214" s="28"/>
      <c r="S214" s="28"/>
    </row>
    <row r="215" spans="1:19" ht="12.75" customHeight="1" x14ac:dyDescent="0.25">
      <c r="A215" s="28"/>
      <c r="B215" s="28"/>
      <c r="C215" s="28"/>
      <c r="D215" s="28"/>
      <c r="E215" s="28"/>
      <c r="F215" s="28"/>
      <c r="G215" s="28"/>
      <c r="H215" s="28"/>
      <c r="I215" s="28"/>
      <c r="J215" s="28"/>
      <c r="K215" s="28"/>
      <c r="L215" s="28"/>
      <c r="M215" s="28"/>
      <c r="N215" s="28"/>
      <c r="O215" s="28"/>
      <c r="P215" s="28"/>
      <c r="Q215" s="28"/>
      <c r="R215" s="28"/>
      <c r="S215" s="28"/>
    </row>
    <row r="216" spans="1:19" ht="12.75" customHeight="1" x14ac:dyDescent="0.25">
      <c r="A216" s="28"/>
      <c r="B216" s="28"/>
      <c r="C216" s="28"/>
      <c r="D216" s="28"/>
      <c r="E216" s="28"/>
      <c r="F216" s="28"/>
      <c r="G216" s="28"/>
      <c r="H216" s="28"/>
      <c r="I216" s="28"/>
      <c r="J216" s="28"/>
      <c r="K216" s="28"/>
      <c r="L216" s="28"/>
      <c r="M216" s="28"/>
      <c r="N216" s="28"/>
      <c r="O216" s="28"/>
      <c r="P216" s="28"/>
      <c r="Q216" s="28"/>
      <c r="R216" s="28"/>
      <c r="S216" s="28"/>
    </row>
    <row r="217" spans="1:19" ht="12.75" customHeight="1" x14ac:dyDescent="0.25">
      <c r="A217" s="28"/>
      <c r="B217" s="28"/>
      <c r="C217" s="28"/>
      <c r="D217" s="28"/>
      <c r="E217" s="28"/>
      <c r="F217" s="28"/>
      <c r="G217" s="28"/>
      <c r="H217" s="28"/>
      <c r="I217" s="28"/>
      <c r="J217" s="28"/>
      <c r="K217" s="28"/>
      <c r="L217" s="28"/>
      <c r="M217" s="28"/>
      <c r="N217" s="28"/>
      <c r="O217" s="28"/>
      <c r="P217" s="28"/>
      <c r="Q217" s="28"/>
      <c r="R217" s="28"/>
      <c r="S217" s="28"/>
    </row>
    <row r="218" spans="1:19" ht="12.75" customHeight="1" x14ac:dyDescent="0.25">
      <c r="A218" s="28"/>
      <c r="B218" s="28"/>
      <c r="C218" s="28"/>
      <c r="D218" s="28"/>
      <c r="E218" s="28"/>
      <c r="F218" s="28"/>
      <c r="G218" s="28"/>
      <c r="H218" s="28"/>
      <c r="I218" s="28"/>
      <c r="J218" s="28"/>
      <c r="K218" s="28"/>
      <c r="L218" s="28"/>
      <c r="M218" s="28"/>
      <c r="N218" s="28"/>
      <c r="O218" s="28"/>
      <c r="P218" s="28"/>
      <c r="Q218" s="28"/>
      <c r="R218" s="28"/>
      <c r="S218" s="28"/>
    </row>
    <row r="219" spans="1:19" ht="12.75" customHeight="1" x14ac:dyDescent="0.25">
      <c r="A219" s="28"/>
      <c r="B219" s="28"/>
      <c r="C219" s="28"/>
      <c r="D219" s="28"/>
      <c r="E219" s="28"/>
      <c r="F219" s="28"/>
      <c r="G219" s="28"/>
      <c r="H219" s="28"/>
      <c r="I219" s="28"/>
      <c r="J219" s="28"/>
      <c r="K219" s="28"/>
      <c r="L219" s="28"/>
      <c r="M219" s="28"/>
      <c r="N219" s="28"/>
      <c r="O219" s="28"/>
      <c r="P219" s="28"/>
      <c r="Q219" s="28"/>
      <c r="R219" s="28"/>
      <c r="S219" s="28"/>
    </row>
    <row r="220" spans="1:19" ht="12.75" customHeight="1" x14ac:dyDescent="0.25">
      <c r="A220" s="28"/>
      <c r="B220" s="28"/>
      <c r="C220" s="28"/>
      <c r="D220" s="28"/>
      <c r="E220" s="28"/>
      <c r="F220" s="28"/>
      <c r="G220" s="28"/>
      <c r="H220" s="28"/>
      <c r="I220" s="28"/>
      <c r="J220" s="28"/>
      <c r="K220" s="28"/>
      <c r="L220" s="28"/>
      <c r="M220" s="28"/>
      <c r="N220" s="28"/>
      <c r="O220" s="28"/>
      <c r="P220" s="28"/>
      <c r="Q220" s="28"/>
      <c r="R220" s="28"/>
      <c r="S220" s="28"/>
    </row>
    <row r="221" spans="1:19" ht="12.75" customHeight="1" x14ac:dyDescent="0.25">
      <c r="A221" s="28"/>
      <c r="B221" s="28"/>
      <c r="C221" s="28"/>
      <c r="D221" s="28"/>
      <c r="E221" s="28"/>
      <c r="F221" s="28"/>
      <c r="G221" s="28"/>
      <c r="H221" s="28"/>
      <c r="I221" s="28"/>
      <c r="J221" s="28"/>
      <c r="K221" s="28"/>
      <c r="L221" s="28"/>
      <c r="M221" s="28"/>
      <c r="N221" s="28"/>
      <c r="O221" s="28"/>
      <c r="P221" s="28"/>
      <c r="Q221" s="28"/>
      <c r="R221" s="28"/>
      <c r="S221" s="28"/>
    </row>
    <row r="222" spans="1:19" ht="12.75" customHeight="1" x14ac:dyDescent="0.25">
      <c r="A222" s="28"/>
      <c r="B222" s="28"/>
      <c r="C222" s="28"/>
      <c r="D222" s="28"/>
      <c r="E222" s="28"/>
      <c r="F222" s="28"/>
      <c r="G222" s="28"/>
      <c r="H222" s="28"/>
      <c r="I222" s="28"/>
      <c r="J222" s="28"/>
      <c r="K222" s="28"/>
      <c r="L222" s="28"/>
      <c r="M222" s="28"/>
      <c r="N222" s="28"/>
      <c r="O222" s="28"/>
      <c r="P222" s="28"/>
      <c r="Q222" s="28"/>
      <c r="R222" s="28"/>
      <c r="S222" s="28"/>
    </row>
    <row r="223" spans="1:19" ht="12.75" customHeight="1" x14ac:dyDescent="0.25">
      <c r="A223" s="28"/>
      <c r="B223" s="28"/>
      <c r="C223" s="28"/>
      <c r="D223" s="28"/>
      <c r="E223" s="28"/>
      <c r="F223" s="28"/>
      <c r="G223" s="28"/>
      <c r="H223" s="28"/>
      <c r="I223" s="28"/>
      <c r="J223" s="28"/>
      <c r="K223" s="28"/>
      <c r="L223" s="28"/>
      <c r="M223" s="28"/>
      <c r="N223" s="28"/>
      <c r="O223" s="28"/>
      <c r="P223" s="28"/>
      <c r="Q223" s="28"/>
      <c r="R223" s="28"/>
      <c r="S223" s="28"/>
    </row>
    <row r="224" spans="1:19" ht="12.75" customHeight="1" x14ac:dyDescent="0.25">
      <c r="A224" s="28"/>
      <c r="B224" s="28"/>
      <c r="C224" s="28"/>
      <c r="D224" s="28"/>
      <c r="E224" s="28"/>
      <c r="F224" s="28"/>
      <c r="G224" s="28"/>
      <c r="H224" s="28"/>
      <c r="I224" s="28"/>
      <c r="J224" s="28"/>
      <c r="K224" s="28"/>
      <c r="L224" s="28"/>
      <c r="M224" s="28"/>
      <c r="N224" s="28"/>
      <c r="O224" s="28"/>
      <c r="P224" s="28"/>
      <c r="Q224" s="28"/>
      <c r="R224" s="28"/>
      <c r="S224" s="28"/>
    </row>
    <row r="225" spans="1:19" ht="12.75" customHeight="1" x14ac:dyDescent="0.25">
      <c r="A225" s="28"/>
      <c r="B225" s="28"/>
      <c r="C225" s="28"/>
      <c r="D225" s="28"/>
      <c r="E225" s="28"/>
      <c r="F225" s="28"/>
      <c r="G225" s="28"/>
      <c r="H225" s="28"/>
      <c r="I225" s="28"/>
      <c r="J225" s="28"/>
      <c r="K225" s="28"/>
      <c r="L225" s="28"/>
      <c r="M225" s="28"/>
      <c r="N225" s="28"/>
      <c r="O225" s="28"/>
      <c r="P225" s="28"/>
      <c r="Q225" s="28"/>
      <c r="R225" s="28"/>
      <c r="S225" s="28"/>
    </row>
    <row r="226" spans="1:19" ht="12.75" customHeight="1" x14ac:dyDescent="0.25">
      <c r="A226" s="28"/>
      <c r="B226" s="28"/>
      <c r="C226" s="28"/>
      <c r="D226" s="28"/>
      <c r="E226" s="28"/>
      <c r="F226" s="28"/>
      <c r="G226" s="28"/>
      <c r="H226" s="28"/>
      <c r="I226" s="28"/>
      <c r="J226" s="28"/>
      <c r="K226" s="28"/>
      <c r="L226" s="28"/>
      <c r="M226" s="28"/>
      <c r="N226" s="28"/>
      <c r="O226" s="28"/>
      <c r="P226" s="28"/>
      <c r="Q226" s="28"/>
      <c r="R226" s="28"/>
      <c r="S226" s="28"/>
    </row>
    <row r="227" spans="1:19" ht="12.75" customHeight="1" x14ac:dyDescent="0.25">
      <c r="A227" s="28"/>
      <c r="B227" s="28"/>
      <c r="C227" s="28"/>
      <c r="D227" s="28"/>
      <c r="E227" s="28"/>
      <c r="F227" s="28"/>
      <c r="G227" s="28"/>
      <c r="H227" s="28"/>
      <c r="I227" s="28"/>
      <c r="J227" s="28"/>
      <c r="K227" s="28"/>
      <c r="L227" s="28"/>
      <c r="M227" s="28"/>
      <c r="N227" s="28"/>
      <c r="O227" s="28"/>
      <c r="P227" s="28"/>
      <c r="Q227" s="28"/>
      <c r="R227" s="28"/>
      <c r="S227" s="28"/>
    </row>
    <row r="228" spans="1:19" ht="12.75" customHeight="1" x14ac:dyDescent="0.25">
      <c r="A228" s="28"/>
      <c r="B228" s="28"/>
      <c r="C228" s="28"/>
      <c r="D228" s="28"/>
      <c r="E228" s="28"/>
      <c r="F228" s="28"/>
      <c r="G228" s="28"/>
      <c r="H228" s="28"/>
      <c r="I228" s="28"/>
      <c r="J228" s="28"/>
      <c r="K228" s="28"/>
      <c r="L228" s="28"/>
      <c r="M228" s="28"/>
      <c r="N228" s="28"/>
      <c r="O228" s="28"/>
      <c r="P228" s="28"/>
      <c r="Q228" s="28"/>
      <c r="R228" s="28"/>
      <c r="S228" s="28"/>
    </row>
    <row r="229" spans="1:19" ht="12.75" customHeight="1" x14ac:dyDescent="0.25">
      <c r="A229" s="28"/>
      <c r="B229" s="28"/>
      <c r="C229" s="28"/>
      <c r="D229" s="28"/>
      <c r="E229" s="28"/>
      <c r="F229" s="28"/>
      <c r="G229" s="28"/>
      <c r="H229" s="28"/>
      <c r="I229" s="28"/>
      <c r="J229" s="28"/>
      <c r="K229" s="28"/>
      <c r="L229" s="28"/>
      <c r="M229" s="28"/>
      <c r="N229" s="28"/>
      <c r="O229" s="28"/>
      <c r="P229" s="28"/>
      <c r="Q229" s="28"/>
      <c r="R229" s="28"/>
      <c r="S229" s="28"/>
    </row>
    <row r="230" spans="1:19" ht="12.75" customHeight="1" x14ac:dyDescent="0.25">
      <c r="A230" s="28"/>
      <c r="B230" s="28"/>
      <c r="C230" s="28"/>
      <c r="D230" s="28"/>
      <c r="E230" s="28"/>
      <c r="F230" s="28"/>
      <c r="G230" s="28"/>
      <c r="H230" s="28"/>
      <c r="I230" s="28"/>
      <c r="J230" s="28"/>
      <c r="K230" s="28"/>
      <c r="L230" s="28"/>
      <c r="M230" s="28"/>
      <c r="N230" s="28"/>
      <c r="O230" s="28"/>
      <c r="P230" s="28"/>
      <c r="Q230" s="28"/>
      <c r="R230" s="28"/>
      <c r="S230" s="28"/>
    </row>
    <row r="231" spans="1:19" ht="12.75" customHeight="1" x14ac:dyDescent="0.25">
      <c r="A231" s="28"/>
      <c r="B231" s="28"/>
      <c r="C231" s="28"/>
      <c r="D231" s="28"/>
      <c r="E231" s="28"/>
      <c r="F231" s="28"/>
      <c r="G231" s="28"/>
      <c r="H231" s="28"/>
      <c r="I231" s="28"/>
      <c r="J231" s="28"/>
      <c r="K231" s="28"/>
      <c r="L231" s="28"/>
      <c r="M231" s="28"/>
      <c r="N231" s="28"/>
      <c r="O231" s="28"/>
      <c r="P231" s="28"/>
      <c r="Q231" s="28"/>
      <c r="R231" s="28"/>
      <c r="S231" s="28"/>
    </row>
    <row r="232" spans="1:19" ht="12.75" customHeight="1" x14ac:dyDescent="0.25">
      <c r="A232" s="28"/>
      <c r="B232" s="28"/>
      <c r="C232" s="28"/>
      <c r="D232" s="28"/>
      <c r="E232" s="28"/>
      <c r="F232" s="28"/>
      <c r="G232" s="28"/>
      <c r="H232" s="28"/>
      <c r="I232" s="28"/>
      <c r="J232" s="28"/>
      <c r="K232" s="28"/>
      <c r="L232" s="28"/>
      <c r="M232" s="28"/>
      <c r="N232" s="28"/>
      <c r="O232" s="28"/>
      <c r="P232" s="28"/>
      <c r="Q232" s="28"/>
      <c r="R232" s="28"/>
      <c r="S232" s="28"/>
    </row>
    <row r="233" spans="1:19" ht="12.75" customHeight="1" x14ac:dyDescent="0.25">
      <c r="A233" s="28"/>
      <c r="B233" s="28"/>
      <c r="C233" s="28"/>
      <c r="D233" s="28"/>
      <c r="E233" s="28"/>
      <c r="F233" s="28"/>
      <c r="G233" s="28"/>
      <c r="H233" s="28"/>
      <c r="I233" s="28"/>
      <c r="J233" s="28"/>
      <c r="K233" s="28"/>
      <c r="L233" s="28"/>
      <c r="M233" s="28"/>
      <c r="N233" s="28"/>
      <c r="O233" s="28"/>
      <c r="P233" s="28"/>
      <c r="Q233" s="28"/>
      <c r="R233" s="28"/>
      <c r="S233" s="28"/>
    </row>
    <row r="234" spans="1:19" ht="12.75" customHeight="1" x14ac:dyDescent="0.25">
      <c r="A234" s="28"/>
      <c r="B234" s="28"/>
      <c r="C234" s="28"/>
      <c r="D234" s="28"/>
      <c r="E234" s="28"/>
      <c r="F234" s="28"/>
      <c r="G234" s="28"/>
      <c r="H234" s="28"/>
      <c r="I234" s="28"/>
      <c r="J234" s="28"/>
      <c r="K234" s="28"/>
      <c r="L234" s="28"/>
      <c r="M234" s="28"/>
      <c r="N234" s="28"/>
      <c r="O234" s="28"/>
      <c r="P234" s="28"/>
      <c r="Q234" s="28"/>
      <c r="R234" s="28"/>
      <c r="S234" s="28"/>
    </row>
    <row r="235" spans="1:19" ht="12.75" customHeight="1" x14ac:dyDescent="0.25">
      <c r="A235" s="28"/>
      <c r="B235" s="28"/>
      <c r="C235" s="28"/>
      <c r="D235" s="28"/>
      <c r="E235" s="28"/>
      <c r="F235" s="28"/>
      <c r="G235" s="28"/>
      <c r="H235" s="28"/>
      <c r="I235" s="28"/>
      <c r="J235" s="28"/>
      <c r="K235" s="28"/>
      <c r="L235" s="28"/>
      <c r="M235" s="28"/>
      <c r="N235" s="28"/>
      <c r="O235" s="28"/>
      <c r="P235" s="28"/>
      <c r="Q235" s="28"/>
      <c r="R235" s="28"/>
      <c r="S235" s="28"/>
    </row>
    <row r="236" spans="1:19" ht="12.75" customHeight="1" x14ac:dyDescent="0.25">
      <c r="A236" s="28"/>
      <c r="B236" s="28"/>
      <c r="C236" s="28"/>
      <c r="D236" s="28"/>
      <c r="E236" s="28"/>
      <c r="F236" s="28"/>
      <c r="G236" s="28"/>
      <c r="H236" s="28"/>
      <c r="I236" s="28"/>
      <c r="J236" s="28"/>
      <c r="K236" s="28"/>
      <c r="L236" s="28"/>
      <c r="M236" s="28"/>
      <c r="N236" s="28"/>
      <c r="O236" s="28"/>
      <c r="P236" s="28"/>
      <c r="Q236" s="28"/>
      <c r="R236" s="28"/>
      <c r="S236" s="28"/>
    </row>
    <row r="237" spans="1:19" ht="12.75" customHeight="1" x14ac:dyDescent="0.25">
      <c r="A237" s="28"/>
      <c r="B237" s="28"/>
      <c r="C237" s="28"/>
      <c r="D237" s="28"/>
      <c r="E237" s="28"/>
      <c r="F237" s="28"/>
      <c r="G237" s="28"/>
      <c r="H237" s="28"/>
      <c r="I237" s="28"/>
      <c r="J237" s="28"/>
      <c r="K237" s="28"/>
      <c r="L237" s="28"/>
      <c r="M237" s="28"/>
      <c r="N237" s="28"/>
      <c r="O237" s="28"/>
      <c r="P237" s="28"/>
      <c r="Q237" s="28"/>
      <c r="R237" s="28"/>
      <c r="S237" s="28"/>
    </row>
    <row r="238" spans="1:19" ht="12.75" customHeight="1" x14ac:dyDescent="0.25">
      <c r="A238" s="28"/>
      <c r="B238" s="28"/>
      <c r="C238" s="28"/>
      <c r="D238" s="28"/>
      <c r="E238" s="28"/>
      <c r="F238" s="28"/>
      <c r="G238" s="28"/>
      <c r="H238" s="28"/>
      <c r="I238" s="28"/>
      <c r="J238" s="28"/>
      <c r="K238" s="28"/>
      <c r="L238" s="28"/>
      <c r="M238" s="28"/>
      <c r="N238" s="28"/>
      <c r="O238" s="28"/>
      <c r="P238" s="28"/>
      <c r="Q238" s="28"/>
      <c r="R238" s="28"/>
      <c r="S238" s="28"/>
    </row>
    <row r="239" spans="1:19" ht="12.75" customHeight="1" x14ac:dyDescent="0.25">
      <c r="A239" s="28"/>
      <c r="B239" s="28"/>
      <c r="C239" s="28"/>
      <c r="D239" s="28"/>
      <c r="E239" s="28"/>
      <c r="F239" s="28"/>
      <c r="G239" s="28"/>
      <c r="H239" s="28"/>
      <c r="I239" s="28"/>
      <c r="J239" s="28"/>
      <c r="K239" s="28"/>
      <c r="L239" s="28"/>
      <c r="M239" s="28"/>
      <c r="N239" s="28"/>
      <c r="O239" s="28"/>
      <c r="P239" s="28"/>
      <c r="Q239" s="28"/>
      <c r="R239" s="28"/>
      <c r="S239" s="28"/>
    </row>
    <row r="240" spans="1:19" ht="12.75" customHeight="1" x14ac:dyDescent="0.25">
      <c r="A240" s="28"/>
      <c r="B240" s="28"/>
      <c r="C240" s="28"/>
      <c r="D240" s="28"/>
      <c r="E240" s="28"/>
      <c r="F240" s="28"/>
      <c r="G240" s="28"/>
      <c r="H240" s="28"/>
      <c r="I240" s="28"/>
      <c r="J240" s="28"/>
      <c r="K240" s="28"/>
      <c r="L240" s="28"/>
      <c r="M240" s="28"/>
      <c r="N240" s="28"/>
      <c r="O240" s="28"/>
      <c r="P240" s="28"/>
      <c r="Q240" s="28"/>
      <c r="R240" s="28"/>
      <c r="S240" s="28"/>
    </row>
    <row r="241" spans="1:19" ht="12.75" customHeight="1" x14ac:dyDescent="0.25">
      <c r="A241" s="28"/>
      <c r="B241" s="28"/>
      <c r="C241" s="28"/>
      <c r="D241" s="28"/>
      <c r="E241" s="28"/>
      <c r="F241" s="28"/>
      <c r="G241" s="28"/>
      <c r="H241" s="28"/>
      <c r="I241" s="28"/>
      <c r="J241" s="28"/>
      <c r="K241" s="28"/>
      <c r="L241" s="28"/>
      <c r="M241" s="28"/>
      <c r="N241" s="28"/>
      <c r="O241" s="28"/>
      <c r="P241" s="28"/>
      <c r="Q241" s="28"/>
      <c r="R241" s="28"/>
      <c r="S241" s="28"/>
    </row>
    <row r="242" spans="1:19" ht="12.75" customHeight="1" x14ac:dyDescent="0.25">
      <c r="A242" s="28"/>
      <c r="B242" s="28"/>
      <c r="C242" s="28"/>
      <c r="D242" s="28"/>
      <c r="E242" s="28"/>
      <c r="F242" s="28"/>
      <c r="G242" s="28"/>
      <c r="H242" s="28"/>
      <c r="I242" s="28"/>
      <c r="J242" s="28"/>
      <c r="K242" s="28"/>
      <c r="L242" s="28"/>
      <c r="M242" s="28"/>
      <c r="N242" s="28"/>
      <c r="O242" s="28"/>
      <c r="P242" s="28"/>
      <c r="Q242" s="28"/>
      <c r="R242" s="28"/>
      <c r="S242" s="28"/>
    </row>
    <row r="243" spans="1:19" ht="12.75" customHeight="1" x14ac:dyDescent="0.25">
      <c r="A243" s="28"/>
      <c r="B243" s="28"/>
      <c r="C243" s="28"/>
      <c r="D243" s="28"/>
      <c r="E243" s="28"/>
      <c r="F243" s="28"/>
      <c r="G243" s="28"/>
      <c r="H243" s="28"/>
      <c r="I243" s="28"/>
      <c r="J243" s="28"/>
      <c r="K243" s="28"/>
      <c r="L243" s="28"/>
      <c r="M243" s="28"/>
      <c r="N243" s="28"/>
      <c r="O243" s="28"/>
      <c r="P243" s="28"/>
      <c r="Q243" s="28"/>
      <c r="R243" s="28"/>
      <c r="S243" s="28"/>
    </row>
    <row r="244" spans="1:19" ht="12.75" customHeight="1" x14ac:dyDescent="0.25">
      <c r="A244" s="28"/>
      <c r="B244" s="28"/>
      <c r="C244" s="28"/>
      <c r="D244" s="28"/>
      <c r="E244" s="28"/>
      <c r="F244" s="28"/>
      <c r="G244" s="28"/>
      <c r="H244" s="28"/>
      <c r="I244" s="28"/>
      <c r="J244" s="28"/>
      <c r="K244" s="28"/>
      <c r="L244" s="28"/>
      <c r="M244" s="28"/>
      <c r="N244" s="28"/>
      <c r="O244" s="28"/>
      <c r="P244" s="28"/>
      <c r="Q244" s="28"/>
      <c r="R244" s="28"/>
      <c r="S244" s="28"/>
    </row>
    <row r="245" spans="1:19" ht="12.75" customHeight="1" x14ac:dyDescent="0.25">
      <c r="A245" s="28"/>
      <c r="B245" s="28"/>
      <c r="C245" s="28"/>
      <c r="D245" s="28"/>
      <c r="E245" s="28"/>
      <c r="F245" s="28"/>
      <c r="G245" s="28"/>
      <c r="H245" s="28"/>
      <c r="I245" s="28"/>
      <c r="J245" s="28"/>
      <c r="K245" s="28"/>
      <c r="L245" s="28"/>
      <c r="M245" s="28"/>
      <c r="N245" s="28"/>
      <c r="O245" s="28"/>
      <c r="P245" s="28"/>
      <c r="Q245" s="28"/>
      <c r="R245" s="28"/>
      <c r="S245" s="28"/>
    </row>
    <row r="246" spans="1:19" ht="12.75" customHeight="1" x14ac:dyDescent="0.25">
      <c r="A246" s="28"/>
      <c r="B246" s="28"/>
      <c r="C246" s="28"/>
      <c r="D246" s="28"/>
      <c r="E246" s="28"/>
      <c r="F246" s="28"/>
      <c r="G246" s="28"/>
      <c r="H246" s="28"/>
      <c r="I246" s="28"/>
      <c r="J246" s="28"/>
      <c r="K246" s="28"/>
      <c r="L246" s="28"/>
      <c r="M246" s="28"/>
      <c r="N246" s="28"/>
      <c r="O246" s="28"/>
      <c r="P246" s="28"/>
      <c r="Q246" s="28"/>
      <c r="R246" s="28"/>
      <c r="S246" s="28"/>
    </row>
    <row r="247" spans="1:19" ht="12.75" customHeight="1" x14ac:dyDescent="0.25">
      <c r="A247" s="28"/>
      <c r="B247" s="28"/>
      <c r="C247" s="28"/>
      <c r="D247" s="28"/>
      <c r="E247" s="28"/>
      <c r="F247" s="28"/>
      <c r="G247" s="28"/>
      <c r="H247" s="28"/>
      <c r="I247" s="28"/>
      <c r="J247" s="28"/>
      <c r="K247" s="28"/>
      <c r="L247" s="28"/>
      <c r="M247" s="28"/>
      <c r="N247" s="28"/>
      <c r="O247" s="28"/>
      <c r="P247" s="28"/>
      <c r="Q247" s="28"/>
      <c r="R247" s="28"/>
      <c r="S247" s="28"/>
    </row>
    <row r="248" spans="1:19" ht="12.75" customHeight="1" x14ac:dyDescent="0.25">
      <c r="A248" s="28"/>
      <c r="B248" s="28"/>
      <c r="C248" s="28"/>
      <c r="D248" s="28"/>
      <c r="E248" s="28"/>
      <c r="F248" s="28"/>
      <c r="G248" s="28"/>
      <c r="H248" s="28"/>
      <c r="I248" s="28"/>
      <c r="J248" s="28"/>
      <c r="K248" s="28"/>
      <c r="L248" s="28"/>
      <c r="M248" s="28"/>
      <c r="N248" s="28"/>
      <c r="O248" s="28"/>
      <c r="P248" s="28"/>
      <c r="Q248" s="28"/>
      <c r="R248" s="28"/>
      <c r="S248" s="28"/>
    </row>
    <row r="249" spans="1:19" ht="12.75" customHeight="1" x14ac:dyDescent="0.25">
      <c r="A249" s="28"/>
      <c r="B249" s="28"/>
      <c r="C249" s="28"/>
      <c r="D249" s="28"/>
      <c r="E249" s="28"/>
      <c r="F249" s="28"/>
      <c r="G249" s="28"/>
      <c r="H249" s="28"/>
      <c r="I249" s="28"/>
      <c r="J249" s="28"/>
      <c r="K249" s="28"/>
      <c r="L249" s="28"/>
      <c r="M249" s="28"/>
      <c r="N249" s="28"/>
      <c r="O249" s="28"/>
      <c r="P249" s="28"/>
      <c r="Q249" s="28"/>
      <c r="R249" s="28"/>
      <c r="S249" s="28"/>
    </row>
    <row r="250" spans="1:19" ht="12.75" customHeight="1" x14ac:dyDescent="0.25">
      <c r="A250" s="28"/>
      <c r="B250" s="28"/>
      <c r="C250" s="28"/>
      <c r="D250" s="28"/>
      <c r="E250" s="28"/>
      <c r="F250" s="28"/>
      <c r="G250" s="28"/>
      <c r="H250" s="28"/>
      <c r="I250" s="28"/>
      <c r="J250" s="28"/>
      <c r="K250" s="28"/>
      <c r="L250" s="28"/>
      <c r="M250" s="28"/>
      <c r="N250" s="28"/>
      <c r="O250" s="28"/>
      <c r="P250" s="28"/>
      <c r="Q250" s="28"/>
      <c r="R250" s="28"/>
      <c r="S250" s="28"/>
    </row>
    <row r="251" spans="1:19" ht="12.75" customHeight="1" x14ac:dyDescent="0.25">
      <c r="A251" s="28"/>
      <c r="B251" s="28"/>
      <c r="C251" s="28"/>
      <c r="D251" s="28"/>
      <c r="E251" s="28"/>
      <c r="F251" s="28"/>
      <c r="G251" s="28"/>
      <c r="H251" s="28"/>
      <c r="I251" s="28"/>
      <c r="J251" s="28"/>
      <c r="K251" s="28"/>
      <c r="L251" s="28"/>
      <c r="M251" s="28"/>
      <c r="N251" s="28"/>
      <c r="O251" s="28"/>
      <c r="P251" s="28"/>
      <c r="Q251" s="28"/>
      <c r="R251" s="28"/>
      <c r="S251" s="28"/>
    </row>
    <row r="252" spans="1:19" ht="12.75" customHeight="1" x14ac:dyDescent="0.25">
      <c r="A252" s="28"/>
      <c r="B252" s="28"/>
      <c r="C252" s="28"/>
      <c r="D252" s="28"/>
      <c r="E252" s="28"/>
      <c r="F252" s="28"/>
      <c r="G252" s="28"/>
      <c r="H252" s="28"/>
      <c r="I252" s="28"/>
      <c r="J252" s="28"/>
      <c r="K252" s="28"/>
      <c r="L252" s="28"/>
      <c r="M252" s="28"/>
      <c r="N252" s="28"/>
      <c r="O252" s="28"/>
      <c r="P252" s="28"/>
      <c r="Q252" s="28"/>
      <c r="R252" s="28"/>
      <c r="S252" s="28"/>
    </row>
    <row r="253" spans="1:19" ht="12.75" customHeight="1" x14ac:dyDescent="0.25">
      <c r="A253" s="28"/>
      <c r="B253" s="28"/>
      <c r="C253" s="28"/>
      <c r="D253" s="28"/>
      <c r="E253" s="28"/>
      <c r="F253" s="28"/>
      <c r="G253" s="28"/>
      <c r="H253" s="28"/>
      <c r="I253" s="28"/>
      <c r="J253" s="28"/>
      <c r="K253" s="28"/>
      <c r="L253" s="28"/>
      <c r="M253" s="28"/>
      <c r="N253" s="28"/>
      <c r="O253" s="28"/>
      <c r="P253" s="28"/>
      <c r="Q253" s="28"/>
      <c r="R253" s="28"/>
      <c r="S253" s="28"/>
    </row>
    <row r="254" spans="1:19" ht="12.75" customHeight="1" x14ac:dyDescent="0.25">
      <c r="A254" s="28"/>
      <c r="B254" s="28"/>
      <c r="C254" s="28"/>
      <c r="D254" s="28"/>
      <c r="E254" s="28"/>
      <c r="F254" s="28"/>
      <c r="G254" s="28"/>
      <c r="H254" s="28"/>
      <c r="I254" s="28"/>
      <c r="J254" s="28"/>
      <c r="K254" s="28"/>
      <c r="L254" s="28"/>
      <c r="M254" s="28"/>
      <c r="N254" s="28"/>
      <c r="O254" s="28"/>
      <c r="P254" s="28"/>
      <c r="Q254" s="28"/>
      <c r="R254" s="28"/>
      <c r="S254" s="28"/>
    </row>
    <row r="255" spans="1:19" ht="12.75" customHeight="1" x14ac:dyDescent="0.25">
      <c r="A255" s="28"/>
      <c r="B255" s="28"/>
      <c r="C255" s="28"/>
      <c r="D255" s="28"/>
      <c r="E255" s="28"/>
      <c r="F255" s="28"/>
      <c r="G255" s="28"/>
      <c r="H255" s="28"/>
      <c r="I255" s="28"/>
      <c r="J255" s="28"/>
      <c r="K255" s="28"/>
      <c r="L255" s="28"/>
      <c r="M255" s="28"/>
      <c r="N255" s="28"/>
      <c r="O255" s="28"/>
      <c r="P255" s="28"/>
      <c r="Q255" s="28"/>
      <c r="R255" s="28"/>
      <c r="S255" s="28"/>
    </row>
    <row r="256" spans="1:19" ht="12.75" customHeight="1" x14ac:dyDescent="0.25">
      <c r="A256" s="28"/>
      <c r="B256" s="28"/>
      <c r="C256" s="28"/>
      <c r="D256" s="28"/>
      <c r="E256" s="28"/>
      <c r="F256" s="28"/>
      <c r="G256" s="28"/>
      <c r="H256" s="28"/>
      <c r="I256" s="28"/>
      <c r="J256" s="28"/>
      <c r="K256" s="28"/>
      <c r="L256" s="28"/>
      <c r="M256" s="28"/>
      <c r="N256" s="28"/>
      <c r="O256" s="28"/>
      <c r="P256" s="28"/>
      <c r="Q256" s="28"/>
      <c r="R256" s="28"/>
      <c r="S256" s="28"/>
    </row>
    <row r="257" spans="1:19" ht="12.75" customHeight="1" x14ac:dyDescent="0.25">
      <c r="A257" s="28"/>
      <c r="B257" s="28"/>
      <c r="C257" s="28"/>
      <c r="D257" s="28"/>
      <c r="E257" s="28"/>
      <c r="F257" s="28"/>
      <c r="G257" s="28"/>
      <c r="H257" s="28"/>
      <c r="I257" s="28"/>
      <c r="J257" s="28"/>
      <c r="K257" s="28"/>
      <c r="L257" s="28"/>
      <c r="M257" s="28"/>
      <c r="N257" s="28"/>
      <c r="O257" s="28"/>
      <c r="P257" s="28"/>
      <c r="Q257" s="28"/>
      <c r="R257" s="28"/>
      <c r="S257" s="28"/>
    </row>
    <row r="258" spans="1:19" ht="12.75" customHeight="1" x14ac:dyDescent="0.25">
      <c r="A258" s="28"/>
      <c r="B258" s="28"/>
      <c r="C258" s="28"/>
      <c r="D258" s="28"/>
      <c r="E258" s="28"/>
      <c r="F258" s="28"/>
      <c r="G258" s="28"/>
      <c r="H258" s="28"/>
      <c r="I258" s="28"/>
      <c r="J258" s="28"/>
      <c r="K258" s="28"/>
      <c r="L258" s="28"/>
      <c r="M258" s="28"/>
      <c r="N258" s="28"/>
      <c r="O258" s="28"/>
      <c r="P258" s="28"/>
      <c r="Q258" s="28"/>
      <c r="R258" s="28"/>
      <c r="S258" s="28"/>
    </row>
    <row r="259" spans="1:19" ht="12.75" customHeight="1" x14ac:dyDescent="0.25">
      <c r="A259" s="28"/>
      <c r="B259" s="28"/>
      <c r="C259" s="28"/>
      <c r="D259" s="28"/>
      <c r="E259" s="28"/>
      <c r="F259" s="28"/>
      <c r="G259" s="28"/>
      <c r="H259" s="28"/>
      <c r="I259" s="28"/>
      <c r="J259" s="28"/>
      <c r="K259" s="28"/>
      <c r="L259" s="28"/>
      <c r="M259" s="28"/>
      <c r="N259" s="28"/>
      <c r="O259" s="28"/>
      <c r="P259" s="28"/>
      <c r="Q259" s="28"/>
      <c r="R259" s="28"/>
      <c r="S259" s="28"/>
    </row>
    <row r="260" spans="1:19" ht="12.75" customHeight="1" x14ac:dyDescent="0.25">
      <c r="A260" s="28"/>
      <c r="B260" s="28"/>
      <c r="C260" s="28"/>
      <c r="D260" s="28"/>
      <c r="E260" s="28"/>
      <c r="F260" s="28"/>
      <c r="G260" s="28"/>
      <c r="H260" s="28"/>
      <c r="I260" s="28"/>
      <c r="J260" s="28"/>
      <c r="K260" s="28"/>
      <c r="L260" s="28"/>
      <c r="M260" s="28"/>
      <c r="N260" s="28"/>
      <c r="O260" s="28"/>
      <c r="P260" s="28"/>
      <c r="Q260" s="28"/>
      <c r="R260" s="28"/>
      <c r="S260" s="28"/>
    </row>
    <row r="261" spans="1:19" ht="12.75" customHeight="1" x14ac:dyDescent="0.25">
      <c r="A261" s="28"/>
      <c r="B261" s="28"/>
      <c r="C261" s="28"/>
      <c r="D261" s="28"/>
      <c r="E261" s="28"/>
      <c r="F261" s="28"/>
      <c r="G261" s="28"/>
      <c r="H261" s="28"/>
      <c r="I261" s="28"/>
      <c r="J261" s="28"/>
      <c r="K261" s="28"/>
      <c r="L261" s="28"/>
      <c r="M261" s="28"/>
      <c r="N261" s="28"/>
      <c r="O261" s="28"/>
      <c r="P261" s="28"/>
      <c r="Q261" s="28"/>
      <c r="R261" s="28"/>
      <c r="S261" s="28"/>
    </row>
    <row r="262" spans="1:19" ht="12.75" customHeight="1" x14ac:dyDescent="0.25">
      <c r="A262" s="28"/>
      <c r="B262" s="28"/>
      <c r="C262" s="28"/>
      <c r="D262" s="28"/>
      <c r="E262" s="28"/>
      <c r="F262" s="28"/>
      <c r="G262" s="28"/>
      <c r="H262" s="28"/>
      <c r="I262" s="28"/>
      <c r="J262" s="28"/>
      <c r="K262" s="28"/>
      <c r="L262" s="28"/>
      <c r="M262" s="28"/>
      <c r="N262" s="28"/>
      <c r="O262" s="28"/>
      <c r="P262" s="28"/>
      <c r="Q262" s="28"/>
      <c r="R262" s="28"/>
      <c r="S262" s="28"/>
    </row>
    <row r="263" spans="1:19" ht="12.75" customHeight="1" x14ac:dyDescent="0.25">
      <c r="A263" s="28"/>
      <c r="B263" s="28"/>
      <c r="C263" s="28"/>
      <c r="D263" s="28"/>
      <c r="E263" s="28"/>
      <c r="F263" s="28"/>
      <c r="G263" s="28"/>
      <c r="H263" s="28"/>
      <c r="I263" s="28"/>
      <c r="J263" s="28"/>
      <c r="K263" s="28"/>
      <c r="L263" s="28"/>
      <c r="M263" s="28"/>
      <c r="N263" s="28"/>
      <c r="O263" s="28"/>
      <c r="P263" s="28"/>
      <c r="Q263" s="28"/>
      <c r="R263" s="28"/>
      <c r="S263" s="28"/>
    </row>
    <row r="264" spans="1:19" ht="12.75" customHeight="1" x14ac:dyDescent="0.25">
      <c r="A264" s="28"/>
      <c r="B264" s="28"/>
      <c r="C264" s="28"/>
      <c r="D264" s="28"/>
      <c r="E264" s="28"/>
      <c r="F264" s="28"/>
      <c r="G264" s="28"/>
      <c r="H264" s="28"/>
      <c r="I264" s="28"/>
      <c r="J264" s="28"/>
      <c r="K264" s="28"/>
      <c r="L264" s="28"/>
      <c r="M264" s="28"/>
      <c r="N264" s="28"/>
      <c r="O264" s="28"/>
      <c r="P264" s="28"/>
      <c r="Q264" s="28"/>
      <c r="R264" s="28"/>
      <c r="S264" s="28"/>
    </row>
    <row r="265" spans="1:19" ht="12.75" customHeight="1" x14ac:dyDescent="0.25">
      <c r="A265" s="28"/>
      <c r="B265" s="28"/>
      <c r="C265" s="28"/>
      <c r="D265" s="28"/>
      <c r="E265" s="28"/>
      <c r="F265" s="28"/>
      <c r="G265" s="28"/>
      <c r="H265" s="28"/>
      <c r="I265" s="28"/>
      <c r="J265" s="28"/>
      <c r="K265" s="28"/>
      <c r="L265" s="28"/>
      <c r="M265" s="28"/>
      <c r="N265" s="28"/>
      <c r="O265" s="28"/>
      <c r="P265" s="28"/>
      <c r="Q265" s="28"/>
      <c r="R265" s="28"/>
      <c r="S265" s="28"/>
    </row>
    <row r="266" spans="1:19" ht="12.75" customHeight="1" x14ac:dyDescent="0.25">
      <c r="A266" s="28"/>
      <c r="B266" s="28"/>
      <c r="C266" s="28"/>
      <c r="D266" s="28"/>
      <c r="E266" s="28"/>
      <c r="F266" s="28"/>
      <c r="G266" s="28"/>
      <c r="H266" s="28"/>
      <c r="I266" s="28"/>
      <c r="J266" s="28"/>
      <c r="K266" s="28"/>
      <c r="L266" s="28"/>
      <c r="M266" s="28"/>
      <c r="N266" s="28"/>
      <c r="O266" s="28"/>
      <c r="P266" s="28"/>
      <c r="Q266" s="28"/>
      <c r="R266" s="28"/>
      <c r="S266" s="28"/>
    </row>
    <row r="267" spans="1:19" ht="12.75" customHeight="1" x14ac:dyDescent="0.25">
      <c r="A267" s="28"/>
      <c r="B267" s="28"/>
      <c r="C267" s="28"/>
      <c r="D267" s="28"/>
      <c r="E267" s="28"/>
      <c r="F267" s="28"/>
      <c r="G267" s="28"/>
      <c r="H267" s="28"/>
      <c r="I267" s="28"/>
      <c r="J267" s="28"/>
      <c r="K267" s="28"/>
      <c r="L267" s="28"/>
      <c r="M267" s="28"/>
      <c r="N267" s="28"/>
      <c r="O267" s="28"/>
      <c r="P267" s="28"/>
      <c r="Q267" s="28"/>
      <c r="R267" s="28"/>
      <c r="S267" s="28"/>
    </row>
    <row r="268" spans="1:19" ht="12.75" customHeight="1" x14ac:dyDescent="0.25">
      <c r="A268" s="28"/>
      <c r="B268" s="28"/>
      <c r="C268" s="28"/>
      <c r="D268" s="28"/>
      <c r="E268" s="28"/>
      <c r="F268" s="28"/>
      <c r="G268" s="28"/>
      <c r="H268" s="28"/>
      <c r="I268" s="28"/>
      <c r="J268" s="28"/>
      <c r="K268" s="28"/>
      <c r="L268" s="28"/>
      <c r="M268" s="28"/>
      <c r="N268" s="28"/>
      <c r="O268" s="28"/>
      <c r="P268" s="28"/>
      <c r="Q268" s="28"/>
      <c r="R268" s="28"/>
      <c r="S268" s="28"/>
    </row>
    <row r="269" spans="1:19" ht="12.75" customHeight="1" x14ac:dyDescent="0.25">
      <c r="A269" s="28"/>
      <c r="B269" s="28"/>
      <c r="C269" s="28"/>
      <c r="D269" s="28"/>
      <c r="E269" s="28"/>
      <c r="F269" s="28"/>
      <c r="G269" s="28"/>
      <c r="H269" s="28"/>
      <c r="I269" s="28"/>
      <c r="J269" s="28"/>
      <c r="K269" s="28"/>
      <c r="L269" s="28"/>
      <c r="M269" s="28"/>
      <c r="N269" s="28"/>
      <c r="O269" s="28"/>
      <c r="P269" s="28"/>
      <c r="Q269" s="28"/>
      <c r="R269" s="28"/>
      <c r="S269" s="28"/>
    </row>
    <row r="270" spans="1:19" ht="12.75" customHeight="1" x14ac:dyDescent="0.25">
      <c r="A270" s="28"/>
      <c r="B270" s="28"/>
      <c r="C270" s="28"/>
      <c r="D270" s="28"/>
      <c r="E270" s="28"/>
      <c r="F270" s="28"/>
      <c r="G270" s="28"/>
      <c r="H270" s="28"/>
      <c r="I270" s="28"/>
      <c r="J270" s="28"/>
      <c r="K270" s="28"/>
      <c r="L270" s="28"/>
      <c r="M270" s="28"/>
      <c r="N270" s="28"/>
      <c r="O270" s="28"/>
      <c r="P270" s="28"/>
      <c r="Q270" s="28"/>
      <c r="R270" s="28"/>
      <c r="S270" s="28"/>
    </row>
    <row r="271" spans="1:19" ht="12.75" customHeight="1" x14ac:dyDescent="0.25">
      <c r="A271" s="28"/>
      <c r="B271" s="28"/>
      <c r="C271" s="28"/>
      <c r="D271" s="28"/>
      <c r="E271" s="28"/>
      <c r="F271" s="28"/>
      <c r="G271" s="28"/>
      <c r="H271" s="28"/>
      <c r="I271" s="28"/>
      <c r="J271" s="28"/>
      <c r="K271" s="28"/>
      <c r="L271" s="28"/>
      <c r="M271" s="28"/>
      <c r="N271" s="28"/>
      <c r="O271" s="28"/>
      <c r="P271" s="28"/>
      <c r="Q271" s="28"/>
      <c r="R271" s="28"/>
      <c r="S271" s="28"/>
    </row>
    <row r="272" spans="1:19" ht="12.75" customHeight="1" x14ac:dyDescent="0.25">
      <c r="A272" s="28"/>
      <c r="B272" s="28"/>
      <c r="C272" s="28"/>
      <c r="D272" s="28"/>
      <c r="E272" s="28"/>
      <c r="F272" s="28"/>
      <c r="G272" s="28"/>
      <c r="H272" s="28"/>
      <c r="I272" s="28"/>
      <c r="J272" s="28"/>
      <c r="K272" s="28"/>
      <c r="L272" s="28"/>
      <c r="M272" s="28"/>
      <c r="N272" s="28"/>
      <c r="O272" s="28"/>
      <c r="P272" s="28"/>
      <c r="Q272" s="28"/>
      <c r="R272" s="28"/>
      <c r="S272" s="28"/>
    </row>
    <row r="273" spans="1:19" ht="12.75" customHeight="1" x14ac:dyDescent="0.25">
      <c r="A273" s="28"/>
      <c r="B273" s="28"/>
      <c r="C273" s="28"/>
      <c r="D273" s="28"/>
      <c r="E273" s="28"/>
      <c r="F273" s="28"/>
      <c r="G273" s="28"/>
      <c r="H273" s="28"/>
      <c r="I273" s="28"/>
      <c r="J273" s="28"/>
      <c r="K273" s="28"/>
      <c r="L273" s="28"/>
      <c r="M273" s="28"/>
      <c r="N273" s="28"/>
      <c r="O273" s="28"/>
      <c r="P273" s="28"/>
      <c r="Q273" s="28"/>
      <c r="R273" s="28"/>
      <c r="S273" s="28"/>
    </row>
    <row r="274" spans="1:19" ht="12.75" customHeight="1" x14ac:dyDescent="0.25">
      <c r="A274" s="28"/>
      <c r="B274" s="28"/>
      <c r="C274" s="28"/>
      <c r="D274" s="28"/>
      <c r="E274" s="28"/>
      <c r="F274" s="28"/>
      <c r="G274" s="28"/>
      <c r="H274" s="28"/>
      <c r="I274" s="28"/>
      <c r="J274" s="28"/>
      <c r="K274" s="28"/>
      <c r="L274" s="28"/>
      <c r="M274" s="28"/>
      <c r="N274" s="28"/>
      <c r="O274" s="28"/>
      <c r="P274" s="28"/>
      <c r="Q274" s="28"/>
      <c r="R274" s="28"/>
      <c r="S274" s="28"/>
    </row>
    <row r="275" spans="1:19" ht="12.75" customHeight="1" x14ac:dyDescent="0.25">
      <c r="A275" s="28"/>
      <c r="B275" s="28"/>
      <c r="C275" s="28"/>
      <c r="D275" s="28"/>
      <c r="E275" s="28"/>
      <c r="F275" s="28"/>
      <c r="G275" s="28"/>
      <c r="H275" s="28"/>
      <c r="I275" s="28"/>
      <c r="J275" s="28"/>
      <c r="K275" s="28"/>
      <c r="L275" s="28"/>
      <c r="M275" s="28"/>
      <c r="N275" s="28"/>
      <c r="O275" s="28"/>
      <c r="P275" s="28"/>
      <c r="Q275" s="28"/>
      <c r="R275" s="28"/>
      <c r="S275" s="28"/>
    </row>
    <row r="276" spans="1:19" ht="12.75" customHeight="1" x14ac:dyDescent="0.25">
      <c r="A276" s="28"/>
      <c r="B276" s="28"/>
      <c r="C276" s="28"/>
      <c r="D276" s="28"/>
      <c r="E276" s="28"/>
      <c r="F276" s="28"/>
      <c r="G276" s="28"/>
      <c r="H276" s="28"/>
      <c r="I276" s="28"/>
      <c r="J276" s="28"/>
      <c r="K276" s="28"/>
      <c r="L276" s="28"/>
      <c r="M276" s="28"/>
      <c r="N276" s="28"/>
      <c r="O276" s="28"/>
      <c r="P276" s="28"/>
      <c r="Q276" s="28"/>
      <c r="R276" s="28"/>
      <c r="S276" s="28"/>
    </row>
    <row r="277" spans="1:19" ht="12.75" customHeight="1" x14ac:dyDescent="0.25">
      <c r="A277" s="28"/>
      <c r="B277" s="28"/>
      <c r="C277" s="28"/>
      <c r="D277" s="28"/>
      <c r="E277" s="28"/>
      <c r="F277" s="28"/>
      <c r="G277" s="28"/>
      <c r="H277" s="28"/>
      <c r="I277" s="28"/>
      <c r="J277" s="28"/>
      <c r="K277" s="28"/>
      <c r="L277" s="28"/>
      <c r="M277" s="28"/>
      <c r="N277" s="28"/>
      <c r="O277" s="28"/>
      <c r="P277" s="28"/>
      <c r="Q277" s="28"/>
      <c r="R277" s="28"/>
      <c r="S277" s="28"/>
    </row>
    <row r="278" spans="1:19" ht="12.75" customHeight="1" x14ac:dyDescent="0.25">
      <c r="A278" s="28"/>
      <c r="B278" s="28"/>
      <c r="C278" s="28"/>
      <c r="D278" s="28"/>
      <c r="E278" s="28"/>
      <c r="F278" s="28"/>
      <c r="G278" s="28"/>
      <c r="H278" s="28"/>
      <c r="I278" s="28"/>
      <c r="J278" s="28"/>
      <c r="K278" s="28"/>
      <c r="L278" s="28"/>
      <c r="M278" s="28"/>
      <c r="N278" s="28"/>
      <c r="O278" s="28"/>
      <c r="P278" s="28"/>
      <c r="Q278" s="28"/>
      <c r="R278" s="28"/>
      <c r="S278" s="28"/>
    </row>
    <row r="279" spans="1:19" ht="12.75" customHeight="1" x14ac:dyDescent="0.25">
      <c r="A279" s="28"/>
      <c r="B279" s="28"/>
      <c r="C279" s="28"/>
      <c r="D279" s="28"/>
      <c r="E279" s="28"/>
      <c r="F279" s="28"/>
      <c r="G279" s="28"/>
      <c r="H279" s="28"/>
      <c r="I279" s="28"/>
      <c r="J279" s="28"/>
      <c r="K279" s="28"/>
      <c r="L279" s="28"/>
      <c r="M279" s="28"/>
      <c r="N279" s="28"/>
      <c r="O279" s="28"/>
      <c r="P279" s="28"/>
      <c r="Q279" s="28"/>
      <c r="R279" s="28"/>
      <c r="S279" s="28"/>
    </row>
    <row r="280" spans="1:19" ht="12.75" customHeight="1" x14ac:dyDescent="0.25">
      <c r="A280" s="28"/>
      <c r="B280" s="28"/>
      <c r="C280" s="28"/>
      <c r="D280" s="28"/>
      <c r="E280" s="28"/>
      <c r="F280" s="28"/>
      <c r="G280" s="28"/>
      <c r="H280" s="28"/>
      <c r="I280" s="28"/>
      <c r="J280" s="28"/>
      <c r="K280" s="28"/>
      <c r="L280" s="28"/>
      <c r="M280" s="28"/>
      <c r="N280" s="28"/>
      <c r="O280" s="28"/>
      <c r="P280" s="28"/>
      <c r="Q280" s="28"/>
      <c r="R280" s="28"/>
      <c r="S280" s="28"/>
    </row>
    <row r="281" spans="1:19" ht="12.75" customHeight="1" x14ac:dyDescent="0.25">
      <c r="A281" s="28"/>
      <c r="B281" s="28"/>
      <c r="C281" s="28"/>
      <c r="D281" s="28"/>
      <c r="E281" s="28"/>
      <c r="F281" s="28"/>
      <c r="G281" s="28"/>
      <c r="H281" s="28"/>
      <c r="I281" s="28"/>
      <c r="J281" s="28"/>
      <c r="K281" s="28"/>
      <c r="L281" s="28"/>
      <c r="M281" s="28"/>
      <c r="N281" s="28"/>
      <c r="O281" s="28"/>
      <c r="P281" s="28"/>
      <c r="Q281" s="28"/>
      <c r="R281" s="28"/>
      <c r="S281" s="28"/>
    </row>
    <row r="282" spans="1:19" ht="12.75" customHeight="1" x14ac:dyDescent="0.25">
      <c r="A282" s="28"/>
      <c r="B282" s="28"/>
      <c r="C282" s="28"/>
      <c r="D282" s="28"/>
      <c r="E282" s="28"/>
      <c r="F282" s="28"/>
      <c r="G282" s="28"/>
      <c r="H282" s="28"/>
      <c r="I282" s="28"/>
      <c r="J282" s="28"/>
      <c r="K282" s="28"/>
      <c r="L282" s="28"/>
      <c r="M282" s="28"/>
      <c r="N282" s="28"/>
      <c r="O282" s="28"/>
      <c r="P282" s="28"/>
      <c r="Q282" s="28"/>
      <c r="R282" s="28"/>
      <c r="S282" s="28"/>
    </row>
    <row r="283" spans="1:19" ht="12.75" customHeight="1" x14ac:dyDescent="0.25">
      <c r="A283" s="28"/>
      <c r="B283" s="28"/>
      <c r="C283" s="28"/>
      <c r="D283" s="28"/>
      <c r="E283" s="28"/>
      <c r="F283" s="28"/>
      <c r="G283" s="28"/>
      <c r="H283" s="28"/>
      <c r="I283" s="28"/>
      <c r="J283" s="28"/>
      <c r="K283" s="28"/>
      <c r="L283" s="28"/>
      <c r="M283" s="28"/>
      <c r="N283" s="28"/>
      <c r="O283" s="28"/>
      <c r="P283" s="28"/>
      <c r="Q283" s="28"/>
      <c r="R283" s="28"/>
      <c r="S283" s="28"/>
    </row>
    <row r="284" spans="1:19" ht="12.75" customHeight="1" x14ac:dyDescent="0.25">
      <c r="A284" s="28"/>
      <c r="B284" s="28"/>
      <c r="C284" s="28"/>
      <c r="D284" s="28"/>
      <c r="E284" s="28"/>
      <c r="F284" s="28"/>
      <c r="G284" s="28"/>
      <c r="H284" s="28"/>
      <c r="I284" s="28"/>
      <c r="J284" s="28"/>
      <c r="K284" s="28"/>
      <c r="L284" s="28"/>
      <c r="M284" s="28"/>
      <c r="N284" s="28"/>
      <c r="O284" s="28"/>
      <c r="P284" s="28"/>
      <c r="Q284" s="28"/>
      <c r="R284" s="28"/>
      <c r="S284" s="28"/>
    </row>
    <row r="285" spans="1:19" ht="12.75" customHeight="1" x14ac:dyDescent="0.25">
      <c r="A285" s="28"/>
      <c r="B285" s="28"/>
      <c r="C285" s="28"/>
      <c r="D285" s="28"/>
      <c r="E285" s="28"/>
      <c r="F285" s="28"/>
      <c r="G285" s="28"/>
      <c r="H285" s="28"/>
      <c r="I285" s="28"/>
      <c r="J285" s="28"/>
      <c r="K285" s="28"/>
      <c r="L285" s="28"/>
      <c r="M285" s="28"/>
      <c r="N285" s="28"/>
      <c r="O285" s="28"/>
      <c r="P285" s="28"/>
      <c r="Q285" s="28"/>
      <c r="R285" s="28"/>
      <c r="S285" s="28"/>
    </row>
    <row r="286" spans="1:19" ht="12.75" customHeight="1" x14ac:dyDescent="0.25">
      <c r="A286" s="28"/>
      <c r="B286" s="28"/>
      <c r="C286" s="28"/>
      <c r="D286" s="28"/>
      <c r="E286" s="28"/>
      <c r="F286" s="28"/>
      <c r="G286" s="28"/>
      <c r="H286" s="28"/>
      <c r="I286" s="28"/>
      <c r="J286" s="28"/>
      <c r="K286" s="28"/>
      <c r="L286" s="28"/>
      <c r="M286" s="28"/>
      <c r="N286" s="28"/>
      <c r="O286" s="28"/>
      <c r="P286" s="28"/>
      <c r="Q286" s="28"/>
      <c r="R286" s="28"/>
      <c r="S286" s="28"/>
    </row>
    <row r="287" spans="1:19" ht="12.75" customHeight="1" x14ac:dyDescent="0.25">
      <c r="A287" s="28"/>
      <c r="B287" s="28"/>
      <c r="C287" s="28"/>
      <c r="D287" s="28"/>
      <c r="E287" s="28"/>
      <c r="F287" s="28"/>
      <c r="G287" s="28"/>
      <c r="H287" s="28"/>
      <c r="I287" s="28"/>
      <c r="J287" s="28"/>
      <c r="K287" s="28"/>
      <c r="L287" s="28"/>
      <c r="M287" s="28"/>
      <c r="N287" s="28"/>
      <c r="O287" s="28"/>
      <c r="P287" s="28"/>
      <c r="Q287" s="28"/>
      <c r="R287" s="28"/>
      <c r="S287" s="28"/>
    </row>
    <row r="288" spans="1:19" ht="12.75" customHeight="1" x14ac:dyDescent="0.25">
      <c r="A288" s="28"/>
      <c r="B288" s="28"/>
      <c r="C288" s="28"/>
      <c r="D288" s="28"/>
      <c r="E288" s="28"/>
      <c r="F288" s="28"/>
      <c r="G288" s="28"/>
      <c r="H288" s="28"/>
      <c r="I288" s="28"/>
      <c r="J288" s="28"/>
      <c r="K288" s="28"/>
      <c r="L288" s="28"/>
      <c r="M288" s="28"/>
      <c r="N288" s="28"/>
      <c r="O288" s="28"/>
      <c r="P288" s="28"/>
      <c r="Q288" s="28"/>
      <c r="R288" s="28"/>
      <c r="S288" s="28"/>
    </row>
    <row r="289" spans="1:19" ht="12.75" customHeight="1" x14ac:dyDescent="0.25">
      <c r="A289" s="28"/>
      <c r="B289" s="28"/>
      <c r="C289" s="28"/>
      <c r="D289" s="28"/>
      <c r="E289" s="28"/>
      <c r="F289" s="28"/>
      <c r="G289" s="28"/>
      <c r="H289" s="28"/>
      <c r="I289" s="28"/>
      <c r="J289" s="28"/>
      <c r="K289" s="28"/>
      <c r="L289" s="28"/>
      <c r="M289" s="28"/>
      <c r="N289" s="28"/>
      <c r="O289" s="28"/>
      <c r="P289" s="28"/>
      <c r="Q289" s="28"/>
      <c r="R289" s="28"/>
      <c r="S289" s="28"/>
    </row>
    <row r="290" spans="1:19" ht="12.75" customHeight="1" x14ac:dyDescent="0.25">
      <c r="A290" s="28"/>
      <c r="B290" s="28"/>
      <c r="C290" s="28"/>
      <c r="D290" s="28"/>
      <c r="E290" s="28"/>
      <c r="F290" s="28"/>
      <c r="G290" s="28"/>
      <c r="H290" s="28"/>
      <c r="I290" s="28"/>
      <c r="J290" s="28"/>
      <c r="K290" s="28"/>
      <c r="L290" s="28"/>
      <c r="M290" s="28"/>
      <c r="N290" s="28"/>
      <c r="O290" s="28"/>
      <c r="P290" s="28"/>
      <c r="Q290" s="28"/>
      <c r="R290" s="28"/>
      <c r="S290" s="28"/>
    </row>
    <row r="291" spans="1:19" ht="12.75" customHeight="1" x14ac:dyDescent="0.25">
      <c r="A291" s="28"/>
      <c r="B291" s="28"/>
      <c r="C291" s="28"/>
      <c r="D291" s="28"/>
      <c r="E291" s="28"/>
      <c r="F291" s="28"/>
      <c r="G291" s="28"/>
      <c r="H291" s="28"/>
      <c r="I291" s="28"/>
      <c r="J291" s="28"/>
      <c r="K291" s="28"/>
      <c r="L291" s="28"/>
      <c r="M291" s="28"/>
      <c r="N291" s="28"/>
      <c r="O291" s="28"/>
      <c r="P291" s="28"/>
      <c r="Q291" s="28"/>
      <c r="R291" s="28"/>
      <c r="S291" s="28"/>
    </row>
    <row r="292" spans="1:19" ht="12.75" customHeight="1" x14ac:dyDescent="0.25">
      <c r="A292" s="28"/>
      <c r="B292" s="28"/>
      <c r="C292" s="28"/>
      <c r="D292" s="28"/>
      <c r="E292" s="28"/>
      <c r="F292" s="28"/>
      <c r="G292" s="28"/>
      <c r="H292" s="28"/>
      <c r="I292" s="28"/>
      <c r="J292" s="28"/>
      <c r="K292" s="28"/>
      <c r="L292" s="28"/>
      <c r="M292" s="28"/>
      <c r="N292" s="28"/>
      <c r="O292" s="28"/>
      <c r="P292" s="28"/>
      <c r="Q292" s="28"/>
      <c r="R292" s="28"/>
      <c r="S292" s="28"/>
    </row>
    <row r="293" spans="1:19" ht="12.75" customHeight="1" x14ac:dyDescent="0.25">
      <c r="A293" s="28"/>
      <c r="B293" s="28"/>
      <c r="C293" s="28"/>
      <c r="D293" s="28"/>
      <c r="E293" s="28"/>
      <c r="F293" s="28"/>
      <c r="G293" s="28"/>
      <c r="H293" s="28"/>
      <c r="I293" s="28"/>
      <c r="J293" s="28"/>
      <c r="K293" s="28"/>
      <c r="L293" s="28"/>
      <c r="M293" s="28"/>
      <c r="N293" s="28"/>
      <c r="O293" s="28"/>
      <c r="P293" s="28"/>
      <c r="Q293" s="28"/>
      <c r="R293" s="28"/>
      <c r="S293" s="28"/>
    </row>
    <row r="294" spans="1:19" ht="12.75" customHeight="1" x14ac:dyDescent="0.25">
      <c r="A294" s="28"/>
      <c r="B294" s="28"/>
      <c r="C294" s="28"/>
      <c r="D294" s="28"/>
      <c r="E294" s="28"/>
      <c r="F294" s="28"/>
      <c r="G294" s="28"/>
      <c r="H294" s="28"/>
      <c r="I294" s="28"/>
      <c r="J294" s="28"/>
      <c r="K294" s="28"/>
      <c r="L294" s="28"/>
      <c r="M294" s="28"/>
      <c r="N294" s="28"/>
      <c r="O294" s="28"/>
      <c r="P294" s="28"/>
      <c r="Q294" s="28"/>
      <c r="R294" s="28"/>
      <c r="S294" s="28"/>
    </row>
    <row r="295" spans="1:19" ht="12.75" customHeight="1" x14ac:dyDescent="0.25">
      <c r="A295" s="28"/>
      <c r="B295" s="28"/>
      <c r="C295" s="28"/>
      <c r="D295" s="28"/>
      <c r="E295" s="28"/>
      <c r="F295" s="28"/>
      <c r="G295" s="28"/>
      <c r="H295" s="28"/>
      <c r="I295" s="28"/>
      <c r="J295" s="28"/>
      <c r="K295" s="28"/>
      <c r="L295" s="28"/>
      <c r="M295" s="28"/>
      <c r="N295" s="28"/>
      <c r="O295" s="28"/>
      <c r="P295" s="28"/>
      <c r="Q295" s="28"/>
      <c r="R295" s="28"/>
      <c r="S295" s="28"/>
    </row>
    <row r="296" spans="1:19" ht="12.75" customHeight="1" x14ac:dyDescent="0.25">
      <c r="A296" s="28"/>
      <c r="B296" s="28"/>
      <c r="C296" s="28"/>
      <c r="D296" s="28"/>
      <c r="E296" s="28"/>
      <c r="F296" s="28"/>
      <c r="G296" s="28"/>
      <c r="H296" s="28"/>
      <c r="I296" s="28"/>
      <c r="J296" s="28"/>
      <c r="K296" s="28"/>
      <c r="L296" s="28"/>
      <c r="M296" s="28"/>
      <c r="N296" s="28"/>
      <c r="O296" s="28"/>
      <c r="P296" s="28"/>
      <c r="Q296" s="28"/>
      <c r="R296" s="28"/>
      <c r="S296" s="28"/>
    </row>
    <row r="297" spans="1:19" ht="12.75" customHeight="1" x14ac:dyDescent="0.25">
      <c r="A297" s="28"/>
      <c r="B297" s="28"/>
      <c r="C297" s="28"/>
      <c r="D297" s="28"/>
      <c r="E297" s="28"/>
      <c r="F297" s="28"/>
      <c r="G297" s="28"/>
      <c r="H297" s="28"/>
      <c r="I297" s="28"/>
      <c r="J297" s="28"/>
      <c r="K297" s="28"/>
      <c r="L297" s="28"/>
      <c r="M297" s="28"/>
      <c r="N297" s="28"/>
      <c r="O297" s="28"/>
      <c r="P297" s="28"/>
      <c r="Q297" s="28"/>
      <c r="R297" s="28"/>
      <c r="S297" s="28"/>
    </row>
    <row r="298" spans="1:19" ht="12.75" customHeight="1" x14ac:dyDescent="0.25">
      <c r="A298" s="28"/>
      <c r="B298" s="28"/>
      <c r="C298" s="28"/>
      <c r="D298" s="28"/>
      <c r="E298" s="28"/>
      <c r="F298" s="28"/>
      <c r="G298" s="28"/>
      <c r="H298" s="28"/>
      <c r="I298" s="28"/>
      <c r="J298" s="28"/>
      <c r="K298" s="28"/>
      <c r="L298" s="28"/>
      <c r="M298" s="28"/>
      <c r="N298" s="28"/>
      <c r="O298" s="28"/>
      <c r="P298" s="28"/>
      <c r="Q298" s="28"/>
      <c r="R298" s="28"/>
      <c r="S298" s="28"/>
    </row>
    <row r="299" spans="1:19" ht="12.75" customHeight="1" x14ac:dyDescent="0.25">
      <c r="A299" s="28"/>
      <c r="B299" s="28"/>
      <c r="C299" s="28"/>
      <c r="D299" s="28"/>
      <c r="E299" s="28"/>
      <c r="F299" s="28"/>
      <c r="G299" s="28"/>
      <c r="H299" s="28"/>
      <c r="I299" s="28"/>
      <c r="J299" s="28"/>
      <c r="K299" s="28"/>
      <c r="L299" s="28"/>
      <c r="M299" s="28"/>
      <c r="N299" s="28"/>
      <c r="O299" s="28"/>
      <c r="P299" s="28"/>
      <c r="Q299" s="28"/>
      <c r="R299" s="28"/>
      <c r="S299" s="28"/>
    </row>
    <row r="300" spans="1:19" ht="12.75" customHeight="1" x14ac:dyDescent="0.25">
      <c r="A300" s="28"/>
      <c r="B300" s="28"/>
      <c r="C300" s="28"/>
      <c r="D300" s="28"/>
      <c r="E300" s="28"/>
      <c r="F300" s="28"/>
      <c r="G300" s="28"/>
      <c r="H300" s="28"/>
      <c r="I300" s="28"/>
      <c r="J300" s="28"/>
      <c r="K300" s="28"/>
      <c r="L300" s="28"/>
      <c r="M300" s="28"/>
      <c r="N300" s="28"/>
      <c r="O300" s="28"/>
      <c r="P300" s="28"/>
      <c r="Q300" s="28"/>
      <c r="R300" s="28"/>
      <c r="S300" s="28"/>
    </row>
    <row r="301" spans="1:19" ht="12.75" customHeight="1" x14ac:dyDescent="0.25">
      <c r="A301" s="28"/>
      <c r="B301" s="28"/>
      <c r="C301" s="28"/>
      <c r="D301" s="28"/>
      <c r="E301" s="28"/>
      <c r="F301" s="28"/>
      <c r="G301" s="28"/>
      <c r="H301" s="28"/>
      <c r="I301" s="28"/>
      <c r="J301" s="28"/>
      <c r="K301" s="28"/>
      <c r="L301" s="28"/>
      <c r="M301" s="28"/>
      <c r="N301" s="28"/>
      <c r="O301" s="28"/>
      <c r="P301" s="28"/>
      <c r="Q301" s="28"/>
      <c r="R301" s="28"/>
      <c r="S301" s="28"/>
    </row>
    <row r="302" spans="1:19" ht="12.75" customHeight="1" x14ac:dyDescent="0.25">
      <c r="A302" s="28"/>
      <c r="B302" s="28"/>
      <c r="C302" s="28"/>
      <c r="D302" s="28"/>
      <c r="E302" s="28"/>
      <c r="F302" s="28"/>
      <c r="G302" s="28"/>
      <c r="H302" s="28"/>
      <c r="I302" s="28"/>
      <c r="J302" s="28"/>
      <c r="K302" s="28"/>
      <c r="L302" s="28"/>
      <c r="M302" s="28"/>
      <c r="N302" s="28"/>
      <c r="O302" s="28"/>
      <c r="P302" s="28"/>
      <c r="Q302" s="28"/>
      <c r="R302" s="28"/>
      <c r="S302" s="28"/>
    </row>
    <row r="303" spans="1:19" ht="12.75" customHeight="1" x14ac:dyDescent="0.25">
      <c r="A303" s="28"/>
      <c r="B303" s="28"/>
      <c r="C303" s="28"/>
      <c r="D303" s="28"/>
      <c r="E303" s="28"/>
      <c r="F303" s="28"/>
      <c r="G303" s="28"/>
      <c r="H303" s="28"/>
      <c r="I303" s="28"/>
      <c r="J303" s="28"/>
      <c r="K303" s="28"/>
      <c r="L303" s="28"/>
      <c r="M303" s="28"/>
      <c r="N303" s="28"/>
      <c r="O303" s="28"/>
      <c r="P303" s="28"/>
      <c r="Q303" s="28"/>
      <c r="R303" s="28"/>
      <c r="S303" s="28"/>
    </row>
    <row r="304" spans="1:19" ht="12.75" customHeight="1" x14ac:dyDescent="0.25">
      <c r="A304" s="28"/>
      <c r="B304" s="28"/>
      <c r="C304" s="28"/>
      <c r="D304" s="28"/>
      <c r="E304" s="28"/>
      <c r="F304" s="28"/>
      <c r="G304" s="28"/>
      <c r="H304" s="28"/>
      <c r="I304" s="28"/>
      <c r="J304" s="28"/>
      <c r="K304" s="28"/>
      <c r="L304" s="28"/>
      <c r="M304" s="28"/>
      <c r="N304" s="28"/>
      <c r="O304" s="28"/>
      <c r="P304" s="28"/>
      <c r="Q304" s="28"/>
      <c r="R304" s="28"/>
      <c r="S304" s="28"/>
    </row>
    <row r="305" spans="1:19" ht="12.75" customHeight="1" x14ac:dyDescent="0.25">
      <c r="A305" s="28"/>
      <c r="B305" s="28"/>
      <c r="C305" s="28"/>
      <c r="D305" s="28"/>
      <c r="E305" s="28"/>
      <c r="F305" s="28"/>
      <c r="G305" s="28"/>
      <c r="H305" s="28"/>
      <c r="I305" s="28"/>
      <c r="J305" s="28"/>
      <c r="K305" s="28"/>
      <c r="L305" s="28"/>
      <c r="M305" s="28"/>
      <c r="N305" s="28"/>
      <c r="O305" s="28"/>
      <c r="P305" s="28"/>
      <c r="Q305" s="28"/>
      <c r="R305" s="28"/>
      <c r="S305" s="28"/>
    </row>
    <row r="306" spans="1:19" ht="12.75" customHeight="1" x14ac:dyDescent="0.25">
      <c r="A306" s="28"/>
      <c r="B306" s="28"/>
      <c r="C306" s="28"/>
      <c r="D306" s="28"/>
      <c r="E306" s="28"/>
      <c r="F306" s="28"/>
      <c r="G306" s="28"/>
      <c r="H306" s="28"/>
      <c r="I306" s="28"/>
      <c r="J306" s="28"/>
      <c r="K306" s="28"/>
      <c r="L306" s="28"/>
      <c r="M306" s="28"/>
      <c r="N306" s="28"/>
      <c r="O306" s="28"/>
      <c r="P306" s="28"/>
      <c r="Q306" s="28"/>
      <c r="R306" s="28"/>
      <c r="S306" s="28"/>
    </row>
    <row r="307" spans="1:19" ht="12.75" customHeight="1" x14ac:dyDescent="0.25">
      <c r="A307" s="28"/>
      <c r="B307" s="28"/>
      <c r="C307" s="28"/>
      <c r="D307" s="28"/>
      <c r="E307" s="28"/>
      <c r="F307" s="28"/>
      <c r="G307" s="28"/>
      <c r="H307" s="28"/>
      <c r="I307" s="28"/>
      <c r="J307" s="28"/>
      <c r="K307" s="28"/>
      <c r="L307" s="28"/>
      <c r="M307" s="28"/>
      <c r="N307" s="28"/>
      <c r="O307" s="28"/>
      <c r="P307" s="28"/>
      <c r="Q307" s="28"/>
      <c r="R307" s="28"/>
      <c r="S307" s="28"/>
    </row>
    <row r="308" spans="1:19" ht="12.75" customHeight="1" x14ac:dyDescent="0.25">
      <c r="A308" s="28"/>
      <c r="B308" s="28"/>
      <c r="C308" s="28"/>
      <c r="D308" s="28"/>
      <c r="E308" s="28"/>
      <c r="F308" s="28"/>
      <c r="G308" s="28"/>
      <c r="H308" s="28"/>
      <c r="I308" s="28"/>
      <c r="J308" s="28"/>
      <c r="K308" s="28"/>
      <c r="L308" s="28"/>
      <c r="M308" s="28"/>
      <c r="N308" s="28"/>
      <c r="O308" s="28"/>
      <c r="P308" s="28"/>
      <c r="Q308" s="28"/>
      <c r="R308" s="28"/>
      <c r="S308" s="28"/>
    </row>
    <row r="309" spans="1:19" ht="12.75" customHeight="1" x14ac:dyDescent="0.25">
      <c r="A309" s="28"/>
      <c r="B309" s="28"/>
      <c r="C309" s="28"/>
      <c r="D309" s="28"/>
      <c r="E309" s="28"/>
      <c r="F309" s="28"/>
      <c r="G309" s="28"/>
      <c r="H309" s="28"/>
      <c r="I309" s="28"/>
      <c r="J309" s="28"/>
      <c r="K309" s="28"/>
      <c r="L309" s="28"/>
      <c r="M309" s="28"/>
      <c r="N309" s="28"/>
      <c r="O309" s="28"/>
      <c r="P309" s="28"/>
      <c r="Q309" s="28"/>
      <c r="R309" s="28"/>
      <c r="S309" s="28"/>
    </row>
    <row r="310" spans="1:19" ht="12.75" customHeight="1" x14ac:dyDescent="0.25">
      <c r="A310" s="28"/>
      <c r="B310" s="28"/>
      <c r="C310" s="28"/>
      <c r="D310" s="28"/>
      <c r="E310" s="28"/>
      <c r="F310" s="28"/>
      <c r="G310" s="28"/>
      <c r="H310" s="28"/>
      <c r="I310" s="28"/>
      <c r="J310" s="28"/>
      <c r="K310" s="28"/>
      <c r="L310" s="28"/>
      <c r="M310" s="28"/>
      <c r="N310" s="28"/>
      <c r="O310" s="28"/>
      <c r="P310" s="28"/>
      <c r="Q310" s="28"/>
      <c r="R310" s="28"/>
      <c r="S310" s="28"/>
    </row>
    <row r="311" spans="1:19" ht="12.75" customHeight="1" x14ac:dyDescent="0.25">
      <c r="A311" s="28"/>
      <c r="B311" s="28"/>
      <c r="C311" s="28"/>
      <c r="D311" s="28"/>
      <c r="E311" s="28"/>
      <c r="F311" s="28"/>
      <c r="G311" s="28"/>
      <c r="H311" s="28"/>
      <c r="I311" s="28"/>
      <c r="J311" s="28"/>
      <c r="K311" s="28"/>
      <c r="L311" s="28"/>
      <c r="M311" s="28"/>
      <c r="N311" s="28"/>
      <c r="O311" s="28"/>
      <c r="P311" s="28"/>
      <c r="Q311" s="28"/>
      <c r="R311" s="28"/>
      <c r="S311" s="28"/>
    </row>
    <row r="312" spans="1:19" ht="12.75" customHeight="1" x14ac:dyDescent="0.25">
      <c r="A312" s="28"/>
      <c r="B312" s="28"/>
      <c r="C312" s="28"/>
      <c r="D312" s="28"/>
      <c r="E312" s="28"/>
      <c r="F312" s="28"/>
      <c r="G312" s="28"/>
      <c r="H312" s="28"/>
      <c r="I312" s="28"/>
      <c r="J312" s="28"/>
      <c r="K312" s="28"/>
      <c r="L312" s="28"/>
      <c r="M312" s="28"/>
      <c r="N312" s="28"/>
      <c r="O312" s="28"/>
      <c r="P312" s="28"/>
      <c r="Q312" s="28"/>
      <c r="R312" s="28"/>
      <c r="S312" s="28"/>
    </row>
    <row r="313" spans="1:19" ht="12.75" customHeight="1" x14ac:dyDescent="0.25">
      <c r="A313" s="28"/>
      <c r="B313" s="28"/>
      <c r="C313" s="28"/>
      <c r="D313" s="28"/>
      <c r="E313" s="28"/>
      <c r="F313" s="28"/>
      <c r="G313" s="28"/>
      <c r="H313" s="28"/>
      <c r="I313" s="28"/>
      <c r="J313" s="28"/>
      <c r="K313" s="28"/>
      <c r="L313" s="28"/>
      <c r="M313" s="28"/>
      <c r="N313" s="28"/>
      <c r="O313" s="28"/>
      <c r="P313" s="28"/>
      <c r="Q313" s="28"/>
      <c r="R313" s="28"/>
      <c r="S313" s="28"/>
    </row>
    <row r="314" spans="1:19" ht="12.75" customHeight="1" x14ac:dyDescent="0.25">
      <c r="A314" s="28"/>
      <c r="B314" s="28"/>
      <c r="C314" s="28"/>
      <c r="D314" s="28"/>
      <c r="E314" s="28"/>
      <c r="F314" s="28"/>
      <c r="G314" s="28"/>
      <c r="H314" s="28"/>
      <c r="I314" s="28"/>
      <c r="J314" s="28"/>
      <c r="K314" s="28"/>
      <c r="L314" s="28"/>
      <c r="M314" s="28"/>
      <c r="N314" s="28"/>
      <c r="O314" s="28"/>
      <c r="P314" s="28"/>
      <c r="Q314" s="28"/>
      <c r="R314" s="28"/>
      <c r="S314" s="28"/>
    </row>
    <row r="315" spans="1:19" ht="12.75" customHeight="1" x14ac:dyDescent="0.25">
      <c r="A315" s="28"/>
      <c r="B315" s="28"/>
      <c r="C315" s="28"/>
      <c r="D315" s="28"/>
      <c r="E315" s="28"/>
      <c r="F315" s="28"/>
      <c r="G315" s="28"/>
      <c r="H315" s="28"/>
      <c r="I315" s="28"/>
      <c r="J315" s="28"/>
      <c r="K315" s="28"/>
      <c r="L315" s="28"/>
      <c r="M315" s="28"/>
      <c r="N315" s="28"/>
      <c r="O315" s="28"/>
      <c r="P315" s="28"/>
      <c r="Q315" s="28"/>
      <c r="R315" s="28"/>
      <c r="S315" s="28"/>
    </row>
    <row r="316" spans="1:19" ht="12.75" customHeight="1" x14ac:dyDescent="0.25">
      <c r="A316" s="28"/>
      <c r="B316" s="28"/>
      <c r="C316" s="28"/>
      <c r="D316" s="28"/>
      <c r="E316" s="28"/>
      <c r="F316" s="28"/>
      <c r="G316" s="28"/>
      <c r="H316" s="28"/>
      <c r="I316" s="28"/>
      <c r="J316" s="28"/>
      <c r="K316" s="28"/>
      <c r="L316" s="28"/>
      <c r="M316" s="28"/>
      <c r="N316" s="28"/>
      <c r="O316" s="28"/>
      <c r="P316" s="28"/>
      <c r="Q316" s="28"/>
      <c r="R316" s="28"/>
      <c r="S316" s="28"/>
    </row>
    <row r="317" spans="1:19" ht="12.75" customHeight="1" x14ac:dyDescent="0.25">
      <c r="A317" s="28"/>
      <c r="B317" s="28"/>
      <c r="C317" s="28"/>
      <c r="D317" s="28"/>
      <c r="E317" s="28"/>
      <c r="F317" s="28"/>
      <c r="G317" s="28"/>
      <c r="H317" s="28"/>
      <c r="I317" s="28"/>
      <c r="J317" s="28"/>
      <c r="K317" s="28"/>
      <c r="L317" s="28"/>
      <c r="M317" s="28"/>
      <c r="N317" s="28"/>
      <c r="O317" s="28"/>
      <c r="P317" s="28"/>
      <c r="Q317" s="28"/>
      <c r="R317" s="28"/>
      <c r="S317" s="28"/>
    </row>
    <row r="318" spans="1:19" ht="12.75" customHeight="1" x14ac:dyDescent="0.25">
      <c r="A318" s="28"/>
      <c r="B318" s="28"/>
      <c r="C318" s="28"/>
      <c r="D318" s="28"/>
      <c r="E318" s="28"/>
      <c r="F318" s="28"/>
      <c r="G318" s="28"/>
      <c r="H318" s="28"/>
      <c r="I318" s="28"/>
      <c r="J318" s="28"/>
      <c r="K318" s="28"/>
      <c r="L318" s="28"/>
      <c r="M318" s="28"/>
      <c r="N318" s="28"/>
      <c r="O318" s="28"/>
      <c r="P318" s="28"/>
      <c r="Q318" s="28"/>
      <c r="R318" s="28"/>
      <c r="S318" s="28"/>
    </row>
    <row r="319" spans="1:19" ht="12.75" customHeight="1" x14ac:dyDescent="0.25">
      <c r="A319" s="28"/>
      <c r="B319" s="28"/>
      <c r="C319" s="28"/>
      <c r="D319" s="28"/>
      <c r="E319" s="28"/>
      <c r="F319" s="28"/>
      <c r="G319" s="28"/>
      <c r="H319" s="28"/>
      <c r="I319" s="28"/>
      <c r="J319" s="28"/>
      <c r="K319" s="28"/>
      <c r="L319" s="28"/>
      <c r="M319" s="28"/>
      <c r="N319" s="28"/>
      <c r="O319" s="28"/>
      <c r="P319" s="28"/>
      <c r="Q319" s="28"/>
      <c r="R319" s="28"/>
      <c r="S319" s="28"/>
    </row>
    <row r="320" spans="1:19" ht="12.75" customHeight="1" x14ac:dyDescent="0.25">
      <c r="A320" s="28"/>
      <c r="B320" s="28"/>
      <c r="C320" s="28"/>
      <c r="D320" s="28"/>
      <c r="E320" s="28"/>
      <c r="F320" s="28"/>
      <c r="G320" s="28"/>
      <c r="H320" s="28"/>
      <c r="I320" s="28"/>
      <c r="J320" s="28"/>
      <c r="K320" s="28"/>
      <c r="L320" s="28"/>
      <c r="M320" s="28"/>
      <c r="N320" s="28"/>
      <c r="O320" s="28"/>
      <c r="P320" s="28"/>
      <c r="Q320" s="28"/>
      <c r="R320" s="28"/>
      <c r="S320" s="28"/>
    </row>
    <row r="321" spans="1:19" ht="12.75" customHeight="1" x14ac:dyDescent="0.25">
      <c r="A321" s="28"/>
      <c r="B321" s="28"/>
      <c r="C321" s="28"/>
      <c r="D321" s="28"/>
      <c r="E321" s="28"/>
      <c r="F321" s="28"/>
      <c r="G321" s="28"/>
      <c r="H321" s="28"/>
      <c r="I321" s="28"/>
      <c r="J321" s="28"/>
      <c r="K321" s="28"/>
      <c r="L321" s="28"/>
      <c r="M321" s="28"/>
      <c r="N321" s="28"/>
      <c r="O321" s="28"/>
      <c r="P321" s="28"/>
      <c r="Q321" s="28"/>
      <c r="R321" s="28"/>
      <c r="S321" s="28"/>
    </row>
    <row r="322" spans="1:19" ht="12.75" customHeight="1" x14ac:dyDescent="0.25">
      <c r="A322" s="28"/>
      <c r="B322" s="28"/>
      <c r="C322" s="28"/>
      <c r="D322" s="28"/>
      <c r="E322" s="28"/>
      <c r="F322" s="28"/>
      <c r="G322" s="28"/>
      <c r="H322" s="28"/>
      <c r="I322" s="28"/>
      <c r="J322" s="28"/>
      <c r="K322" s="28"/>
      <c r="L322" s="28"/>
      <c r="M322" s="28"/>
      <c r="N322" s="28"/>
      <c r="O322" s="28"/>
      <c r="P322" s="28"/>
      <c r="Q322" s="28"/>
      <c r="R322" s="28"/>
      <c r="S322" s="28"/>
    </row>
    <row r="323" spans="1:19" ht="12.75" customHeight="1" x14ac:dyDescent="0.25">
      <c r="A323" s="28"/>
      <c r="B323" s="28"/>
      <c r="C323" s="28"/>
      <c r="D323" s="28"/>
      <c r="E323" s="28"/>
      <c r="F323" s="28"/>
      <c r="G323" s="28"/>
      <c r="H323" s="28"/>
      <c r="I323" s="28"/>
      <c r="J323" s="28"/>
      <c r="K323" s="28"/>
      <c r="L323" s="28"/>
      <c r="M323" s="28"/>
      <c r="N323" s="28"/>
      <c r="O323" s="28"/>
      <c r="P323" s="28"/>
      <c r="Q323" s="28"/>
      <c r="R323" s="28"/>
      <c r="S323" s="28"/>
    </row>
    <row r="324" spans="1:19" ht="12.75" customHeight="1" x14ac:dyDescent="0.25">
      <c r="A324" s="28"/>
      <c r="B324" s="28"/>
      <c r="C324" s="28"/>
      <c r="D324" s="28"/>
      <c r="E324" s="28"/>
      <c r="F324" s="28"/>
      <c r="G324" s="28"/>
      <c r="H324" s="28"/>
      <c r="I324" s="28"/>
      <c r="J324" s="28"/>
      <c r="K324" s="28"/>
      <c r="L324" s="28"/>
      <c r="M324" s="28"/>
      <c r="N324" s="28"/>
      <c r="O324" s="28"/>
      <c r="P324" s="28"/>
      <c r="Q324" s="28"/>
      <c r="R324" s="28"/>
      <c r="S324" s="28"/>
    </row>
    <row r="325" spans="1:19" ht="12.75" customHeight="1" x14ac:dyDescent="0.25">
      <c r="A325" s="28"/>
      <c r="B325" s="28"/>
      <c r="C325" s="28"/>
      <c r="D325" s="28"/>
      <c r="E325" s="28"/>
      <c r="F325" s="28"/>
      <c r="G325" s="28"/>
      <c r="H325" s="28"/>
      <c r="I325" s="28"/>
      <c r="J325" s="28"/>
      <c r="K325" s="28"/>
      <c r="L325" s="28"/>
      <c r="M325" s="28"/>
      <c r="N325" s="28"/>
      <c r="O325" s="28"/>
      <c r="P325" s="28"/>
      <c r="Q325" s="28"/>
      <c r="R325" s="28"/>
      <c r="S325" s="28"/>
    </row>
    <row r="326" spans="1:19" ht="12.75" customHeight="1" x14ac:dyDescent="0.25">
      <c r="A326" s="28"/>
      <c r="B326" s="28"/>
      <c r="C326" s="28"/>
      <c r="D326" s="28"/>
      <c r="E326" s="28"/>
      <c r="F326" s="28"/>
      <c r="G326" s="28"/>
      <c r="H326" s="28"/>
      <c r="I326" s="28"/>
      <c r="J326" s="28"/>
      <c r="K326" s="28"/>
      <c r="L326" s="28"/>
      <c r="M326" s="28"/>
      <c r="N326" s="28"/>
      <c r="O326" s="28"/>
      <c r="P326" s="28"/>
      <c r="Q326" s="28"/>
      <c r="R326" s="28"/>
      <c r="S326" s="28"/>
    </row>
    <row r="327" spans="1:19" ht="12.75" customHeight="1" x14ac:dyDescent="0.25">
      <c r="A327" s="28"/>
      <c r="B327" s="28"/>
      <c r="C327" s="28"/>
      <c r="D327" s="28"/>
      <c r="E327" s="28"/>
      <c r="F327" s="28"/>
      <c r="G327" s="28"/>
      <c r="H327" s="28"/>
      <c r="I327" s="28"/>
      <c r="J327" s="28"/>
      <c r="K327" s="28"/>
      <c r="L327" s="28"/>
      <c r="M327" s="28"/>
      <c r="N327" s="28"/>
      <c r="O327" s="28"/>
      <c r="P327" s="28"/>
      <c r="Q327" s="28"/>
      <c r="R327" s="28"/>
      <c r="S327" s="28"/>
    </row>
    <row r="328" spans="1:19" ht="12.75" customHeight="1" x14ac:dyDescent="0.25">
      <c r="A328" s="28"/>
      <c r="B328" s="28"/>
      <c r="C328" s="28"/>
      <c r="D328" s="28"/>
      <c r="E328" s="28"/>
      <c r="F328" s="28"/>
      <c r="G328" s="28"/>
      <c r="H328" s="28"/>
      <c r="I328" s="28"/>
      <c r="J328" s="28"/>
      <c r="K328" s="28"/>
      <c r="L328" s="28"/>
      <c r="M328" s="28"/>
      <c r="N328" s="28"/>
      <c r="O328" s="28"/>
      <c r="P328" s="28"/>
      <c r="Q328" s="28"/>
      <c r="R328" s="28"/>
      <c r="S328" s="28"/>
    </row>
    <row r="329" spans="1:19" ht="12.75" customHeight="1" x14ac:dyDescent="0.25">
      <c r="A329" s="28"/>
      <c r="B329" s="28"/>
      <c r="C329" s="28"/>
      <c r="D329" s="28"/>
      <c r="E329" s="28"/>
      <c r="F329" s="28"/>
      <c r="G329" s="28"/>
      <c r="H329" s="28"/>
      <c r="I329" s="28"/>
      <c r="J329" s="28"/>
      <c r="K329" s="28"/>
      <c r="L329" s="28"/>
      <c r="M329" s="28"/>
      <c r="N329" s="28"/>
      <c r="O329" s="28"/>
      <c r="P329" s="28"/>
      <c r="Q329" s="28"/>
      <c r="R329" s="28"/>
      <c r="S329" s="28"/>
    </row>
    <row r="330" spans="1:19" ht="12.75" customHeight="1" x14ac:dyDescent="0.25">
      <c r="A330" s="28"/>
      <c r="B330" s="28"/>
      <c r="C330" s="28"/>
      <c r="D330" s="28"/>
      <c r="E330" s="28"/>
      <c r="F330" s="28"/>
      <c r="G330" s="28"/>
      <c r="H330" s="28"/>
      <c r="I330" s="28"/>
      <c r="J330" s="28"/>
      <c r="K330" s="28"/>
      <c r="L330" s="28"/>
      <c r="M330" s="28"/>
      <c r="N330" s="28"/>
      <c r="O330" s="28"/>
      <c r="P330" s="28"/>
      <c r="Q330" s="28"/>
      <c r="R330" s="28"/>
      <c r="S330" s="28"/>
    </row>
    <row r="331" spans="1:19" ht="12.75" customHeight="1" x14ac:dyDescent="0.25">
      <c r="A331" s="28"/>
      <c r="B331" s="28"/>
      <c r="C331" s="28"/>
      <c r="D331" s="28"/>
      <c r="E331" s="28"/>
      <c r="F331" s="28"/>
      <c r="G331" s="28"/>
      <c r="H331" s="28"/>
      <c r="I331" s="28"/>
      <c r="J331" s="28"/>
      <c r="K331" s="28"/>
      <c r="L331" s="28"/>
      <c r="M331" s="28"/>
      <c r="N331" s="28"/>
      <c r="O331" s="28"/>
      <c r="P331" s="28"/>
      <c r="Q331" s="28"/>
      <c r="R331" s="28"/>
      <c r="S331" s="28"/>
    </row>
    <row r="332" spans="1:19" ht="12.75" customHeight="1" x14ac:dyDescent="0.25">
      <c r="A332" s="28"/>
      <c r="B332" s="28"/>
      <c r="C332" s="28"/>
      <c r="D332" s="28"/>
      <c r="E332" s="28"/>
      <c r="F332" s="28"/>
      <c r="G332" s="28"/>
      <c r="H332" s="28"/>
      <c r="I332" s="28"/>
      <c r="J332" s="28"/>
      <c r="K332" s="28"/>
      <c r="L332" s="28"/>
      <c r="M332" s="28"/>
      <c r="N332" s="28"/>
      <c r="O332" s="28"/>
      <c r="P332" s="28"/>
      <c r="Q332" s="28"/>
      <c r="R332" s="28"/>
      <c r="S332" s="28"/>
    </row>
    <row r="333" spans="1:19" ht="12.75" customHeight="1" x14ac:dyDescent="0.25">
      <c r="A333" s="28"/>
      <c r="B333" s="28"/>
      <c r="C333" s="28"/>
      <c r="D333" s="28"/>
      <c r="E333" s="28"/>
      <c r="F333" s="28"/>
      <c r="G333" s="28"/>
      <c r="H333" s="28"/>
      <c r="I333" s="28"/>
      <c r="J333" s="28"/>
      <c r="K333" s="28"/>
      <c r="L333" s="28"/>
      <c r="M333" s="28"/>
      <c r="N333" s="28"/>
      <c r="O333" s="28"/>
      <c r="P333" s="28"/>
      <c r="Q333" s="28"/>
      <c r="R333" s="28"/>
      <c r="S333" s="28"/>
    </row>
    <row r="334" spans="1:19" ht="12.75" customHeight="1" x14ac:dyDescent="0.25">
      <c r="A334" s="28"/>
      <c r="B334" s="28"/>
      <c r="C334" s="28"/>
      <c r="D334" s="28"/>
      <c r="E334" s="28"/>
      <c r="F334" s="28"/>
      <c r="G334" s="28"/>
      <c r="H334" s="28"/>
      <c r="I334" s="28"/>
      <c r="J334" s="28"/>
      <c r="K334" s="28"/>
      <c r="L334" s="28"/>
      <c r="M334" s="28"/>
      <c r="N334" s="28"/>
      <c r="O334" s="28"/>
      <c r="P334" s="28"/>
      <c r="Q334" s="28"/>
      <c r="R334" s="28"/>
      <c r="S334" s="28"/>
    </row>
    <row r="335" spans="1:19" ht="12.75" customHeight="1" x14ac:dyDescent="0.25">
      <c r="A335" s="28"/>
      <c r="B335" s="28"/>
      <c r="C335" s="28"/>
      <c r="D335" s="28"/>
      <c r="E335" s="28"/>
      <c r="F335" s="28"/>
      <c r="G335" s="28"/>
      <c r="H335" s="28"/>
      <c r="I335" s="28"/>
      <c r="J335" s="28"/>
      <c r="K335" s="28"/>
      <c r="L335" s="28"/>
      <c r="M335" s="28"/>
      <c r="N335" s="28"/>
      <c r="O335" s="28"/>
      <c r="P335" s="28"/>
      <c r="Q335" s="28"/>
      <c r="R335" s="28"/>
      <c r="S335" s="28"/>
    </row>
    <row r="336" spans="1:19" ht="12.75" customHeight="1" x14ac:dyDescent="0.25">
      <c r="A336" s="28"/>
      <c r="B336" s="28"/>
      <c r="C336" s="28"/>
      <c r="D336" s="28"/>
      <c r="E336" s="28"/>
      <c r="F336" s="28"/>
      <c r="G336" s="28"/>
      <c r="H336" s="28"/>
      <c r="I336" s="28"/>
      <c r="J336" s="28"/>
      <c r="K336" s="28"/>
      <c r="L336" s="28"/>
      <c r="M336" s="28"/>
      <c r="N336" s="28"/>
      <c r="O336" s="28"/>
      <c r="P336" s="28"/>
      <c r="Q336" s="28"/>
      <c r="R336" s="28"/>
      <c r="S336" s="28"/>
    </row>
    <row r="337" spans="1:19" ht="12.75" customHeight="1" x14ac:dyDescent="0.25">
      <c r="A337" s="28"/>
      <c r="B337" s="28"/>
      <c r="C337" s="28"/>
      <c r="D337" s="28"/>
      <c r="E337" s="28"/>
      <c r="F337" s="28"/>
      <c r="G337" s="28"/>
      <c r="H337" s="28"/>
      <c r="I337" s="28"/>
      <c r="J337" s="28"/>
      <c r="K337" s="28"/>
      <c r="L337" s="28"/>
      <c r="M337" s="28"/>
      <c r="N337" s="28"/>
      <c r="O337" s="28"/>
      <c r="P337" s="28"/>
      <c r="Q337" s="28"/>
      <c r="R337" s="28"/>
      <c r="S337" s="28"/>
    </row>
    <row r="338" spans="1:19" ht="12.75" customHeight="1" x14ac:dyDescent="0.25">
      <c r="A338" s="28"/>
      <c r="B338" s="28"/>
      <c r="C338" s="28"/>
      <c r="D338" s="28"/>
      <c r="E338" s="28"/>
      <c r="F338" s="28"/>
      <c r="G338" s="28"/>
      <c r="H338" s="28"/>
      <c r="I338" s="28"/>
      <c r="J338" s="28"/>
      <c r="K338" s="28"/>
      <c r="L338" s="28"/>
      <c r="M338" s="28"/>
      <c r="N338" s="28"/>
      <c r="O338" s="28"/>
      <c r="P338" s="28"/>
      <c r="Q338" s="28"/>
      <c r="R338" s="28"/>
      <c r="S338" s="28"/>
    </row>
    <row r="339" spans="1:19" ht="12.75" customHeight="1" x14ac:dyDescent="0.25">
      <c r="A339" s="28"/>
      <c r="B339" s="28"/>
      <c r="C339" s="28"/>
      <c r="D339" s="28"/>
      <c r="E339" s="28"/>
      <c r="F339" s="28"/>
      <c r="G339" s="28"/>
      <c r="H339" s="28"/>
      <c r="I339" s="28"/>
      <c r="J339" s="28"/>
      <c r="K339" s="28"/>
      <c r="L339" s="28"/>
      <c r="M339" s="28"/>
      <c r="N339" s="28"/>
      <c r="O339" s="28"/>
      <c r="P339" s="28"/>
      <c r="Q339" s="28"/>
      <c r="R339" s="28"/>
      <c r="S339" s="28"/>
    </row>
    <row r="340" spans="1:19" ht="12.75" customHeight="1" x14ac:dyDescent="0.25">
      <c r="A340" s="28"/>
      <c r="B340" s="28"/>
      <c r="C340" s="28"/>
      <c r="D340" s="28"/>
      <c r="E340" s="28"/>
      <c r="F340" s="28"/>
      <c r="G340" s="28"/>
      <c r="H340" s="28"/>
      <c r="I340" s="28"/>
      <c r="J340" s="28"/>
      <c r="K340" s="28"/>
      <c r="L340" s="28"/>
      <c r="M340" s="28"/>
      <c r="N340" s="28"/>
      <c r="O340" s="28"/>
      <c r="P340" s="28"/>
      <c r="Q340" s="28"/>
      <c r="R340" s="28"/>
      <c r="S340" s="28"/>
    </row>
    <row r="341" spans="1:19" ht="12.75" customHeight="1" x14ac:dyDescent="0.25">
      <c r="A341" s="28"/>
      <c r="B341" s="28"/>
      <c r="C341" s="28"/>
      <c r="D341" s="28"/>
      <c r="E341" s="28"/>
      <c r="F341" s="28"/>
      <c r="G341" s="28"/>
      <c r="H341" s="28"/>
      <c r="I341" s="28"/>
      <c r="J341" s="28"/>
      <c r="K341" s="28"/>
      <c r="L341" s="28"/>
      <c r="M341" s="28"/>
      <c r="N341" s="28"/>
      <c r="O341" s="28"/>
      <c r="P341" s="28"/>
      <c r="Q341" s="28"/>
      <c r="R341" s="28"/>
      <c r="S341" s="28"/>
    </row>
    <row r="342" spans="1:19" ht="12.75" customHeight="1" x14ac:dyDescent="0.25">
      <c r="A342" s="28"/>
      <c r="B342" s="28"/>
      <c r="C342" s="28"/>
      <c r="D342" s="28"/>
      <c r="E342" s="28"/>
      <c r="F342" s="28"/>
      <c r="G342" s="28"/>
      <c r="H342" s="28"/>
      <c r="I342" s="28"/>
      <c r="J342" s="28"/>
      <c r="K342" s="28"/>
      <c r="L342" s="28"/>
      <c r="M342" s="28"/>
      <c r="N342" s="28"/>
      <c r="O342" s="28"/>
      <c r="P342" s="28"/>
      <c r="Q342" s="28"/>
      <c r="R342" s="28"/>
      <c r="S342" s="28"/>
    </row>
    <row r="343" spans="1:19" ht="12.75" customHeight="1" x14ac:dyDescent="0.25">
      <c r="A343" s="28"/>
      <c r="B343" s="28"/>
      <c r="C343" s="28"/>
      <c r="D343" s="28"/>
      <c r="E343" s="28"/>
      <c r="F343" s="28"/>
      <c r="G343" s="28"/>
      <c r="H343" s="28"/>
      <c r="I343" s="28"/>
      <c r="J343" s="28"/>
      <c r="K343" s="28"/>
      <c r="L343" s="28"/>
      <c r="M343" s="28"/>
      <c r="N343" s="28"/>
      <c r="O343" s="28"/>
      <c r="P343" s="28"/>
      <c r="Q343" s="28"/>
      <c r="R343" s="28"/>
      <c r="S343" s="28"/>
    </row>
    <row r="344" spans="1:19" ht="12.75" customHeight="1" x14ac:dyDescent="0.25">
      <c r="A344" s="28"/>
      <c r="B344" s="28"/>
      <c r="C344" s="28"/>
      <c r="D344" s="28"/>
      <c r="E344" s="28"/>
      <c r="F344" s="28"/>
      <c r="G344" s="28"/>
      <c r="H344" s="28"/>
      <c r="I344" s="28"/>
      <c r="J344" s="28"/>
      <c r="K344" s="28"/>
      <c r="L344" s="28"/>
      <c r="M344" s="28"/>
      <c r="N344" s="28"/>
      <c r="O344" s="28"/>
      <c r="P344" s="28"/>
      <c r="Q344" s="28"/>
      <c r="R344" s="28"/>
      <c r="S344" s="28"/>
    </row>
    <row r="345" spans="1:19" ht="12.75" customHeight="1" x14ac:dyDescent="0.25">
      <c r="A345" s="28"/>
      <c r="B345" s="28"/>
      <c r="C345" s="28"/>
      <c r="D345" s="28"/>
      <c r="E345" s="28"/>
      <c r="F345" s="28"/>
      <c r="G345" s="28"/>
      <c r="H345" s="28"/>
      <c r="I345" s="28"/>
      <c r="J345" s="28"/>
      <c r="K345" s="28"/>
      <c r="L345" s="28"/>
      <c r="M345" s="28"/>
      <c r="N345" s="28"/>
      <c r="O345" s="28"/>
      <c r="P345" s="28"/>
      <c r="Q345" s="28"/>
      <c r="R345" s="28"/>
      <c r="S345" s="28"/>
    </row>
    <row r="346" spans="1:19" ht="12.75" customHeight="1" x14ac:dyDescent="0.25">
      <c r="A346" s="28"/>
      <c r="B346" s="28"/>
      <c r="C346" s="28"/>
      <c r="D346" s="28"/>
      <c r="E346" s="28"/>
      <c r="F346" s="28"/>
      <c r="G346" s="28"/>
      <c r="H346" s="28"/>
      <c r="I346" s="28"/>
      <c r="J346" s="28"/>
      <c r="K346" s="28"/>
      <c r="L346" s="28"/>
      <c r="M346" s="28"/>
      <c r="N346" s="28"/>
      <c r="O346" s="28"/>
      <c r="P346" s="28"/>
      <c r="Q346" s="28"/>
      <c r="R346" s="28"/>
      <c r="S346" s="28"/>
    </row>
    <row r="347" spans="1:19" ht="12.75" customHeight="1" x14ac:dyDescent="0.25">
      <c r="A347" s="28"/>
      <c r="B347" s="28"/>
      <c r="C347" s="28"/>
      <c r="D347" s="28"/>
      <c r="E347" s="28"/>
      <c r="F347" s="28"/>
      <c r="G347" s="28"/>
      <c r="H347" s="28"/>
      <c r="I347" s="28"/>
      <c r="J347" s="28"/>
      <c r="K347" s="28"/>
      <c r="L347" s="28"/>
      <c r="M347" s="28"/>
      <c r="N347" s="28"/>
      <c r="O347" s="28"/>
      <c r="P347" s="28"/>
      <c r="Q347" s="28"/>
      <c r="R347" s="28"/>
      <c r="S347" s="28"/>
    </row>
    <row r="348" spans="1:19" ht="12.75" customHeight="1" x14ac:dyDescent="0.25">
      <c r="A348" s="28"/>
      <c r="B348" s="28"/>
      <c r="C348" s="28"/>
      <c r="D348" s="28"/>
      <c r="E348" s="28"/>
      <c r="F348" s="28"/>
      <c r="G348" s="28"/>
      <c r="H348" s="28"/>
      <c r="I348" s="28"/>
      <c r="J348" s="28"/>
      <c r="K348" s="28"/>
      <c r="L348" s="28"/>
      <c r="M348" s="28"/>
      <c r="N348" s="28"/>
      <c r="O348" s="28"/>
      <c r="P348" s="28"/>
      <c r="Q348" s="28"/>
      <c r="R348" s="28"/>
      <c r="S348" s="28"/>
    </row>
    <row r="349" spans="1:19" ht="12.75" customHeight="1" x14ac:dyDescent="0.25">
      <c r="A349" s="28"/>
      <c r="B349" s="28"/>
      <c r="C349" s="28"/>
      <c r="D349" s="28"/>
      <c r="E349" s="28"/>
      <c r="F349" s="28"/>
      <c r="G349" s="28"/>
      <c r="H349" s="28"/>
      <c r="I349" s="28"/>
      <c r="J349" s="28"/>
      <c r="K349" s="28"/>
      <c r="L349" s="28"/>
      <c r="M349" s="28"/>
      <c r="N349" s="28"/>
      <c r="O349" s="28"/>
      <c r="P349" s="28"/>
      <c r="Q349" s="28"/>
      <c r="R349" s="28"/>
      <c r="S349" s="28"/>
    </row>
    <row r="350" spans="1:19" ht="12.75" customHeight="1" x14ac:dyDescent="0.25">
      <c r="A350" s="28"/>
      <c r="B350" s="28"/>
      <c r="C350" s="28"/>
      <c r="D350" s="28"/>
      <c r="E350" s="28"/>
      <c r="F350" s="28"/>
      <c r="G350" s="28"/>
      <c r="H350" s="28"/>
      <c r="I350" s="28"/>
      <c r="J350" s="28"/>
      <c r="K350" s="28"/>
      <c r="L350" s="28"/>
      <c r="M350" s="28"/>
      <c r="N350" s="28"/>
      <c r="O350" s="28"/>
      <c r="P350" s="28"/>
      <c r="Q350" s="28"/>
      <c r="R350" s="28"/>
      <c r="S350" s="28"/>
    </row>
    <row r="351" spans="1:19" ht="12.75" customHeight="1" x14ac:dyDescent="0.25">
      <c r="A351" s="28"/>
      <c r="B351" s="28"/>
      <c r="C351" s="28"/>
      <c r="D351" s="28"/>
      <c r="E351" s="28"/>
      <c r="F351" s="28"/>
      <c r="G351" s="28"/>
      <c r="H351" s="28"/>
      <c r="I351" s="28"/>
      <c r="J351" s="28"/>
      <c r="K351" s="28"/>
      <c r="L351" s="28"/>
      <c r="M351" s="28"/>
      <c r="N351" s="28"/>
      <c r="O351" s="28"/>
      <c r="P351" s="28"/>
      <c r="Q351" s="28"/>
      <c r="R351" s="28"/>
      <c r="S351" s="28"/>
    </row>
    <row r="352" spans="1:19" ht="12.75" customHeight="1" x14ac:dyDescent="0.25">
      <c r="A352" s="28"/>
      <c r="B352" s="28"/>
      <c r="C352" s="28"/>
      <c r="D352" s="28"/>
      <c r="E352" s="28"/>
      <c r="F352" s="28"/>
      <c r="G352" s="28"/>
      <c r="H352" s="28"/>
      <c r="I352" s="28"/>
      <c r="J352" s="28"/>
      <c r="K352" s="28"/>
      <c r="L352" s="28"/>
      <c r="M352" s="28"/>
      <c r="N352" s="28"/>
      <c r="O352" s="28"/>
      <c r="P352" s="28"/>
      <c r="Q352" s="28"/>
      <c r="R352" s="28"/>
      <c r="S352" s="28"/>
    </row>
    <row r="353" spans="1:19" ht="12.75" customHeight="1" x14ac:dyDescent="0.25">
      <c r="A353" s="28"/>
      <c r="B353" s="28"/>
      <c r="C353" s="28"/>
      <c r="D353" s="28"/>
      <c r="E353" s="28"/>
      <c r="F353" s="28"/>
      <c r="G353" s="28"/>
      <c r="H353" s="28"/>
      <c r="I353" s="28"/>
      <c r="J353" s="28"/>
      <c r="K353" s="28"/>
      <c r="L353" s="28"/>
      <c r="M353" s="28"/>
      <c r="N353" s="28"/>
      <c r="O353" s="28"/>
      <c r="P353" s="28"/>
      <c r="Q353" s="28"/>
      <c r="R353" s="28"/>
      <c r="S353" s="28"/>
    </row>
    <row r="354" spans="1:19" ht="12.75" customHeight="1" x14ac:dyDescent="0.25">
      <c r="A354" s="28"/>
      <c r="B354" s="28"/>
      <c r="C354" s="28"/>
      <c r="D354" s="28"/>
      <c r="E354" s="28"/>
      <c r="F354" s="28"/>
      <c r="G354" s="28"/>
      <c r="H354" s="28"/>
      <c r="I354" s="28"/>
      <c r="J354" s="28"/>
      <c r="K354" s="28"/>
      <c r="L354" s="28"/>
      <c r="M354" s="28"/>
      <c r="N354" s="28"/>
      <c r="O354" s="28"/>
      <c r="P354" s="28"/>
      <c r="Q354" s="28"/>
      <c r="R354" s="28"/>
      <c r="S354" s="28"/>
    </row>
    <row r="355" spans="1:19" ht="12.75" customHeight="1" x14ac:dyDescent="0.25">
      <c r="A355" s="28"/>
      <c r="B355" s="28"/>
      <c r="C355" s="28"/>
      <c r="D355" s="28"/>
      <c r="E355" s="28"/>
      <c r="F355" s="28"/>
      <c r="G355" s="28"/>
      <c r="H355" s="28"/>
      <c r="I355" s="28"/>
      <c r="J355" s="28"/>
      <c r="K355" s="28"/>
      <c r="L355" s="28"/>
      <c r="M355" s="28"/>
      <c r="N355" s="28"/>
      <c r="O355" s="28"/>
      <c r="P355" s="28"/>
      <c r="Q355" s="28"/>
      <c r="R355" s="28"/>
      <c r="S355" s="28"/>
    </row>
    <row r="356" spans="1:19" ht="12.75" customHeight="1" x14ac:dyDescent="0.25">
      <c r="A356" s="28"/>
      <c r="B356" s="28"/>
      <c r="C356" s="28"/>
      <c r="D356" s="28"/>
      <c r="E356" s="28"/>
      <c r="F356" s="28"/>
      <c r="G356" s="28"/>
      <c r="H356" s="28"/>
      <c r="I356" s="28"/>
      <c r="J356" s="28"/>
      <c r="K356" s="28"/>
      <c r="L356" s="28"/>
      <c r="M356" s="28"/>
      <c r="N356" s="28"/>
      <c r="O356" s="28"/>
      <c r="P356" s="28"/>
      <c r="Q356" s="28"/>
      <c r="R356" s="28"/>
      <c r="S356" s="28"/>
    </row>
    <row r="357" spans="1:19" ht="12.75" customHeight="1" x14ac:dyDescent="0.25">
      <c r="A357" s="28"/>
      <c r="B357" s="28"/>
      <c r="C357" s="28"/>
      <c r="D357" s="28"/>
      <c r="E357" s="28"/>
      <c r="F357" s="28"/>
      <c r="G357" s="28"/>
      <c r="H357" s="28"/>
      <c r="I357" s="28"/>
      <c r="J357" s="28"/>
      <c r="K357" s="28"/>
      <c r="L357" s="28"/>
      <c r="M357" s="28"/>
      <c r="N357" s="28"/>
      <c r="O357" s="28"/>
      <c r="P357" s="28"/>
      <c r="Q357" s="28"/>
      <c r="R357" s="28"/>
      <c r="S357" s="28"/>
    </row>
    <row r="358" spans="1:19" ht="12.75" customHeight="1" x14ac:dyDescent="0.25">
      <c r="A358" s="28"/>
      <c r="B358" s="28"/>
      <c r="C358" s="28"/>
      <c r="D358" s="28"/>
      <c r="E358" s="28"/>
      <c r="F358" s="28"/>
      <c r="G358" s="28"/>
      <c r="H358" s="28"/>
      <c r="I358" s="28"/>
      <c r="J358" s="28"/>
      <c r="K358" s="28"/>
      <c r="L358" s="28"/>
      <c r="M358" s="28"/>
      <c r="N358" s="28"/>
      <c r="O358" s="28"/>
      <c r="P358" s="28"/>
      <c r="Q358" s="28"/>
      <c r="R358" s="28"/>
      <c r="S358" s="28"/>
    </row>
    <row r="359" spans="1:19" ht="12.75" customHeight="1" x14ac:dyDescent="0.25">
      <c r="A359" s="28"/>
      <c r="B359" s="28"/>
      <c r="C359" s="28"/>
      <c r="D359" s="28"/>
      <c r="E359" s="28"/>
      <c r="F359" s="28"/>
      <c r="G359" s="28"/>
      <c r="H359" s="28"/>
      <c r="I359" s="28"/>
      <c r="J359" s="28"/>
      <c r="K359" s="28"/>
      <c r="L359" s="28"/>
      <c r="M359" s="28"/>
      <c r="N359" s="28"/>
      <c r="O359" s="28"/>
      <c r="P359" s="28"/>
      <c r="Q359" s="28"/>
      <c r="R359" s="28"/>
      <c r="S359" s="28"/>
    </row>
    <row r="360" spans="1:19" ht="12.75" customHeight="1" x14ac:dyDescent="0.25">
      <c r="A360" s="28"/>
      <c r="B360" s="28"/>
      <c r="C360" s="28"/>
      <c r="D360" s="28"/>
      <c r="E360" s="28"/>
      <c r="F360" s="28"/>
      <c r="G360" s="28"/>
      <c r="H360" s="28"/>
      <c r="I360" s="28"/>
      <c r="J360" s="28"/>
      <c r="K360" s="28"/>
      <c r="L360" s="28"/>
      <c r="M360" s="28"/>
      <c r="N360" s="28"/>
      <c r="O360" s="28"/>
      <c r="P360" s="28"/>
      <c r="Q360" s="28"/>
      <c r="R360" s="28"/>
      <c r="S360" s="28"/>
    </row>
    <row r="361" spans="1:19" ht="12.75" customHeight="1" x14ac:dyDescent="0.25">
      <c r="A361" s="28"/>
      <c r="B361" s="28"/>
      <c r="C361" s="28"/>
      <c r="D361" s="28"/>
      <c r="E361" s="28"/>
      <c r="F361" s="28"/>
      <c r="G361" s="28"/>
      <c r="H361" s="28"/>
      <c r="I361" s="28"/>
      <c r="J361" s="28"/>
      <c r="K361" s="28"/>
      <c r="L361" s="28"/>
      <c r="M361" s="28"/>
      <c r="N361" s="28"/>
      <c r="O361" s="28"/>
      <c r="P361" s="28"/>
      <c r="Q361" s="28"/>
      <c r="R361" s="28"/>
      <c r="S361" s="28"/>
    </row>
    <row r="362" spans="1:19" ht="12.75" customHeight="1" x14ac:dyDescent="0.25">
      <c r="A362" s="28"/>
      <c r="B362" s="28"/>
      <c r="C362" s="28"/>
      <c r="D362" s="28"/>
      <c r="E362" s="28"/>
      <c r="F362" s="28"/>
      <c r="G362" s="28"/>
      <c r="H362" s="28"/>
      <c r="I362" s="28"/>
      <c r="J362" s="28"/>
      <c r="K362" s="28"/>
      <c r="L362" s="28"/>
      <c r="M362" s="28"/>
      <c r="N362" s="28"/>
      <c r="O362" s="28"/>
      <c r="P362" s="28"/>
      <c r="Q362" s="28"/>
      <c r="R362" s="28"/>
      <c r="S362" s="28"/>
    </row>
    <row r="363" spans="1:19" ht="12.75" customHeight="1" x14ac:dyDescent="0.25">
      <c r="A363" s="28"/>
      <c r="B363" s="28"/>
      <c r="C363" s="28"/>
      <c r="D363" s="28"/>
      <c r="E363" s="28"/>
      <c r="F363" s="28"/>
      <c r="G363" s="28"/>
      <c r="H363" s="28"/>
      <c r="I363" s="28"/>
      <c r="J363" s="28"/>
      <c r="K363" s="28"/>
      <c r="L363" s="28"/>
      <c r="M363" s="28"/>
      <c r="N363" s="28"/>
      <c r="O363" s="28"/>
      <c r="P363" s="28"/>
      <c r="Q363" s="28"/>
      <c r="R363" s="28"/>
      <c r="S363" s="28"/>
    </row>
    <row r="364" spans="1:19" ht="12.75" customHeight="1" x14ac:dyDescent="0.25">
      <c r="A364" s="28"/>
      <c r="B364" s="28"/>
      <c r="C364" s="28"/>
      <c r="D364" s="28"/>
      <c r="E364" s="28"/>
      <c r="F364" s="28"/>
      <c r="G364" s="28"/>
      <c r="H364" s="28"/>
      <c r="I364" s="28"/>
      <c r="J364" s="28"/>
      <c r="K364" s="28"/>
      <c r="L364" s="28"/>
      <c r="M364" s="28"/>
      <c r="N364" s="28"/>
      <c r="O364" s="28"/>
      <c r="P364" s="28"/>
      <c r="Q364" s="28"/>
      <c r="R364" s="28"/>
      <c r="S364" s="28"/>
    </row>
    <row r="365" spans="1:19" ht="12.75" customHeight="1" x14ac:dyDescent="0.25">
      <c r="A365" s="28"/>
      <c r="B365" s="28"/>
      <c r="C365" s="28"/>
      <c r="D365" s="28"/>
      <c r="E365" s="28"/>
      <c r="F365" s="28"/>
      <c r="G365" s="28"/>
      <c r="H365" s="28"/>
      <c r="I365" s="28"/>
      <c r="J365" s="28"/>
      <c r="K365" s="28"/>
      <c r="L365" s="28"/>
      <c r="M365" s="28"/>
      <c r="N365" s="28"/>
      <c r="O365" s="28"/>
      <c r="P365" s="28"/>
      <c r="Q365" s="28"/>
      <c r="R365" s="28"/>
      <c r="S365" s="28"/>
    </row>
    <row r="366" spans="1:19" ht="12.75" customHeight="1" x14ac:dyDescent="0.25">
      <c r="A366" s="28"/>
      <c r="B366" s="28"/>
      <c r="C366" s="28"/>
      <c r="D366" s="28"/>
      <c r="E366" s="28"/>
      <c r="F366" s="28"/>
      <c r="G366" s="28"/>
      <c r="H366" s="28"/>
      <c r="I366" s="28"/>
      <c r="J366" s="28"/>
      <c r="K366" s="28"/>
      <c r="L366" s="28"/>
      <c r="M366" s="28"/>
      <c r="N366" s="28"/>
      <c r="O366" s="28"/>
      <c r="P366" s="28"/>
      <c r="Q366" s="28"/>
      <c r="R366" s="28"/>
      <c r="S366" s="28"/>
    </row>
    <row r="367" spans="1:19" ht="12.75" customHeight="1" x14ac:dyDescent="0.25">
      <c r="A367" s="28"/>
      <c r="B367" s="28"/>
      <c r="C367" s="28"/>
      <c r="D367" s="28"/>
      <c r="E367" s="28"/>
      <c r="F367" s="28"/>
      <c r="G367" s="28"/>
      <c r="H367" s="28"/>
      <c r="I367" s="28"/>
      <c r="J367" s="28"/>
      <c r="K367" s="28"/>
      <c r="L367" s="28"/>
      <c r="M367" s="28"/>
      <c r="N367" s="28"/>
      <c r="O367" s="28"/>
      <c r="P367" s="28"/>
      <c r="Q367" s="28"/>
      <c r="R367" s="28"/>
      <c r="S367" s="28"/>
    </row>
    <row r="368" spans="1:19" ht="12.75" customHeight="1" x14ac:dyDescent="0.25">
      <c r="A368" s="28"/>
      <c r="B368" s="28"/>
      <c r="C368" s="28"/>
      <c r="D368" s="28"/>
      <c r="E368" s="28"/>
      <c r="F368" s="28"/>
      <c r="G368" s="28"/>
      <c r="H368" s="28"/>
      <c r="I368" s="28"/>
      <c r="J368" s="28"/>
      <c r="K368" s="28"/>
      <c r="L368" s="28"/>
      <c r="M368" s="28"/>
      <c r="N368" s="28"/>
      <c r="O368" s="28"/>
      <c r="P368" s="28"/>
      <c r="Q368" s="28"/>
      <c r="R368" s="28"/>
      <c r="S368" s="28"/>
    </row>
    <row r="369" spans="1:19" ht="12.75" customHeight="1" x14ac:dyDescent="0.25">
      <c r="A369" s="28"/>
      <c r="B369" s="28"/>
      <c r="C369" s="28"/>
      <c r="D369" s="28"/>
      <c r="E369" s="28"/>
      <c r="F369" s="28"/>
      <c r="G369" s="28"/>
      <c r="H369" s="28"/>
      <c r="I369" s="28"/>
      <c r="J369" s="28"/>
      <c r="K369" s="28"/>
      <c r="L369" s="28"/>
      <c r="M369" s="28"/>
      <c r="N369" s="28"/>
      <c r="O369" s="28"/>
      <c r="P369" s="28"/>
      <c r="Q369" s="28"/>
      <c r="R369" s="28"/>
      <c r="S369" s="28"/>
    </row>
    <row r="370" spans="1:19" ht="12.75" customHeight="1" x14ac:dyDescent="0.25">
      <c r="A370" s="28"/>
      <c r="B370" s="28"/>
      <c r="C370" s="28"/>
      <c r="D370" s="28"/>
      <c r="E370" s="28"/>
      <c r="F370" s="28"/>
      <c r="G370" s="28"/>
      <c r="H370" s="28"/>
      <c r="I370" s="28"/>
      <c r="J370" s="28"/>
      <c r="K370" s="28"/>
      <c r="L370" s="28"/>
      <c r="M370" s="28"/>
      <c r="N370" s="28"/>
      <c r="O370" s="28"/>
      <c r="P370" s="28"/>
      <c r="Q370" s="28"/>
      <c r="R370" s="28"/>
      <c r="S370" s="28"/>
    </row>
    <row r="371" spans="1:19" ht="12.75" customHeight="1" x14ac:dyDescent="0.25">
      <c r="A371" s="28"/>
      <c r="B371" s="28"/>
      <c r="C371" s="28"/>
      <c r="D371" s="28"/>
      <c r="E371" s="28"/>
      <c r="F371" s="28"/>
      <c r="G371" s="28"/>
      <c r="H371" s="28"/>
      <c r="I371" s="28"/>
      <c r="J371" s="28"/>
      <c r="K371" s="28"/>
      <c r="L371" s="28"/>
      <c r="M371" s="28"/>
      <c r="N371" s="28"/>
      <c r="O371" s="28"/>
      <c r="P371" s="28"/>
      <c r="Q371" s="28"/>
      <c r="R371" s="28"/>
      <c r="S371" s="28"/>
    </row>
    <row r="372" spans="1:19" ht="12.75" customHeight="1" x14ac:dyDescent="0.25">
      <c r="A372" s="28"/>
      <c r="B372" s="28"/>
      <c r="C372" s="28"/>
      <c r="D372" s="28"/>
      <c r="E372" s="28"/>
      <c r="F372" s="28"/>
      <c r="G372" s="28"/>
      <c r="H372" s="28"/>
      <c r="I372" s="28"/>
      <c r="J372" s="28"/>
      <c r="K372" s="28"/>
      <c r="L372" s="28"/>
      <c r="M372" s="28"/>
      <c r="N372" s="28"/>
      <c r="O372" s="28"/>
      <c r="P372" s="28"/>
      <c r="Q372" s="28"/>
      <c r="R372" s="28"/>
      <c r="S372" s="28"/>
    </row>
    <row r="373" spans="1:19" ht="12.75" customHeight="1" x14ac:dyDescent="0.25">
      <c r="A373" s="28"/>
      <c r="B373" s="28"/>
      <c r="C373" s="28"/>
      <c r="D373" s="28"/>
      <c r="E373" s="28"/>
      <c r="F373" s="28"/>
      <c r="G373" s="28"/>
      <c r="H373" s="28"/>
      <c r="I373" s="28"/>
      <c r="J373" s="28"/>
      <c r="K373" s="28"/>
      <c r="L373" s="28"/>
      <c r="M373" s="28"/>
      <c r="N373" s="28"/>
      <c r="O373" s="28"/>
      <c r="P373" s="28"/>
      <c r="Q373" s="28"/>
      <c r="R373" s="28"/>
      <c r="S373" s="28"/>
    </row>
    <row r="374" spans="1:19" ht="12.75" customHeight="1" x14ac:dyDescent="0.25">
      <c r="A374" s="28"/>
      <c r="B374" s="28"/>
      <c r="C374" s="28"/>
      <c r="D374" s="28"/>
      <c r="E374" s="28"/>
      <c r="F374" s="28"/>
      <c r="G374" s="28"/>
      <c r="H374" s="28"/>
      <c r="I374" s="28"/>
      <c r="J374" s="28"/>
      <c r="K374" s="28"/>
      <c r="L374" s="28"/>
      <c r="M374" s="28"/>
      <c r="N374" s="28"/>
      <c r="O374" s="28"/>
      <c r="P374" s="28"/>
      <c r="Q374" s="28"/>
      <c r="R374" s="28"/>
      <c r="S374" s="28"/>
    </row>
    <row r="375" spans="1:19" ht="12.75" customHeight="1" x14ac:dyDescent="0.25">
      <c r="A375" s="28"/>
      <c r="B375" s="28"/>
      <c r="C375" s="28"/>
      <c r="D375" s="28"/>
      <c r="E375" s="28"/>
      <c r="F375" s="28"/>
      <c r="G375" s="28"/>
      <c r="H375" s="28"/>
      <c r="I375" s="28"/>
      <c r="J375" s="28"/>
      <c r="K375" s="28"/>
      <c r="L375" s="28"/>
      <c r="M375" s="28"/>
      <c r="N375" s="28"/>
      <c r="O375" s="28"/>
      <c r="P375" s="28"/>
      <c r="Q375" s="28"/>
      <c r="R375" s="28"/>
      <c r="S375" s="28"/>
    </row>
    <row r="376" spans="1:19" ht="12.75" customHeight="1" x14ac:dyDescent="0.25">
      <c r="A376" s="28"/>
      <c r="B376" s="28"/>
      <c r="C376" s="28"/>
      <c r="D376" s="28"/>
      <c r="E376" s="28"/>
      <c r="F376" s="28"/>
      <c r="G376" s="28"/>
      <c r="H376" s="28"/>
      <c r="I376" s="28"/>
      <c r="J376" s="28"/>
      <c r="K376" s="28"/>
      <c r="L376" s="28"/>
      <c r="M376" s="28"/>
      <c r="N376" s="28"/>
      <c r="O376" s="28"/>
      <c r="P376" s="28"/>
      <c r="Q376" s="28"/>
      <c r="R376" s="28"/>
      <c r="S376" s="28"/>
    </row>
    <row r="377" spans="1:19" ht="12.75" customHeight="1" x14ac:dyDescent="0.25">
      <c r="A377" s="28"/>
      <c r="B377" s="28"/>
      <c r="C377" s="28"/>
      <c r="D377" s="28"/>
      <c r="E377" s="28"/>
      <c r="F377" s="28"/>
      <c r="G377" s="28"/>
      <c r="H377" s="28"/>
      <c r="I377" s="28"/>
      <c r="J377" s="28"/>
      <c r="K377" s="28"/>
      <c r="L377" s="28"/>
      <c r="M377" s="28"/>
      <c r="N377" s="28"/>
      <c r="O377" s="28"/>
      <c r="P377" s="28"/>
      <c r="Q377" s="28"/>
      <c r="R377" s="28"/>
      <c r="S377" s="28"/>
    </row>
    <row r="378" spans="1:19" ht="12.75" customHeight="1" x14ac:dyDescent="0.25">
      <c r="A378" s="28"/>
      <c r="B378" s="28"/>
      <c r="C378" s="28"/>
      <c r="D378" s="28"/>
      <c r="E378" s="28"/>
      <c r="F378" s="28"/>
      <c r="G378" s="28"/>
      <c r="H378" s="28"/>
      <c r="I378" s="28"/>
      <c r="J378" s="28"/>
      <c r="K378" s="28"/>
      <c r="L378" s="28"/>
      <c r="M378" s="28"/>
      <c r="N378" s="28"/>
      <c r="O378" s="28"/>
      <c r="P378" s="28"/>
      <c r="Q378" s="28"/>
      <c r="R378" s="28"/>
      <c r="S378" s="28"/>
    </row>
    <row r="379" spans="1:19" ht="12.75" customHeight="1" x14ac:dyDescent="0.25">
      <c r="A379" s="28"/>
      <c r="B379" s="28"/>
      <c r="C379" s="28"/>
      <c r="D379" s="28"/>
      <c r="E379" s="28"/>
      <c r="F379" s="28"/>
      <c r="G379" s="28"/>
      <c r="H379" s="28"/>
      <c r="I379" s="28"/>
      <c r="J379" s="28"/>
      <c r="K379" s="28"/>
      <c r="L379" s="28"/>
      <c r="M379" s="28"/>
      <c r="N379" s="28"/>
      <c r="O379" s="28"/>
      <c r="P379" s="28"/>
      <c r="Q379" s="28"/>
      <c r="R379" s="28"/>
      <c r="S379" s="28"/>
    </row>
    <row r="380" spans="1:19" ht="12.75" customHeight="1" x14ac:dyDescent="0.25">
      <c r="A380" s="28"/>
      <c r="B380" s="28"/>
      <c r="C380" s="28"/>
      <c r="D380" s="28"/>
      <c r="E380" s="28"/>
      <c r="F380" s="28"/>
      <c r="G380" s="28"/>
      <c r="H380" s="28"/>
      <c r="I380" s="28"/>
      <c r="J380" s="28"/>
      <c r="K380" s="28"/>
      <c r="L380" s="28"/>
      <c r="M380" s="28"/>
      <c r="N380" s="28"/>
      <c r="O380" s="28"/>
      <c r="P380" s="28"/>
      <c r="Q380" s="28"/>
      <c r="R380" s="28"/>
      <c r="S380" s="28"/>
    </row>
    <row r="381" spans="1:19" ht="12.75" customHeight="1" x14ac:dyDescent="0.25">
      <c r="A381" s="28"/>
      <c r="B381" s="28"/>
      <c r="C381" s="28"/>
      <c r="D381" s="28"/>
      <c r="E381" s="28"/>
      <c r="F381" s="28"/>
      <c r="G381" s="28"/>
      <c r="H381" s="28"/>
      <c r="I381" s="28"/>
      <c r="J381" s="28"/>
      <c r="K381" s="28"/>
      <c r="L381" s="28"/>
      <c r="M381" s="28"/>
      <c r="N381" s="28"/>
      <c r="O381" s="28"/>
      <c r="P381" s="28"/>
      <c r="Q381" s="28"/>
      <c r="R381" s="28"/>
      <c r="S381" s="28"/>
    </row>
    <row r="382" spans="1:19" ht="12.75" customHeight="1" x14ac:dyDescent="0.25">
      <c r="A382" s="28"/>
      <c r="B382" s="28"/>
      <c r="C382" s="28"/>
      <c r="D382" s="28"/>
      <c r="E382" s="28"/>
      <c r="F382" s="28"/>
      <c r="G382" s="28"/>
      <c r="H382" s="28"/>
      <c r="I382" s="28"/>
      <c r="J382" s="28"/>
      <c r="K382" s="28"/>
      <c r="L382" s="28"/>
      <c r="M382" s="28"/>
      <c r="N382" s="28"/>
      <c r="O382" s="28"/>
      <c r="P382" s="28"/>
      <c r="Q382" s="28"/>
      <c r="R382" s="28"/>
      <c r="S382" s="28"/>
    </row>
    <row r="383" spans="1:19" ht="12.75" customHeight="1" x14ac:dyDescent="0.25">
      <c r="A383" s="28"/>
      <c r="B383" s="28"/>
      <c r="C383" s="28"/>
      <c r="D383" s="28"/>
      <c r="E383" s="28"/>
      <c r="F383" s="28"/>
      <c r="G383" s="28"/>
      <c r="H383" s="28"/>
      <c r="I383" s="28"/>
      <c r="J383" s="28"/>
      <c r="K383" s="28"/>
      <c r="L383" s="28"/>
      <c r="M383" s="28"/>
      <c r="N383" s="28"/>
      <c r="O383" s="28"/>
      <c r="P383" s="28"/>
      <c r="Q383" s="28"/>
      <c r="R383" s="28"/>
      <c r="S383" s="28"/>
    </row>
    <row r="384" spans="1:19" ht="12.75" customHeight="1" x14ac:dyDescent="0.25">
      <c r="A384" s="28"/>
      <c r="B384" s="28"/>
      <c r="C384" s="28"/>
      <c r="D384" s="28"/>
      <c r="E384" s="28"/>
      <c r="F384" s="28"/>
      <c r="G384" s="28"/>
      <c r="H384" s="28"/>
      <c r="I384" s="28"/>
      <c r="J384" s="28"/>
      <c r="K384" s="28"/>
      <c r="L384" s="28"/>
      <c r="M384" s="28"/>
      <c r="N384" s="28"/>
      <c r="O384" s="28"/>
      <c r="P384" s="28"/>
      <c r="Q384" s="28"/>
      <c r="R384" s="28"/>
      <c r="S384" s="28"/>
    </row>
    <row r="385" spans="1:19" ht="12.75" customHeight="1" x14ac:dyDescent="0.25">
      <c r="A385" s="28"/>
      <c r="B385" s="28"/>
      <c r="C385" s="28"/>
      <c r="D385" s="28"/>
      <c r="E385" s="28"/>
      <c r="F385" s="28"/>
      <c r="G385" s="28"/>
      <c r="H385" s="28"/>
      <c r="I385" s="28"/>
      <c r="J385" s="28"/>
      <c r="K385" s="28"/>
      <c r="L385" s="28"/>
      <c r="M385" s="28"/>
      <c r="N385" s="28"/>
      <c r="O385" s="28"/>
      <c r="P385" s="28"/>
      <c r="Q385" s="28"/>
      <c r="R385" s="28"/>
      <c r="S385" s="28"/>
    </row>
    <row r="386" spans="1:19" ht="12.75" customHeight="1" x14ac:dyDescent="0.25">
      <c r="A386" s="28"/>
      <c r="B386" s="28"/>
      <c r="C386" s="28"/>
      <c r="D386" s="28"/>
      <c r="E386" s="28"/>
      <c r="F386" s="28"/>
      <c r="G386" s="28"/>
      <c r="H386" s="28"/>
      <c r="I386" s="28"/>
      <c r="J386" s="28"/>
      <c r="K386" s="28"/>
      <c r="L386" s="28"/>
      <c r="M386" s="28"/>
      <c r="N386" s="28"/>
      <c r="O386" s="28"/>
      <c r="P386" s="28"/>
      <c r="Q386" s="28"/>
      <c r="R386" s="28"/>
      <c r="S386" s="28"/>
    </row>
    <row r="387" spans="1:19" ht="12.75" customHeight="1" x14ac:dyDescent="0.25">
      <c r="A387" s="28"/>
      <c r="B387" s="28"/>
      <c r="C387" s="28"/>
      <c r="D387" s="28"/>
      <c r="E387" s="28"/>
      <c r="F387" s="28"/>
      <c r="G387" s="28"/>
      <c r="H387" s="28"/>
      <c r="I387" s="28"/>
      <c r="J387" s="28"/>
      <c r="K387" s="28"/>
      <c r="L387" s="28"/>
      <c r="M387" s="28"/>
      <c r="N387" s="28"/>
      <c r="O387" s="28"/>
      <c r="P387" s="28"/>
      <c r="Q387" s="28"/>
      <c r="R387" s="28"/>
      <c r="S387" s="28"/>
    </row>
    <row r="388" spans="1:19" ht="12.75" customHeight="1" x14ac:dyDescent="0.25">
      <c r="A388" s="28"/>
      <c r="B388" s="28"/>
      <c r="C388" s="28"/>
      <c r="D388" s="28"/>
      <c r="E388" s="28"/>
      <c r="F388" s="28"/>
      <c r="G388" s="28"/>
      <c r="H388" s="28"/>
      <c r="I388" s="28"/>
      <c r="J388" s="28"/>
      <c r="K388" s="28"/>
      <c r="L388" s="28"/>
      <c r="M388" s="28"/>
      <c r="N388" s="28"/>
      <c r="O388" s="28"/>
      <c r="P388" s="28"/>
      <c r="Q388" s="28"/>
      <c r="R388" s="28"/>
      <c r="S388" s="28"/>
    </row>
    <row r="389" spans="1:19" ht="12.75" customHeight="1" x14ac:dyDescent="0.25">
      <c r="A389" s="28"/>
      <c r="B389" s="28"/>
      <c r="C389" s="28"/>
      <c r="D389" s="28"/>
      <c r="E389" s="28"/>
      <c r="F389" s="28"/>
      <c r="G389" s="28"/>
      <c r="H389" s="28"/>
      <c r="I389" s="28"/>
      <c r="J389" s="28"/>
      <c r="K389" s="28"/>
      <c r="L389" s="28"/>
      <c r="M389" s="28"/>
      <c r="N389" s="28"/>
      <c r="O389" s="28"/>
      <c r="P389" s="28"/>
      <c r="Q389" s="28"/>
      <c r="R389" s="28"/>
      <c r="S389" s="28"/>
    </row>
    <row r="390" spans="1:19" ht="12.75" customHeight="1" x14ac:dyDescent="0.25">
      <c r="A390" s="28"/>
      <c r="B390" s="28"/>
      <c r="C390" s="28"/>
      <c r="D390" s="28"/>
      <c r="E390" s="28"/>
      <c r="F390" s="28"/>
      <c r="G390" s="28"/>
      <c r="H390" s="28"/>
      <c r="I390" s="28"/>
      <c r="J390" s="28"/>
      <c r="K390" s="28"/>
      <c r="L390" s="28"/>
      <c r="M390" s="28"/>
      <c r="N390" s="28"/>
      <c r="O390" s="28"/>
      <c r="P390" s="28"/>
      <c r="Q390" s="28"/>
      <c r="R390" s="28"/>
      <c r="S390" s="28"/>
    </row>
    <row r="391" spans="1:19" ht="12.75" customHeight="1" x14ac:dyDescent="0.25">
      <c r="A391" s="28"/>
      <c r="B391" s="28"/>
      <c r="C391" s="28"/>
      <c r="D391" s="28"/>
      <c r="E391" s="28"/>
      <c r="F391" s="28"/>
      <c r="G391" s="28"/>
      <c r="H391" s="28"/>
      <c r="I391" s="28"/>
      <c r="J391" s="28"/>
      <c r="K391" s="28"/>
      <c r="L391" s="28"/>
      <c r="M391" s="28"/>
      <c r="N391" s="28"/>
      <c r="O391" s="28"/>
      <c r="P391" s="28"/>
      <c r="Q391" s="28"/>
      <c r="R391" s="28"/>
      <c r="S391" s="28"/>
    </row>
    <row r="392" spans="1:19" ht="12.75" customHeight="1" x14ac:dyDescent="0.25">
      <c r="A392" s="28"/>
      <c r="B392" s="28"/>
      <c r="C392" s="28"/>
      <c r="D392" s="28"/>
      <c r="E392" s="28"/>
      <c r="F392" s="28"/>
      <c r="G392" s="28"/>
      <c r="H392" s="28"/>
      <c r="I392" s="28"/>
      <c r="J392" s="28"/>
      <c r="K392" s="28"/>
      <c r="L392" s="28"/>
      <c r="M392" s="28"/>
      <c r="N392" s="28"/>
      <c r="O392" s="28"/>
      <c r="P392" s="28"/>
      <c r="Q392" s="28"/>
      <c r="R392" s="28"/>
      <c r="S392" s="28"/>
    </row>
    <row r="393" spans="1:19" ht="12.75" customHeight="1" x14ac:dyDescent="0.25">
      <c r="A393" s="28"/>
      <c r="B393" s="28"/>
      <c r="C393" s="28"/>
      <c r="D393" s="28"/>
      <c r="E393" s="28"/>
      <c r="F393" s="28"/>
      <c r="G393" s="28"/>
      <c r="H393" s="28"/>
      <c r="I393" s="28"/>
      <c r="J393" s="28"/>
      <c r="K393" s="28"/>
      <c r="L393" s="28"/>
      <c r="M393" s="28"/>
      <c r="N393" s="28"/>
      <c r="O393" s="28"/>
      <c r="P393" s="28"/>
      <c r="Q393" s="28"/>
      <c r="R393" s="28"/>
      <c r="S393" s="28"/>
    </row>
    <row r="394" spans="1:19" ht="12.75" customHeight="1" x14ac:dyDescent="0.25">
      <c r="A394" s="28"/>
      <c r="B394" s="28"/>
      <c r="C394" s="28"/>
      <c r="D394" s="28"/>
      <c r="E394" s="28"/>
      <c r="F394" s="28"/>
      <c r="G394" s="28"/>
      <c r="H394" s="28"/>
      <c r="I394" s="28"/>
      <c r="J394" s="28"/>
      <c r="K394" s="28"/>
      <c r="L394" s="28"/>
      <c r="M394" s="28"/>
      <c r="N394" s="28"/>
      <c r="O394" s="28"/>
      <c r="P394" s="28"/>
      <c r="Q394" s="28"/>
      <c r="R394" s="28"/>
      <c r="S394" s="28"/>
    </row>
    <row r="395" spans="1:19" ht="12.75" customHeight="1" x14ac:dyDescent="0.25">
      <c r="A395" s="28"/>
      <c r="B395" s="28"/>
      <c r="C395" s="28"/>
      <c r="D395" s="28"/>
      <c r="E395" s="28"/>
      <c r="F395" s="28"/>
      <c r="G395" s="28"/>
      <c r="H395" s="28"/>
      <c r="I395" s="28"/>
      <c r="J395" s="28"/>
      <c r="K395" s="28"/>
      <c r="L395" s="28"/>
      <c r="M395" s="28"/>
      <c r="N395" s="28"/>
      <c r="O395" s="28"/>
      <c r="P395" s="28"/>
      <c r="Q395" s="28"/>
      <c r="R395" s="28"/>
      <c r="S395" s="28"/>
    </row>
    <row r="396" spans="1:19" ht="12.75" customHeight="1" x14ac:dyDescent="0.25">
      <c r="A396" s="28"/>
      <c r="B396" s="28"/>
      <c r="C396" s="28"/>
      <c r="D396" s="28"/>
      <c r="E396" s="28"/>
      <c r="F396" s="28"/>
      <c r="G396" s="28"/>
      <c r="H396" s="28"/>
      <c r="I396" s="28"/>
      <c r="J396" s="28"/>
      <c r="K396" s="28"/>
      <c r="L396" s="28"/>
      <c r="M396" s="28"/>
      <c r="N396" s="28"/>
      <c r="O396" s="28"/>
      <c r="P396" s="28"/>
      <c r="Q396" s="28"/>
      <c r="R396" s="28"/>
      <c r="S396" s="28"/>
    </row>
    <row r="397" spans="1:19" ht="12.75" customHeight="1" x14ac:dyDescent="0.25">
      <c r="A397" s="28"/>
      <c r="B397" s="28"/>
      <c r="C397" s="28"/>
      <c r="D397" s="28"/>
      <c r="E397" s="28"/>
      <c r="F397" s="28"/>
      <c r="G397" s="28"/>
      <c r="H397" s="28"/>
      <c r="I397" s="28"/>
      <c r="J397" s="28"/>
      <c r="K397" s="28"/>
      <c r="L397" s="28"/>
      <c r="M397" s="28"/>
      <c r="N397" s="28"/>
      <c r="O397" s="28"/>
      <c r="P397" s="28"/>
      <c r="Q397" s="28"/>
      <c r="R397" s="28"/>
      <c r="S397" s="28"/>
    </row>
    <row r="398" spans="1:19" ht="12.75" customHeight="1" x14ac:dyDescent="0.25">
      <c r="A398" s="28"/>
      <c r="B398" s="28"/>
      <c r="C398" s="28"/>
      <c r="D398" s="28"/>
      <c r="E398" s="28"/>
      <c r="F398" s="28"/>
      <c r="G398" s="28"/>
      <c r="H398" s="28"/>
      <c r="I398" s="28"/>
      <c r="J398" s="28"/>
      <c r="K398" s="28"/>
      <c r="L398" s="28"/>
      <c r="M398" s="28"/>
      <c r="N398" s="28"/>
      <c r="O398" s="28"/>
      <c r="P398" s="28"/>
      <c r="Q398" s="28"/>
      <c r="R398" s="28"/>
      <c r="S398" s="28"/>
    </row>
    <row r="399" spans="1:19" ht="12.75" customHeight="1" x14ac:dyDescent="0.25">
      <c r="A399" s="28"/>
      <c r="B399" s="28"/>
      <c r="C399" s="28"/>
      <c r="D399" s="28"/>
      <c r="E399" s="28"/>
      <c r="F399" s="28"/>
      <c r="G399" s="28"/>
      <c r="H399" s="28"/>
      <c r="I399" s="28"/>
      <c r="J399" s="28"/>
      <c r="K399" s="28"/>
      <c r="L399" s="28"/>
      <c r="M399" s="28"/>
      <c r="N399" s="28"/>
      <c r="O399" s="28"/>
      <c r="P399" s="28"/>
      <c r="Q399" s="28"/>
      <c r="R399" s="28"/>
      <c r="S399" s="28"/>
    </row>
    <row r="400" spans="1:19" ht="12.75" customHeight="1" x14ac:dyDescent="0.25">
      <c r="A400" s="28"/>
      <c r="B400" s="28"/>
      <c r="C400" s="28"/>
      <c r="D400" s="28"/>
      <c r="E400" s="28"/>
      <c r="F400" s="28"/>
      <c r="G400" s="28"/>
      <c r="H400" s="28"/>
      <c r="I400" s="28"/>
      <c r="J400" s="28"/>
      <c r="K400" s="28"/>
      <c r="L400" s="28"/>
      <c r="M400" s="28"/>
      <c r="N400" s="28"/>
      <c r="O400" s="28"/>
      <c r="P400" s="28"/>
      <c r="Q400" s="28"/>
      <c r="R400" s="28"/>
      <c r="S400" s="28"/>
    </row>
    <row r="401" spans="1:19" ht="12.75" customHeight="1" x14ac:dyDescent="0.25">
      <c r="A401" s="28"/>
      <c r="B401" s="28"/>
      <c r="C401" s="28"/>
      <c r="D401" s="28"/>
      <c r="E401" s="28"/>
      <c r="F401" s="28"/>
      <c r="G401" s="28"/>
      <c r="H401" s="28"/>
      <c r="I401" s="28"/>
      <c r="J401" s="28"/>
      <c r="K401" s="28"/>
      <c r="L401" s="28"/>
      <c r="M401" s="28"/>
      <c r="N401" s="28"/>
      <c r="O401" s="28"/>
      <c r="P401" s="28"/>
      <c r="Q401" s="28"/>
      <c r="R401" s="28"/>
      <c r="S401" s="28"/>
    </row>
    <row r="402" spans="1:19" ht="12.75" customHeight="1" x14ac:dyDescent="0.25">
      <c r="A402" s="28"/>
      <c r="B402" s="28"/>
      <c r="C402" s="28"/>
      <c r="D402" s="28"/>
      <c r="E402" s="28"/>
      <c r="F402" s="28"/>
      <c r="G402" s="28"/>
      <c r="H402" s="28"/>
      <c r="I402" s="28"/>
      <c r="J402" s="28"/>
      <c r="K402" s="28"/>
      <c r="L402" s="28"/>
      <c r="M402" s="28"/>
      <c r="N402" s="28"/>
      <c r="O402" s="28"/>
      <c r="P402" s="28"/>
      <c r="Q402" s="28"/>
      <c r="R402" s="28"/>
      <c r="S402" s="28"/>
    </row>
    <row r="403" spans="1:19" ht="12.75" customHeight="1" x14ac:dyDescent="0.25">
      <c r="A403" s="28"/>
      <c r="B403" s="28"/>
      <c r="C403" s="28"/>
      <c r="D403" s="28"/>
      <c r="E403" s="28"/>
      <c r="F403" s="28"/>
      <c r="G403" s="28"/>
      <c r="H403" s="28"/>
      <c r="I403" s="28"/>
      <c r="J403" s="28"/>
      <c r="K403" s="28"/>
      <c r="L403" s="28"/>
      <c r="M403" s="28"/>
      <c r="N403" s="28"/>
      <c r="O403" s="28"/>
      <c r="P403" s="28"/>
      <c r="Q403" s="28"/>
      <c r="R403" s="28"/>
      <c r="S403" s="28"/>
    </row>
    <row r="404" spans="1:19" ht="12.75" customHeight="1" x14ac:dyDescent="0.25">
      <c r="A404" s="28"/>
      <c r="B404" s="28"/>
      <c r="C404" s="28"/>
      <c r="D404" s="28"/>
      <c r="E404" s="28"/>
      <c r="F404" s="28"/>
      <c r="G404" s="28"/>
      <c r="H404" s="28"/>
      <c r="I404" s="28"/>
      <c r="J404" s="28"/>
      <c r="K404" s="28"/>
      <c r="L404" s="28"/>
      <c r="M404" s="28"/>
      <c r="N404" s="28"/>
      <c r="O404" s="28"/>
      <c r="P404" s="28"/>
      <c r="Q404" s="28"/>
      <c r="R404" s="28"/>
      <c r="S404" s="28"/>
    </row>
    <row r="405" spans="1:19" ht="12.75" customHeight="1" x14ac:dyDescent="0.25">
      <c r="A405" s="28"/>
      <c r="B405" s="28"/>
      <c r="C405" s="28"/>
      <c r="D405" s="28"/>
      <c r="E405" s="28"/>
      <c r="F405" s="28"/>
      <c r="G405" s="28"/>
      <c r="H405" s="28"/>
      <c r="I405" s="28"/>
      <c r="J405" s="28"/>
      <c r="K405" s="28"/>
      <c r="L405" s="28"/>
      <c r="M405" s="28"/>
      <c r="N405" s="28"/>
      <c r="O405" s="28"/>
      <c r="P405" s="28"/>
      <c r="Q405" s="28"/>
      <c r="R405" s="28"/>
      <c r="S405" s="28"/>
    </row>
    <row r="406" spans="1:19" ht="12.75" customHeight="1" x14ac:dyDescent="0.25">
      <c r="A406" s="28"/>
      <c r="B406" s="28"/>
      <c r="C406" s="28"/>
      <c r="D406" s="28"/>
      <c r="E406" s="28"/>
      <c r="F406" s="28"/>
      <c r="G406" s="28"/>
      <c r="H406" s="28"/>
      <c r="I406" s="28"/>
      <c r="J406" s="28"/>
      <c r="K406" s="28"/>
      <c r="L406" s="28"/>
      <c r="M406" s="28"/>
      <c r="N406" s="28"/>
      <c r="O406" s="28"/>
      <c r="P406" s="28"/>
      <c r="Q406" s="28"/>
      <c r="R406" s="28"/>
      <c r="S406" s="28"/>
    </row>
    <row r="407" spans="1:19" ht="12.75" customHeight="1" x14ac:dyDescent="0.25">
      <c r="A407" s="28"/>
      <c r="B407" s="28"/>
      <c r="C407" s="28"/>
      <c r="D407" s="28"/>
      <c r="E407" s="28"/>
      <c r="F407" s="28"/>
      <c r="G407" s="28"/>
      <c r="H407" s="28"/>
      <c r="I407" s="28"/>
      <c r="J407" s="28"/>
      <c r="K407" s="28"/>
      <c r="L407" s="28"/>
      <c r="M407" s="28"/>
      <c r="N407" s="28"/>
      <c r="O407" s="28"/>
      <c r="P407" s="28"/>
      <c r="Q407" s="28"/>
      <c r="R407" s="28"/>
      <c r="S407" s="28"/>
    </row>
    <row r="408" spans="1:19" ht="12.75" customHeight="1" x14ac:dyDescent="0.25">
      <c r="A408" s="28"/>
      <c r="B408" s="28"/>
      <c r="C408" s="28"/>
      <c r="D408" s="28"/>
      <c r="E408" s="28"/>
      <c r="F408" s="28"/>
      <c r="G408" s="28"/>
      <c r="H408" s="28"/>
      <c r="I408" s="28"/>
      <c r="J408" s="28"/>
      <c r="K408" s="28"/>
      <c r="L408" s="28"/>
      <c r="M408" s="28"/>
      <c r="N408" s="28"/>
      <c r="O408" s="28"/>
      <c r="P408" s="28"/>
      <c r="Q408" s="28"/>
      <c r="R408" s="28"/>
      <c r="S408" s="28"/>
    </row>
    <row r="409" spans="1:19" ht="12.75" customHeight="1" x14ac:dyDescent="0.25">
      <c r="A409" s="28"/>
      <c r="B409" s="28"/>
      <c r="C409" s="28"/>
      <c r="D409" s="28"/>
      <c r="E409" s="28"/>
      <c r="F409" s="28"/>
      <c r="G409" s="28"/>
      <c r="H409" s="28"/>
      <c r="I409" s="28"/>
      <c r="J409" s="28"/>
      <c r="K409" s="28"/>
      <c r="L409" s="28"/>
      <c r="M409" s="28"/>
      <c r="N409" s="28"/>
      <c r="O409" s="28"/>
      <c r="P409" s="28"/>
      <c r="Q409" s="28"/>
      <c r="R409" s="28"/>
      <c r="S409" s="28"/>
    </row>
    <row r="410" spans="1:19" ht="12.75" customHeight="1" x14ac:dyDescent="0.25">
      <c r="A410" s="28"/>
      <c r="B410" s="28"/>
      <c r="C410" s="28"/>
      <c r="D410" s="28"/>
      <c r="E410" s="28"/>
      <c r="F410" s="28"/>
      <c r="G410" s="28"/>
      <c r="H410" s="28"/>
      <c r="I410" s="28"/>
      <c r="J410" s="28"/>
      <c r="K410" s="28"/>
      <c r="L410" s="28"/>
      <c r="M410" s="28"/>
      <c r="N410" s="28"/>
      <c r="O410" s="28"/>
      <c r="P410" s="28"/>
      <c r="Q410" s="28"/>
      <c r="R410" s="28"/>
      <c r="S410" s="28"/>
    </row>
    <row r="411" spans="1:19" ht="12.75" customHeight="1" x14ac:dyDescent="0.25">
      <c r="A411" s="28"/>
      <c r="B411" s="28"/>
      <c r="C411" s="28"/>
      <c r="D411" s="28"/>
      <c r="E411" s="28"/>
      <c r="F411" s="28"/>
      <c r="G411" s="28"/>
      <c r="H411" s="28"/>
      <c r="I411" s="28"/>
      <c r="J411" s="28"/>
      <c r="K411" s="28"/>
      <c r="L411" s="28"/>
      <c r="M411" s="28"/>
      <c r="N411" s="28"/>
      <c r="O411" s="28"/>
      <c r="P411" s="28"/>
      <c r="Q411" s="28"/>
      <c r="R411" s="28"/>
      <c r="S411" s="28"/>
    </row>
    <row r="412" spans="1:19" ht="12.75" customHeight="1" x14ac:dyDescent="0.25">
      <c r="A412" s="28"/>
      <c r="B412" s="28"/>
      <c r="C412" s="28"/>
      <c r="D412" s="28"/>
      <c r="E412" s="28"/>
      <c r="F412" s="28"/>
      <c r="G412" s="28"/>
      <c r="H412" s="28"/>
      <c r="I412" s="28"/>
      <c r="J412" s="28"/>
      <c r="K412" s="28"/>
      <c r="L412" s="28"/>
      <c r="M412" s="28"/>
      <c r="N412" s="28"/>
      <c r="O412" s="28"/>
      <c r="P412" s="28"/>
      <c r="Q412" s="28"/>
      <c r="R412" s="28"/>
      <c r="S412" s="28"/>
    </row>
    <row r="413" spans="1:19" ht="12.75" customHeight="1" x14ac:dyDescent="0.25">
      <c r="A413" s="28"/>
      <c r="B413" s="28"/>
      <c r="C413" s="28"/>
      <c r="D413" s="28"/>
      <c r="E413" s="28"/>
      <c r="F413" s="28"/>
      <c r="G413" s="28"/>
      <c r="H413" s="28"/>
      <c r="I413" s="28"/>
      <c r="J413" s="28"/>
      <c r="K413" s="28"/>
      <c r="L413" s="28"/>
      <c r="M413" s="28"/>
      <c r="N413" s="28"/>
      <c r="O413" s="28"/>
      <c r="P413" s="28"/>
      <c r="Q413" s="28"/>
      <c r="R413" s="28"/>
      <c r="S413" s="28"/>
    </row>
    <row r="414" spans="1:19" ht="12.75" customHeight="1" x14ac:dyDescent="0.25">
      <c r="A414" s="28"/>
      <c r="B414" s="28"/>
      <c r="C414" s="28"/>
      <c r="D414" s="28"/>
      <c r="E414" s="28"/>
      <c r="F414" s="28"/>
      <c r="G414" s="28"/>
      <c r="H414" s="28"/>
      <c r="I414" s="28"/>
      <c r="J414" s="28"/>
      <c r="K414" s="28"/>
      <c r="L414" s="28"/>
      <c r="M414" s="28"/>
      <c r="N414" s="28"/>
      <c r="O414" s="28"/>
      <c r="P414" s="28"/>
      <c r="Q414" s="28"/>
      <c r="R414" s="28"/>
      <c r="S414" s="28"/>
    </row>
    <row r="415" spans="1:19" ht="12.75" customHeight="1" x14ac:dyDescent="0.25">
      <c r="A415" s="28"/>
      <c r="B415" s="28"/>
      <c r="C415" s="28"/>
      <c r="D415" s="28"/>
      <c r="E415" s="28"/>
      <c r="F415" s="28"/>
      <c r="G415" s="28"/>
      <c r="H415" s="28"/>
      <c r="I415" s="28"/>
      <c r="J415" s="28"/>
      <c r="K415" s="28"/>
      <c r="L415" s="28"/>
      <c r="M415" s="28"/>
      <c r="N415" s="28"/>
      <c r="O415" s="28"/>
      <c r="P415" s="28"/>
      <c r="Q415" s="28"/>
      <c r="R415" s="28"/>
      <c r="S415" s="28"/>
    </row>
    <row r="416" spans="1:19" ht="12.75" customHeight="1" x14ac:dyDescent="0.25">
      <c r="A416" s="28"/>
      <c r="B416" s="28"/>
      <c r="C416" s="28"/>
      <c r="D416" s="28"/>
      <c r="E416" s="28"/>
      <c r="F416" s="28"/>
      <c r="G416" s="28"/>
      <c r="H416" s="28"/>
      <c r="I416" s="28"/>
      <c r="J416" s="28"/>
      <c r="K416" s="28"/>
      <c r="L416" s="28"/>
      <c r="M416" s="28"/>
      <c r="N416" s="28"/>
      <c r="O416" s="28"/>
      <c r="P416" s="28"/>
      <c r="Q416" s="28"/>
      <c r="R416" s="28"/>
      <c r="S416" s="28"/>
    </row>
    <row r="417" spans="1:19" ht="12.75" customHeight="1" x14ac:dyDescent="0.25">
      <c r="A417" s="28"/>
      <c r="B417" s="28"/>
      <c r="C417" s="28"/>
      <c r="D417" s="28"/>
      <c r="E417" s="28"/>
      <c r="F417" s="28"/>
      <c r="G417" s="28"/>
      <c r="H417" s="28"/>
      <c r="I417" s="28"/>
      <c r="J417" s="28"/>
      <c r="K417" s="28"/>
      <c r="L417" s="28"/>
      <c r="M417" s="28"/>
      <c r="N417" s="28"/>
      <c r="O417" s="28"/>
      <c r="P417" s="28"/>
      <c r="Q417" s="28"/>
      <c r="R417" s="28"/>
      <c r="S417" s="28"/>
    </row>
    <row r="418" spans="1:19" ht="12.75" customHeight="1" x14ac:dyDescent="0.25">
      <c r="A418" s="28"/>
      <c r="B418" s="28"/>
      <c r="C418" s="28"/>
      <c r="D418" s="28"/>
      <c r="E418" s="28"/>
      <c r="F418" s="28"/>
      <c r="G418" s="28"/>
      <c r="H418" s="28"/>
      <c r="I418" s="28"/>
      <c r="J418" s="28"/>
      <c r="K418" s="28"/>
      <c r="L418" s="28"/>
      <c r="M418" s="28"/>
      <c r="N418" s="28"/>
      <c r="O418" s="28"/>
      <c r="P418" s="28"/>
      <c r="Q418" s="28"/>
      <c r="R418" s="28"/>
      <c r="S418" s="28"/>
    </row>
    <row r="419" spans="1:19" ht="12.75" customHeight="1" x14ac:dyDescent="0.25">
      <c r="A419" s="28"/>
      <c r="B419" s="28"/>
      <c r="C419" s="28"/>
      <c r="D419" s="28"/>
      <c r="E419" s="28"/>
      <c r="F419" s="28"/>
      <c r="G419" s="28"/>
      <c r="H419" s="28"/>
      <c r="I419" s="28"/>
      <c r="J419" s="28"/>
      <c r="K419" s="28"/>
      <c r="L419" s="28"/>
      <c r="M419" s="28"/>
      <c r="N419" s="28"/>
      <c r="O419" s="28"/>
      <c r="P419" s="28"/>
      <c r="Q419" s="28"/>
      <c r="R419" s="28"/>
      <c r="S419" s="28"/>
    </row>
    <row r="420" spans="1:19" ht="12.75" customHeight="1" x14ac:dyDescent="0.25">
      <c r="A420" s="28"/>
      <c r="B420" s="28"/>
      <c r="C420" s="28"/>
      <c r="D420" s="28"/>
      <c r="E420" s="28"/>
      <c r="F420" s="28"/>
      <c r="G420" s="28"/>
      <c r="H420" s="28"/>
      <c r="I420" s="28"/>
      <c r="J420" s="28"/>
      <c r="K420" s="28"/>
      <c r="L420" s="28"/>
      <c r="M420" s="28"/>
      <c r="N420" s="28"/>
      <c r="O420" s="28"/>
      <c r="P420" s="28"/>
      <c r="Q420" s="28"/>
      <c r="R420" s="28"/>
      <c r="S420" s="28"/>
    </row>
    <row r="421" spans="1:19" ht="12.75" customHeight="1" x14ac:dyDescent="0.25">
      <c r="A421" s="28"/>
      <c r="B421" s="28"/>
      <c r="C421" s="28"/>
      <c r="D421" s="28"/>
      <c r="E421" s="28"/>
      <c r="F421" s="28"/>
      <c r="G421" s="28"/>
      <c r="H421" s="28"/>
      <c r="I421" s="28"/>
      <c r="J421" s="28"/>
      <c r="K421" s="28"/>
      <c r="L421" s="28"/>
      <c r="M421" s="28"/>
      <c r="N421" s="28"/>
      <c r="O421" s="28"/>
      <c r="P421" s="28"/>
      <c r="Q421" s="28"/>
      <c r="R421" s="28"/>
      <c r="S421" s="28"/>
    </row>
    <row r="422" spans="1:19" ht="12.75" customHeight="1" x14ac:dyDescent="0.25">
      <c r="A422" s="28"/>
      <c r="B422" s="28"/>
      <c r="C422" s="28"/>
      <c r="D422" s="28"/>
      <c r="E422" s="28"/>
      <c r="F422" s="28"/>
      <c r="G422" s="28"/>
      <c r="H422" s="28"/>
      <c r="I422" s="28"/>
      <c r="J422" s="28"/>
      <c r="K422" s="28"/>
      <c r="L422" s="28"/>
      <c r="M422" s="28"/>
      <c r="N422" s="28"/>
      <c r="O422" s="28"/>
      <c r="P422" s="28"/>
      <c r="Q422" s="28"/>
      <c r="R422" s="28"/>
      <c r="S422" s="28"/>
    </row>
    <row r="423" spans="1:19" ht="12.75" customHeight="1" x14ac:dyDescent="0.25">
      <c r="A423" s="28"/>
      <c r="B423" s="28"/>
      <c r="C423" s="28"/>
      <c r="D423" s="28"/>
      <c r="E423" s="28"/>
      <c r="F423" s="28"/>
      <c r="G423" s="28"/>
      <c r="H423" s="28"/>
      <c r="I423" s="28"/>
      <c r="J423" s="28"/>
      <c r="K423" s="28"/>
      <c r="L423" s="28"/>
      <c r="M423" s="28"/>
      <c r="N423" s="28"/>
      <c r="O423" s="28"/>
      <c r="P423" s="28"/>
      <c r="Q423" s="28"/>
      <c r="R423" s="28"/>
      <c r="S423" s="28"/>
    </row>
    <row r="424" spans="1:19" ht="12.75" customHeight="1" x14ac:dyDescent="0.25">
      <c r="A424" s="28"/>
      <c r="B424" s="28"/>
      <c r="C424" s="28"/>
      <c r="D424" s="28"/>
      <c r="E424" s="28"/>
      <c r="F424" s="28"/>
      <c r="G424" s="28"/>
      <c r="H424" s="28"/>
      <c r="I424" s="28"/>
      <c r="J424" s="28"/>
      <c r="K424" s="28"/>
      <c r="L424" s="28"/>
      <c r="M424" s="28"/>
      <c r="N424" s="28"/>
      <c r="O424" s="28"/>
      <c r="P424" s="28"/>
      <c r="Q424" s="28"/>
      <c r="R424" s="28"/>
      <c r="S424" s="28"/>
    </row>
    <row r="425" spans="1:19" ht="12.75" customHeight="1" x14ac:dyDescent="0.25">
      <c r="A425" s="28"/>
      <c r="B425" s="28"/>
      <c r="C425" s="28"/>
      <c r="D425" s="28"/>
      <c r="E425" s="28"/>
      <c r="F425" s="28"/>
      <c r="G425" s="28"/>
      <c r="H425" s="28"/>
      <c r="I425" s="28"/>
      <c r="J425" s="28"/>
      <c r="K425" s="28"/>
      <c r="L425" s="28"/>
      <c r="M425" s="28"/>
      <c r="N425" s="28"/>
      <c r="O425" s="28"/>
      <c r="P425" s="28"/>
      <c r="Q425" s="28"/>
      <c r="R425" s="28"/>
      <c r="S425" s="28"/>
    </row>
    <row r="426" spans="1:19" ht="12.75" customHeight="1" x14ac:dyDescent="0.25">
      <c r="A426" s="28"/>
      <c r="B426" s="28"/>
      <c r="C426" s="28"/>
      <c r="D426" s="28"/>
      <c r="E426" s="28"/>
      <c r="F426" s="28"/>
      <c r="G426" s="28"/>
      <c r="H426" s="28"/>
      <c r="I426" s="28"/>
      <c r="J426" s="28"/>
      <c r="K426" s="28"/>
      <c r="L426" s="28"/>
      <c r="M426" s="28"/>
      <c r="N426" s="28"/>
      <c r="O426" s="28"/>
      <c r="P426" s="28"/>
      <c r="Q426" s="28"/>
      <c r="R426" s="28"/>
      <c r="S426" s="28"/>
    </row>
    <row r="427" spans="1:19" ht="12.75" customHeight="1" x14ac:dyDescent="0.25">
      <c r="A427" s="28"/>
      <c r="B427" s="28"/>
      <c r="C427" s="28"/>
      <c r="D427" s="28"/>
      <c r="E427" s="28"/>
      <c r="F427" s="28"/>
      <c r="G427" s="28"/>
      <c r="H427" s="28"/>
      <c r="I427" s="28"/>
      <c r="J427" s="28"/>
      <c r="K427" s="28"/>
      <c r="L427" s="28"/>
      <c r="M427" s="28"/>
      <c r="N427" s="28"/>
      <c r="O427" s="28"/>
      <c r="P427" s="28"/>
      <c r="Q427" s="28"/>
      <c r="R427" s="28"/>
      <c r="S427" s="28"/>
    </row>
    <row r="428" spans="1:19" ht="12.75" customHeight="1" x14ac:dyDescent="0.25">
      <c r="A428" s="28"/>
      <c r="B428" s="28"/>
      <c r="C428" s="28"/>
      <c r="D428" s="28"/>
      <c r="E428" s="28"/>
      <c r="F428" s="28"/>
      <c r="G428" s="28"/>
      <c r="H428" s="28"/>
      <c r="I428" s="28"/>
      <c r="J428" s="28"/>
      <c r="K428" s="28"/>
      <c r="L428" s="28"/>
      <c r="M428" s="28"/>
      <c r="N428" s="28"/>
      <c r="O428" s="28"/>
      <c r="P428" s="28"/>
      <c r="Q428" s="28"/>
      <c r="R428" s="28"/>
      <c r="S428" s="28"/>
    </row>
    <row r="429" spans="1:19" ht="12.75" customHeight="1" x14ac:dyDescent="0.25">
      <c r="A429" s="28"/>
      <c r="B429" s="28"/>
      <c r="C429" s="28"/>
      <c r="D429" s="28"/>
      <c r="E429" s="28"/>
      <c r="F429" s="28"/>
      <c r="G429" s="28"/>
      <c r="H429" s="28"/>
      <c r="I429" s="28"/>
      <c r="J429" s="28"/>
      <c r="K429" s="28"/>
      <c r="L429" s="28"/>
      <c r="M429" s="28"/>
      <c r="N429" s="28"/>
      <c r="O429" s="28"/>
      <c r="P429" s="28"/>
      <c r="Q429" s="28"/>
      <c r="R429" s="28"/>
      <c r="S429" s="28"/>
    </row>
    <row r="430" spans="1:19" ht="12.75" customHeight="1" x14ac:dyDescent="0.25">
      <c r="A430" s="28"/>
      <c r="B430" s="28"/>
      <c r="C430" s="28"/>
      <c r="D430" s="28"/>
      <c r="E430" s="28"/>
      <c r="F430" s="28"/>
      <c r="G430" s="28"/>
      <c r="H430" s="28"/>
      <c r="I430" s="28"/>
      <c r="J430" s="28"/>
      <c r="K430" s="28"/>
      <c r="L430" s="28"/>
      <c r="M430" s="28"/>
      <c r="N430" s="28"/>
      <c r="O430" s="28"/>
      <c r="P430" s="28"/>
      <c r="Q430" s="28"/>
      <c r="R430" s="28"/>
      <c r="S430" s="28"/>
    </row>
    <row r="431" spans="1:19" ht="12.75" customHeight="1" x14ac:dyDescent="0.25">
      <c r="A431" s="28"/>
      <c r="B431" s="28"/>
      <c r="C431" s="28"/>
      <c r="D431" s="28"/>
      <c r="E431" s="28"/>
      <c r="F431" s="28"/>
      <c r="G431" s="28"/>
      <c r="H431" s="28"/>
      <c r="I431" s="28"/>
      <c r="J431" s="28"/>
      <c r="K431" s="28"/>
      <c r="L431" s="28"/>
      <c r="M431" s="28"/>
      <c r="N431" s="28"/>
      <c r="O431" s="28"/>
      <c r="P431" s="28"/>
      <c r="Q431" s="28"/>
      <c r="R431" s="28"/>
      <c r="S431" s="28"/>
    </row>
    <row r="432" spans="1:19" ht="12.75" customHeight="1" x14ac:dyDescent="0.25">
      <c r="A432" s="28"/>
      <c r="B432" s="28"/>
      <c r="C432" s="28"/>
      <c r="D432" s="28"/>
      <c r="E432" s="28"/>
      <c r="F432" s="28"/>
      <c r="G432" s="28"/>
      <c r="H432" s="28"/>
      <c r="I432" s="28"/>
      <c r="J432" s="28"/>
      <c r="K432" s="28"/>
      <c r="L432" s="28"/>
      <c r="M432" s="28"/>
      <c r="N432" s="28"/>
      <c r="O432" s="28"/>
      <c r="P432" s="28"/>
      <c r="Q432" s="28"/>
      <c r="R432" s="28"/>
      <c r="S432" s="28"/>
    </row>
    <row r="433" spans="1:19" ht="12.75" customHeight="1" x14ac:dyDescent="0.25">
      <c r="A433" s="28"/>
      <c r="B433" s="28"/>
      <c r="C433" s="28"/>
      <c r="D433" s="28"/>
      <c r="E433" s="28"/>
      <c r="F433" s="28"/>
      <c r="G433" s="28"/>
      <c r="H433" s="28"/>
      <c r="I433" s="28"/>
      <c r="J433" s="28"/>
      <c r="K433" s="28"/>
      <c r="L433" s="28"/>
      <c r="M433" s="28"/>
      <c r="N433" s="28"/>
      <c r="O433" s="28"/>
      <c r="P433" s="28"/>
      <c r="Q433" s="28"/>
      <c r="R433" s="28"/>
      <c r="S433" s="28"/>
    </row>
    <row r="434" spans="1:19" ht="12.75" customHeight="1" x14ac:dyDescent="0.25">
      <c r="A434" s="28"/>
      <c r="B434" s="28"/>
      <c r="C434" s="28"/>
      <c r="D434" s="28"/>
      <c r="E434" s="28"/>
      <c r="F434" s="28"/>
      <c r="G434" s="28"/>
      <c r="H434" s="28"/>
      <c r="I434" s="28"/>
      <c r="J434" s="28"/>
      <c r="K434" s="28"/>
      <c r="L434" s="28"/>
      <c r="M434" s="28"/>
      <c r="N434" s="28"/>
      <c r="O434" s="28"/>
      <c r="P434" s="28"/>
      <c r="Q434" s="28"/>
      <c r="R434" s="28"/>
      <c r="S434" s="28"/>
    </row>
    <row r="435" spans="1:19" ht="12.75" customHeight="1" x14ac:dyDescent="0.25">
      <c r="A435" s="28"/>
      <c r="B435" s="28"/>
      <c r="C435" s="28"/>
      <c r="D435" s="28"/>
      <c r="E435" s="28"/>
      <c r="F435" s="28"/>
      <c r="G435" s="28"/>
      <c r="H435" s="28"/>
      <c r="I435" s="28"/>
      <c r="J435" s="28"/>
      <c r="K435" s="28"/>
      <c r="L435" s="28"/>
      <c r="M435" s="28"/>
      <c r="N435" s="28"/>
      <c r="O435" s="28"/>
      <c r="P435" s="28"/>
      <c r="Q435" s="28"/>
      <c r="R435" s="28"/>
      <c r="S435" s="28"/>
    </row>
    <row r="436" spans="1:19" ht="12.75" customHeight="1" x14ac:dyDescent="0.25">
      <c r="A436" s="28"/>
      <c r="B436" s="28"/>
      <c r="C436" s="28"/>
      <c r="D436" s="28"/>
      <c r="E436" s="28"/>
      <c r="F436" s="28"/>
      <c r="G436" s="28"/>
      <c r="H436" s="28"/>
      <c r="I436" s="28"/>
      <c r="J436" s="28"/>
      <c r="K436" s="28"/>
      <c r="L436" s="28"/>
      <c r="M436" s="28"/>
      <c r="N436" s="28"/>
      <c r="O436" s="28"/>
      <c r="P436" s="28"/>
      <c r="Q436" s="28"/>
      <c r="R436" s="28"/>
      <c r="S436" s="28"/>
    </row>
    <row r="437" spans="1:19" ht="12.75" customHeight="1" x14ac:dyDescent="0.25">
      <c r="A437" s="28"/>
      <c r="B437" s="28"/>
      <c r="C437" s="28"/>
      <c r="D437" s="28"/>
      <c r="E437" s="28"/>
      <c r="F437" s="28"/>
      <c r="G437" s="28"/>
      <c r="H437" s="28"/>
      <c r="I437" s="28"/>
      <c r="J437" s="28"/>
      <c r="K437" s="28"/>
      <c r="L437" s="28"/>
      <c r="M437" s="28"/>
      <c r="N437" s="28"/>
      <c r="O437" s="28"/>
      <c r="P437" s="28"/>
      <c r="Q437" s="28"/>
      <c r="R437" s="28"/>
      <c r="S437" s="28"/>
    </row>
    <row r="438" spans="1:19" ht="12.75" customHeight="1" x14ac:dyDescent="0.25">
      <c r="A438" s="28"/>
      <c r="B438" s="28"/>
      <c r="C438" s="28"/>
      <c r="D438" s="28"/>
      <c r="E438" s="28"/>
      <c r="F438" s="28"/>
      <c r="G438" s="28"/>
      <c r="H438" s="28"/>
      <c r="I438" s="28"/>
      <c r="J438" s="28"/>
      <c r="K438" s="28"/>
      <c r="L438" s="28"/>
      <c r="M438" s="28"/>
      <c r="N438" s="28"/>
      <c r="O438" s="28"/>
      <c r="P438" s="28"/>
      <c r="Q438" s="28"/>
      <c r="R438" s="28"/>
      <c r="S438" s="28"/>
    </row>
    <row r="439" spans="1:19" ht="12.75" customHeight="1" x14ac:dyDescent="0.25">
      <c r="A439" s="28"/>
      <c r="B439" s="28"/>
      <c r="C439" s="28"/>
      <c r="D439" s="28"/>
      <c r="E439" s="28"/>
      <c r="F439" s="28"/>
      <c r="G439" s="28"/>
      <c r="H439" s="28"/>
      <c r="I439" s="28"/>
      <c r="J439" s="28"/>
      <c r="K439" s="28"/>
      <c r="L439" s="28"/>
      <c r="M439" s="28"/>
      <c r="N439" s="28"/>
      <c r="O439" s="28"/>
      <c r="P439" s="28"/>
      <c r="Q439" s="28"/>
      <c r="R439" s="28"/>
      <c r="S439" s="28"/>
    </row>
    <row r="440" spans="1:19" ht="12.75" customHeight="1" x14ac:dyDescent="0.25">
      <c r="A440" s="28"/>
      <c r="B440" s="28"/>
      <c r="C440" s="28"/>
      <c r="D440" s="28"/>
      <c r="E440" s="28"/>
      <c r="F440" s="28"/>
      <c r="G440" s="28"/>
      <c r="H440" s="28"/>
      <c r="I440" s="28"/>
      <c r="J440" s="28"/>
      <c r="K440" s="28"/>
      <c r="L440" s="28"/>
      <c r="M440" s="28"/>
      <c r="N440" s="28"/>
      <c r="O440" s="28"/>
      <c r="P440" s="28"/>
      <c r="Q440" s="28"/>
      <c r="R440" s="28"/>
      <c r="S440" s="28"/>
    </row>
    <row r="441" spans="1:19" ht="12.75" customHeight="1" x14ac:dyDescent="0.25">
      <c r="A441" s="28"/>
      <c r="B441" s="28"/>
      <c r="C441" s="28"/>
      <c r="D441" s="28"/>
      <c r="E441" s="28"/>
      <c r="F441" s="28"/>
      <c r="G441" s="28"/>
      <c r="H441" s="28"/>
      <c r="I441" s="28"/>
      <c r="J441" s="28"/>
      <c r="K441" s="28"/>
      <c r="L441" s="28"/>
      <c r="M441" s="28"/>
      <c r="N441" s="28"/>
      <c r="O441" s="28"/>
      <c r="P441" s="28"/>
      <c r="Q441" s="28"/>
      <c r="R441" s="28"/>
      <c r="S441" s="28"/>
    </row>
    <row r="442" spans="1:19" ht="12.75" customHeight="1" x14ac:dyDescent="0.25">
      <c r="A442" s="28"/>
      <c r="B442" s="28"/>
      <c r="C442" s="28"/>
      <c r="D442" s="28"/>
      <c r="E442" s="28"/>
      <c r="F442" s="28"/>
      <c r="G442" s="28"/>
      <c r="H442" s="28"/>
      <c r="I442" s="28"/>
      <c r="J442" s="28"/>
      <c r="K442" s="28"/>
      <c r="L442" s="28"/>
      <c r="M442" s="28"/>
      <c r="N442" s="28"/>
      <c r="O442" s="28"/>
      <c r="P442" s="28"/>
      <c r="Q442" s="28"/>
      <c r="R442" s="28"/>
      <c r="S442" s="28"/>
    </row>
    <row r="443" spans="1:19" ht="12.75" customHeight="1" x14ac:dyDescent="0.25">
      <c r="A443" s="28"/>
      <c r="B443" s="28"/>
      <c r="C443" s="28"/>
      <c r="D443" s="28"/>
      <c r="E443" s="28"/>
      <c r="F443" s="28"/>
      <c r="G443" s="28"/>
      <c r="H443" s="28"/>
      <c r="I443" s="28"/>
      <c r="J443" s="28"/>
      <c r="K443" s="28"/>
      <c r="L443" s="28"/>
      <c r="M443" s="28"/>
      <c r="N443" s="28"/>
      <c r="O443" s="28"/>
      <c r="P443" s="28"/>
      <c r="Q443" s="28"/>
      <c r="R443" s="28"/>
      <c r="S443" s="28"/>
    </row>
    <row r="444" spans="1:19" ht="12.75" customHeight="1" x14ac:dyDescent="0.25">
      <c r="A444" s="28"/>
      <c r="B444" s="28"/>
      <c r="C444" s="28"/>
      <c r="D444" s="28"/>
      <c r="E444" s="28"/>
      <c r="F444" s="28"/>
      <c r="G444" s="28"/>
      <c r="H444" s="28"/>
      <c r="I444" s="28"/>
      <c r="J444" s="28"/>
      <c r="K444" s="28"/>
      <c r="L444" s="28"/>
      <c r="M444" s="28"/>
      <c r="N444" s="28"/>
      <c r="O444" s="28"/>
      <c r="P444" s="28"/>
      <c r="Q444" s="28"/>
      <c r="R444" s="28"/>
      <c r="S444" s="28"/>
    </row>
    <row r="445" spans="1:19" ht="12.75" customHeight="1" x14ac:dyDescent="0.25">
      <c r="A445" s="28"/>
      <c r="B445" s="28"/>
      <c r="C445" s="28"/>
      <c r="D445" s="28"/>
      <c r="E445" s="28"/>
      <c r="F445" s="28"/>
      <c r="G445" s="28"/>
      <c r="H445" s="28"/>
      <c r="I445" s="28"/>
      <c r="J445" s="28"/>
      <c r="K445" s="28"/>
      <c r="L445" s="28"/>
      <c r="M445" s="28"/>
      <c r="N445" s="28"/>
      <c r="O445" s="28"/>
      <c r="P445" s="28"/>
      <c r="Q445" s="28"/>
      <c r="R445" s="28"/>
      <c r="S445" s="28"/>
    </row>
    <row r="446" spans="1:19" ht="12.75" customHeight="1" x14ac:dyDescent="0.25">
      <c r="A446" s="28"/>
      <c r="B446" s="28"/>
      <c r="C446" s="28"/>
      <c r="D446" s="28"/>
      <c r="E446" s="28"/>
      <c r="F446" s="28"/>
      <c r="G446" s="28"/>
      <c r="H446" s="28"/>
      <c r="I446" s="28"/>
      <c r="J446" s="28"/>
      <c r="K446" s="28"/>
      <c r="L446" s="28"/>
      <c r="M446" s="28"/>
      <c r="N446" s="28"/>
      <c r="O446" s="28"/>
      <c r="P446" s="28"/>
      <c r="Q446" s="28"/>
      <c r="R446" s="28"/>
      <c r="S446" s="28"/>
    </row>
    <row r="447" spans="1:19" ht="12.75" customHeight="1" x14ac:dyDescent="0.25">
      <c r="A447" s="28"/>
      <c r="B447" s="28"/>
      <c r="C447" s="28"/>
      <c r="D447" s="28"/>
      <c r="E447" s="28"/>
      <c r="F447" s="28"/>
      <c r="G447" s="28"/>
      <c r="H447" s="28"/>
      <c r="I447" s="28"/>
      <c r="J447" s="28"/>
      <c r="K447" s="28"/>
      <c r="L447" s="28"/>
      <c r="M447" s="28"/>
      <c r="N447" s="28"/>
      <c r="O447" s="28"/>
      <c r="P447" s="28"/>
      <c r="Q447" s="28"/>
      <c r="R447" s="28"/>
      <c r="S447" s="28"/>
    </row>
    <row r="448" spans="1:19" ht="12.75" customHeight="1" x14ac:dyDescent="0.25">
      <c r="A448" s="28"/>
      <c r="B448" s="28"/>
      <c r="C448" s="28"/>
      <c r="D448" s="28"/>
      <c r="E448" s="28"/>
      <c r="F448" s="28"/>
      <c r="G448" s="28"/>
      <c r="H448" s="28"/>
      <c r="I448" s="28"/>
      <c r="J448" s="28"/>
      <c r="K448" s="28"/>
      <c r="L448" s="28"/>
      <c r="M448" s="28"/>
      <c r="N448" s="28"/>
      <c r="O448" s="28"/>
      <c r="P448" s="28"/>
      <c r="Q448" s="28"/>
      <c r="R448" s="28"/>
      <c r="S448" s="28"/>
    </row>
    <row r="449" spans="1:19" ht="12.75" customHeight="1" x14ac:dyDescent="0.25">
      <c r="A449" s="28"/>
      <c r="B449" s="28"/>
      <c r="C449" s="28"/>
      <c r="D449" s="28"/>
      <c r="E449" s="28"/>
      <c r="F449" s="28"/>
      <c r="G449" s="28"/>
      <c r="H449" s="28"/>
      <c r="I449" s="28"/>
      <c r="J449" s="28"/>
      <c r="K449" s="28"/>
      <c r="L449" s="28"/>
      <c r="M449" s="28"/>
      <c r="N449" s="28"/>
      <c r="O449" s="28"/>
      <c r="P449" s="28"/>
      <c r="Q449" s="28"/>
      <c r="R449" s="28"/>
      <c r="S449" s="28"/>
    </row>
    <row r="450" spans="1:19" ht="12.75" customHeight="1" x14ac:dyDescent="0.25">
      <c r="A450" s="28"/>
      <c r="B450" s="28"/>
      <c r="C450" s="28"/>
      <c r="D450" s="28"/>
      <c r="E450" s="28"/>
      <c r="F450" s="28"/>
      <c r="G450" s="28"/>
      <c r="H450" s="28"/>
      <c r="I450" s="28"/>
      <c r="J450" s="28"/>
      <c r="K450" s="28"/>
      <c r="L450" s="28"/>
      <c r="M450" s="28"/>
      <c r="N450" s="28"/>
      <c r="O450" s="28"/>
      <c r="P450" s="28"/>
      <c r="Q450" s="28"/>
      <c r="R450" s="28"/>
      <c r="S450" s="28"/>
    </row>
    <row r="451" spans="1:19" ht="12.75" customHeight="1" x14ac:dyDescent="0.25">
      <c r="A451" s="28"/>
      <c r="B451" s="28"/>
      <c r="C451" s="28"/>
      <c r="D451" s="28"/>
      <c r="E451" s="28"/>
      <c r="F451" s="28"/>
      <c r="G451" s="28"/>
      <c r="H451" s="28"/>
      <c r="I451" s="28"/>
      <c r="J451" s="28"/>
      <c r="K451" s="28"/>
      <c r="L451" s="28"/>
      <c r="M451" s="28"/>
      <c r="N451" s="28"/>
      <c r="O451" s="28"/>
      <c r="P451" s="28"/>
      <c r="Q451" s="28"/>
      <c r="R451" s="28"/>
      <c r="S451" s="28"/>
    </row>
    <row r="452" spans="1:19" ht="12.75" customHeight="1" x14ac:dyDescent="0.25">
      <c r="A452" s="28"/>
      <c r="B452" s="28"/>
      <c r="C452" s="28"/>
      <c r="D452" s="28"/>
      <c r="E452" s="28"/>
      <c r="F452" s="28"/>
      <c r="G452" s="28"/>
      <c r="H452" s="28"/>
      <c r="I452" s="28"/>
      <c r="J452" s="28"/>
      <c r="K452" s="28"/>
      <c r="L452" s="28"/>
      <c r="M452" s="28"/>
      <c r="N452" s="28"/>
      <c r="O452" s="28"/>
      <c r="P452" s="28"/>
      <c r="Q452" s="28"/>
      <c r="R452" s="28"/>
      <c r="S452" s="28"/>
    </row>
    <row r="453" spans="1:19" ht="12.75" customHeight="1" x14ac:dyDescent="0.25">
      <c r="A453" s="28"/>
      <c r="B453" s="28"/>
      <c r="C453" s="28"/>
      <c r="D453" s="28"/>
      <c r="E453" s="28"/>
      <c r="F453" s="28"/>
      <c r="G453" s="28"/>
      <c r="H453" s="28"/>
      <c r="I453" s="28"/>
      <c r="J453" s="28"/>
      <c r="K453" s="28"/>
      <c r="L453" s="28"/>
      <c r="M453" s="28"/>
      <c r="N453" s="28"/>
      <c r="O453" s="28"/>
      <c r="P453" s="28"/>
      <c r="Q453" s="28"/>
      <c r="R453" s="28"/>
      <c r="S453" s="28"/>
    </row>
    <row r="454" spans="1:19" ht="12.75" customHeight="1" x14ac:dyDescent="0.25">
      <c r="A454" s="28"/>
      <c r="B454" s="28"/>
      <c r="C454" s="28"/>
      <c r="D454" s="28"/>
      <c r="E454" s="28"/>
      <c r="F454" s="28"/>
      <c r="G454" s="28"/>
      <c r="H454" s="28"/>
      <c r="I454" s="28"/>
      <c r="J454" s="28"/>
      <c r="K454" s="28"/>
      <c r="L454" s="28"/>
      <c r="M454" s="28"/>
      <c r="N454" s="28"/>
      <c r="O454" s="28"/>
      <c r="P454" s="28"/>
      <c r="Q454" s="28"/>
      <c r="R454" s="28"/>
      <c r="S454" s="28"/>
    </row>
    <row r="455" spans="1:19" ht="12.75" customHeight="1" x14ac:dyDescent="0.25">
      <c r="A455" s="28"/>
      <c r="B455" s="28"/>
      <c r="C455" s="28"/>
      <c r="D455" s="28"/>
      <c r="E455" s="28"/>
      <c r="F455" s="28"/>
      <c r="G455" s="28"/>
      <c r="H455" s="28"/>
      <c r="I455" s="28"/>
      <c r="J455" s="28"/>
      <c r="K455" s="28"/>
      <c r="L455" s="28"/>
      <c r="M455" s="28"/>
      <c r="N455" s="28"/>
      <c r="O455" s="28"/>
      <c r="P455" s="28"/>
      <c r="Q455" s="28"/>
      <c r="R455" s="28"/>
      <c r="S455" s="28"/>
    </row>
    <row r="456" spans="1:19" ht="12.75" customHeight="1" x14ac:dyDescent="0.25">
      <c r="A456" s="28"/>
      <c r="B456" s="28"/>
      <c r="C456" s="28"/>
      <c r="D456" s="28"/>
      <c r="E456" s="28"/>
      <c r="F456" s="28"/>
      <c r="G456" s="28"/>
      <c r="H456" s="28"/>
      <c r="I456" s="28"/>
      <c r="J456" s="28"/>
      <c r="K456" s="28"/>
      <c r="L456" s="28"/>
      <c r="M456" s="28"/>
      <c r="N456" s="28"/>
      <c r="O456" s="28"/>
      <c r="P456" s="28"/>
      <c r="Q456" s="28"/>
      <c r="R456" s="28"/>
      <c r="S456" s="28"/>
    </row>
    <row r="457" spans="1:19" ht="12.75" customHeight="1" x14ac:dyDescent="0.25">
      <c r="A457" s="28"/>
      <c r="B457" s="28"/>
      <c r="C457" s="28"/>
      <c r="D457" s="28"/>
      <c r="E457" s="28"/>
      <c r="F457" s="28"/>
      <c r="G457" s="28"/>
      <c r="H457" s="28"/>
      <c r="I457" s="28"/>
      <c r="J457" s="28"/>
      <c r="K457" s="28"/>
      <c r="L457" s="28"/>
      <c r="M457" s="28"/>
      <c r="N457" s="28"/>
      <c r="O457" s="28"/>
      <c r="P457" s="28"/>
      <c r="Q457" s="28"/>
      <c r="R457" s="28"/>
      <c r="S457" s="28"/>
    </row>
    <row r="458" spans="1:19" ht="12.75" customHeight="1" x14ac:dyDescent="0.25">
      <c r="A458" s="28"/>
      <c r="B458" s="28"/>
      <c r="C458" s="28"/>
      <c r="D458" s="28"/>
      <c r="E458" s="28"/>
      <c r="F458" s="28"/>
      <c r="G458" s="28"/>
      <c r="H458" s="28"/>
      <c r="I458" s="28"/>
      <c r="J458" s="28"/>
      <c r="K458" s="28"/>
      <c r="L458" s="28"/>
      <c r="M458" s="28"/>
      <c r="N458" s="28"/>
      <c r="O458" s="28"/>
      <c r="P458" s="28"/>
      <c r="Q458" s="28"/>
      <c r="R458" s="28"/>
      <c r="S458" s="28"/>
    </row>
    <row r="459" spans="1:19" ht="12.75" customHeight="1" x14ac:dyDescent="0.25">
      <c r="A459" s="28"/>
      <c r="B459" s="28"/>
      <c r="C459" s="28"/>
      <c r="D459" s="28"/>
      <c r="E459" s="28"/>
      <c r="F459" s="28"/>
      <c r="G459" s="28"/>
      <c r="H459" s="28"/>
      <c r="I459" s="28"/>
      <c r="J459" s="28"/>
      <c r="K459" s="28"/>
      <c r="L459" s="28"/>
      <c r="M459" s="28"/>
      <c r="N459" s="28"/>
      <c r="O459" s="28"/>
      <c r="P459" s="28"/>
      <c r="Q459" s="28"/>
      <c r="R459" s="28"/>
      <c r="S459" s="28"/>
    </row>
    <row r="460" spans="1:19" ht="12.75" customHeight="1" x14ac:dyDescent="0.25">
      <c r="A460" s="28"/>
      <c r="B460" s="28"/>
      <c r="C460" s="28"/>
      <c r="D460" s="28"/>
      <c r="E460" s="28"/>
      <c r="F460" s="28"/>
      <c r="G460" s="28"/>
      <c r="H460" s="28"/>
      <c r="I460" s="28"/>
      <c r="J460" s="28"/>
      <c r="K460" s="28"/>
      <c r="L460" s="28"/>
      <c r="M460" s="28"/>
      <c r="N460" s="28"/>
      <c r="O460" s="28"/>
      <c r="P460" s="28"/>
      <c r="Q460" s="28"/>
      <c r="R460" s="28"/>
      <c r="S460" s="28"/>
    </row>
    <row r="461" spans="1:19" ht="12.75" customHeight="1" x14ac:dyDescent="0.25">
      <c r="A461" s="28"/>
      <c r="B461" s="28"/>
      <c r="C461" s="28"/>
      <c r="D461" s="28"/>
      <c r="E461" s="28"/>
      <c r="F461" s="28"/>
      <c r="G461" s="28"/>
      <c r="H461" s="28"/>
      <c r="I461" s="28"/>
      <c r="J461" s="28"/>
      <c r="K461" s="28"/>
      <c r="L461" s="28"/>
      <c r="M461" s="28"/>
      <c r="N461" s="28"/>
      <c r="O461" s="28"/>
      <c r="P461" s="28"/>
      <c r="Q461" s="28"/>
      <c r="R461" s="28"/>
      <c r="S461" s="28"/>
    </row>
    <row r="462" spans="1:19" ht="12.75" customHeight="1" x14ac:dyDescent="0.25">
      <c r="A462" s="28"/>
      <c r="B462" s="28"/>
      <c r="C462" s="28"/>
      <c r="D462" s="28"/>
      <c r="E462" s="28"/>
      <c r="F462" s="28"/>
      <c r="G462" s="28"/>
      <c r="H462" s="28"/>
      <c r="I462" s="28"/>
      <c r="J462" s="28"/>
      <c r="K462" s="28"/>
      <c r="L462" s="28"/>
      <c r="M462" s="28"/>
      <c r="N462" s="28"/>
      <c r="O462" s="28"/>
      <c r="P462" s="28"/>
      <c r="Q462" s="28"/>
      <c r="R462" s="28"/>
      <c r="S462" s="28"/>
    </row>
    <row r="463" spans="1:19" ht="12.75" customHeight="1" x14ac:dyDescent="0.25">
      <c r="A463" s="28"/>
      <c r="B463" s="28"/>
      <c r="C463" s="28"/>
      <c r="D463" s="28"/>
      <c r="E463" s="28"/>
      <c r="F463" s="28"/>
      <c r="G463" s="28"/>
      <c r="H463" s="28"/>
      <c r="I463" s="28"/>
      <c r="J463" s="28"/>
      <c r="K463" s="28"/>
      <c r="L463" s="28"/>
      <c r="M463" s="28"/>
      <c r="N463" s="28"/>
      <c r="O463" s="28"/>
      <c r="P463" s="28"/>
      <c r="Q463" s="28"/>
      <c r="R463" s="28"/>
      <c r="S463" s="28"/>
    </row>
    <row r="464" spans="1:19" ht="12.75" customHeight="1" x14ac:dyDescent="0.25">
      <c r="A464" s="28"/>
      <c r="B464" s="28"/>
      <c r="C464" s="28"/>
      <c r="D464" s="28"/>
      <c r="E464" s="28"/>
      <c r="F464" s="28"/>
      <c r="G464" s="28"/>
      <c r="H464" s="28"/>
      <c r="I464" s="28"/>
      <c r="J464" s="28"/>
      <c r="K464" s="28"/>
      <c r="L464" s="28"/>
      <c r="M464" s="28"/>
      <c r="N464" s="28"/>
      <c r="O464" s="28"/>
      <c r="P464" s="28"/>
      <c r="Q464" s="28"/>
      <c r="R464" s="28"/>
      <c r="S464" s="28"/>
    </row>
    <row r="465" spans="1:19" ht="12.75" customHeight="1" x14ac:dyDescent="0.25">
      <c r="A465" s="28"/>
      <c r="B465" s="28"/>
      <c r="C465" s="28"/>
      <c r="D465" s="28"/>
      <c r="E465" s="28"/>
      <c r="F465" s="28"/>
      <c r="G465" s="28"/>
      <c r="H465" s="28"/>
      <c r="I465" s="28"/>
      <c r="J465" s="28"/>
      <c r="K465" s="28"/>
      <c r="L465" s="28"/>
      <c r="M465" s="28"/>
      <c r="N465" s="28"/>
      <c r="O465" s="28"/>
      <c r="P465" s="28"/>
      <c r="Q465" s="28"/>
      <c r="R465" s="28"/>
      <c r="S465" s="28"/>
    </row>
    <row r="466" spans="1:19" ht="12.75" customHeight="1" x14ac:dyDescent="0.25">
      <c r="A466" s="28"/>
      <c r="B466" s="28"/>
      <c r="C466" s="28"/>
      <c r="D466" s="28"/>
      <c r="E466" s="28"/>
      <c r="F466" s="28"/>
      <c r="G466" s="28"/>
      <c r="H466" s="28"/>
      <c r="I466" s="28"/>
      <c r="J466" s="28"/>
      <c r="K466" s="28"/>
      <c r="L466" s="28"/>
      <c r="M466" s="28"/>
      <c r="N466" s="28"/>
      <c r="O466" s="28"/>
      <c r="P466" s="28"/>
      <c r="Q466" s="28"/>
      <c r="R466" s="28"/>
      <c r="S466" s="28"/>
    </row>
    <row r="467" spans="1:19" ht="12.75" customHeight="1" x14ac:dyDescent="0.25">
      <c r="A467" s="28"/>
      <c r="B467" s="28"/>
      <c r="C467" s="28"/>
      <c r="D467" s="28"/>
      <c r="E467" s="28"/>
      <c r="F467" s="28"/>
      <c r="G467" s="28"/>
      <c r="H467" s="28"/>
      <c r="I467" s="28"/>
      <c r="J467" s="28"/>
      <c r="K467" s="28"/>
      <c r="L467" s="28"/>
      <c r="M467" s="28"/>
      <c r="N467" s="28"/>
      <c r="O467" s="28"/>
      <c r="P467" s="28"/>
      <c r="Q467" s="28"/>
      <c r="R467" s="28"/>
      <c r="S467" s="28"/>
    </row>
    <row r="468" spans="1:19" ht="12.75" customHeight="1" x14ac:dyDescent="0.25">
      <c r="A468" s="28"/>
      <c r="B468" s="28"/>
      <c r="C468" s="28"/>
      <c r="D468" s="28"/>
      <c r="E468" s="28"/>
      <c r="F468" s="28"/>
      <c r="G468" s="28"/>
      <c r="H468" s="28"/>
      <c r="I468" s="28"/>
      <c r="J468" s="28"/>
      <c r="K468" s="28"/>
      <c r="L468" s="28"/>
      <c r="M468" s="28"/>
      <c r="N468" s="28"/>
      <c r="O468" s="28"/>
      <c r="P468" s="28"/>
      <c r="Q468" s="28"/>
      <c r="R468" s="28"/>
      <c r="S468" s="28"/>
    </row>
    <row r="469" spans="1:19" ht="12.75" customHeight="1" x14ac:dyDescent="0.25">
      <c r="A469" s="28"/>
      <c r="B469" s="28"/>
      <c r="C469" s="28"/>
      <c r="D469" s="28"/>
      <c r="E469" s="28"/>
      <c r="F469" s="28"/>
      <c r="G469" s="28"/>
      <c r="H469" s="28"/>
      <c r="I469" s="28"/>
      <c r="J469" s="28"/>
      <c r="K469" s="28"/>
      <c r="L469" s="28"/>
      <c r="M469" s="28"/>
      <c r="N469" s="28"/>
      <c r="O469" s="28"/>
      <c r="P469" s="28"/>
      <c r="Q469" s="28"/>
      <c r="R469" s="28"/>
      <c r="S469" s="28"/>
    </row>
    <row r="470" spans="1:19" ht="12.75" customHeight="1" x14ac:dyDescent="0.25">
      <c r="A470" s="28"/>
      <c r="B470" s="28"/>
      <c r="C470" s="28"/>
      <c r="D470" s="28"/>
      <c r="E470" s="28"/>
      <c r="F470" s="28"/>
      <c r="G470" s="28"/>
      <c r="H470" s="28"/>
      <c r="I470" s="28"/>
      <c r="J470" s="28"/>
      <c r="K470" s="28"/>
      <c r="L470" s="28"/>
      <c r="M470" s="28"/>
      <c r="N470" s="28"/>
      <c r="O470" s="28"/>
      <c r="P470" s="28"/>
      <c r="Q470" s="28"/>
      <c r="R470" s="28"/>
      <c r="S470" s="28"/>
    </row>
    <row r="471" spans="1:19" ht="12.75" customHeight="1" x14ac:dyDescent="0.25">
      <c r="A471" s="28"/>
      <c r="B471" s="28"/>
      <c r="C471" s="28"/>
      <c r="D471" s="28"/>
      <c r="E471" s="28"/>
      <c r="F471" s="28"/>
      <c r="G471" s="28"/>
      <c r="H471" s="28"/>
      <c r="I471" s="28"/>
      <c r="J471" s="28"/>
      <c r="K471" s="28"/>
      <c r="L471" s="28"/>
      <c r="M471" s="28"/>
      <c r="N471" s="28"/>
      <c r="O471" s="28"/>
      <c r="P471" s="28"/>
      <c r="Q471" s="28"/>
      <c r="R471" s="28"/>
      <c r="S471" s="28"/>
    </row>
    <row r="472" spans="1:19" ht="12.75" customHeight="1" x14ac:dyDescent="0.25">
      <c r="A472" s="28"/>
      <c r="B472" s="28"/>
      <c r="C472" s="28"/>
      <c r="D472" s="28"/>
      <c r="E472" s="28"/>
      <c r="F472" s="28"/>
      <c r="G472" s="28"/>
      <c r="H472" s="28"/>
      <c r="I472" s="28"/>
      <c r="J472" s="28"/>
      <c r="K472" s="28"/>
      <c r="L472" s="28"/>
      <c r="M472" s="28"/>
      <c r="N472" s="28"/>
      <c r="O472" s="28"/>
      <c r="P472" s="28"/>
      <c r="Q472" s="28"/>
      <c r="R472" s="28"/>
      <c r="S472" s="28"/>
    </row>
    <row r="473" spans="1:19" ht="12.75" customHeight="1" x14ac:dyDescent="0.25">
      <c r="A473" s="28"/>
      <c r="B473" s="28"/>
      <c r="C473" s="28"/>
      <c r="D473" s="28"/>
      <c r="E473" s="28"/>
      <c r="F473" s="28"/>
      <c r="G473" s="28"/>
      <c r="H473" s="28"/>
      <c r="I473" s="28"/>
      <c r="J473" s="28"/>
      <c r="K473" s="28"/>
      <c r="L473" s="28"/>
      <c r="M473" s="28"/>
      <c r="N473" s="28"/>
      <c r="O473" s="28"/>
      <c r="P473" s="28"/>
      <c r="Q473" s="28"/>
      <c r="R473" s="28"/>
      <c r="S473" s="28"/>
    </row>
    <row r="474" spans="1:19" ht="12.75" customHeight="1" x14ac:dyDescent="0.25">
      <c r="A474" s="28"/>
      <c r="B474" s="28"/>
      <c r="C474" s="28"/>
      <c r="D474" s="28"/>
      <c r="E474" s="28"/>
      <c r="F474" s="28"/>
      <c r="G474" s="28"/>
      <c r="H474" s="28"/>
      <c r="I474" s="28"/>
      <c r="J474" s="28"/>
      <c r="K474" s="28"/>
      <c r="L474" s="28"/>
      <c r="M474" s="28"/>
      <c r="N474" s="28"/>
      <c r="O474" s="28"/>
      <c r="P474" s="28"/>
      <c r="Q474" s="28"/>
      <c r="R474" s="28"/>
      <c r="S474" s="28"/>
    </row>
    <row r="475" spans="1:19" ht="12.75" customHeight="1" x14ac:dyDescent="0.25">
      <c r="A475" s="28"/>
      <c r="B475" s="28"/>
      <c r="C475" s="28"/>
      <c r="D475" s="28"/>
      <c r="E475" s="28"/>
      <c r="F475" s="28"/>
      <c r="G475" s="28"/>
      <c r="H475" s="28"/>
      <c r="I475" s="28"/>
      <c r="J475" s="28"/>
      <c r="K475" s="28"/>
      <c r="L475" s="28"/>
      <c r="M475" s="28"/>
      <c r="N475" s="28"/>
      <c r="O475" s="28"/>
      <c r="P475" s="28"/>
      <c r="Q475" s="28"/>
      <c r="R475" s="28"/>
      <c r="S475" s="28"/>
    </row>
    <row r="476" spans="1:19" ht="12.75" customHeight="1" x14ac:dyDescent="0.25">
      <c r="A476" s="28"/>
      <c r="B476" s="28"/>
      <c r="C476" s="28"/>
      <c r="D476" s="28"/>
      <c r="E476" s="28"/>
      <c r="F476" s="28"/>
      <c r="G476" s="28"/>
      <c r="H476" s="28"/>
      <c r="I476" s="28"/>
      <c r="J476" s="28"/>
      <c r="K476" s="28"/>
      <c r="L476" s="28"/>
      <c r="M476" s="28"/>
      <c r="N476" s="28"/>
      <c r="O476" s="28"/>
      <c r="P476" s="28"/>
      <c r="Q476" s="28"/>
      <c r="R476" s="28"/>
      <c r="S476" s="28"/>
    </row>
    <row r="477" spans="1:19" ht="12.75" customHeight="1" x14ac:dyDescent="0.25">
      <c r="A477" s="28"/>
      <c r="B477" s="28"/>
      <c r="C477" s="28"/>
      <c r="D477" s="28"/>
      <c r="E477" s="28"/>
      <c r="F477" s="28"/>
      <c r="G477" s="28"/>
      <c r="H477" s="28"/>
      <c r="I477" s="28"/>
      <c r="J477" s="28"/>
      <c r="K477" s="28"/>
      <c r="L477" s="28"/>
      <c r="M477" s="28"/>
      <c r="N477" s="28"/>
      <c r="O477" s="28"/>
      <c r="P477" s="28"/>
      <c r="Q477" s="28"/>
      <c r="R477" s="28"/>
      <c r="S477" s="28"/>
    </row>
    <row r="478" spans="1:19" ht="12.75" customHeight="1" x14ac:dyDescent="0.25">
      <c r="A478" s="28"/>
      <c r="B478" s="28"/>
      <c r="C478" s="28"/>
      <c r="D478" s="28"/>
      <c r="E478" s="28"/>
      <c r="F478" s="28"/>
      <c r="G478" s="28"/>
      <c r="H478" s="28"/>
      <c r="I478" s="28"/>
      <c r="J478" s="28"/>
      <c r="K478" s="28"/>
      <c r="L478" s="28"/>
      <c r="M478" s="28"/>
      <c r="N478" s="28"/>
      <c r="O478" s="28"/>
      <c r="P478" s="28"/>
      <c r="Q478" s="28"/>
      <c r="R478" s="28"/>
      <c r="S478" s="28"/>
    </row>
    <row r="479" spans="1:19" ht="12.75" customHeight="1" x14ac:dyDescent="0.25">
      <c r="A479" s="28"/>
      <c r="B479" s="28"/>
      <c r="C479" s="28"/>
      <c r="D479" s="28"/>
      <c r="E479" s="28"/>
      <c r="F479" s="28"/>
      <c r="G479" s="28"/>
      <c r="H479" s="28"/>
      <c r="I479" s="28"/>
      <c r="J479" s="28"/>
      <c r="K479" s="28"/>
      <c r="L479" s="28"/>
      <c r="M479" s="28"/>
      <c r="N479" s="28"/>
      <c r="O479" s="28"/>
      <c r="P479" s="28"/>
      <c r="Q479" s="28"/>
      <c r="R479" s="28"/>
      <c r="S479" s="28"/>
    </row>
    <row r="480" spans="1:19" ht="12.75" customHeight="1" x14ac:dyDescent="0.25">
      <c r="A480" s="28"/>
      <c r="B480" s="28"/>
      <c r="C480" s="28"/>
      <c r="D480" s="28"/>
      <c r="E480" s="28"/>
      <c r="F480" s="28"/>
      <c r="G480" s="28"/>
      <c r="H480" s="28"/>
      <c r="I480" s="28"/>
      <c r="J480" s="28"/>
      <c r="K480" s="28"/>
      <c r="L480" s="28"/>
      <c r="M480" s="28"/>
      <c r="N480" s="28"/>
      <c r="O480" s="28"/>
      <c r="P480" s="28"/>
      <c r="Q480" s="28"/>
      <c r="R480" s="28"/>
      <c r="S480" s="28"/>
    </row>
    <row r="481" spans="1:19" ht="12.75" customHeight="1" x14ac:dyDescent="0.25">
      <c r="A481" s="28"/>
      <c r="B481" s="28"/>
      <c r="C481" s="28"/>
      <c r="D481" s="28"/>
      <c r="E481" s="28"/>
      <c r="F481" s="28"/>
      <c r="G481" s="28"/>
      <c r="H481" s="28"/>
      <c r="I481" s="28"/>
      <c r="J481" s="28"/>
      <c r="K481" s="28"/>
      <c r="L481" s="28"/>
      <c r="M481" s="28"/>
      <c r="N481" s="28"/>
      <c r="O481" s="28"/>
      <c r="P481" s="28"/>
      <c r="Q481" s="28"/>
      <c r="R481" s="28"/>
      <c r="S481" s="28"/>
    </row>
    <row r="482" spans="1:19" ht="12.75" customHeight="1" x14ac:dyDescent="0.25">
      <c r="A482" s="28"/>
      <c r="B482" s="28"/>
      <c r="C482" s="28"/>
      <c r="D482" s="28"/>
      <c r="E482" s="28"/>
      <c r="F482" s="28"/>
      <c r="G482" s="28"/>
      <c r="H482" s="28"/>
      <c r="I482" s="28"/>
      <c r="J482" s="28"/>
      <c r="K482" s="28"/>
      <c r="L482" s="28"/>
      <c r="M482" s="28"/>
      <c r="N482" s="28"/>
      <c r="O482" s="28"/>
      <c r="P482" s="28"/>
      <c r="Q482" s="28"/>
      <c r="R482" s="28"/>
      <c r="S482" s="28"/>
    </row>
    <row r="483" spans="1:19" ht="12.75" customHeight="1" x14ac:dyDescent="0.25">
      <c r="A483" s="28"/>
      <c r="B483" s="28"/>
      <c r="C483" s="28"/>
      <c r="D483" s="28"/>
      <c r="E483" s="28"/>
      <c r="F483" s="28"/>
      <c r="G483" s="28"/>
      <c r="H483" s="28"/>
      <c r="I483" s="28"/>
      <c r="J483" s="28"/>
      <c r="K483" s="28"/>
      <c r="L483" s="28"/>
      <c r="M483" s="28"/>
      <c r="N483" s="28"/>
      <c r="O483" s="28"/>
      <c r="P483" s="28"/>
      <c r="Q483" s="28"/>
      <c r="R483" s="28"/>
      <c r="S483" s="28"/>
    </row>
    <row r="484" spans="1:19" ht="12.75" customHeight="1" x14ac:dyDescent="0.25">
      <c r="A484" s="28"/>
      <c r="B484" s="28"/>
      <c r="C484" s="28"/>
      <c r="D484" s="28"/>
      <c r="E484" s="28"/>
      <c r="F484" s="28"/>
      <c r="G484" s="28"/>
      <c r="H484" s="28"/>
      <c r="I484" s="28"/>
      <c r="J484" s="28"/>
      <c r="K484" s="28"/>
      <c r="L484" s="28"/>
      <c r="M484" s="28"/>
      <c r="N484" s="28"/>
      <c r="O484" s="28"/>
      <c r="P484" s="28"/>
      <c r="Q484" s="28"/>
      <c r="R484" s="28"/>
      <c r="S484" s="28"/>
    </row>
    <row r="485" spans="1:19" ht="12.75" customHeight="1" x14ac:dyDescent="0.25">
      <c r="A485" s="28"/>
      <c r="B485" s="28"/>
      <c r="C485" s="28"/>
      <c r="D485" s="28"/>
      <c r="E485" s="28"/>
      <c r="F485" s="28"/>
      <c r="G485" s="28"/>
      <c r="H485" s="28"/>
      <c r="I485" s="28"/>
      <c r="J485" s="28"/>
      <c r="K485" s="28"/>
      <c r="L485" s="28"/>
      <c r="M485" s="28"/>
      <c r="N485" s="28"/>
      <c r="O485" s="28"/>
      <c r="P485" s="28"/>
      <c r="Q485" s="28"/>
      <c r="R485" s="28"/>
      <c r="S485" s="28"/>
    </row>
    <row r="486" spans="1:19" ht="12.75" customHeight="1" x14ac:dyDescent="0.25">
      <c r="A486" s="28"/>
      <c r="B486" s="28"/>
      <c r="C486" s="28"/>
      <c r="D486" s="28"/>
      <c r="E486" s="28"/>
      <c r="F486" s="28"/>
      <c r="G486" s="28"/>
      <c r="H486" s="28"/>
      <c r="I486" s="28"/>
      <c r="J486" s="28"/>
      <c r="K486" s="28"/>
      <c r="L486" s="28"/>
      <c r="M486" s="28"/>
      <c r="N486" s="28"/>
      <c r="O486" s="28"/>
      <c r="P486" s="28"/>
      <c r="Q486" s="28"/>
      <c r="R486" s="28"/>
      <c r="S486" s="28"/>
    </row>
    <row r="487" spans="1:19" ht="12.75" customHeight="1" x14ac:dyDescent="0.25">
      <c r="A487" s="28"/>
      <c r="B487" s="28"/>
      <c r="C487" s="28"/>
      <c r="D487" s="28"/>
      <c r="E487" s="28"/>
      <c r="F487" s="28"/>
      <c r="G487" s="28"/>
      <c r="H487" s="28"/>
      <c r="I487" s="28"/>
      <c r="J487" s="28"/>
      <c r="K487" s="28"/>
      <c r="L487" s="28"/>
      <c r="M487" s="28"/>
      <c r="N487" s="28"/>
      <c r="O487" s="28"/>
      <c r="P487" s="28"/>
      <c r="Q487" s="28"/>
      <c r="R487" s="28"/>
      <c r="S487" s="28"/>
    </row>
    <row r="488" spans="1:19" ht="12.75" customHeight="1" x14ac:dyDescent="0.25">
      <c r="A488" s="28"/>
      <c r="B488" s="28"/>
      <c r="C488" s="28"/>
      <c r="D488" s="28"/>
      <c r="E488" s="28"/>
      <c r="F488" s="28"/>
      <c r="G488" s="28"/>
      <c r="H488" s="28"/>
      <c r="I488" s="28"/>
      <c r="J488" s="28"/>
      <c r="K488" s="28"/>
      <c r="L488" s="28"/>
      <c r="M488" s="28"/>
      <c r="N488" s="28"/>
      <c r="O488" s="28"/>
      <c r="P488" s="28"/>
      <c r="Q488" s="28"/>
      <c r="R488" s="28"/>
      <c r="S488" s="28"/>
    </row>
    <row r="489" spans="1:19" ht="12.75" customHeight="1" x14ac:dyDescent="0.25">
      <c r="A489" s="28"/>
      <c r="B489" s="28"/>
      <c r="C489" s="28"/>
      <c r="D489" s="28"/>
      <c r="E489" s="28"/>
      <c r="F489" s="28"/>
      <c r="G489" s="28"/>
      <c r="H489" s="28"/>
      <c r="I489" s="28"/>
      <c r="J489" s="28"/>
      <c r="K489" s="28"/>
      <c r="L489" s="28"/>
      <c r="M489" s="28"/>
      <c r="N489" s="28"/>
      <c r="O489" s="28"/>
      <c r="P489" s="28"/>
      <c r="Q489" s="28"/>
      <c r="R489" s="28"/>
      <c r="S489" s="28"/>
    </row>
    <row r="490" spans="1:19" ht="12.75" customHeight="1" x14ac:dyDescent="0.25">
      <c r="A490" s="28"/>
      <c r="B490" s="28"/>
      <c r="C490" s="28"/>
      <c r="D490" s="28"/>
      <c r="E490" s="28"/>
      <c r="F490" s="28"/>
      <c r="G490" s="28"/>
      <c r="H490" s="28"/>
      <c r="I490" s="28"/>
      <c r="J490" s="28"/>
      <c r="K490" s="28"/>
      <c r="L490" s="28"/>
      <c r="M490" s="28"/>
      <c r="N490" s="28"/>
      <c r="O490" s="28"/>
      <c r="P490" s="28"/>
      <c r="Q490" s="28"/>
      <c r="R490" s="28"/>
      <c r="S490" s="28"/>
    </row>
    <row r="491" spans="1:19" ht="12.75" customHeight="1" x14ac:dyDescent="0.25">
      <c r="A491" s="28"/>
      <c r="B491" s="28"/>
      <c r="C491" s="28"/>
      <c r="D491" s="28"/>
      <c r="E491" s="28"/>
      <c r="F491" s="28"/>
      <c r="G491" s="28"/>
      <c r="H491" s="28"/>
      <c r="I491" s="28"/>
      <c r="J491" s="28"/>
      <c r="K491" s="28"/>
      <c r="L491" s="28"/>
      <c r="M491" s="28"/>
      <c r="N491" s="28"/>
      <c r="O491" s="28"/>
      <c r="P491" s="28"/>
      <c r="Q491" s="28"/>
      <c r="R491" s="28"/>
      <c r="S491" s="28"/>
    </row>
    <row r="492" spans="1:19" ht="12.75" customHeight="1" x14ac:dyDescent="0.25">
      <c r="A492" s="28"/>
      <c r="B492" s="28"/>
      <c r="C492" s="28"/>
      <c r="D492" s="28"/>
      <c r="E492" s="28"/>
      <c r="F492" s="28"/>
      <c r="G492" s="28"/>
      <c r="H492" s="28"/>
      <c r="I492" s="28"/>
      <c r="J492" s="28"/>
      <c r="K492" s="28"/>
      <c r="L492" s="28"/>
      <c r="M492" s="28"/>
      <c r="N492" s="28"/>
      <c r="O492" s="28"/>
      <c r="P492" s="28"/>
      <c r="Q492" s="28"/>
      <c r="R492" s="28"/>
      <c r="S492" s="28"/>
    </row>
    <row r="493" spans="1:19" ht="12.75" customHeight="1" x14ac:dyDescent="0.25">
      <c r="A493" s="28"/>
      <c r="B493" s="28"/>
      <c r="C493" s="28"/>
      <c r="D493" s="28"/>
      <c r="E493" s="28"/>
      <c r="F493" s="28"/>
      <c r="G493" s="28"/>
      <c r="H493" s="28"/>
      <c r="I493" s="28"/>
      <c r="J493" s="28"/>
      <c r="K493" s="28"/>
      <c r="L493" s="28"/>
      <c r="M493" s="28"/>
      <c r="N493" s="28"/>
      <c r="O493" s="28"/>
      <c r="P493" s="28"/>
      <c r="Q493" s="28"/>
      <c r="R493" s="28"/>
      <c r="S493" s="28"/>
    </row>
    <row r="494" spans="1:19" ht="12.75" customHeight="1" x14ac:dyDescent="0.25">
      <c r="A494" s="28"/>
      <c r="B494" s="28"/>
      <c r="C494" s="28"/>
      <c r="D494" s="28"/>
      <c r="E494" s="28"/>
      <c r="F494" s="28"/>
      <c r="G494" s="28"/>
      <c r="H494" s="28"/>
      <c r="I494" s="28"/>
      <c r="J494" s="28"/>
      <c r="K494" s="28"/>
      <c r="L494" s="28"/>
      <c r="M494" s="28"/>
      <c r="N494" s="28"/>
      <c r="O494" s="28"/>
      <c r="P494" s="28"/>
      <c r="Q494" s="28"/>
      <c r="R494" s="28"/>
      <c r="S494" s="28"/>
    </row>
    <row r="495" spans="1:19" ht="12.75" customHeight="1" x14ac:dyDescent="0.25">
      <c r="A495" s="28"/>
      <c r="B495" s="28"/>
      <c r="C495" s="28"/>
      <c r="D495" s="28"/>
      <c r="E495" s="28"/>
      <c r="F495" s="28"/>
      <c r="G495" s="28"/>
      <c r="H495" s="28"/>
      <c r="I495" s="28"/>
      <c r="J495" s="28"/>
      <c r="K495" s="28"/>
      <c r="L495" s="28"/>
      <c r="M495" s="28"/>
      <c r="N495" s="28"/>
      <c r="O495" s="28"/>
      <c r="P495" s="28"/>
      <c r="Q495" s="28"/>
      <c r="R495" s="28"/>
      <c r="S495" s="28"/>
    </row>
    <row r="496" spans="1:19" ht="12.75" customHeight="1" x14ac:dyDescent="0.25">
      <c r="A496" s="28"/>
      <c r="B496" s="28"/>
      <c r="C496" s="28"/>
      <c r="D496" s="28"/>
      <c r="E496" s="28"/>
      <c r="F496" s="28"/>
      <c r="G496" s="28"/>
      <c r="H496" s="28"/>
      <c r="I496" s="28"/>
      <c r="J496" s="28"/>
      <c r="K496" s="28"/>
      <c r="L496" s="28"/>
      <c r="M496" s="28"/>
      <c r="N496" s="28"/>
      <c r="O496" s="28"/>
      <c r="P496" s="28"/>
      <c r="Q496" s="28"/>
      <c r="R496" s="28"/>
      <c r="S496" s="28"/>
    </row>
    <row r="497" spans="1:19" ht="12.75" customHeight="1" x14ac:dyDescent="0.25">
      <c r="A497" s="28"/>
      <c r="B497" s="28"/>
      <c r="C497" s="28"/>
      <c r="D497" s="28"/>
      <c r="E497" s="28"/>
      <c r="F497" s="28"/>
      <c r="G497" s="28"/>
      <c r="H497" s="28"/>
      <c r="I497" s="28"/>
      <c r="J497" s="28"/>
      <c r="K497" s="28"/>
      <c r="L497" s="28"/>
      <c r="M497" s="28"/>
      <c r="N497" s="28"/>
      <c r="O497" s="28"/>
      <c r="P497" s="28"/>
      <c r="Q497" s="28"/>
      <c r="R497" s="28"/>
      <c r="S497" s="28"/>
    </row>
    <row r="498" spans="1:19" ht="12.75" customHeight="1" x14ac:dyDescent="0.25">
      <c r="A498" s="28"/>
      <c r="B498" s="28"/>
      <c r="C498" s="28"/>
      <c r="D498" s="28"/>
      <c r="E498" s="28"/>
      <c r="F498" s="28"/>
      <c r="G498" s="28"/>
      <c r="H498" s="28"/>
      <c r="I498" s="28"/>
      <c r="J498" s="28"/>
      <c r="K498" s="28"/>
      <c r="L498" s="28"/>
      <c r="M498" s="28"/>
      <c r="N498" s="28"/>
      <c r="O498" s="28"/>
      <c r="P498" s="28"/>
      <c r="Q498" s="28"/>
      <c r="R498" s="28"/>
      <c r="S498" s="28"/>
    </row>
    <row r="499" spans="1:19" ht="12.75" customHeight="1" x14ac:dyDescent="0.25">
      <c r="A499" s="28"/>
      <c r="B499" s="28"/>
      <c r="C499" s="28"/>
      <c r="D499" s="28"/>
      <c r="E499" s="28"/>
      <c r="F499" s="28"/>
      <c r="G499" s="28"/>
      <c r="H499" s="28"/>
      <c r="I499" s="28"/>
      <c r="J499" s="28"/>
      <c r="K499" s="28"/>
      <c r="L499" s="28"/>
      <c r="M499" s="28"/>
      <c r="N499" s="28"/>
      <c r="O499" s="28"/>
      <c r="P499" s="28"/>
      <c r="Q499" s="28"/>
      <c r="R499" s="28"/>
      <c r="S499" s="28"/>
    </row>
    <row r="500" spans="1:19" ht="12.75" customHeight="1" x14ac:dyDescent="0.25">
      <c r="A500" s="28"/>
      <c r="B500" s="28"/>
      <c r="C500" s="28"/>
      <c r="D500" s="28"/>
      <c r="E500" s="28"/>
      <c r="F500" s="28"/>
      <c r="G500" s="28"/>
      <c r="H500" s="28"/>
      <c r="I500" s="28"/>
      <c r="J500" s="28"/>
      <c r="K500" s="28"/>
      <c r="L500" s="28"/>
      <c r="M500" s="28"/>
      <c r="N500" s="28"/>
      <c r="O500" s="28"/>
      <c r="P500" s="28"/>
      <c r="Q500" s="28"/>
      <c r="R500" s="28"/>
      <c r="S500" s="28"/>
    </row>
    <row r="501" spans="1:19" ht="12.75" customHeight="1" x14ac:dyDescent="0.25">
      <c r="A501" s="28"/>
      <c r="B501" s="28"/>
      <c r="C501" s="28"/>
      <c r="D501" s="28"/>
      <c r="E501" s="28"/>
      <c r="F501" s="28"/>
      <c r="G501" s="28"/>
      <c r="H501" s="28"/>
      <c r="I501" s="28"/>
      <c r="J501" s="28"/>
      <c r="K501" s="28"/>
      <c r="L501" s="28"/>
      <c r="M501" s="28"/>
      <c r="N501" s="28"/>
      <c r="O501" s="28"/>
      <c r="P501" s="28"/>
      <c r="Q501" s="28"/>
      <c r="R501" s="28"/>
      <c r="S501" s="28"/>
    </row>
    <row r="502" spans="1:19" ht="12.75" customHeight="1" x14ac:dyDescent="0.25">
      <c r="A502" s="28"/>
      <c r="B502" s="28"/>
      <c r="C502" s="28"/>
      <c r="D502" s="28"/>
      <c r="E502" s="28"/>
      <c r="F502" s="28"/>
      <c r="G502" s="28"/>
      <c r="H502" s="28"/>
      <c r="I502" s="28"/>
      <c r="J502" s="28"/>
      <c r="K502" s="28"/>
      <c r="L502" s="28"/>
      <c r="M502" s="28"/>
      <c r="N502" s="28"/>
      <c r="O502" s="28"/>
      <c r="P502" s="28"/>
      <c r="Q502" s="28"/>
      <c r="R502" s="28"/>
      <c r="S502" s="28"/>
    </row>
    <row r="503" spans="1:19" ht="12.75" customHeight="1" x14ac:dyDescent="0.25">
      <c r="A503" s="28"/>
      <c r="B503" s="28"/>
      <c r="C503" s="28"/>
      <c r="D503" s="28"/>
      <c r="E503" s="28"/>
      <c r="F503" s="28"/>
      <c r="G503" s="28"/>
      <c r="H503" s="28"/>
      <c r="I503" s="28"/>
      <c r="J503" s="28"/>
      <c r="K503" s="28"/>
      <c r="L503" s="28"/>
      <c r="M503" s="28"/>
      <c r="N503" s="28"/>
      <c r="O503" s="28"/>
      <c r="P503" s="28"/>
      <c r="Q503" s="28"/>
      <c r="R503" s="28"/>
      <c r="S503" s="28"/>
    </row>
    <row r="504" spans="1:19" ht="12.75" customHeight="1" x14ac:dyDescent="0.25">
      <c r="A504" s="28"/>
      <c r="B504" s="28"/>
      <c r="C504" s="28"/>
      <c r="D504" s="28"/>
      <c r="E504" s="28"/>
      <c r="F504" s="28"/>
      <c r="G504" s="28"/>
      <c r="H504" s="28"/>
      <c r="I504" s="28"/>
      <c r="J504" s="28"/>
      <c r="K504" s="28"/>
      <c r="L504" s="28"/>
      <c r="M504" s="28"/>
      <c r="N504" s="28"/>
      <c r="O504" s="28"/>
      <c r="P504" s="28"/>
      <c r="Q504" s="28"/>
      <c r="R504" s="28"/>
      <c r="S504" s="28"/>
    </row>
    <row r="505" spans="1:19" ht="12.75" customHeight="1" x14ac:dyDescent="0.25">
      <c r="A505" s="28"/>
      <c r="B505" s="28"/>
      <c r="C505" s="28"/>
      <c r="D505" s="28"/>
      <c r="E505" s="28"/>
      <c r="F505" s="28"/>
      <c r="G505" s="28"/>
      <c r="H505" s="28"/>
      <c r="I505" s="28"/>
      <c r="J505" s="28"/>
      <c r="K505" s="28"/>
      <c r="L505" s="28"/>
      <c r="M505" s="28"/>
      <c r="N505" s="28"/>
      <c r="O505" s="28"/>
      <c r="P505" s="28"/>
      <c r="Q505" s="28"/>
      <c r="R505" s="28"/>
      <c r="S505" s="28"/>
    </row>
    <row r="506" spans="1:19" ht="12.75" customHeight="1" x14ac:dyDescent="0.25">
      <c r="A506" s="28"/>
      <c r="B506" s="28"/>
      <c r="C506" s="28"/>
      <c r="D506" s="28"/>
      <c r="E506" s="28"/>
      <c r="F506" s="28"/>
      <c r="G506" s="28"/>
      <c r="H506" s="28"/>
      <c r="I506" s="28"/>
      <c r="J506" s="28"/>
      <c r="K506" s="28"/>
      <c r="L506" s="28"/>
      <c r="M506" s="28"/>
      <c r="N506" s="28"/>
      <c r="O506" s="28"/>
      <c r="P506" s="28"/>
      <c r="Q506" s="28"/>
      <c r="R506" s="28"/>
      <c r="S506" s="28"/>
    </row>
    <row r="507" spans="1:19" ht="12.75" customHeight="1" x14ac:dyDescent="0.25">
      <c r="A507" s="28"/>
      <c r="B507" s="28"/>
      <c r="C507" s="28"/>
      <c r="D507" s="28"/>
      <c r="E507" s="28"/>
      <c r="F507" s="28"/>
      <c r="G507" s="28"/>
      <c r="H507" s="28"/>
      <c r="I507" s="28"/>
      <c r="J507" s="28"/>
      <c r="K507" s="28"/>
      <c r="L507" s="28"/>
      <c r="M507" s="28"/>
      <c r="N507" s="28"/>
      <c r="O507" s="28"/>
      <c r="P507" s="28"/>
      <c r="Q507" s="28"/>
      <c r="R507" s="28"/>
      <c r="S507" s="28"/>
    </row>
    <row r="508" spans="1:19" ht="12.75" customHeight="1" x14ac:dyDescent="0.25">
      <c r="A508" s="28"/>
      <c r="B508" s="28"/>
      <c r="C508" s="28"/>
      <c r="D508" s="28"/>
      <c r="E508" s="28"/>
      <c r="F508" s="28"/>
      <c r="G508" s="28"/>
      <c r="H508" s="28"/>
      <c r="I508" s="28"/>
      <c r="J508" s="28"/>
      <c r="K508" s="28"/>
      <c r="L508" s="28"/>
      <c r="M508" s="28"/>
      <c r="N508" s="28"/>
      <c r="O508" s="28"/>
      <c r="P508" s="28"/>
      <c r="Q508" s="28"/>
      <c r="R508" s="28"/>
      <c r="S508" s="28"/>
    </row>
    <row r="509" spans="1:19" ht="12.75" customHeight="1" x14ac:dyDescent="0.25">
      <c r="A509" s="28"/>
      <c r="B509" s="28"/>
      <c r="C509" s="28"/>
      <c r="D509" s="28"/>
      <c r="E509" s="28"/>
      <c r="F509" s="28"/>
      <c r="G509" s="28"/>
      <c r="H509" s="28"/>
      <c r="I509" s="28"/>
      <c r="J509" s="28"/>
      <c r="K509" s="28"/>
      <c r="L509" s="28"/>
      <c r="M509" s="28"/>
      <c r="N509" s="28"/>
      <c r="O509" s="28"/>
      <c r="P509" s="28"/>
      <c r="Q509" s="28"/>
      <c r="R509" s="28"/>
      <c r="S509" s="28"/>
    </row>
    <row r="510" spans="1:19" ht="12.75" customHeight="1" x14ac:dyDescent="0.25">
      <c r="A510" s="28"/>
      <c r="B510" s="28"/>
      <c r="C510" s="28"/>
      <c r="D510" s="28"/>
      <c r="E510" s="28"/>
      <c r="F510" s="28"/>
      <c r="G510" s="28"/>
      <c r="H510" s="28"/>
      <c r="I510" s="28"/>
      <c r="J510" s="28"/>
      <c r="K510" s="28"/>
      <c r="L510" s="28"/>
      <c r="M510" s="28"/>
      <c r="N510" s="28"/>
      <c r="O510" s="28"/>
      <c r="P510" s="28"/>
      <c r="Q510" s="28"/>
      <c r="R510" s="28"/>
      <c r="S510" s="28"/>
    </row>
    <row r="511" spans="1:19" ht="12.75" customHeight="1" x14ac:dyDescent="0.25">
      <c r="A511" s="28"/>
      <c r="B511" s="28"/>
      <c r="C511" s="28"/>
      <c r="D511" s="28"/>
      <c r="E511" s="28"/>
      <c r="F511" s="28"/>
      <c r="G511" s="28"/>
      <c r="H511" s="28"/>
      <c r="I511" s="28"/>
      <c r="J511" s="28"/>
      <c r="K511" s="28"/>
      <c r="L511" s="28"/>
      <c r="M511" s="28"/>
      <c r="N511" s="28"/>
      <c r="O511" s="28"/>
      <c r="P511" s="28"/>
      <c r="Q511" s="28"/>
      <c r="R511" s="28"/>
      <c r="S511" s="28"/>
    </row>
    <row r="512" spans="1:19" ht="12.75" customHeight="1" x14ac:dyDescent="0.25">
      <c r="A512" s="28"/>
      <c r="B512" s="28"/>
      <c r="C512" s="28"/>
      <c r="D512" s="28"/>
      <c r="E512" s="28"/>
      <c r="F512" s="28"/>
      <c r="G512" s="28"/>
      <c r="H512" s="28"/>
      <c r="I512" s="28"/>
      <c r="J512" s="28"/>
      <c r="K512" s="28"/>
      <c r="L512" s="28"/>
      <c r="M512" s="28"/>
      <c r="N512" s="28"/>
      <c r="O512" s="28"/>
      <c r="P512" s="28"/>
      <c r="Q512" s="28"/>
      <c r="R512" s="28"/>
      <c r="S512" s="28"/>
    </row>
    <row r="513" spans="1:19" ht="12.75" customHeight="1" x14ac:dyDescent="0.25">
      <c r="A513" s="28"/>
      <c r="B513" s="28"/>
      <c r="C513" s="28"/>
      <c r="D513" s="28"/>
      <c r="E513" s="28"/>
      <c r="F513" s="28"/>
      <c r="G513" s="28"/>
      <c r="H513" s="28"/>
      <c r="I513" s="28"/>
      <c r="J513" s="28"/>
      <c r="K513" s="28"/>
      <c r="L513" s="28"/>
      <c r="M513" s="28"/>
      <c r="N513" s="28"/>
      <c r="O513" s="28"/>
      <c r="P513" s="28"/>
      <c r="Q513" s="28"/>
      <c r="R513" s="28"/>
      <c r="S513" s="28"/>
    </row>
    <row r="514" spans="1:19" ht="12.75" customHeight="1" x14ac:dyDescent="0.25">
      <c r="A514" s="28"/>
      <c r="B514" s="28"/>
      <c r="C514" s="28"/>
      <c r="D514" s="28"/>
      <c r="E514" s="28"/>
      <c r="F514" s="28"/>
      <c r="G514" s="28"/>
      <c r="H514" s="28"/>
      <c r="I514" s="28"/>
      <c r="J514" s="28"/>
      <c r="K514" s="28"/>
      <c r="L514" s="28"/>
      <c r="M514" s="28"/>
      <c r="N514" s="28"/>
      <c r="O514" s="28"/>
      <c r="P514" s="28"/>
      <c r="Q514" s="28"/>
      <c r="R514" s="28"/>
      <c r="S514" s="28"/>
    </row>
    <row r="515" spans="1:19" ht="12.75" customHeight="1" x14ac:dyDescent="0.25">
      <c r="A515" s="28"/>
      <c r="B515" s="28"/>
      <c r="C515" s="28"/>
      <c r="D515" s="28"/>
      <c r="E515" s="28"/>
      <c r="F515" s="28"/>
      <c r="G515" s="28"/>
      <c r="H515" s="28"/>
      <c r="I515" s="28"/>
      <c r="J515" s="28"/>
      <c r="K515" s="28"/>
      <c r="L515" s="28"/>
      <c r="M515" s="28"/>
      <c r="N515" s="28"/>
      <c r="O515" s="28"/>
      <c r="P515" s="28"/>
      <c r="Q515" s="28"/>
      <c r="R515" s="28"/>
      <c r="S515" s="28"/>
    </row>
    <row r="516" spans="1:19" ht="12.75" customHeight="1" x14ac:dyDescent="0.25">
      <c r="A516" s="28"/>
      <c r="B516" s="28"/>
      <c r="C516" s="28"/>
      <c r="D516" s="28"/>
      <c r="E516" s="28"/>
      <c r="F516" s="28"/>
      <c r="G516" s="28"/>
      <c r="H516" s="28"/>
      <c r="I516" s="28"/>
      <c r="J516" s="28"/>
      <c r="K516" s="28"/>
      <c r="L516" s="28"/>
      <c r="M516" s="28"/>
      <c r="N516" s="28"/>
      <c r="O516" s="28"/>
      <c r="P516" s="28"/>
      <c r="Q516" s="28"/>
      <c r="R516" s="28"/>
      <c r="S516" s="28"/>
    </row>
    <row r="517" spans="1:19" ht="12.75" customHeight="1" x14ac:dyDescent="0.25">
      <c r="A517" s="28"/>
      <c r="B517" s="28"/>
      <c r="C517" s="28"/>
      <c r="D517" s="28"/>
      <c r="E517" s="28"/>
      <c r="F517" s="28"/>
      <c r="G517" s="28"/>
      <c r="H517" s="28"/>
      <c r="I517" s="28"/>
      <c r="J517" s="28"/>
      <c r="K517" s="28"/>
      <c r="L517" s="28"/>
      <c r="M517" s="28"/>
      <c r="N517" s="28"/>
      <c r="O517" s="28"/>
      <c r="P517" s="28"/>
      <c r="Q517" s="28"/>
      <c r="R517" s="28"/>
      <c r="S517" s="28"/>
    </row>
    <row r="518" spans="1:19" ht="12.75" customHeight="1" x14ac:dyDescent="0.25">
      <c r="A518" s="28"/>
      <c r="B518" s="28"/>
      <c r="C518" s="28"/>
      <c r="D518" s="28"/>
      <c r="E518" s="28"/>
      <c r="F518" s="28"/>
      <c r="G518" s="28"/>
      <c r="H518" s="28"/>
      <c r="I518" s="28"/>
      <c r="J518" s="28"/>
      <c r="K518" s="28"/>
      <c r="L518" s="28"/>
      <c r="M518" s="28"/>
      <c r="N518" s="28"/>
      <c r="O518" s="28"/>
      <c r="P518" s="28"/>
      <c r="Q518" s="28"/>
      <c r="R518" s="28"/>
      <c r="S518" s="28"/>
    </row>
    <row r="519" spans="1:19" ht="12.75" customHeight="1" x14ac:dyDescent="0.25">
      <c r="A519" s="28"/>
      <c r="B519" s="28"/>
      <c r="C519" s="28"/>
      <c r="D519" s="28"/>
      <c r="E519" s="28"/>
      <c r="F519" s="28"/>
      <c r="G519" s="28"/>
      <c r="H519" s="28"/>
      <c r="I519" s="28"/>
      <c r="J519" s="28"/>
      <c r="K519" s="28"/>
      <c r="L519" s="28"/>
      <c r="M519" s="28"/>
      <c r="N519" s="28"/>
      <c r="O519" s="28"/>
      <c r="P519" s="28"/>
      <c r="Q519" s="28"/>
      <c r="R519" s="28"/>
      <c r="S519" s="28"/>
    </row>
    <row r="520" spans="1:19" ht="12.75" customHeight="1" x14ac:dyDescent="0.25">
      <c r="A520" s="28"/>
      <c r="B520" s="28"/>
      <c r="C520" s="28"/>
      <c r="D520" s="28"/>
      <c r="E520" s="28"/>
      <c r="F520" s="28"/>
      <c r="G520" s="28"/>
      <c r="H520" s="28"/>
      <c r="I520" s="28"/>
      <c r="J520" s="28"/>
      <c r="K520" s="28"/>
      <c r="L520" s="28"/>
      <c r="M520" s="28"/>
      <c r="N520" s="28"/>
      <c r="O520" s="28"/>
      <c r="P520" s="28"/>
      <c r="Q520" s="28"/>
      <c r="R520" s="28"/>
      <c r="S520" s="28"/>
    </row>
    <row r="521" spans="1:19" ht="12.75" customHeight="1" x14ac:dyDescent="0.25">
      <c r="A521" s="28"/>
      <c r="B521" s="28"/>
      <c r="C521" s="28"/>
      <c r="D521" s="28"/>
      <c r="E521" s="28"/>
      <c r="F521" s="28"/>
      <c r="G521" s="28"/>
      <c r="H521" s="28"/>
      <c r="I521" s="28"/>
      <c r="J521" s="28"/>
      <c r="K521" s="28"/>
      <c r="L521" s="28"/>
      <c r="M521" s="28"/>
      <c r="N521" s="28"/>
      <c r="O521" s="28"/>
      <c r="P521" s="28"/>
      <c r="Q521" s="28"/>
      <c r="R521" s="28"/>
      <c r="S521" s="28"/>
    </row>
    <row r="522" spans="1:19" ht="12.75" customHeight="1" x14ac:dyDescent="0.25">
      <c r="A522" s="28"/>
      <c r="B522" s="28"/>
      <c r="C522" s="28"/>
      <c r="D522" s="28"/>
      <c r="E522" s="28"/>
      <c r="F522" s="28"/>
      <c r="G522" s="28"/>
      <c r="H522" s="28"/>
      <c r="I522" s="28"/>
      <c r="J522" s="28"/>
      <c r="K522" s="28"/>
      <c r="L522" s="28"/>
      <c r="M522" s="28"/>
      <c r="N522" s="28"/>
      <c r="O522" s="28"/>
      <c r="P522" s="28"/>
      <c r="Q522" s="28"/>
      <c r="R522" s="28"/>
      <c r="S522" s="28"/>
    </row>
    <row r="523" spans="1:19" ht="12.75" customHeight="1" x14ac:dyDescent="0.25">
      <c r="A523" s="28"/>
      <c r="B523" s="28"/>
      <c r="C523" s="28"/>
      <c r="D523" s="28"/>
      <c r="E523" s="28"/>
      <c r="F523" s="28"/>
      <c r="G523" s="28"/>
      <c r="H523" s="28"/>
      <c r="I523" s="28"/>
      <c r="J523" s="28"/>
      <c r="K523" s="28"/>
      <c r="L523" s="28"/>
      <c r="M523" s="28"/>
      <c r="N523" s="28"/>
      <c r="O523" s="28"/>
      <c r="P523" s="28"/>
      <c r="Q523" s="28"/>
      <c r="R523" s="28"/>
      <c r="S523" s="28"/>
    </row>
    <row r="524" spans="1:19" ht="12.75" customHeight="1" x14ac:dyDescent="0.25">
      <c r="A524" s="28"/>
      <c r="B524" s="28"/>
      <c r="C524" s="28"/>
      <c r="D524" s="28"/>
      <c r="E524" s="28"/>
      <c r="F524" s="28"/>
      <c r="G524" s="28"/>
      <c r="H524" s="28"/>
      <c r="I524" s="28"/>
      <c r="J524" s="28"/>
      <c r="K524" s="28"/>
      <c r="L524" s="28"/>
      <c r="M524" s="28"/>
      <c r="N524" s="28"/>
      <c r="O524" s="28"/>
      <c r="P524" s="28"/>
      <c r="Q524" s="28"/>
      <c r="R524" s="28"/>
      <c r="S524" s="28"/>
    </row>
    <row r="525" spans="1:19" ht="12.75" customHeight="1" x14ac:dyDescent="0.25">
      <c r="A525" s="28"/>
      <c r="B525" s="28"/>
      <c r="C525" s="28"/>
      <c r="D525" s="28"/>
      <c r="E525" s="28"/>
      <c r="F525" s="28"/>
      <c r="G525" s="28"/>
      <c r="H525" s="28"/>
      <c r="I525" s="28"/>
      <c r="J525" s="28"/>
      <c r="K525" s="28"/>
      <c r="L525" s="28"/>
      <c r="M525" s="28"/>
      <c r="N525" s="28"/>
      <c r="O525" s="28"/>
      <c r="P525" s="28"/>
      <c r="Q525" s="28"/>
      <c r="R525" s="28"/>
      <c r="S525" s="28"/>
    </row>
    <row r="526" spans="1:19" ht="12.75" customHeight="1" x14ac:dyDescent="0.25">
      <c r="A526" s="28"/>
      <c r="B526" s="28"/>
      <c r="C526" s="28"/>
      <c r="D526" s="28"/>
      <c r="E526" s="28"/>
      <c r="F526" s="28"/>
      <c r="G526" s="28"/>
      <c r="H526" s="28"/>
      <c r="I526" s="28"/>
      <c r="J526" s="28"/>
      <c r="K526" s="28"/>
      <c r="L526" s="28"/>
      <c r="M526" s="28"/>
      <c r="N526" s="28"/>
      <c r="O526" s="28"/>
      <c r="P526" s="28"/>
      <c r="Q526" s="28"/>
      <c r="R526" s="28"/>
      <c r="S526" s="28"/>
    </row>
    <row r="527" spans="1:19" ht="12.75" customHeight="1" x14ac:dyDescent="0.25">
      <c r="A527" s="28"/>
      <c r="B527" s="28"/>
      <c r="C527" s="28"/>
      <c r="D527" s="28"/>
      <c r="E527" s="28"/>
      <c r="F527" s="28"/>
      <c r="G527" s="28"/>
      <c r="H527" s="28"/>
      <c r="I527" s="28"/>
      <c r="J527" s="28"/>
      <c r="K527" s="28"/>
      <c r="L527" s="28"/>
      <c r="M527" s="28"/>
      <c r="N527" s="28"/>
      <c r="O527" s="28"/>
      <c r="P527" s="28"/>
      <c r="Q527" s="28"/>
      <c r="R527" s="28"/>
      <c r="S527" s="28"/>
    </row>
    <row r="528" spans="1:19" ht="12.75" customHeight="1" x14ac:dyDescent="0.25">
      <c r="A528" s="28"/>
      <c r="B528" s="28"/>
      <c r="C528" s="28"/>
      <c r="D528" s="28"/>
      <c r="E528" s="28"/>
      <c r="F528" s="28"/>
      <c r="G528" s="28"/>
      <c r="H528" s="28"/>
      <c r="I528" s="28"/>
      <c r="J528" s="28"/>
      <c r="K528" s="28"/>
      <c r="L528" s="28"/>
      <c r="M528" s="28"/>
      <c r="N528" s="28"/>
      <c r="O528" s="28"/>
      <c r="P528" s="28"/>
      <c r="Q528" s="28"/>
      <c r="R528" s="28"/>
      <c r="S528" s="28"/>
    </row>
    <row r="529" spans="1:19" ht="12.75" customHeight="1" x14ac:dyDescent="0.25">
      <c r="A529" s="28"/>
      <c r="B529" s="28"/>
      <c r="C529" s="28"/>
      <c r="D529" s="28"/>
      <c r="E529" s="28"/>
      <c r="F529" s="28"/>
      <c r="G529" s="28"/>
      <c r="H529" s="28"/>
      <c r="I529" s="28"/>
      <c r="J529" s="28"/>
      <c r="K529" s="28"/>
      <c r="L529" s="28"/>
      <c r="M529" s="28"/>
      <c r="N529" s="28"/>
      <c r="O529" s="28"/>
      <c r="P529" s="28"/>
      <c r="Q529" s="28"/>
      <c r="R529" s="28"/>
      <c r="S529" s="28"/>
    </row>
    <row r="530" spans="1:19" ht="12.75" customHeight="1" x14ac:dyDescent="0.25">
      <c r="A530" s="28"/>
      <c r="B530" s="28"/>
      <c r="C530" s="28"/>
      <c r="D530" s="28"/>
      <c r="E530" s="28"/>
      <c r="F530" s="28"/>
      <c r="G530" s="28"/>
      <c r="H530" s="28"/>
      <c r="I530" s="28"/>
      <c r="J530" s="28"/>
      <c r="K530" s="28"/>
      <c r="L530" s="28"/>
      <c r="M530" s="28"/>
      <c r="N530" s="28"/>
      <c r="O530" s="28"/>
      <c r="P530" s="28"/>
      <c r="Q530" s="28"/>
      <c r="R530" s="28"/>
      <c r="S530" s="28"/>
    </row>
    <row r="531" spans="1:19" ht="12.75" customHeight="1" x14ac:dyDescent="0.25">
      <c r="A531" s="28"/>
      <c r="B531" s="28"/>
      <c r="C531" s="28"/>
      <c r="D531" s="28"/>
      <c r="E531" s="28"/>
      <c r="F531" s="28"/>
      <c r="G531" s="28"/>
      <c r="H531" s="28"/>
      <c r="I531" s="28"/>
      <c r="J531" s="28"/>
      <c r="K531" s="28"/>
      <c r="L531" s="28"/>
      <c r="M531" s="28"/>
      <c r="N531" s="28"/>
      <c r="O531" s="28"/>
      <c r="P531" s="28"/>
      <c r="Q531" s="28"/>
      <c r="R531" s="28"/>
      <c r="S531" s="28"/>
    </row>
    <row r="532" spans="1:19" ht="12.75" customHeight="1" x14ac:dyDescent="0.25">
      <c r="A532" s="28"/>
      <c r="B532" s="28"/>
      <c r="C532" s="28"/>
      <c r="D532" s="28"/>
      <c r="E532" s="28"/>
      <c r="F532" s="28"/>
      <c r="G532" s="28"/>
      <c r="H532" s="28"/>
      <c r="I532" s="28"/>
      <c r="J532" s="28"/>
      <c r="K532" s="28"/>
      <c r="L532" s="28"/>
      <c r="M532" s="28"/>
      <c r="N532" s="28"/>
      <c r="O532" s="28"/>
      <c r="P532" s="28"/>
      <c r="Q532" s="28"/>
      <c r="R532" s="28"/>
      <c r="S532" s="28"/>
    </row>
    <row r="533" spans="1:19" ht="12.75" customHeight="1" x14ac:dyDescent="0.25">
      <c r="A533" s="28"/>
      <c r="B533" s="28"/>
      <c r="C533" s="28"/>
      <c r="D533" s="28"/>
      <c r="E533" s="28"/>
      <c r="F533" s="28"/>
      <c r="G533" s="28"/>
      <c r="H533" s="28"/>
      <c r="I533" s="28"/>
      <c r="J533" s="28"/>
      <c r="K533" s="28"/>
      <c r="L533" s="28"/>
      <c r="M533" s="28"/>
      <c r="N533" s="28"/>
      <c r="O533" s="28"/>
      <c r="P533" s="28"/>
      <c r="Q533" s="28"/>
      <c r="R533" s="28"/>
      <c r="S533" s="28"/>
    </row>
    <row r="534" spans="1:19" ht="12.75" customHeight="1" x14ac:dyDescent="0.25">
      <c r="A534" s="28"/>
      <c r="B534" s="28"/>
      <c r="C534" s="28"/>
      <c r="D534" s="28"/>
      <c r="E534" s="28"/>
      <c r="F534" s="28"/>
      <c r="G534" s="28"/>
      <c r="H534" s="28"/>
      <c r="I534" s="28"/>
      <c r="J534" s="28"/>
      <c r="K534" s="28"/>
      <c r="L534" s="28"/>
      <c r="M534" s="28"/>
      <c r="N534" s="28"/>
      <c r="O534" s="28"/>
      <c r="P534" s="28"/>
      <c r="Q534" s="28"/>
      <c r="R534" s="28"/>
      <c r="S534" s="28"/>
    </row>
    <row r="535" spans="1:19" ht="12.75" customHeight="1" x14ac:dyDescent="0.25">
      <c r="A535" s="28"/>
      <c r="B535" s="28"/>
      <c r="C535" s="28"/>
      <c r="D535" s="28"/>
      <c r="E535" s="28"/>
      <c r="F535" s="28"/>
      <c r="G535" s="28"/>
      <c r="H535" s="28"/>
      <c r="I535" s="28"/>
      <c r="J535" s="28"/>
      <c r="K535" s="28"/>
      <c r="L535" s="28"/>
      <c r="M535" s="28"/>
      <c r="N535" s="28"/>
      <c r="O535" s="28"/>
      <c r="P535" s="28"/>
      <c r="Q535" s="28"/>
      <c r="R535" s="28"/>
      <c r="S535" s="28"/>
    </row>
    <row r="536" spans="1:19" ht="12.75" customHeight="1" x14ac:dyDescent="0.25">
      <c r="A536" s="28"/>
      <c r="B536" s="28"/>
      <c r="C536" s="28"/>
      <c r="D536" s="28"/>
      <c r="E536" s="28"/>
      <c r="F536" s="28"/>
      <c r="G536" s="28"/>
      <c r="H536" s="28"/>
      <c r="I536" s="28"/>
      <c r="J536" s="28"/>
      <c r="K536" s="28"/>
      <c r="L536" s="28"/>
      <c r="M536" s="28"/>
      <c r="N536" s="28"/>
      <c r="O536" s="28"/>
      <c r="P536" s="28"/>
      <c r="Q536" s="28"/>
      <c r="R536" s="28"/>
      <c r="S536" s="28"/>
    </row>
    <row r="537" spans="1:19" ht="12.75" customHeight="1" x14ac:dyDescent="0.25">
      <c r="A537" s="28"/>
      <c r="B537" s="28"/>
      <c r="C537" s="28"/>
      <c r="D537" s="28"/>
      <c r="E537" s="28"/>
      <c r="F537" s="28"/>
      <c r="G537" s="28"/>
      <c r="H537" s="28"/>
      <c r="I537" s="28"/>
      <c r="J537" s="28"/>
      <c r="K537" s="28"/>
      <c r="L537" s="28"/>
      <c r="M537" s="28"/>
      <c r="N537" s="28"/>
      <c r="O537" s="28"/>
      <c r="P537" s="28"/>
      <c r="Q537" s="28"/>
      <c r="R537" s="28"/>
      <c r="S537" s="28"/>
    </row>
    <row r="538" spans="1:19" ht="12.75" customHeight="1" x14ac:dyDescent="0.25">
      <c r="A538" s="28"/>
      <c r="B538" s="28"/>
      <c r="C538" s="28"/>
      <c r="D538" s="28"/>
      <c r="E538" s="28"/>
      <c r="F538" s="28"/>
      <c r="G538" s="28"/>
      <c r="H538" s="28"/>
      <c r="I538" s="28"/>
      <c r="J538" s="28"/>
      <c r="K538" s="28"/>
      <c r="L538" s="28"/>
      <c r="M538" s="28"/>
      <c r="N538" s="28"/>
      <c r="O538" s="28"/>
      <c r="P538" s="28"/>
      <c r="Q538" s="28"/>
      <c r="R538" s="28"/>
      <c r="S538" s="28"/>
    </row>
    <row r="539" spans="1:19" ht="12.75" customHeight="1" x14ac:dyDescent="0.25">
      <c r="A539" s="28"/>
      <c r="B539" s="28"/>
      <c r="C539" s="28"/>
      <c r="D539" s="28"/>
      <c r="E539" s="28"/>
      <c r="F539" s="28"/>
      <c r="G539" s="28"/>
      <c r="H539" s="28"/>
      <c r="I539" s="28"/>
      <c r="J539" s="28"/>
      <c r="K539" s="28"/>
      <c r="L539" s="28"/>
      <c r="M539" s="28"/>
      <c r="N539" s="28"/>
      <c r="O539" s="28"/>
      <c r="P539" s="28"/>
      <c r="Q539" s="28"/>
      <c r="R539" s="28"/>
      <c r="S539" s="28"/>
    </row>
    <row r="540" spans="1:19" ht="12.75" customHeight="1" x14ac:dyDescent="0.25">
      <c r="A540" s="28"/>
      <c r="B540" s="28"/>
      <c r="C540" s="28"/>
      <c r="D540" s="28"/>
      <c r="E540" s="28"/>
      <c r="F540" s="28"/>
      <c r="G540" s="28"/>
      <c r="H540" s="28"/>
      <c r="I540" s="28"/>
      <c r="J540" s="28"/>
      <c r="K540" s="28"/>
      <c r="L540" s="28"/>
      <c r="M540" s="28"/>
      <c r="N540" s="28"/>
      <c r="O540" s="28"/>
      <c r="P540" s="28"/>
      <c r="Q540" s="28"/>
      <c r="R540" s="28"/>
      <c r="S540" s="28"/>
    </row>
    <row r="541" spans="1:19" ht="12.75" customHeight="1" x14ac:dyDescent="0.25">
      <c r="A541" s="28"/>
      <c r="B541" s="28"/>
      <c r="C541" s="28"/>
      <c r="D541" s="28"/>
      <c r="E541" s="28"/>
      <c r="F541" s="28"/>
      <c r="G541" s="28"/>
      <c r="H541" s="28"/>
      <c r="I541" s="28"/>
      <c r="J541" s="28"/>
      <c r="K541" s="28"/>
      <c r="L541" s="28"/>
      <c r="M541" s="28"/>
      <c r="N541" s="28"/>
      <c r="O541" s="28"/>
      <c r="P541" s="28"/>
      <c r="Q541" s="28"/>
      <c r="R541" s="28"/>
      <c r="S541" s="28"/>
    </row>
    <row r="542" spans="1:19" ht="12.75" customHeight="1" x14ac:dyDescent="0.25">
      <c r="A542" s="28"/>
      <c r="B542" s="28"/>
      <c r="C542" s="28"/>
      <c r="D542" s="28"/>
      <c r="E542" s="28"/>
      <c r="F542" s="28"/>
      <c r="G542" s="28"/>
      <c r="H542" s="28"/>
      <c r="I542" s="28"/>
      <c r="J542" s="28"/>
      <c r="K542" s="28"/>
      <c r="L542" s="28"/>
      <c r="M542" s="28"/>
      <c r="N542" s="28"/>
      <c r="O542" s="28"/>
      <c r="P542" s="28"/>
      <c r="Q542" s="28"/>
      <c r="R542" s="28"/>
      <c r="S542" s="28"/>
    </row>
    <row r="543" spans="1:19" ht="12.75" customHeight="1" x14ac:dyDescent="0.25">
      <c r="A543" s="28"/>
      <c r="B543" s="28"/>
      <c r="C543" s="28"/>
      <c r="D543" s="28"/>
      <c r="E543" s="28"/>
      <c r="F543" s="28"/>
      <c r="G543" s="28"/>
      <c r="H543" s="28"/>
      <c r="I543" s="28"/>
      <c r="J543" s="28"/>
      <c r="K543" s="28"/>
      <c r="L543" s="28"/>
      <c r="M543" s="28"/>
      <c r="N543" s="28"/>
      <c r="O543" s="28"/>
      <c r="P543" s="28"/>
      <c r="Q543" s="28"/>
      <c r="R543" s="28"/>
      <c r="S543" s="28"/>
    </row>
    <row r="544" spans="1:19" ht="12.75" customHeight="1" x14ac:dyDescent="0.25">
      <c r="A544" s="28"/>
      <c r="B544" s="28"/>
      <c r="C544" s="28"/>
      <c r="D544" s="28"/>
      <c r="E544" s="28"/>
      <c r="F544" s="28"/>
      <c r="G544" s="28"/>
      <c r="H544" s="28"/>
      <c r="I544" s="28"/>
      <c r="J544" s="28"/>
      <c r="K544" s="28"/>
      <c r="L544" s="28"/>
      <c r="M544" s="28"/>
      <c r="N544" s="28"/>
      <c r="O544" s="28"/>
      <c r="P544" s="28"/>
      <c r="Q544" s="28"/>
      <c r="R544" s="28"/>
      <c r="S544" s="28"/>
    </row>
    <row r="545" spans="1:19" ht="12.75" customHeight="1" x14ac:dyDescent="0.25">
      <c r="A545" s="28"/>
      <c r="B545" s="28"/>
      <c r="C545" s="28"/>
      <c r="D545" s="28"/>
      <c r="E545" s="28"/>
      <c r="F545" s="28"/>
      <c r="G545" s="28"/>
      <c r="H545" s="28"/>
      <c r="I545" s="28"/>
      <c r="J545" s="28"/>
      <c r="K545" s="28"/>
      <c r="L545" s="28"/>
      <c r="M545" s="28"/>
      <c r="N545" s="28"/>
      <c r="O545" s="28"/>
      <c r="P545" s="28"/>
      <c r="Q545" s="28"/>
      <c r="R545" s="28"/>
      <c r="S545" s="28"/>
    </row>
    <row r="546" spans="1:19" ht="12.75" customHeight="1" x14ac:dyDescent="0.25">
      <c r="A546" s="28"/>
      <c r="B546" s="28"/>
      <c r="C546" s="28"/>
      <c r="D546" s="28"/>
      <c r="E546" s="28"/>
      <c r="F546" s="28"/>
      <c r="G546" s="28"/>
      <c r="H546" s="28"/>
      <c r="I546" s="28"/>
      <c r="J546" s="28"/>
      <c r="K546" s="28"/>
      <c r="L546" s="28"/>
      <c r="M546" s="28"/>
      <c r="N546" s="28"/>
      <c r="O546" s="28"/>
      <c r="P546" s="28"/>
      <c r="Q546" s="28"/>
      <c r="R546" s="28"/>
      <c r="S546" s="28"/>
    </row>
    <row r="547" spans="1:19" ht="12.75" customHeight="1" x14ac:dyDescent="0.25">
      <c r="A547" s="28"/>
      <c r="B547" s="28"/>
      <c r="C547" s="28"/>
      <c r="D547" s="28"/>
      <c r="E547" s="28"/>
      <c r="F547" s="28"/>
      <c r="G547" s="28"/>
      <c r="H547" s="28"/>
      <c r="I547" s="28"/>
      <c r="J547" s="28"/>
      <c r="K547" s="28"/>
      <c r="L547" s="28"/>
      <c r="M547" s="28"/>
      <c r="N547" s="28"/>
      <c r="O547" s="28"/>
      <c r="P547" s="28"/>
      <c r="Q547" s="28"/>
      <c r="R547" s="28"/>
      <c r="S547" s="28"/>
    </row>
    <row r="548" spans="1:19" ht="12.75" customHeight="1" x14ac:dyDescent="0.25">
      <c r="A548" s="28"/>
      <c r="B548" s="28"/>
      <c r="C548" s="28"/>
      <c r="D548" s="28"/>
      <c r="E548" s="28"/>
      <c r="F548" s="28"/>
      <c r="G548" s="28"/>
      <c r="H548" s="28"/>
      <c r="I548" s="28"/>
      <c r="J548" s="28"/>
      <c r="K548" s="28"/>
      <c r="L548" s="28"/>
      <c r="M548" s="28"/>
      <c r="N548" s="28"/>
      <c r="O548" s="28"/>
      <c r="P548" s="28"/>
      <c r="Q548" s="28"/>
      <c r="R548" s="28"/>
      <c r="S548" s="28"/>
    </row>
    <row r="549" spans="1:19" ht="12.75" customHeight="1" x14ac:dyDescent="0.25">
      <c r="A549" s="28"/>
      <c r="B549" s="28"/>
      <c r="C549" s="28"/>
      <c r="D549" s="28"/>
      <c r="E549" s="28"/>
      <c r="F549" s="28"/>
      <c r="G549" s="28"/>
      <c r="H549" s="28"/>
      <c r="I549" s="28"/>
      <c r="J549" s="28"/>
      <c r="K549" s="28"/>
      <c r="L549" s="28"/>
      <c r="M549" s="28"/>
      <c r="N549" s="28"/>
      <c r="O549" s="28"/>
      <c r="P549" s="28"/>
      <c r="Q549" s="28"/>
      <c r="R549" s="28"/>
      <c r="S549" s="28"/>
    </row>
    <row r="550" spans="1:19" ht="12.75" customHeight="1" x14ac:dyDescent="0.25">
      <c r="A550" s="28"/>
      <c r="B550" s="28"/>
      <c r="C550" s="28"/>
      <c r="D550" s="28"/>
      <c r="E550" s="28"/>
      <c r="F550" s="28"/>
      <c r="G550" s="28"/>
      <c r="H550" s="28"/>
      <c r="I550" s="28"/>
      <c r="J550" s="28"/>
      <c r="K550" s="28"/>
      <c r="L550" s="28"/>
      <c r="M550" s="28"/>
      <c r="N550" s="28"/>
      <c r="O550" s="28"/>
      <c r="P550" s="28"/>
      <c r="Q550" s="28"/>
      <c r="R550" s="28"/>
      <c r="S550" s="28"/>
    </row>
    <row r="551" spans="1:19" ht="12.75" customHeight="1" x14ac:dyDescent="0.25">
      <c r="A551" s="28"/>
      <c r="B551" s="28"/>
      <c r="C551" s="28"/>
      <c r="D551" s="28"/>
      <c r="E551" s="28"/>
      <c r="F551" s="28"/>
      <c r="G551" s="28"/>
      <c r="H551" s="28"/>
      <c r="I551" s="28"/>
      <c r="J551" s="28"/>
      <c r="K551" s="28"/>
      <c r="L551" s="28"/>
      <c r="M551" s="28"/>
      <c r="N551" s="28"/>
      <c r="O551" s="28"/>
      <c r="P551" s="28"/>
      <c r="Q551" s="28"/>
      <c r="R551" s="28"/>
      <c r="S551" s="28"/>
    </row>
    <row r="552" spans="1:19" ht="12.75" customHeight="1" x14ac:dyDescent="0.25">
      <c r="A552" s="28"/>
      <c r="B552" s="28"/>
      <c r="C552" s="28"/>
      <c r="D552" s="28"/>
      <c r="E552" s="28"/>
      <c r="F552" s="28"/>
      <c r="G552" s="28"/>
      <c r="H552" s="28"/>
      <c r="I552" s="28"/>
      <c r="J552" s="28"/>
      <c r="K552" s="28"/>
      <c r="L552" s="28"/>
      <c r="M552" s="28"/>
      <c r="N552" s="28"/>
      <c r="O552" s="28"/>
      <c r="P552" s="28"/>
      <c r="Q552" s="28"/>
      <c r="R552" s="28"/>
      <c r="S552" s="28"/>
    </row>
    <row r="553" spans="1:19" ht="12.75" customHeight="1" x14ac:dyDescent="0.25">
      <c r="A553" s="28"/>
      <c r="B553" s="28"/>
      <c r="C553" s="28"/>
      <c r="D553" s="28"/>
      <c r="E553" s="28"/>
      <c r="F553" s="28"/>
      <c r="G553" s="28"/>
      <c r="H553" s="28"/>
      <c r="I553" s="28"/>
      <c r="J553" s="28"/>
      <c r="K553" s="28"/>
      <c r="L553" s="28"/>
      <c r="M553" s="28"/>
      <c r="N553" s="28"/>
      <c r="O553" s="28"/>
      <c r="P553" s="28"/>
      <c r="Q553" s="28"/>
      <c r="R553" s="28"/>
      <c r="S553" s="28"/>
    </row>
    <row r="554" spans="1:19" ht="12.75" customHeight="1" x14ac:dyDescent="0.25">
      <c r="A554" s="28"/>
      <c r="B554" s="28"/>
      <c r="C554" s="28"/>
      <c r="D554" s="28"/>
      <c r="E554" s="28"/>
      <c r="F554" s="28"/>
      <c r="G554" s="28"/>
      <c r="H554" s="28"/>
      <c r="I554" s="28"/>
      <c r="J554" s="28"/>
      <c r="K554" s="28"/>
      <c r="L554" s="28"/>
      <c r="M554" s="28"/>
      <c r="N554" s="28"/>
      <c r="O554" s="28"/>
      <c r="P554" s="28"/>
      <c r="Q554" s="28"/>
      <c r="R554" s="28"/>
      <c r="S554" s="28"/>
    </row>
    <row r="555" spans="1:19" ht="12.75" customHeight="1" x14ac:dyDescent="0.25">
      <c r="A555" s="28"/>
      <c r="B555" s="28"/>
      <c r="C555" s="28"/>
      <c r="D555" s="28"/>
      <c r="E555" s="28"/>
      <c r="F555" s="28"/>
      <c r="G555" s="28"/>
      <c r="H555" s="28"/>
      <c r="I555" s="28"/>
      <c r="J555" s="28"/>
      <c r="K555" s="28"/>
      <c r="L555" s="28"/>
      <c r="M555" s="28"/>
      <c r="N555" s="28"/>
      <c r="O555" s="28"/>
      <c r="P555" s="28"/>
      <c r="Q555" s="28"/>
      <c r="R555" s="28"/>
      <c r="S555" s="28"/>
    </row>
    <row r="556" spans="1:19" ht="12.75" customHeight="1" x14ac:dyDescent="0.25">
      <c r="A556" s="28"/>
      <c r="B556" s="28"/>
      <c r="C556" s="28"/>
      <c r="D556" s="28"/>
      <c r="E556" s="28"/>
      <c r="F556" s="28"/>
      <c r="G556" s="28"/>
      <c r="H556" s="28"/>
      <c r="I556" s="28"/>
      <c r="J556" s="28"/>
      <c r="K556" s="28"/>
      <c r="L556" s="28"/>
      <c r="M556" s="28"/>
      <c r="N556" s="28"/>
      <c r="O556" s="28"/>
      <c r="P556" s="28"/>
      <c r="Q556" s="28"/>
      <c r="R556" s="28"/>
      <c r="S556" s="28"/>
    </row>
    <row r="557" spans="1:19" ht="12.75" customHeight="1" x14ac:dyDescent="0.25">
      <c r="A557" s="28"/>
      <c r="B557" s="28"/>
      <c r="C557" s="28"/>
      <c r="D557" s="28"/>
      <c r="E557" s="28"/>
      <c r="F557" s="28"/>
      <c r="G557" s="28"/>
      <c r="H557" s="28"/>
      <c r="I557" s="28"/>
      <c r="J557" s="28"/>
      <c r="K557" s="28"/>
      <c r="L557" s="28"/>
      <c r="M557" s="28"/>
      <c r="N557" s="28"/>
      <c r="O557" s="28"/>
      <c r="P557" s="28"/>
      <c r="Q557" s="28"/>
      <c r="R557" s="28"/>
      <c r="S557" s="28"/>
    </row>
    <row r="558" spans="1:19" ht="12.75" customHeight="1" x14ac:dyDescent="0.25">
      <c r="A558" s="28"/>
      <c r="B558" s="28"/>
      <c r="C558" s="28"/>
      <c r="D558" s="28"/>
      <c r="E558" s="28"/>
      <c r="F558" s="28"/>
      <c r="G558" s="28"/>
      <c r="H558" s="28"/>
      <c r="I558" s="28"/>
      <c r="J558" s="28"/>
      <c r="K558" s="28"/>
      <c r="L558" s="28"/>
      <c r="M558" s="28"/>
      <c r="N558" s="28"/>
      <c r="O558" s="28"/>
      <c r="P558" s="28"/>
      <c r="Q558" s="28"/>
      <c r="R558" s="28"/>
      <c r="S558" s="28"/>
    </row>
    <row r="559" spans="1:19" ht="12.75" customHeight="1" x14ac:dyDescent="0.25">
      <c r="A559" s="28"/>
      <c r="B559" s="28"/>
      <c r="C559" s="28"/>
      <c r="D559" s="28"/>
      <c r="E559" s="28"/>
      <c r="F559" s="28"/>
      <c r="G559" s="28"/>
      <c r="H559" s="28"/>
      <c r="I559" s="28"/>
      <c r="J559" s="28"/>
      <c r="K559" s="28"/>
      <c r="L559" s="28"/>
      <c r="M559" s="28"/>
      <c r="N559" s="28"/>
      <c r="O559" s="28"/>
      <c r="P559" s="28"/>
      <c r="Q559" s="28"/>
      <c r="R559" s="28"/>
      <c r="S559" s="28"/>
    </row>
    <row r="560" spans="1:19" ht="12.75" customHeight="1" x14ac:dyDescent="0.25">
      <c r="A560" s="28"/>
      <c r="B560" s="28"/>
      <c r="C560" s="28"/>
      <c r="D560" s="28"/>
      <c r="E560" s="28"/>
      <c r="F560" s="28"/>
      <c r="G560" s="28"/>
      <c r="H560" s="28"/>
      <c r="I560" s="28"/>
      <c r="J560" s="28"/>
      <c r="K560" s="28"/>
      <c r="L560" s="28"/>
      <c r="M560" s="28"/>
      <c r="N560" s="28"/>
      <c r="O560" s="28"/>
      <c r="P560" s="28"/>
      <c r="Q560" s="28"/>
      <c r="R560" s="28"/>
      <c r="S560" s="28"/>
    </row>
    <row r="561" spans="1:19" ht="12.75" customHeight="1" x14ac:dyDescent="0.25">
      <c r="A561" s="28"/>
      <c r="B561" s="28"/>
      <c r="C561" s="28"/>
      <c r="D561" s="28"/>
      <c r="E561" s="28"/>
      <c r="F561" s="28"/>
      <c r="G561" s="28"/>
      <c r="H561" s="28"/>
      <c r="I561" s="28"/>
      <c r="J561" s="28"/>
      <c r="K561" s="28"/>
      <c r="L561" s="28"/>
      <c r="M561" s="28"/>
      <c r="N561" s="28"/>
      <c r="O561" s="28"/>
      <c r="P561" s="28"/>
      <c r="Q561" s="28"/>
      <c r="R561" s="28"/>
      <c r="S561" s="28"/>
    </row>
    <row r="562" spans="1:19" ht="12.75" customHeight="1" x14ac:dyDescent="0.25">
      <c r="A562" s="28"/>
      <c r="B562" s="28"/>
      <c r="C562" s="28"/>
      <c r="D562" s="28"/>
      <c r="E562" s="28"/>
      <c r="F562" s="28"/>
      <c r="G562" s="28"/>
      <c r="H562" s="28"/>
      <c r="I562" s="28"/>
      <c r="J562" s="28"/>
      <c r="K562" s="28"/>
      <c r="L562" s="28"/>
      <c r="M562" s="28"/>
      <c r="N562" s="28"/>
      <c r="O562" s="28"/>
      <c r="P562" s="28"/>
      <c r="Q562" s="28"/>
      <c r="R562" s="28"/>
      <c r="S562" s="28"/>
    </row>
    <row r="563" spans="1:19" ht="12.75" customHeight="1" x14ac:dyDescent="0.25">
      <c r="A563" s="28"/>
      <c r="B563" s="28"/>
      <c r="C563" s="28"/>
      <c r="D563" s="28"/>
      <c r="E563" s="28"/>
      <c r="F563" s="28"/>
      <c r="G563" s="28"/>
      <c r="H563" s="28"/>
      <c r="I563" s="28"/>
      <c r="J563" s="28"/>
      <c r="K563" s="28"/>
      <c r="L563" s="28"/>
      <c r="M563" s="28"/>
      <c r="N563" s="28"/>
      <c r="O563" s="28"/>
      <c r="P563" s="28"/>
      <c r="Q563" s="28"/>
      <c r="R563" s="28"/>
      <c r="S563" s="28"/>
    </row>
    <row r="564" spans="1:19" ht="12.75" customHeight="1" x14ac:dyDescent="0.25">
      <c r="A564" s="28"/>
      <c r="B564" s="28"/>
      <c r="C564" s="28"/>
      <c r="D564" s="28"/>
      <c r="E564" s="28"/>
      <c r="F564" s="28"/>
      <c r="G564" s="28"/>
      <c r="H564" s="28"/>
      <c r="I564" s="28"/>
      <c r="J564" s="28"/>
      <c r="K564" s="28"/>
      <c r="L564" s="28"/>
      <c r="M564" s="28"/>
      <c r="N564" s="28"/>
      <c r="O564" s="28"/>
      <c r="P564" s="28"/>
      <c r="Q564" s="28"/>
      <c r="R564" s="28"/>
      <c r="S564" s="28"/>
    </row>
    <row r="565" spans="1:19" ht="12.75" customHeight="1" x14ac:dyDescent="0.25">
      <c r="A565" s="28"/>
      <c r="B565" s="28"/>
      <c r="C565" s="28"/>
      <c r="D565" s="28"/>
      <c r="E565" s="28"/>
      <c r="F565" s="28"/>
      <c r="G565" s="28"/>
      <c r="H565" s="28"/>
      <c r="I565" s="28"/>
      <c r="J565" s="28"/>
      <c r="K565" s="28"/>
      <c r="L565" s="28"/>
      <c r="M565" s="28"/>
      <c r="N565" s="28"/>
      <c r="O565" s="28"/>
      <c r="P565" s="28"/>
      <c r="Q565" s="28"/>
      <c r="R565" s="28"/>
      <c r="S565" s="28"/>
    </row>
    <row r="566" spans="1:19" ht="12.75" customHeight="1" x14ac:dyDescent="0.25">
      <c r="A566" s="28"/>
      <c r="B566" s="28"/>
      <c r="C566" s="28"/>
      <c r="D566" s="28"/>
      <c r="E566" s="28"/>
      <c r="F566" s="28"/>
      <c r="G566" s="28"/>
      <c r="H566" s="28"/>
      <c r="I566" s="28"/>
      <c r="J566" s="28"/>
      <c r="K566" s="28"/>
      <c r="L566" s="28"/>
      <c r="M566" s="28"/>
      <c r="N566" s="28"/>
      <c r="O566" s="28"/>
      <c r="P566" s="28"/>
      <c r="Q566" s="28"/>
      <c r="R566" s="28"/>
      <c r="S566" s="28"/>
    </row>
    <row r="567" spans="1:19" ht="12.75" customHeight="1" x14ac:dyDescent="0.25">
      <c r="A567" s="28"/>
      <c r="B567" s="28"/>
      <c r="C567" s="28"/>
      <c r="D567" s="28"/>
      <c r="E567" s="28"/>
      <c r="F567" s="28"/>
      <c r="G567" s="28"/>
      <c r="H567" s="28"/>
      <c r="I567" s="28"/>
      <c r="J567" s="28"/>
      <c r="K567" s="28"/>
      <c r="L567" s="28"/>
      <c r="M567" s="28"/>
      <c r="N567" s="28"/>
      <c r="O567" s="28"/>
      <c r="P567" s="28"/>
      <c r="Q567" s="28"/>
      <c r="R567" s="28"/>
      <c r="S567" s="28"/>
    </row>
    <row r="568" spans="1:19" ht="12.75" customHeight="1" x14ac:dyDescent="0.25">
      <c r="A568" s="28"/>
      <c r="B568" s="28"/>
      <c r="C568" s="28"/>
      <c r="D568" s="28"/>
      <c r="E568" s="28"/>
      <c r="F568" s="28"/>
      <c r="G568" s="28"/>
      <c r="H568" s="28"/>
      <c r="I568" s="28"/>
      <c r="J568" s="28"/>
      <c r="K568" s="28"/>
      <c r="L568" s="28"/>
      <c r="M568" s="28"/>
      <c r="N568" s="28"/>
      <c r="O568" s="28"/>
      <c r="P568" s="28"/>
      <c r="Q568" s="28"/>
      <c r="R568" s="28"/>
      <c r="S568" s="28"/>
    </row>
    <row r="569" spans="1:19" ht="12.75" customHeight="1" x14ac:dyDescent="0.25">
      <c r="A569" s="28"/>
      <c r="B569" s="28"/>
      <c r="C569" s="28"/>
      <c r="D569" s="28"/>
      <c r="E569" s="28"/>
      <c r="F569" s="28"/>
      <c r="G569" s="28"/>
      <c r="H569" s="28"/>
      <c r="I569" s="28"/>
      <c r="J569" s="28"/>
      <c r="K569" s="28"/>
      <c r="L569" s="28"/>
      <c r="M569" s="28"/>
      <c r="N569" s="28"/>
      <c r="O569" s="28"/>
      <c r="P569" s="28"/>
      <c r="Q569" s="28"/>
      <c r="R569" s="28"/>
      <c r="S569" s="28"/>
    </row>
    <row r="570" spans="1:19" ht="12.75" customHeight="1" x14ac:dyDescent="0.25">
      <c r="A570" s="28"/>
      <c r="B570" s="28"/>
      <c r="C570" s="28"/>
      <c r="D570" s="28"/>
      <c r="E570" s="28"/>
      <c r="F570" s="28"/>
      <c r="G570" s="28"/>
      <c r="H570" s="28"/>
      <c r="I570" s="28"/>
      <c r="J570" s="28"/>
      <c r="K570" s="28"/>
      <c r="L570" s="28"/>
      <c r="M570" s="28"/>
      <c r="N570" s="28"/>
      <c r="O570" s="28"/>
      <c r="P570" s="28"/>
      <c r="Q570" s="28"/>
      <c r="R570" s="28"/>
      <c r="S570" s="28"/>
    </row>
    <row r="571" spans="1:19" ht="12.75" customHeight="1" x14ac:dyDescent="0.25">
      <c r="A571" s="28"/>
      <c r="B571" s="28"/>
      <c r="C571" s="28"/>
      <c r="D571" s="28"/>
      <c r="E571" s="28"/>
      <c r="F571" s="28"/>
      <c r="G571" s="28"/>
      <c r="H571" s="28"/>
      <c r="I571" s="28"/>
      <c r="J571" s="28"/>
      <c r="K571" s="28"/>
      <c r="L571" s="28"/>
      <c r="M571" s="28"/>
      <c r="N571" s="28"/>
      <c r="O571" s="28"/>
      <c r="P571" s="28"/>
      <c r="Q571" s="28"/>
      <c r="R571" s="28"/>
      <c r="S571" s="28"/>
    </row>
    <row r="572" spans="1:19" ht="12.75" customHeight="1" x14ac:dyDescent="0.25">
      <c r="A572" s="28"/>
      <c r="B572" s="28"/>
      <c r="C572" s="28"/>
      <c r="D572" s="28"/>
      <c r="E572" s="28"/>
      <c r="F572" s="28"/>
      <c r="G572" s="28"/>
      <c r="H572" s="28"/>
      <c r="I572" s="28"/>
      <c r="J572" s="28"/>
      <c r="K572" s="28"/>
      <c r="L572" s="28"/>
      <c r="M572" s="28"/>
      <c r="N572" s="28"/>
      <c r="O572" s="28"/>
      <c r="P572" s="28"/>
      <c r="Q572" s="28"/>
      <c r="R572" s="28"/>
      <c r="S572" s="28"/>
    </row>
    <row r="573" spans="1:19" ht="12.75" customHeight="1" x14ac:dyDescent="0.25">
      <c r="A573" s="28"/>
      <c r="B573" s="28"/>
      <c r="C573" s="28"/>
      <c r="D573" s="28"/>
      <c r="E573" s="28"/>
      <c r="F573" s="28"/>
      <c r="G573" s="28"/>
      <c r="H573" s="28"/>
      <c r="I573" s="28"/>
      <c r="J573" s="28"/>
      <c r="K573" s="28"/>
      <c r="L573" s="28"/>
      <c r="M573" s="28"/>
      <c r="N573" s="28"/>
      <c r="O573" s="28"/>
      <c r="P573" s="28"/>
      <c r="Q573" s="28"/>
      <c r="R573" s="28"/>
      <c r="S573" s="28"/>
    </row>
    <row r="574" spans="1:19" ht="12.75" customHeight="1" x14ac:dyDescent="0.25">
      <c r="A574" s="28"/>
      <c r="B574" s="28"/>
      <c r="C574" s="28"/>
      <c r="D574" s="28"/>
      <c r="E574" s="28"/>
      <c r="F574" s="28"/>
      <c r="G574" s="28"/>
      <c r="H574" s="28"/>
      <c r="I574" s="28"/>
      <c r="J574" s="28"/>
      <c r="K574" s="28"/>
      <c r="L574" s="28"/>
      <c r="M574" s="28"/>
      <c r="N574" s="28"/>
      <c r="O574" s="28"/>
      <c r="P574" s="28"/>
      <c r="Q574" s="28"/>
      <c r="R574" s="28"/>
      <c r="S574" s="28"/>
    </row>
    <row r="575" spans="1:19" ht="12.75" customHeight="1" x14ac:dyDescent="0.25">
      <c r="A575" s="28"/>
      <c r="B575" s="28"/>
      <c r="C575" s="28"/>
      <c r="D575" s="28"/>
      <c r="E575" s="28"/>
      <c r="F575" s="28"/>
      <c r="G575" s="28"/>
      <c r="H575" s="28"/>
      <c r="I575" s="28"/>
      <c r="J575" s="28"/>
      <c r="K575" s="28"/>
      <c r="L575" s="28"/>
      <c r="M575" s="28"/>
      <c r="N575" s="28"/>
      <c r="O575" s="28"/>
      <c r="P575" s="28"/>
      <c r="Q575" s="28"/>
      <c r="R575" s="28"/>
      <c r="S575" s="28"/>
    </row>
    <row r="576" spans="1:19" ht="12.75" customHeight="1" x14ac:dyDescent="0.25">
      <c r="A576" s="28"/>
      <c r="B576" s="28"/>
      <c r="C576" s="28"/>
      <c r="D576" s="28"/>
      <c r="E576" s="28"/>
      <c r="F576" s="28"/>
      <c r="G576" s="28"/>
      <c r="H576" s="28"/>
      <c r="I576" s="28"/>
      <c r="J576" s="28"/>
      <c r="K576" s="28"/>
      <c r="L576" s="28"/>
      <c r="M576" s="28"/>
      <c r="N576" s="28"/>
      <c r="O576" s="28"/>
      <c r="P576" s="28"/>
      <c r="Q576" s="28"/>
      <c r="R576" s="28"/>
      <c r="S576" s="28"/>
    </row>
    <row r="577" spans="1:19" ht="12.75" customHeight="1" x14ac:dyDescent="0.25">
      <c r="A577" s="28"/>
      <c r="B577" s="28"/>
      <c r="C577" s="28"/>
      <c r="D577" s="28"/>
      <c r="E577" s="28"/>
      <c r="F577" s="28"/>
      <c r="G577" s="28"/>
      <c r="H577" s="28"/>
      <c r="I577" s="28"/>
      <c r="J577" s="28"/>
      <c r="K577" s="28"/>
      <c r="L577" s="28"/>
      <c r="M577" s="28"/>
      <c r="N577" s="28"/>
      <c r="O577" s="28"/>
      <c r="P577" s="28"/>
      <c r="Q577" s="28"/>
      <c r="R577" s="28"/>
      <c r="S577" s="28"/>
    </row>
    <row r="578" spans="1:19" ht="12.75" customHeight="1" x14ac:dyDescent="0.25">
      <c r="A578" s="28"/>
      <c r="B578" s="28"/>
      <c r="C578" s="28"/>
      <c r="D578" s="28"/>
      <c r="E578" s="28"/>
      <c r="F578" s="28"/>
      <c r="G578" s="28"/>
      <c r="H578" s="28"/>
      <c r="I578" s="28"/>
      <c r="J578" s="28"/>
      <c r="K578" s="28"/>
      <c r="L578" s="28"/>
      <c r="M578" s="28"/>
      <c r="N578" s="28"/>
      <c r="O578" s="28"/>
      <c r="P578" s="28"/>
      <c r="Q578" s="28"/>
      <c r="R578" s="28"/>
      <c r="S578" s="28"/>
    </row>
    <row r="579" spans="1:19" ht="12.75" customHeight="1" x14ac:dyDescent="0.25">
      <c r="A579" s="28"/>
      <c r="B579" s="28"/>
      <c r="C579" s="28"/>
      <c r="D579" s="28"/>
      <c r="E579" s="28"/>
      <c r="F579" s="28"/>
      <c r="G579" s="28"/>
      <c r="H579" s="28"/>
      <c r="I579" s="28"/>
      <c r="J579" s="28"/>
      <c r="K579" s="28"/>
      <c r="L579" s="28"/>
      <c r="M579" s="28"/>
      <c r="N579" s="28"/>
      <c r="O579" s="28"/>
      <c r="P579" s="28"/>
      <c r="Q579" s="28"/>
      <c r="R579" s="28"/>
      <c r="S579" s="28"/>
    </row>
    <row r="580" spans="1:19" ht="12.75" customHeight="1" x14ac:dyDescent="0.25">
      <c r="A580" s="28"/>
      <c r="B580" s="28"/>
      <c r="C580" s="28"/>
      <c r="D580" s="28"/>
      <c r="E580" s="28"/>
      <c r="F580" s="28"/>
      <c r="G580" s="28"/>
      <c r="H580" s="28"/>
      <c r="I580" s="28"/>
      <c r="J580" s="28"/>
      <c r="K580" s="28"/>
      <c r="L580" s="28"/>
      <c r="M580" s="28"/>
      <c r="N580" s="28"/>
      <c r="O580" s="28"/>
      <c r="P580" s="28"/>
      <c r="Q580" s="28"/>
      <c r="R580" s="28"/>
      <c r="S580" s="28"/>
    </row>
    <row r="581" spans="1:19" ht="12.75" customHeight="1" x14ac:dyDescent="0.25">
      <c r="A581" s="28"/>
      <c r="B581" s="28"/>
      <c r="C581" s="28"/>
      <c r="D581" s="28"/>
      <c r="E581" s="28"/>
      <c r="F581" s="28"/>
      <c r="G581" s="28"/>
      <c r="H581" s="28"/>
      <c r="I581" s="28"/>
      <c r="J581" s="28"/>
      <c r="K581" s="28"/>
      <c r="L581" s="28"/>
      <c r="M581" s="28"/>
      <c r="N581" s="28"/>
      <c r="O581" s="28"/>
      <c r="P581" s="28"/>
      <c r="Q581" s="28"/>
      <c r="R581" s="28"/>
      <c r="S581" s="28"/>
    </row>
    <row r="582" spans="1:19" ht="12.75" customHeight="1" x14ac:dyDescent="0.25">
      <c r="A582" s="28"/>
      <c r="B582" s="28"/>
      <c r="C582" s="28"/>
      <c r="D582" s="28"/>
      <c r="E582" s="28"/>
      <c r="F582" s="28"/>
      <c r="G582" s="28"/>
      <c r="H582" s="28"/>
      <c r="I582" s="28"/>
      <c r="J582" s="28"/>
      <c r="K582" s="28"/>
      <c r="L582" s="28"/>
      <c r="M582" s="28"/>
      <c r="N582" s="28"/>
      <c r="O582" s="28"/>
      <c r="P582" s="28"/>
      <c r="Q582" s="28"/>
      <c r="R582" s="28"/>
      <c r="S582" s="28"/>
    </row>
    <row r="583" spans="1:19" ht="12.75" customHeight="1" x14ac:dyDescent="0.25">
      <c r="A583" s="28"/>
      <c r="B583" s="28"/>
      <c r="C583" s="28"/>
      <c r="D583" s="28"/>
      <c r="E583" s="28"/>
      <c r="F583" s="28"/>
      <c r="G583" s="28"/>
      <c r="H583" s="28"/>
      <c r="I583" s="28"/>
      <c r="J583" s="28"/>
      <c r="K583" s="28"/>
      <c r="L583" s="28"/>
      <c r="M583" s="28"/>
      <c r="N583" s="28"/>
      <c r="O583" s="28"/>
      <c r="P583" s="28"/>
      <c r="Q583" s="28"/>
      <c r="R583" s="28"/>
      <c r="S583" s="28"/>
    </row>
    <row r="584" spans="1:19" ht="12.75" customHeight="1" x14ac:dyDescent="0.25">
      <c r="A584" s="28"/>
      <c r="B584" s="28"/>
      <c r="C584" s="28"/>
      <c r="D584" s="28"/>
      <c r="E584" s="28"/>
      <c r="F584" s="28"/>
      <c r="G584" s="28"/>
      <c r="H584" s="28"/>
      <c r="I584" s="28"/>
      <c r="J584" s="28"/>
      <c r="K584" s="28"/>
      <c r="L584" s="28"/>
      <c r="M584" s="28"/>
      <c r="N584" s="28"/>
      <c r="O584" s="28"/>
      <c r="P584" s="28"/>
      <c r="Q584" s="28"/>
      <c r="R584" s="28"/>
      <c r="S584" s="28"/>
    </row>
    <row r="585" spans="1:19" ht="12.75" customHeight="1" x14ac:dyDescent="0.25">
      <c r="A585" s="28"/>
      <c r="B585" s="28"/>
      <c r="C585" s="28"/>
      <c r="D585" s="28"/>
      <c r="E585" s="28"/>
      <c r="F585" s="28"/>
      <c r="G585" s="28"/>
      <c r="H585" s="28"/>
      <c r="I585" s="28"/>
      <c r="J585" s="28"/>
      <c r="K585" s="28"/>
      <c r="L585" s="28"/>
      <c r="M585" s="28"/>
      <c r="N585" s="28"/>
      <c r="O585" s="28"/>
      <c r="P585" s="28"/>
      <c r="Q585" s="28"/>
      <c r="R585" s="28"/>
      <c r="S585" s="28"/>
    </row>
    <row r="586" spans="1:19" ht="12.75" customHeight="1" x14ac:dyDescent="0.25">
      <c r="A586" s="28"/>
      <c r="B586" s="28"/>
      <c r="C586" s="28"/>
      <c r="D586" s="28"/>
      <c r="E586" s="28"/>
      <c r="F586" s="28"/>
      <c r="G586" s="28"/>
      <c r="H586" s="28"/>
      <c r="I586" s="28"/>
      <c r="J586" s="28"/>
      <c r="K586" s="28"/>
      <c r="L586" s="28"/>
      <c r="M586" s="28"/>
      <c r="N586" s="28"/>
      <c r="O586" s="28"/>
      <c r="P586" s="28"/>
      <c r="Q586" s="28"/>
      <c r="R586" s="28"/>
      <c r="S586" s="28"/>
    </row>
    <row r="587" spans="1:19" ht="12.75" customHeight="1" x14ac:dyDescent="0.25">
      <c r="A587" s="28"/>
      <c r="B587" s="28"/>
      <c r="C587" s="28"/>
      <c r="D587" s="28"/>
      <c r="E587" s="28"/>
      <c r="F587" s="28"/>
      <c r="G587" s="28"/>
      <c r="H587" s="28"/>
      <c r="I587" s="28"/>
      <c r="J587" s="28"/>
      <c r="K587" s="28"/>
      <c r="L587" s="28"/>
      <c r="M587" s="28"/>
      <c r="N587" s="28"/>
      <c r="O587" s="28"/>
      <c r="P587" s="28"/>
      <c r="Q587" s="28"/>
      <c r="R587" s="28"/>
      <c r="S587" s="28"/>
    </row>
    <row r="588" spans="1:19" ht="12.75" customHeight="1" x14ac:dyDescent="0.25">
      <c r="A588" s="28"/>
      <c r="B588" s="28"/>
      <c r="C588" s="28"/>
      <c r="D588" s="28"/>
      <c r="E588" s="28"/>
      <c r="F588" s="28"/>
      <c r="G588" s="28"/>
      <c r="H588" s="28"/>
      <c r="I588" s="28"/>
      <c r="J588" s="28"/>
      <c r="K588" s="28"/>
      <c r="L588" s="28"/>
      <c r="M588" s="28"/>
      <c r="N588" s="28"/>
      <c r="O588" s="28"/>
      <c r="P588" s="28"/>
      <c r="Q588" s="28"/>
      <c r="R588" s="28"/>
      <c r="S588" s="28"/>
    </row>
    <row r="589" spans="1:19" ht="12.75" customHeight="1" x14ac:dyDescent="0.25">
      <c r="A589" s="28"/>
      <c r="B589" s="28"/>
      <c r="C589" s="28"/>
      <c r="D589" s="28"/>
      <c r="E589" s="28"/>
      <c r="F589" s="28"/>
      <c r="G589" s="28"/>
      <c r="H589" s="28"/>
      <c r="I589" s="28"/>
      <c r="J589" s="28"/>
      <c r="K589" s="28"/>
      <c r="L589" s="28"/>
      <c r="M589" s="28"/>
      <c r="N589" s="28"/>
      <c r="O589" s="28"/>
      <c r="P589" s="28"/>
      <c r="Q589" s="28"/>
      <c r="R589" s="28"/>
      <c r="S589" s="28"/>
    </row>
    <row r="590" spans="1:19" ht="12.75" customHeight="1" x14ac:dyDescent="0.25">
      <c r="A590" s="28"/>
      <c r="B590" s="28"/>
      <c r="C590" s="28"/>
      <c r="D590" s="28"/>
      <c r="E590" s="28"/>
      <c r="F590" s="28"/>
      <c r="G590" s="28"/>
      <c r="H590" s="28"/>
      <c r="I590" s="28"/>
      <c r="J590" s="28"/>
      <c r="K590" s="28"/>
      <c r="L590" s="28"/>
      <c r="M590" s="28"/>
      <c r="N590" s="28"/>
      <c r="O590" s="28"/>
      <c r="P590" s="28"/>
      <c r="Q590" s="28"/>
      <c r="R590" s="28"/>
      <c r="S590" s="28"/>
    </row>
    <row r="591" spans="1:19" ht="12.75" customHeight="1" x14ac:dyDescent="0.25">
      <c r="A591" s="28"/>
      <c r="B591" s="28"/>
      <c r="C591" s="28"/>
      <c r="D591" s="28"/>
      <c r="E591" s="28"/>
      <c r="F591" s="28"/>
      <c r="G591" s="28"/>
      <c r="H591" s="28"/>
      <c r="I591" s="28"/>
      <c r="J591" s="28"/>
      <c r="K591" s="28"/>
      <c r="L591" s="28"/>
      <c r="M591" s="28"/>
      <c r="N591" s="28"/>
      <c r="O591" s="28"/>
      <c r="P591" s="28"/>
      <c r="Q591" s="28"/>
      <c r="R591" s="28"/>
      <c r="S591" s="28"/>
    </row>
    <row r="592" spans="1:19" ht="12.75" customHeight="1" x14ac:dyDescent="0.25">
      <c r="A592" s="28"/>
      <c r="B592" s="28"/>
      <c r="C592" s="28"/>
      <c r="D592" s="28"/>
      <c r="E592" s="28"/>
      <c r="F592" s="28"/>
      <c r="G592" s="28"/>
      <c r="H592" s="28"/>
      <c r="I592" s="28"/>
      <c r="J592" s="28"/>
      <c r="K592" s="28"/>
      <c r="L592" s="28"/>
      <c r="M592" s="28"/>
      <c r="N592" s="28"/>
      <c r="O592" s="28"/>
      <c r="P592" s="28"/>
      <c r="Q592" s="28"/>
      <c r="R592" s="28"/>
      <c r="S592" s="28"/>
    </row>
    <row r="593" spans="1:19" ht="12.75" customHeight="1" x14ac:dyDescent="0.25">
      <c r="A593" s="28"/>
      <c r="B593" s="28"/>
      <c r="C593" s="28"/>
      <c r="D593" s="28"/>
      <c r="E593" s="28"/>
      <c r="F593" s="28"/>
      <c r="G593" s="28"/>
      <c r="H593" s="28"/>
      <c r="I593" s="28"/>
      <c r="J593" s="28"/>
      <c r="K593" s="28"/>
      <c r="L593" s="28"/>
      <c r="M593" s="28"/>
      <c r="N593" s="28"/>
      <c r="O593" s="28"/>
      <c r="P593" s="28"/>
      <c r="Q593" s="28"/>
      <c r="R593" s="28"/>
      <c r="S593" s="28"/>
    </row>
    <row r="594" spans="1:19" ht="12.75" customHeight="1" x14ac:dyDescent="0.25">
      <c r="A594" s="28"/>
      <c r="B594" s="28"/>
      <c r="C594" s="28"/>
      <c r="D594" s="28"/>
      <c r="E594" s="28"/>
      <c r="F594" s="28"/>
      <c r="G594" s="28"/>
      <c r="H594" s="28"/>
      <c r="I594" s="28"/>
      <c r="J594" s="28"/>
      <c r="K594" s="28"/>
      <c r="L594" s="28"/>
      <c r="M594" s="28"/>
      <c r="N594" s="28"/>
      <c r="O594" s="28"/>
      <c r="P594" s="28"/>
      <c r="Q594" s="28"/>
      <c r="R594" s="28"/>
      <c r="S594" s="28"/>
    </row>
    <row r="595" spans="1:19" ht="12.75" customHeight="1" x14ac:dyDescent="0.25">
      <c r="A595" s="28"/>
      <c r="B595" s="28"/>
      <c r="C595" s="28"/>
      <c r="D595" s="28"/>
      <c r="E595" s="28"/>
      <c r="F595" s="28"/>
      <c r="G595" s="28"/>
      <c r="H595" s="28"/>
      <c r="I595" s="28"/>
      <c r="J595" s="28"/>
      <c r="K595" s="28"/>
      <c r="L595" s="28"/>
      <c r="M595" s="28"/>
      <c r="N595" s="28"/>
      <c r="O595" s="28"/>
      <c r="P595" s="28"/>
      <c r="Q595" s="28"/>
      <c r="R595" s="28"/>
      <c r="S595" s="28"/>
    </row>
    <row r="596" spans="1:19" ht="12.75" customHeight="1" x14ac:dyDescent="0.25">
      <c r="A596" s="28"/>
      <c r="B596" s="28"/>
      <c r="C596" s="28"/>
      <c r="D596" s="28"/>
      <c r="E596" s="28"/>
      <c r="F596" s="28"/>
      <c r="G596" s="28"/>
      <c r="H596" s="28"/>
      <c r="I596" s="28"/>
      <c r="J596" s="28"/>
      <c r="K596" s="28"/>
      <c r="L596" s="28"/>
      <c r="M596" s="28"/>
      <c r="N596" s="28"/>
      <c r="O596" s="28"/>
      <c r="P596" s="28"/>
      <c r="Q596" s="28"/>
      <c r="R596" s="28"/>
      <c r="S596" s="28"/>
    </row>
    <row r="597" spans="1:19" ht="12.75" customHeight="1" x14ac:dyDescent="0.25">
      <c r="A597" s="28"/>
      <c r="B597" s="28"/>
      <c r="C597" s="28"/>
      <c r="D597" s="28"/>
      <c r="E597" s="28"/>
      <c r="F597" s="28"/>
      <c r="G597" s="28"/>
      <c r="H597" s="28"/>
      <c r="I597" s="28"/>
      <c r="J597" s="28"/>
      <c r="K597" s="28"/>
      <c r="L597" s="28"/>
      <c r="M597" s="28"/>
      <c r="N597" s="28"/>
      <c r="O597" s="28"/>
      <c r="P597" s="28"/>
      <c r="Q597" s="28"/>
      <c r="R597" s="28"/>
      <c r="S597" s="28"/>
    </row>
    <row r="598" spans="1:19" ht="12.75" customHeight="1" x14ac:dyDescent="0.25">
      <c r="A598" s="28"/>
      <c r="B598" s="28"/>
      <c r="C598" s="28"/>
      <c r="D598" s="28"/>
      <c r="E598" s="28"/>
      <c r="F598" s="28"/>
      <c r="G598" s="28"/>
      <c r="H598" s="28"/>
      <c r="I598" s="28"/>
      <c r="J598" s="28"/>
      <c r="K598" s="28"/>
      <c r="L598" s="28"/>
      <c r="M598" s="28"/>
      <c r="N598" s="28"/>
      <c r="O598" s="28"/>
      <c r="P598" s="28"/>
      <c r="Q598" s="28"/>
      <c r="R598" s="28"/>
      <c r="S598" s="28"/>
    </row>
    <row r="599" spans="1:19" ht="12.75" customHeight="1" x14ac:dyDescent="0.25">
      <c r="A599" s="28"/>
      <c r="B599" s="28"/>
      <c r="C599" s="28"/>
      <c r="D599" s="28"/>
      <c r="E599" s="28"/>
      <c r="F599" s="28"/>
      <c r="G599" s="28"/>
      <c r="H599" s="28"/>
      <c r="I599" s="28"/>
      <c r="J599" s="28"/>
      <c r="K599" s="28"/>
      <c r="L599" s="28"/>
      <c r="M599" s="28"/>
      <c r="N599" s="28"/>
      <c r="O599" s="28"/>
      <c r="P599" s="28"/>
      <c r="Q599" s="28"/>
      <c r="R599" s="28"/>
      <c r="S599" s="28"/>
    </row>
    <row r="600" spans="1:19" ht="12.75" customHeight="1" x14ac:dyDescent="0.25">
      <c r="A600" s="28"/>
      <c r="B600" s="28"/>
      <c r="C600" s="28"/>
      <c r="D600" s="28"/>
      <c r="E600" s="28"/>
      <c r="F600" s="28"/>
      <c r="G600" s="28"/>
      <c r="H600" s="28"/>
      <c r="I600" s="28"/>
      <c r="J600" s="28"/>
      <c r="K600" s="28"/>
      <c r="L600" s="28"/>
      <c r="M600" s="28"/>
      <c r="N600" s="28"/>
      <c r="O600" s="28"/>
      <c r="P600" s="28"/>
      <c r="Q600" s="28"/>
      <c r="R600" s="28"/>
      <c r="S600" s="28"/>
    </row>
    <row r="601" spans="1:19" ht="12.75" customHeight="1" x14ac:dyDescent="0.25">
      <c r="A601" s="28"/>
      <c r="B601" s="28"/>
      <c r="C601" s="28"/>
      <c r="D601" s="28"/>
      <c r="E601" s="28"/>
      <c r="F601" s="28"/>
      <c r="G601" s="28"/>
      <c r="H601" s="28"/>
      <c r="I601" s="28"/>
      <c r="J601" s="28"/>
      <c r="K601" s="28"/>
      <c r="L601" s="28"/>
      <c r="M601" s="28"/>
      <c r="N601" s="28"/>
      <c r="O601" s="28"/>
      <c r="P601" s="28"/>
      <c r="Q601" s="28"/>
      <c r="R601" s="28"/>
      <c r="S601" s="28"/>
    </row>
    <row r="602" spans="1:19" ht="12.75" customHeight="1" x14ac:dyDescent="0.25">
      <c r="A602" s="28"/>
      <c r="B602" s="28"/>
      <c r="C602" s="28"/>
      <c r="D602" s="28"/>
      <c r="E602" s="28"/>
      <c r="F602" s="28"/>
      <c r="G602" s="28"/>
      <c r="H602" s="28"/>
      <c r="I602" s="28"/>
      <c r="J602" s="28"/>
      <c r="K602" s="28"/>
      <c r="L602" s="28"/>
      <c r="M602" s="28"/>
      <c r="N602" s="28"/>
      <c r="O602" s="28"/>
      <c r="P602" s="28"/>
      <c r="Q602" s="28"/>
      <c r="R602" s="28"/>
      <c r="S602" s="28"/>
    </row>
    <row r="603" spans="1:19" ht="12.75" customHeight="1" x14ac:dyDescent="0.25">
      <c r="A603" s="28"/>
      <c r="B603" s="28"/>
      <c r="C603" s="28"/>
      <c r="D603" s="28"/>
      <c r="E603" s="28"/>
      <c r="F603" s="28"/>
      <c r="G603" s="28"/>
      <c r="H603" s="28"/>
      <c r="I603" s="28"/>
      <c r="J603" s="28"/>
      <c r="K603" s="28"/>
      <c r="L603" s="28"/>
      <c r="M603" s="28"/>
      <c r="N603" s="28"/>
      <c r="O603" s="28"/>
      <c r="P603" s="28"/>
      <c r="Q603" s="28"/>
      <c r="R603" s="28"/>
      <c r="S603" s="28"/>
    </row>
    <row r="604" spans="1:19" ht="12.75" customHeight="1" x14ac:dyDescent="0.25">
      <c r="A604" s="28"/>
      <c r="B604" s="28"/>
      <c r="C604" s="28"/>
      <c r="D604" s="28"/>
      <c r="E604" s="28"/>
      <c r="F604" s="28"/>
      <c r="G604" s="28"/>
      <c r="H604" s="28"/>
      <c r="I604" s="28"/>
      <c r="J604" s="28"/>
      <c r="K604" s="28"/>
      <c r="L604" s="28"/>
      <c r="M604" s="28"/>
      <c r="N604" s="28"/>
      <c r="O604" s="28"/>
      <c r="P604" s="28"/>
      <c r="Q604" s="28"/>
      <c r="R604" s="28"/>
      <c r="S604" s="28"/>
    </row>
    <row r="605" spans="1:19" ht="12.75" customHeight="1" x14ac:dyDescent="0.25">
      <c r="A605" s="28"/>
      <c r="B605" s="28"/>
      <c r="C605" s="28"/>
      <c r="D605" s="28"/>
      <c r="E605" s="28"/>
      <c r="F605" s="28"/>
      <c r="G605" s="28"/>
      <c r="H605" s="28"/>
      <c r="I605" s="28"/>
      <c r="J605" s="28"/>
      <c r="K605" s="28"/>
      <c r="L605" s="28"/>
      <c r="M605" s="28"/>
      <c r="N605" s="28"/>
      <c r="O605" s="28"/>
      <c r="P605" s="28"/>
      <c r="Q605" s="28"/>
      <c r="R605" s="28"/>
      <c r="S605" s="28"/>
    </row>
    <row r="606" spans="1:19" ht="12.75" customHeight="1" x14ac:dyDescent="0.25">
      <c r="A606" s="28"/>
      <c r="B606" s="28"/>
      <c r="C606" s="28"/>
      <c r="D606" s="28"/>
      <c r="E606" s="28"/>
      <c r="F606" s="28"/>
      <c r="G606" s="28"/>
      <c r="H606" s="28"/>
      <c r="I606" s="28"/>
      <c r="J606" s="28"/>
      <c r="K606" s="28"/>
      <c r="L606" s="28"/>
      <c r="M606" s="28"/>
      <c r="N606" s="28"/>
      <c r="O606" s="28"/>
      <c r="P606" s="28"/>
      <c r="Q606" s="28"/>
      <c r="R606" s="28"/>
      <c r="S606" s="28"/>
    </row>
    <row r="607" spans="1:19" ht="12.75" customHeight="1" x14ac:dyDescent="0.25">
      <c r="A607" s="28"/>
      <c r="B607" s="28"/>
      <c r="C607" s="28"/>
      <c r="D607" s="28"/>
      <c r="E607" s="28"/>
      <c r="F607" s="28"/>
      <c r="G607" s="28"/>
      <c r="H607" s="28"/>
      <c r="I607" s="28"/>
      <c r="J607" s="28"/>
      <c r="K607" s="28"/>
      <c r="L607" s="28"/>
      <c r="M607" s="28"/>
      <c r="N607" s="28"/>
      <c r="O607" s="28"/>
      <c r="P607" s="28"/>
      <c r="Q607" s="28"/>
      <c r="R607" s="28"/>
      <c r="S607" s="28"/>
    </row>
    <row r="608" spans="1:19" ht="12.75" customHeight="1" x14ac:dyDescent="0.25">
      <c r="A608" s="28"/>
      <c r="B608" s="28"/>
      <c r="C608" s="28"/>
      <c r="D608" s="28"/>
      <c r="E608" s="28"/>
      <c r="F608" s="28"/>
      <c r="G608" s="28"/>
      <c r="H608" s="28"/>
      <c r="I608" s="28"/>
      <c r="J608" s="28"/>
      <c r="K608" s="28"/>
      <c r="L608" s="28"/>
      <c r="M608" s="28"/>
      <c r="N608" s="28"/>
      <c r="O608" s="28"/>
      <c r="P608" s="28"/>
      <c r="Q608" s="28"/>
      <c r="R608" s="28"/>
      <c r="S608" s="28"/>
    </row>
    <row r="609" spans="1:19" ht="12.75" customHeight="1" x14ac:dyDescent="0.25">
      <c r="A609" s="28"/>
      <c r="B609" s="28"/>
      <c r="C609" s="28"/>
      <c r="D609" s="28"/>
      <c r="E609" s="28"/>
      <c r="F609" s="28"/>
      <c r="G609" s="28"/>
      <c r="H609" s="28"/>
      <c r="I609" s="28"/>
      <c r="J609" s="28"/>
      <c r="K609" s="28"/>
      <c r="L609" s="28"/>
      <c r="M609" s="28"/>
      <c r="N609" s="28"/>
      <c r="O609" s="28"/>
      <c r="P609" s="28"/>
      <c r="Q609" s="28"/>
      <c r="R609" s="28"/>
      <c r="S609" s="28"/>
    </row>
    <row r="610" spans="1:19" ht="12.75" customHeight="1" x14ac:dyDescent="0.25">
      <c r="A610" s="28"/>
      <c r="B610" s="28"/>
      <c r="C610" s="28"/>
      <c r="D610" s="28"/>
      <c r="E610" s="28"/>
      <c r="F610" s="28"/>
      <c r="G610" s="28"/>
      <c r="H610" s="28"/>
      <c r="I610" s="28"/>
      <c r="J610" s="28"/>
      <c r="K610" s="28"/>
      <c r="L610" s="28"/>
      <c r="M610" s="28"/>
      <c r="N610" s="28"/>
      <c r="O610" s="28"/>
      <c r="P610" s="28"/>
      <c r="Q610" s="28"/>
      <c r="R610" s="28"/>
      <c r="S610" s="28"/>
    </row>
    <row r="611" spans="1:19" ht="12.75" customHeight="1" x14ac:dyDescent="0.25">
      <c r="A611" s="28"/>
      <c r="B611" s="28"/>
      <c r="C611" s="28"/>
      <c r="D611" s="28"/>
      <c r="E611" s="28"/>
      <c r="F611" s="28"/>
      <c r="G611" s="28"/>
      <c r="H611" s="28"/>
      <c r="I611" s="28"/>
      <c r="J611" s="28"/>
      <c r="K611" s="28"/>
      <c r="L611" s="28"/>
      <c r="M611" s="28"/>
      <c r="N611" s="28"/>
      <c r="O611" s="28"/>
      <c r="P611" s="28"/>
      <c r="Q611" s="28"/>
      <c r="R611" s="28"/>
      <c r="S611" s="28"/>
    </row>
    <row r="612" spans="1:19" ht="12.75" customHeight="1" x14ac:dyDescent="0.25">
      <c r="A612" s="28"/>
      <c r="B612" s="28"/>
      <c r="C612" s="28"/>
      <c r="D612" s="28"/>
      <c r="E612" s="28"/>
      <c r="F612" s="28"/>
      <c r="G612" s="28"/>
      <c r="H612" s="28"/>
      <c r="I612" s="28"/>
      <c r="J612" s="28"/>
      <c r="K612" s="28"/>
      <c r="L612" s="28"/>
      <c r="M612" s="28"/>
      <c r="N612" s="28"/>
      <c r="O612" s="28"/>
      <c r="P612" s="28"/>
      <c r="Q612" s="28"/>
      <c r="R612" s="28"/>
      <c r="S612" s="28"/>
    </row>
    <row r="613" spans="1:19" ht="12.75" customHeight="1" x14ac:dyDescent="0.25">
      <c r="A613" s="28"/>
      <c r="B613" s="28"/>
      <c r="C613" s="28"/>
      <c r="D613" s="28"/>
      <c r="E613" s="28"/>
      <c r="F613" s="28"/>
      <c r="G613" s="28"/>
      <c r="H613" s="28"/>
      <c r="I613" s="28"/>
      <c r="J613" s="28"/>
      <c r="K613" s="28"/>
      <c r="L613" s="28"/>
      <c r="M613" s="28"/>
      <c r="N613" s="28"/>
      <c r="O613" s="28"/>
      <c r="P613" s="28"/>
      <c r="Q613" s="28"/>
      <c r="R613" s="28"/>
      <c r="S613" s="28"/>
    </row>
    <row r="614" spans="1:19" ht="12.75" customHeight="1" x14ac:dyDescent="0.25">
      <c r="A614" s="28"/>
      <c r="B614" s="28"/>
      <c r="C614" s="28"/>
      <c r="D614" s="28"/>
      <c r="E614" s="28"/>
      <c r="F614" s="28"/>
      <c r="G614" s="28"/>
      <c r="H614" s="28"/>
      <c r="I614" s="28"/>
      <c r="J614" s="28"/>
      <c r="K614" s="28"/>
      <c r="L614" s="28"/>
      <c r="M614" s="28"/>
      <c r="N614" s="28"/>
      <c r="O614" s="28"/>
      <c r="P614" s="28"/>
      <c r="Q614" s="28"/>
      <c r="R614" s="28"/>
      <c r="S614" s="28"/>
    </row>
    <row r="615" spans="1:19" ht="12.75" customHeight="1" x14ac:dyDescent="0.25">
      <c r="A615" s="28"/>
      <c r="B615" s="28"/>
      <c r="C615" s="28"/>
      <c r="D615" s="28"/>
      <c r="E615" s="28"/>
      <c r="F615" s="28"/>
      <c r="G615" s="28"/>
      <c r="H615" s="28"/>
      <c r="I615" s="28"/>
      <c r="J615" s="28"/>
      <c r="K615" s="28"/>
      <c r="L615" s="28"/>
      <c r="M615" s="28"/>
      <c r="N615" s="28"/>
      <c r="O615" s="28"/>
      <c r="P615" s="28"/>
      <c r="Q615" s="28"/>
      <c r="R615" s="28"/>
      <c r="S615" s="28"/>
    </row>
    <row r="616" spans="1:19" ht="12.75" customHeight="1" x14ac:dyDescent="0.25">
      <c r="A616" s="28"/>
      <c r="B616" s="28"/>
      <c r="C616" s="28"/>
      <c r="D616" s="28"/>
      <c r="E616" s="28"/>
      <c r="F616" s="28"/>
      <c r="G616" s="28"/>
      <c r="H616" s="28"/>
      <c r="I616" s="28"/>
      <c r="J616" s="28"/>
      <c r="K616" s="28"/>
      <c r="L616" s="28"/>
      <c r="M616" s="28"/>
      <c r="N616" s="28"/>
      <c r="O616" s="28"/>
      <c r="P616" s="28"/>
      <c r="Q616" s="28"/>
      <c r="R616" s="28"/>
      <c r="S616" s="28"/>
    </row>
    <row r="617" spans="1:19" ht="12.75" customHeight="1" x14ac:dyDescent="0.25">
      <c r="A617" s="28"/>
      <c r="B617" s="28"/>
      <c r="C617" s="28"/>
      <c r="D617" s="28"/>
      <c r="E617" s="28"/>
      <c r="F617" s="28"/>
      <c r="G617" s="28"/>
      <c r="H617" s="28"/>
      <c r="I617" s="28"/>
      <c r="J617" s="28"/>
      <c r="K617" s="28"/>
      <c r="L617" s="28"/>
      <c r="M617" s="28"/>
      <c r="N617" s="28"/>
      <c r="O617" s="28"/>
      <c r="P617" s="28"/>
      <c r="Q617" s="28"/>
      <c r="R617" s="28"/>
      <c r="S617" s="28"/>
    </row>
    <row r="618" spans="1:19" ht="12.75" customHeight="1" x14ac:dyDescent="0.25">
      <c r="A618" s="28"/>
      <c r="B618" s="28"/>
      <c r="C618" s="28"/>
      <c r="D618" s="28"/>
      <c r="E618" s="28"/>
      <c r="F618" s="28"/>
      <c r="G618" s="28"/>
      <c r="H618" s="28"/>
      <c r="I618" s="28"/>
      <c r="J618" s="28"/>
      <c r="K618" s="28"/>
      <c r="L618" s="28"/>
      <c r="M618" s="28"/>
      <c r="N618" s="28"/>
      <c r="O618" s="28"/>
      <c r="P618" s="28"/>
      <c r="Q618" s="28"/>
      <c r="R618" s="28"/>
      <c r="S618" s="28"/>
    </row>
    <row r="619" spans="1:19" ht="12.75" customHeight="1" x14ac:dyDescent="0.25">
      <c r="A619" s="28"/>
      <c r="B619" s="28"/>
      <c r="C619" s="28"/>
      <c r="D619" s="28"/>
      <c r="E619" s="28"/>
      <c r="F619" s="28"/>
      <c r="G619" s="28"/>
      <c r="H619" s="28"/>
      <c r="I619" s="28"/>
      <c r="J619" s="28"/>
      <c r="K619" s="28"/>
      <c r="L619" s="28"/>
      <c r="M619" s="28"/>
      <c r="N619" s="28"/>
      <c r="O619" s="28"/>
      <c r="P619" s="28"/>
      <c r="Q619" s="28"/>
      <c r="R619" s="28"/>
      <c r="S619" s="28"/>
    </row>
    <row r="620" spans="1:19" ht="12.75" customHeight="1" x14ac:dyDescent="0.25">
      <c r="A620" s="28"/>
      <c r="B620" s="28"/>
      <c r="C620" s="28"/>
      <c r="D620" s="28"/>
      <c r="E620" s="28"/>
      <c r="F620" s="28"/>
      <c r="G620" s="28"/>
      <c r="H620" s="28"/>
      <c r="I620" s="28"/>
      <c r="J620" s="28"/>
      <c r="K620" s="28"/>
      <c r="L620" s="28"/>
      <c r="M620" s="28"/>
      <c r="N620" s="28"/>
      <c r="O620" s="28"/>
      <c r="P620" s="28"/>
      <c r="Q620" s="28"/>
      <c r="R620" s="28"/>
      <c r="S620" s="28"/>
    </row>
    <row r="621" spans="1:19" ht="12.75" customHeight="1" x14ac:dyDescent="0.25">
      <c r="A621" s="28"/>
      <c r="B621" s="28"/>
      <c r="C621" s="28"/>
      <c r="D621" s="28"/>
      <c r="E621" s="28"/>
      <c r="F621" s="28"/>
      <c r="G621" s="28"/>
      <c r="H621" s="28"/>
      <c r="I621" s="28"/>
      <c r="J621" s="28"/>
      <c r="K621" s="28"/>
      <c r="L621" s="28"/>
      <c r="M621" s="28"/>
      <c r="N621" s="28"/>
      <c r="O621" s="28"/>
      <c r="P621" s="28"/>
      <c r="Q621" s="28"/>
      <c r="R621" s="28"/>
      <c r="S621" s="28"/>
    </row>
    <row r="622" spans="1:19" ht="12.75" customHeight="1" x14ac:dyDescent="0.25">
      <c r="A622" s="28"/>
      <c r="B622" s="28"/>
      <c r="C622" s="28"/>
      <c r="D622" s="28"/>
      <c r="E622" s="28"/>
      <c r="F622" s="28"/>
      <c r="G622" s="28"/>
      <c r="H622" s="28"/>
      <c r="I622" s="28"/>
      <c r="J622" s="28"/>
      <c r="K622" s="28"/>
      <c r="L622" s="28"/>
      <c r="M622" s="28"/>
      <c r="N622" s="28"/>
      <c r="O622" s="28"/>
      <c r="P622" s="28"/>
      <c r="Q622" s="28"/>
      <c r="R622" s="28"/>
      <c r="S622" s="28"/>
    </row>
    <row r="623" spans="1:19" ht="12.75" customHeight="1" x14ac:dyDescent="0.25">
      <c r="A623" s="28"/>
      <c r="B623" s="28"/>
      <c r="C623" s="28"/>
      <c r="D623" s="28"/>
      <c r="E623" s="28"/>
      <c r="F623" s="28"/>
      <c r="G623" s="28"/>
      <c r="H623" s="28"/>
      <c r="I623" s="28"/>
      <c r="J623" s="28"/>
      <c r="K623" s="28"/>
      <c r="L623" s="28"/>
      <c r="M623" s="28"/>
      <c r="N623" s="28"/>
      <c r="O623" s="28"/>
      <c r="P623" s="28"/>
      <c r="Q623" s="28"/>
      <c r="R623" s="28"/>
      <c r="S623" s="28"/>
    </row>
    <row r="624" spans="1:19" ht="12.75" customHeight="1" x14ac:dyDescent="0.25">
      <c r="A624" s="28"/>
      <c r="B624" s="28"/>
      <c r="C624" s="28"/>
      <c r="D624" s="28"/>
      <c r="E624" s="28"/>
      <c r="F624" s="28"/>
      <c r="G624" s="28"/>
      <c r="H624" s="28"/>
      <c r="I624" s="28"/>
      <c r="J624" s="28"/>
      <c r="K624" s="28"/>
      <c r="L624" s="28"/>
      <c r="M624" s="28"/>
      <c r="N624" s="28"/>
      <c r="O624" s="28"/>
      <c r="P624" s="28"/>
      <c r="Q624" s="28"/>
      <c r="R624" s="28"/>
      <c r="S624" s="28"/>
    </row>
    <row r="625" spans="1:19" ht="12.75" customHeight="1" x14ac:dyDescent="0.25">
      <c r="A625" s="28"/>
      <c r="B625" s="28"/>
      <c r="C625" s="28"/>
      <c r="D625" s="28"/>
      <c r="E625" s="28"/>
      <c r="F625" s="28"/>
      <c r="G625" s="28"/>
      <c r="H625" s="28"/>
      <c r="I625" s="28"/>
      <c r="J625" s="28"/>
      <c r="K625" s="28"/>
      <c r="L625" s="28"/>
      <c r="M625" s="28"/>
      <c r="N625" s="28"/>
      <c r="O625" s="28"/>
      <c r="P625" s="28"/>
      <c r="Q625" s="28"/>
      <c r="R625" s="28"/>
      <c r="S625" s="28"/>
    </row>
    <row r="626" spans="1:19" ht="12.75" customHeight="1" x14ac:dyDescent="0.25">
      <c r="A626" s="28"/>
      <c r="B626" s="28"/>
      <c r="C626" s="28"/>
      <c r="D626" s="28"/>
      <c r="E626" s="28"/>
      <c r="F626" s="28"/>
      <c r="G626" s="28"/>
      <c r="H626" s="28"/>
      <c r="I626" s="28"/>
      <c r="J626" s="28"/>
      <c r="K626" s="28"/>
      <c r="L626" s="28"/>
      <c r="M626" s="28"/>
      <c r="N626" s="28"/>
      <c r="O626" s="28"/>
      <c r="P626" s="28"/>
      <c r="Q626" s="28"/>
      <c r="R626" s="28"/>
      <c r="S626" s="28"/>
    </row>
    <row r="627" spans="1:19" ht="12.75" customHeight="1" x14ac:dyDescent="0.25">
      <c r="A627" s="28"/>
      <c r="B627" s="28"/>
      <c r="C627" s="28"/>
      <c r="D627" s="28"/>
      <c r="E627" s="28"/>
      <c r="F627" s="28"/>
      <c r="G627" s="28"/>
      <c r="H627" s="28"/>
      <c r="I627" s="28"/>
      <c r="J627" s="28"/>
      <c r="K627" s="28"/>
      <c r="L627" s="28"/>
      <c r="M627" s="28"/>
      <c r="N627" s="28"/>
      <c r="O627" s="28"/>
      <c r="P627" s="28"/>
      <c r="Q627" s="28"/>
      <c r="R627" s="28"/>
      <c r="S627" s="28"/>
    </row>
    <row r="628" spans="1:19" ht="12.75" customHeight="1" x14ac:dyDescent="0.25">
      <c r="A628" s="28"/>
      <c r="B628" s="28"/>
      <c r="C628" s="28"/>
      <c r="D628" s="28"/>
      <c r="E628" s="28"/>
      <c r="F628" s="28"/>
      <c r="G628" s="28"/>
      <c r="H628" s="28"/>
      <c r="I628" s="28"/>
      <c r="J628" s="28"/>
      <c r="K628" s="28"/>
      <c r="L628" s="28"/>
      <c r="M628" s="28"/>
      <c r="N628" s="28"/>
      <c r="O628" s="28"/>
      <c r="P628" s="28"/>
      <c r="Q628" s="28"/>
      <c r="R628" s="28"/>
      <c r="S628" s="28"/>
    </row>
    <row r="629" spans="1:19" ht="12.75" customHeight="1" x14ac:dyDescent="0.25">
      <c r="A629" s="28"/>
      <c r="B629" s="28"/>
      <c r="C629" s="28"/>
      <c r="D629" s="28"/>
      <c r="E629" s="28"/>
      <c r="F629" s="28"/>
      <c r="G629" s="28"/>
      <c r="H629" s="28"/>
      <c r="I629" s="28"/>
      <c r="J629" s="28"/>
      <c r="K629" s="28"/>
      <c r="L629" s="28"/>
      <c r="M629" s="28"/>
      <c r="N629" s="28"/>
      <c r="O629" s="28"/>
      <c r="P629" s="28"/>
      <c r="Q629" s="28"/>
      <c r="R629" s="28"/>
      <c r="S629" s="28"/>
    </row>
    <row r="630" spans="1:19" ht="12.75" customHeight="1" x14ac:dyDescent="0.25">
      <c r="A630" s="28"/>
      <c r="B630" s="28"/>
      <c r="C630" s="28"/>
      <c r="D630" s="28"/>
      <c r="E630" s="28"/>
      <c r="F630" s="28"/>
      <c r="G630" s="28"/>
      <c r="H630" s="28"/>
      <c r="I630" s="28"/>
      <c r="J630" s="28"/>
      <c r="K630" s="28"/>
      <c r="L630" s="28"/>
      <c r="M630" s="28"/>
      <c r="N630" s="28"/>
      <c r="O630" s="28"/>
      <c r="P630" s="28"/>
      <c r="Q630" s="28"/>
      <c r="R630" s="28"/>
      <c r="S630" s="28"/>
    </row>
    <row r="631" spans="1:19" ht="12.75" customHeight="1" x14ac:dyDescent="0.25">
      <c r="A631" s="28"/>
      <c r="B631" s="28"/>
      <c r="C631" s="28"/>
      <c r="D631" s="28"/>
      <c r="E631" s="28"/>
      <c r="F631" s="28"/>
      <c r="G631" s="28"/>
      <c r="H631" s="28"/>
      <c r="I631" s="28"/>
      <c r="J631" s="28"/>
      <c r="K631" s="28"/>
      <c r="L631" s="28"/>
      <c r="M631" s="28"/>
      <c r="N631" s="28"/>
      <c r="O631" s="28"/>
      <c r="P631" s="28"/>
      <c r="Q631" s="28"/>
      <c r="R631" s="28"/>
      <c r="S631" s="28"/>
    </row>
    <row r="632" spans="1:19" ht="12.75" customHeight="1" x14ac:dyDescent="0.25">
      <c r="A632" s="28"/>
      <c r="B632" s="28"/>
      <c r="C632" s="28"/>
      <c r="D632" s="28"/>
      <c r="E632" s="28"/>
      <c r="F632" s="28"/>
      <c r="G632" s="28"/>
      <c r="H632" s="28"/>
      <c r="I632" s="28"/>
      <c r="J632" s="28"/>
      <c r="K632" s="28"/>
      <c r="L632" s="28"/>
      <c r="M632" s="28"/>
      <c r="N632" s="28"/>
      <c r="O632" s="28"/>
      <c r="P632" s="28"/>
      <c r="Q632" s="28"/>
      <c r="R632" s="28"/>
      <c r="S632" s="28"/>
    </row>
    <row r="633" spans="1:19" ht="12.75" customHeight="1" x14ac:dyDescent="0.25">
      <c r="A633" s="28"/>
      <c r="B633" s="28"/>
      <c r="C633" s="28"/>
      <c r="D633" s="28"/>
      <c r="E633" s="28"/>
      <c r="F633" s="28"/>
      <c r="G633" s="28"/>
      <c r="H633" s="28"/>
      <c r="I633" s="28"/>
      <c r="J633" s="28"/>
      <c r="K633" s="28"/>
      <c r="L633" s="28"/>
      <c r="M633" s="28"/>
      <c r="N633" s="28"/>
      <c r="O633" s="28"/>
      <c r="P633" s="28"/>
      <c r="Q633" s="28"/>
      <c r="R633" s="28"/>
      <c r="S633" s="28"/>
    </row>
    <row r="634" spans="1:19" ht="12.75" customHeight="1" x14ac:dyDescent="0.25">
      <c r="A634" s="28"/>
      <c r="B634" s="28"/>
      <c r="C634" s="28"/>
      <c r="D634" s="28"/>
      <c r="E634" s="28"/>
      <c r="F634" s="28"/>
      <c r="G634" s="28"/>
      <c r="H634" s="28"/>
      <c r="I634" s="28"/>
      <c r="J634" s="28"/>
      <c r="K634" s="28"/>
      <c r="L634" s="28"/>
      <c r="M634" s="28"/>
      <c r="N634" s="28"/>
      <c r="O634" s="28"/>
      <c r="P634" s="28"/>
      <c r="Q634" s="28"/>
      <c r="R634" s="28"/>
      <c r="S634" s="28"/>
    </row>
    <row r="635" spans="1:19" ht="12.75" customHeight="1" x14ac:dyDescent="0.25">
      <c r="A635" s="28"/>
      <c r="B635" s="28"/>
      <c r="C635" s="28"/>
      <c r="D635" s="28"/>
      <c r="E635" s="28"/>
      <c r="F635" s="28"/>
      <c r="G635" s="28"/>
      <c r="H635" s="28"/>
      <c r="I635" s="28"/>
      <c r="J635" s="28"/>
      <c r="K635" s="28"/>
      <c r="L635" s="28"/>
      <c r="M635" s="28"/>
      <c r="N635" s="28"/>
      <c r="O635" s="28"/>
      <c r="P635" s="28"/>
      <c r="Q635" s="28"/>
      <c r="R635" s="28"/>
      <c r="S635" s="28"/>
    </row>
    <row r="636" spans="1:19" ht="12.75" customHeight="1" x14ac:dyDescent="0.25">
      <c r="A636" s="28"/>
      <c r="B636" s="28"/>
      <c r="C636" s="28"/>
      <c r="D636" s="28"/>
      <c r="E636" s="28"/>
      <c r="F636" s="28"/>
      <c r="G636" s="28"/>
      <c r="H636" s="28"/>
      <c r="I636" s="28"/>
      <c r="J636" s="28"/>
      <c r="K636" s="28"/>
      <c r="L636" s="28"/>
      <c r="M636" s="28"/>
      <c r="N636" s="28"/>
      <c r="O636" s="28"/>
      <c r="P636" s="28"/>
      <c r="Q636" s="28"/>
      <c r="R636" s="28"/>
      <c r="S636" s="28"/>
    </row>
    <row r="637" spans="1:19" ht="12.75" customHeight="1" x14ac:dyDescent="0.25">
      <c r="A637" s="28"/>
      <c r="B637" s="28"/>
      <c r="C637" s="28"/>
      <c r="D637" s="28"/>
      <c r="E637" s="28"/>
      <c r="F637" s="28"/>
      <c r="G637" s="28"/>
      <c r="H637" s="28"/>
      <c r="I637" s="28"/>
      <c r="J637" s="28"/>
      <c r="K637" s="28"/>
      <c r="L637" s="28"/>
      <c r="M637" s="28"/>
      <c r="N637" s="28"/>
      <c r="O637" s="28"/>
      <c r="P637" s="28"/>
      <c r="Q637" s="28"/>
      <c r="R637" s="28"/>
      <c r="S637" s="28"/>
    </row>
    <row r="638" spans="1:19" ht="12.75" customHeight="1" x14ac:dyDescent="0.25">
      <c r="A638" s="28"/>
      <c r="B638" s="28"/>
      <c r="C638" s="28"/>
      <c r="D638" s="28"/>
      <c r="E638" s="28"/>
      <c r="F638" s="28"/>
      <c r="G638" s="28"/>
      <c r="H638" s="28"/>
      <c r="I638" s="28"/>
      <c r="J638" s="28"/>
      <c r="K638" s="28"/>
      <c r="L638" s="28"/>
      <c r="M638" s="28"/>
      <c r="N638" s="28"/>
      <c r="O638" s="28"/>
      <c r="P638" s="28"/>
      <c r="Q638" s="28"/>
      <c r="R638" s="28"/>
      <c r="S638" s="28"/>
    </row>
    <row r="639" spans="1:19" ht="12.75" customHeight="1" x14ac:dyDescent="0.25">
      <c r="A639" s="28"/>
      <c r="B639" s="28"/>
      <c r="C639" s="28"/>
      <c r="D639" s="28"/>
      <c r="E639" s="28"/>
      <c r="F639" s="28"/>
      <c r="G639" s="28"/>
      <c r="H639" s="28"/>
      <c r="I639" s="28"/>
      <c r="J639" s="28"/>
      <c r="K639" s="28"/>
      <c r="L639" s="28"/>
      <c r="M639" s="28"/>
      <c r="N639" s="28"/>
      <c r="O639" s="28"/>
      <c r="P639" s="28"/>
      <c r="Q639" s="28"/>
      <c r="R639" s="28"/>
      <c r="S639" s="28"/>
    </row>
    <row r="640" spans="1:19" ht="12.75" customHeight="1" x14ac:dyDescent="0.25">
      <c r="A640" s="28"/>
      <c r="B640" s="28"/>
      <c r="C640" s="28"/>
      <c r="D640" s="28"/>
      <c r="E640" s="28"/>
      <c r="F640" s="28"/>
      <c r="G640" s="28"/>
      <c r="H640" s="28"/>
      <c r="I640" s="28"/>
      <c r="J640" s="28"/>
      <c r="K640" s="28"/>
      <c r="L640" s="28"/>
      <c r="M640" s="28"/>
      <c r="N640" s="28"/>
      <c r="O640" s="28"/>
      <c r="P640" s="28"/>
      <c r="Q640" s="28"/>
      <c r="R640" s="28"/>
      <c r="S640" s="28"/>
    </row>
    <row r="641" spans="1:19" ht="12.75" customHeight="1" x14ac:dyDescent="0.25">
      <c r="A641" s="28"/>
      <c r="B641" s="28"/>
      <c r="C641" s="28"/>
      <c r="D641" s="28"/>
      <c r="E641" s="28"/>
      <c r="F641" s="28"/>
      <c r="G641" s="28"/>
      <c r="H641" s="28"/>
      <c r="I641" s="28"/>
      <c r="J641" s="28"/>
      <c r="K641" s="28"/>
      <c r="L641" s="28"/>
      <c r="M641" s="28"/>
      <c r="N641" s="28"/>
      <c r="O641" s="28"/>
      <c r="P641" s="28"/>
      <c r="Q641" s="28"/>
      <c r="R641" s="28"/>
      <c r="S641" s="28"/>
    </row>
    <row r="642" spans="1:19" ht="12.75" customHeight="1" x14ac:dyDescent="0.25">
      <c r="A642" s="28"/>
      <c r="B642" s="28"/>
      <c r="C642" s="28"/>
      <c r="D642" s="28"/>
      <c r="E642" s="28"/>
      <c r="F642" s="28"/>
      <c r="G642" s="28"/>
      <c r="H642" s="28"/>
      <c r="I642" s="28"/>
      <c r="J642" s="28"/>
      <c r="K642" s="28"/>
      <c r="L642" s="28"/>
      <c r="M642" s="28"/>
      <c r="N642" s="28"/>
      <c r="O642" s="28"/>
      <c r="P642" s="28"/>
      <c r="Q642" s="28"/>
      <c r="R642" s="28"/>
      <c r="S642" s="28"/>
    </row>
    <row r="643" spans="1:19" ht="12.75" customHeight="1" x14ac:dyDescent="0.25">
      <c r="A643" s="28"/>
      <c r="B643" s="28"/>
      <c r="C643" s="28"/>
      <c r="D643" s="28"/>
      <c r="E643" s="28"/>
      <c r="F643" s="28"/>
      <c r="G643" s="28"/>
      <c r="H643" s="28"/>
      <c r="I643" s="28"/>
      <c r="J643" s="28"/>
      <c r="K643" s="28"/>
      <c r="L643" s="28"/>
      <c r="M643" s="28"/>
      <c r="N643" s="28"/>
      <c r="O643" s="28"/>
      <c r="P643" s="28"/>
      <c r="Q643" s="28"/>
      <c r="R643" s="28"/>
      <c r="S643" s="28"/>
    </row>
    <row r="644" spans="1:19" ht="12.75" customHeight="1" x14ac:dyDescent="0.25">
      <c r="A644" s="28"/>
      <c r="B644" s="28"/>
      <c r="C644" s="28"/>
      <c r="D644" s="28"/>
      <c r="E644" s="28"/>
      <c r="F644" s="28"/>
      <c r="G644" s="28"/>
      <c r="H644" s="28"/>
      <c r="I644" s="28"/>
      <c r="J644" s="28"/>
      <c r="K644" s="28"/>
      <c r="L644" s="28"/>
      <c r="M644" s="28"/>
      <c r="N644" s="28"/>
      <c r="O644" s="28"/>
      <c r="P644" s="28"/>
      <c r="Q644" s="28"/>
      <c r="R644" s="28"/>
      <c r="S644" s="28"/>
    </row>
    <row r="645" spans="1:19" ht="12.75" customHeight="1" x14ac:dyDescent="0.25">
      <c r="A645" s="28"/>
      <c r="B645" s="28"/>
      <c r="C645" s="28"/>
      <c r="D645" s="28"/>
      <c r="E645" s="28"/>
      <c r="F645" s="28"/>
      <c r="G645" s="28"/>
      <c r="H645" s="28"/>
      <c r="I645" s="28"/>
      <c r="J645" s="28"/>
      <c r="K645" s="28"/>
      <c r="L645" s="28"/>
      <c r="M645" s="28"/>
      <c r="N645" s="28"/>
      <c r="O645" s="28"/>
      <c r="P645" s="28"/>
      <c r="Q645" s="28"/>
      <c r="R645" s="28"/>
      <c r="S645" s="28"/>
    </row>
    <row r="646" spans="1:19" ht="12.75" customHeight="1" x14ac:dyDescent="0.25">
      <c r="A646" s="28"/>
      <c r="B646" s="28"/>
      <c r="C646" s="28"/>
      <c r="D646" s="28"/>
      <c r="E646" s="28"/>
      <c r="F646" s="28"/>
      <c r="G646" s="28"/>
      <c r="H646" s="28"/>
      <c r="I646" s="28"/>
      <c r="J646" s="28"/>
      <c r="K646" s="28"/>
      <c r="L646" s="28"/>
      <c r="M646" s="28"/>
      <c r="N646" s="28"/>
      <c r="O646" s="28"/>
      <c r="P646" s="28"/>
      <c r="Q646" s="28"/>
      <c r="R646" s="28"/>
      <c r="S646" s="28"/>
    </row>
    <row r="647" spans="1:19" ht="12.75" customHeight="1" x14ac:dyDescent="0.25">
      <c r="A647" s="28"/>
      <c r="B647" s="28"/>
      <c r="C647" s="28"/>
      <c r="D647" s="28"/>
      <c r="E647" s="28"/>
      <c r="F647" s="28"/>
      <c r="G647" s="28"/>
      <c r="H647" s="28"/>
      <c r="I647" s="28"/>
      <c r="J647" s="28"/>
      <c r="K647" s="28"/>
      <c r="L647" s="28"/>
      <c r="M647" s="28"/>
      <c r="N647" s="28"/>
      <c r="O647" s="28"/>
      <c r="P647" s="28"/>
      <c r="Q647" s="28"/>
      <c r="R647" s="28"/>
      <c r="S647" s="28"/>
    </row>
    <row r="648" spans="1:19" ht="12.75" customHeight="1" x14ac:dyDescent="0.25">
      <c r="A648" s="28"/>
      <c r="B648" s="28"/>
      <c r="C648" s="28"/>
      <c r="D648" s="28"/>
      <c r="E648" s="28"/>
      <c r="F648" s="28"/>
      <c r="G648" s="28"/>
      <c r="H648" s="28"/>
      <c r="I648" s="28"/>
      <c r="J648" s="28"/>
      <c r="K648" s="28"/>
      <c r="L648" s="28"/>
      <c r="M648" s="28"/>
      <c r="N648" s="28"/>
      <c r="O648" s="28"/>
      <c r="P648" s="28"/>
      <c r="Q648" s="28"/>
      <c r="R648" s="28"/>
      <c r="S648" s="28"/>
    </row>
    <row r="649" spans="1:19" ht="12.75" customHeight="1" x14ac:dyDescent="0.25">
      <c r="A649" s="28"/>
      <c r="B649" s="28"/>
      <c r="C649" s="28"/>
      <c r="D649" s="28"/>
      <c r="E649" s="28"/>
      <c r="F649" s="28"/>
      <c r="G649" s="28"/>
      <c r="H649" s="28"/>
      <c r="I649" s="28"/>
      <c r="J649" s="28"/>
      <c r="K649" s="28"/>
      <c r="L649" s="28"/>
      <c r="M649" s="28"/>
      <c r="N649" s="28"/>
      <c r="O649" s="28"/>
      <c r="P649" s="28"/>
      <c r="Q649" s="28"/>
      <c r="R649" s="28"/>
      <c r="S649" s="28"/>
    </row>
    <row r="650" spans="1:19" ht="12.75" customHeight="1" x14ac:dyDescent="0.25">
      <c r="A650" s="28"/>
      <c r="B650" s="28"/>
      <c r="C650" s="28"/>
      <c r="D650" s="28"/>
      <c r="E650" s="28"/>
      <c r="F650" s="28"/>
      <c r="G650" s="28"/>
      <c r="H650" s="28"/>
      <c r="I650" s="28"/>
      <c r="J650" s="28"/>
      <c r="K650" s="28"/>
      <c r="L650" s="28"/>
      <c r="M650" s="28"/>
      <c r="N650" s="28"/>
      <c r="O650" s="28"/>
      <c r="P650" s="28"/>
      <c r="Q650" s="28"/>
      <c r="R650" s="28"/>
      <c r="S650" s="28"/>
    </row>
    <row r="651" spans="1:19" ht="12.75" customHeight="1" x14ac:dyDescent="0.25">
      <c r="A651" s="28"/>
      <c r="B651" s="28"/>
      <c r="C651" s="28"/>
      <c r="D651" s="28"/>
      <c r="E651" s="28"/>
      <c r="F651" s="28"/>
      <c r="G651" s="28"/>
      <c r="H651" s="28"/>
      <c r="I651" s="28"/>
      <c r="J651" s="28"/>
      <c r="K651" s="28"/>
      <c r="L651" s="28"/>
      <c r="M651" s="28"/>
      <c r="N651" s="28"/>
      <c r="O651" s="28"/>
      <c r="P651" s="28"/>
      <c r="Q651" s="28"/>
      <c r="R651" s="28"/>
      <c r="S651" s="28"/>
    </row>
    <row r="652" spans="1:19" ht="12.75" customHeight="1" x14ac:dyDescent="0.25">
      <c r="A652" s="28"/>
      <c r="B652" s="28"/>
      <c r="C652" s="28"/>
      <c r="D652" s="28"/>
      <c r="E652" s="28"/>
      <c r="F652" s="28"/>
      <c r="G652" s="28"/>
      <c r="H652" s="28"/>
      <c r="I652" s="28"/>
      <c r="J652" s="28"/>
      <c r="K652" s="28"/>
      <c r="L652" s="28"/>
      <c r="M652" s="28"/>
      <c r="N652" s="28"/>
      <c r="O652" s="28"/>
      <c r="P652" s="28"/>
      <c r="Q652" s="28"/>
      <c r="R652" s="28"/>
      <c r="S652" s="28"/>
    </row>
    <row r="653" spans="1:19" ht="12.75" customHeight="1" x14ac:dyDescent="0.25">
      <c r="A653" s="28"/>
      <c r="B653" s="28"/>
      <c r="C653" s="28"/>
      <c r="D653" s="28"/>
      <c r="E653" s="28"/>
      <c r="F653" s="28"/>
      <c r="G653" s="28"/>
      <c r="H653" s="28"/>
      <c r="I653" s="28"/>
      <c r="J653" s="28"/>
      <c r="K653" s="28"/>
      <c r="L653" s="28"/>
      <c r="M653" s="28"/>
      <c r="N653" s="28"/>
      <c r="O653" s="28"/>
      <c r="P653" s="28"/>
      <c r="Q653" s="28"/>
      <c r="R653" s="28"/>
      <c r="S653" s="28"/>
    </row>
    <row r="654" spans="1:19" ht="12.75" customHeight="1" x14ac:dyDescent="0.25">
      <c r="A654" s="28"/>
      <c r="B654" s="28"/>
      <c r="C654" s="28"/>
      <c r="D654" s="28"/>
      <c r="E654" s="28"/>
      <c r="F654" s="28"/>
      <c r="G654" s="28"/>
      <c r="H654" s="28"/>
      <c r="I654" s="28"/>
      <c r="J654" s="28"/>
      <c r="K654" s="28"/>
      <c r="L654" s="28"/>
      <c r="M654" s="28"/>
      <c r="N654" s="28"/>
      <c r="O654" s="28"/>
      <c r="P654" s="28"/>
      <c r="Q654" s="28"/>
      <c r="R654" s="28"/>
      <c r="S654" s="28"/>
    </row>
    <row r="655" spans="1:19" ht="12.75" customHeight="1" x14ac:dyDescent="0.25">
      <c r="A655" s="28"/>
      <c r="B655" s="28"/>
      <c r="C655" s="28"/>
      <c r="D655" s="28"/>
      <c r="E655" s="28"/>
      <c r="F655" s="28"/>
      <c r="G655" s="28"/>
      <c r="H655" s="28"/>
      <c r="I655" s="28"/>
      <c r="J655" s="28"/>
      <c r="K655" s="28"/>
      <c r="L655" s="28"/>
      <c r="M655" s="28"/>
      <c r="N655" s="28"/>
      <c r="O655" s="28"/>
      <c r="P655" s="28"/>
      <c r="Q655" s="28"/>
      <c r="R655" s="28"/>
      <c r="S655" s="28"/>
    </row>
    <row r="656" spans="1:19" ht="12.75" customHeight="1" x14ac:dyDescent="0.25">
      <c r="A656" s="28"/>
      <c r="B656" s="28"/>
      <c r="C656" s="28"/>
      <c r="D656" s="28"/>
      <c r="E656" s="28"/>
      <c r="F656" s="28"/>
      <c r="G656" s="28"/>
      <c r="H656" s="28"/>
      <c r="I656" s="28"/>
      <c r="J656" s="28"/>
      <c r="K656" s="28"/>
      <c r="L656" s="28"/>
      <c r="M656" s="28"/>
      <c r="N656" s="28"/>
      <c r="O656" s="28"/>
      <c r="P656" s="28"/>
      <c r="Q656" s="28"/>
      <c r="R656" s="28"/>
      <c r="S656" s="28"/>
    </row>
    <row r="657" spans="1:19" ht="12.75" customHeight="1" x14ac:dyDescent="0.25">
      <c r="A657" s="28"/>
      <c r="B657" s="28"/>
      <c r="C657" s="28"/>
      <c r="D657" s="28"/>
      <c r="E657" s="28"/>
      <c r="F657" s="28"/>
      <c r="G657" s="28"/>
      <c r="H657" s="28"/>
      <c r="I657" s="28"/>
      <c r="J657" s="28"/>
      <c r="K657" s="28"/>
      <c r="L657" s="28"/>
      <c r="M657" s="28"/>
      <c r="N657" s="28"/>
      <c r="O657" s="28"/>
      <c r="P657" s="28"/>
      <c r="Q657" s="28"/>
      <c r="R657" s="28"/>
      <c r="S657" s="28"/>
    </row>
    <row r="658" spans="1:19" ht="12.75" customHeight="1" x14ac:dyDescent="0.25">
      <c r="A658" s="28"/>
      <c r="B658" s="28"/>
      <c r="C658" s="28"/>
      <c r="D658" s="28"/>
      <c r="E658" s="28"/>
      <c r="F658" s="28"/>
      <c r="G658" s="28"/>
      <c r="H658" s="28"/>
      <c r="I658" s="28"/>
      <c r="J658" s="28"/>
      <c r="K658" s="28"/>
      <c r="L658" s="28"/>
      <c r="M658" s="28"/>
      <c r="N658" s="28"/>
      <c r="O658" s="28"/>
      <c r="P658" s="28"/>
      <c r="Q658" s="28"/>
      <c r="R658" s="28"/>
      <c r="S658" s="28"/>
    </row>
    <row r="659" spans="1:19" ht="12.75" customHeight="1" x14ac:dyDescent="0.25">
      <c r="A659" s="28"/>
      <c r="B659" s="28"/>
      <c r="C659" s="28"/>
      <c r="D659" s="28"/>
      <c r="E659" s="28"/>
      <c r="F659" s="28"/>
      <c r="G659" s="28"/>
      <c r="H659" s="28"/>
      <c r="I659" s="28"/>
      <c r="J659" s="28"/>
      <c r="K659" s="28"/>
      <c r="L659" s="28"/>
      <c r="M659" s="28"/>
      <c r="N659" s="28"/>
      <c r="O659" s="28"/>
      <c r="P659" s="28"/>
      <c r="Q659" s="28"/>
      <c r="R659" s="28"/>
      <c r="S659" s="28"/>
    </row>
    <row r="660" spans="1:19" ht="12.75" customHeight="1" x14ac:dyDescent="0.25">
      <c r="A660" s="28"/>
      <c r="B660" s="28"/>
      <c r="C660" s="28"/>
      <c r="D660" s="28"/>
      <c r="E660" s="28"/>
      <c r="F660" s="28"/>
      <c r="G660" s="28"/>
      <c r="H660" s="28"/>
      <c r="I660" s="28"/>
      <c r="J660" s="28"/>
      <c r="K660" s="28"/>
      <c r="L660" s="28"/>
      <c r="M660" s="28"/>
      <c r="N660" s="28"/>
      <c r="O660" s="28"/>
      <c r="P660" s="28"/>
      <c r="Q660" s="28"/>
      <c r="R660" s="28"/>
      <c r="S660" s="28"/>
    </row>
    <row r="661" spans="1:19" ht="12.75" customHeight="1" x14ac:dyDescent="0.25">
      <c r="A661" s="28"/>
      <c r="B661" s="28"/>
      <c r="C661" s="28"/>
      <c r="D661" s="28"/>
      <c r="E661" s="28"/>
      <c r="F661" s="28"/>
      <c r="G661" s="28"/>
      <c r="H661" s="28"/>
      <c r="I661" s="28"/>
      <c r="J661" s="28"/>
      <c r="K661" s="28"/>
      <c r="L661" s="28"/>
      <c r="M661" s="28"/>
      <c r="N661" s="28"/>
      <c r="O661" s="28"/>
      <c r="P661" s="28"/>
      <c r="Q661" s="28"/>
      <c r="R661" s="28"/>
      <c r="S661" s="28"/>
    </row>
    <row r="662" spans="1:19" ht="12.75" customHeight="1" x14ac:dyDescent="0.25">
      <c r="A662" s="28"/>
      <c r="B662" s="28"/>
      <c r="C662" s="28"/>
      <c r="D662" s="28"/>
      <c r="E662" s="28"/>
      <c r="F662" s="28"/>
      <c r="G662" s="28"/>
      <c r="H662" s="28"/>
      <c r="I662" s="28"/>
      <c r="J662" s="28"/>
      <c r="K662" s="28"/>
      <c r="L662" s="28"/>
      <c r="M662" s="28"/>
      <c r="N662" s="28"/>
      <c r="O662" s="28"/>
      <c r="P662" s="28"/>
      <c r="Q662" s="28"/>
      <c r="R662" s="28"/>
      <c r="S662" s="28"/>
    </row>
    <row r="663" spans="1:19" ht="12.75" customHeight="1" x14ac:dyDescent="0.25">
      <c r="A663" s="28"/>
      <c r="B663" s="28"/>
      <c r="C663" s="28"/>
      <c r="D663" s="28"/>
      <c r="E663" s="28"/>
      <c r="F663" s="28"/>
      <c r="G663" s="28"/>
      <c r="H663" s="28"/>
      <c r="I663" s="28"/>
      <c r="J663" s="28"/>
      <c r="K663" s="28"/>
      <c r="L663" s="28"/>
      <c r="M663" s="28"/>
      <c r="N663" s="28"/>
      <c r="O663" s="28"/>
      <c r="P663" s="28"/>
      <c r="Q663" s="28"/>
      <c r="R663" s="28"/>
      <c r="S663" s="28"/>
    </row>
    <row r="664" spans="1:19" ht="12.75" customHeight="1" x14ac:dyDescent="0.25">
      <c r="A664" s="28"/>
      <c r="B664" s="28"/>
      <c r="C664" s="28"/>
      <c r="D664" s="28"/>
      <c r="E664" s="28"/>
      <c r="F664" s="28"/>
      <c r="G664" s="28"/>
      <c r="H664" s="28"/>
      <c r="I664" s="28"/>
      <c r="J664" s="28"/>
      <c r="K664" s="28"/>
      <c r="L664" s="28"/>
      <c r="M664" s="28"/>
      <c r="N664" s="28"/>
      <c r="O664" s="28"/>
      <c r="P664" s="28"/>
      <c r="Q664" s="28"/>
      <c r="R664" s="28"/>
      <c r="S664" s="28"/>
    </row>
    <row r="665" spans="1:19" ht="12.75" customHeight="1" x14ac:dyDescent="0.25">
      <c r="A665" s="28"/>
      <c r="B665" s="28"/>
      <c r="C665" s="28"/>
      <c r="D665" s="28"/>
      <c r="E665" s="28"/>
      <c r="F665" s="28"/>
      <c r="G665" s="28"/>
      <c r="H665" s="28"/>
      <c r="I665" s="28"/>
      <c r="J665" s="28"/>
      <c r="K665" s="28"/>
      <c r="L665" s="28"/>
      <c r="M665" s="28"/>
      <c r="N665" s="28"/>
      <c r="O665" s="28"/>
      <c r="P665" s="28"/>
      <c r="Q665" s="28"/>
      <c r="R665" s="28"/>
      <c r="S665" s="28"/>
    </row>
    <row r="666" spans="1:19" ht="12.75" customHeight="1" x14ac:dyDescent="0.25">
      <c r="A666" s="28"/>
      <c r="B666" s="28"/>
      <c r="C666" s="28"/>
      <c r="D666" s="28"/>
      <c r="E666" s="28"/>
      <c r="F666" s="28"/>
      <c r="G666" s="28"/>
      <c r="H666" s="28"/>
      <c r="I666" s="28"/>
      <c r="J666" s="28"/>
      <c r="K666" s="28"/>
      <c r="L666" s="28"/>
      <c r="M666" s="28"/>
      <c r="N666" s="28"/>
      <c r="O666" s="28"/>
      <c r="P666" s="28"/>
      <c r="Q666" s="28"/>
      <c r="R666" s="28"/>
      <c r="S666" s="28"/>
    </row>
    <row r="667" spans="1:19" ht="12.75" customHeight="1" x14ac:dyDescent="0.25">
      <c r="A667" s="28"/>
      <c r="B667" s="28"/>
      <c r="C667" s="28"/>
      <c r="D667" s="28"/>
      <c r="E667" s="28"/>
      <c r="F667" s="28"/>
      <c r="G667" s="28"/>
      <c r="H667" s="28"/>
      <c r="I667" s="28"/>
      <c r="J667" s="28"/>
      <c r="K667" s="28"/>
      <c r="L667" s="28"/>
      <c r="M667" s="28"/>
      <c r="N667" s="28"/>
      <c r="O667" s="28"/>
      <c r="P667" s="28"/>
      <c r="Q667" s="28"/>
      <c r="R667" s="28"/>
      <c r="S667" s="28"/>
    </row>
    <row r="668" spans="1:19" ht="12.75" customHeight="1" x14ac:dyDescent="0.25">
      <c r="A668" s="28"/>
      <c r="B668" s="28"/>
      <c r="C668" s="28"/>
      <c r="D668" s="28"/>
      <c r="E668" s="28"/>
      <c r="F668" s="28"/>
      <c r="G668" s="28"/>
      <c r="H668" s="28"/>
      <c r="I668" s="28"/>
      <c r="J668" s="28"/>
      <c r="K668" s="28"/>
      <c r="L668" s="28"/>
      <c r="M668" s="28"/>
      <c r="N668" s="28"/>
      <c r="O668" s="28"/>
      <c r="P668" s="28"/>
      <c r="Q668" s="28"/>
      <c r="R668" s="28"/>
      <c r="S668" s="28"/>
    </row>
    <row r="669" spans="1:19" ht="12.75" customHeight="1" x14ac:dyDescent="0.25">
      <c r="A669" s="28"/>
      <c r="B669" s="28"/>
      <c r="C669" s="28"/>
      <c r="D669" s="28"/>
      <c r="E669" s="28"/>
      <c r="F669" s="28"/>
      <c r="G669" s="28"/>
      <c r="H669" s="28"/>
      <c r="I669" s="28"/>
      <c r="J669" s="28"/>
      <c r="K669" s="28"/>
      <c r="L669" s="28"/>
      <c r="M669" s="28"/>
      <c r="N669" s="28"/>
      <c r="O669" s="28"/>
      <c r="P669" s="28"/>
      <c r="Q669" s="28"/>
      <c r="R669" s="28"/>
      <c r="S669" s="28"/>
    </row>
    <row r="670" spans="1:19" ht="12.75" customHeight="1" x14ac:dyDescent="0.25">
      <c r="A670" s="28"/>
      <c r="B670" s="28"/>
      <c r="C670" s="28"/>
      <c r="D670" s="28"/>
      <c r="E670" s="28"/>
      <c r="F670" s="28"/>
      <c r="G670" s="28"/>
      <c r="H670" s="28"/>
      <c r="I670" s="28"/>
      <c r="J670" s="28"/>
      <c r="K670" s="28"/>
      <c r="L670" s="28"/>
      <c r="M670" s="28"/>
      <c r="N670" s="28"/>
      <c r="O670" s="28"/>
      <c r="P670" s="28"/>
      <c r="Q670" s="28"/>
      <c r="R670" s="28"/>
      <c r="S670" s="28"/>
    </row>
    <row r="671" spans="1:19" ht="12.75" customHeight="1" x14ac:dyDescent="0.25">
      <c r="A671" s="28"/>
      <c r="B671" s="28"/>
      <c r="C671" s="28"/>
      <c r="D671" s="28"/>
      <c r="E671" s="28"/>
      <c r="F671" s="28"/>
      <c r="G671" s="28"/>
      <c r="H671" s="28"/>
      <c r="I671" s="28"/>
      <c r="J671" s="28"/>
      <c r="K671" s="28"/>
      <c r="L671" s="28"/>
      <c r="M671" s="28"/>
      <c r="N671" s="28"/>
      <c r="O671" s="28"/>
      <c r="P671" s="28"/>
      <c r="Q671" s="28"/>
      <c r="R671" s="28"/>
      <c r="S671" s="28"/>
    </row>
    <row r="672" spans="1:19" ht="12.75" customHeight="1" x14ac:dyDescent="0.25">
      <c r="A672" s="28"/>
      <c r="B672" s="28"/>
      <c r="C672" s="28"/>
      <c r="D672" s="28"/>
      <c r="E672" s="28"/>
      <c r="F672" s="28"/>
      <c r="G672" s="28"/>
      <c r="H672" s="28"/>
      <c r="I672" s="28"/>
      <c r="J672" s="28"/>
      <c r="K672" s="28"/>
      <c r="L672" s="28"/>
      <c r="M672" s="28"/>
      <c r="N672" s="28"/>
      <c r="O672" s="28"/>
      <c r="P672" s="28"/>
      <c r="Q672" s="28"/>
      <c r="R672" s="28"/>
      <c r="S672" s="28"/>
    </row>
    <row r="673" spans="1:19" ht="12.75" customHeight="1" x14ac:dyDescent="0.25">
      <c r="A673" s="28"/>
      <c r="B673" s="28"/>
      <c r="C673" s="28"/>
      <c r="D673" s="28"/>
      <c r="E673" s="28"/>
      <c r="F673" s="28"/>
      <c r="G673" s="28"/>
      <c r="H673" s="28"/>
      <c r="I673" s="28"/>
      <c r="J673" s="28"/>
      <c r="K673" s="28"/>
      <c r="L673" s="28"/>
      <c r="M673" s="28"/>
      <c r="N673" s="28"/>
      <c r="O673" s="28"/>
      <c r="P673" s="28"/>
      <c r="Q673" s="28"/>
      <c r="R673" s="28"/>
      <c r="S673" s="28"/>
    </row>
    <row r="674" spans="1:19" ht="12.75" customHeight="1" x14ac:dyDescent="0.25">
      <c r="A674" s="28"/>
      <c r="B674" s="28"/>
      <c r="C674" s="28"/>
      <c r="D674" s="28"/>
      <c r="E674" s="28"/>
      <c r="F674" s="28"/>
      <c r="G674" s="28"/>
      <c r="H674" s="28"/>
      <c r="I674" s="28"/>
      <c r="J674" s="28"/>
      <c r="K674" s="28"/>
      <c r="L674" s="28"/>
      <c r="M674" s="28"/>
      <c r="N674" s="28"/>
      <c r="O674" s="28"/>
      <c r="P674" s="28"/>
      <c r="Q674" s="28"/>
      <c r="R674" s="28"/>
      <c r="S674" s="28"/>
    </row>
    <row r="675" spans="1:19" ht="12.75" customHeight="1" x14ac:dyDescent="0.25">
      <c r="A675" s="28"/>
      <c r="B675" s="28"/>
      <c r="C675" s="28"/>
      <c r="D675" s="28"/>
      <c r="E675" s="28"/>
      <c r="F675" s="28"/>
      <c r="G675" s="28"/>
      <c r="H675" s="28"/>
      <c r="I675" s="28"/>
      <c r="J675" s="28"/>
      <c r="K675" s="28"/>
      <c r="L675" s="28"/>
      <c r="M675" s="28"/>
      <c r="N675" s="28"/>
      <c r="O675" s="28"/>
      <c r="P675" s="28"/>
      <c r="Q675" s="28"/>
      <c r="R675" s="28"/>
      <c r="S675" s="28"/>
    </row>
    <row r="676" spans="1:19" ht="12.75" customHeight="1" x14ac:dyDescent="0.25">
      <c r="A676" s="28"/>
      <c r="B676" s="28"/>
      <c r="C676" s="28"/>
      <c r="D676" s="28"/>
      <c r="E676" s="28"/>
      <c r="F676" s="28"/>
      <c r="G676" s="28"/>
      <c r="H676" s="28"/>
      <c r="I676" s="28"/>
      <c r="J676" s="28"/>
      <c r="K676" s="28"/>
      <c r="L676" s="28"/>
      <c r="M676" s="28"/>
      <c r="N676" s="28"/>
      <c r="O676" s="28"/>
      <c r="P676" s="28"/>
      <c r="Q676" s="28"/>
      <c r="R676" s="28"/>
      <c r="S676" s="28"/>
    </row>
    <row r="677" spans="1:19" ht="12.75" customHeight="1" x14ac:dyDescent="0.25">
      <c r="A677" s="28"/>
      <c r="B677" s="28"/>
      <c r="C677" s="28"/>
      <c r="D677" s="28"/>
      <c r="E677" s="28"/>
      <c r="F677" s="28"/>
      <c r="G677" s="28"/>
      <c r="H677" s="28"/>
      <c r="I677" s="28"/>
      <c r="J677" s="28"/>
      <c r="K677" s="28"/>
      <c r="L677" s="28"/>
      <c r="M677" s="28"/>
      <c r="N677" s="28"/>
      <c r="O677" s="28"/>
      <c r="P677" s="28"/>
      <c r="Q677" s="28"/>
      <c r="R677" s="28"/>
      <c r="S677" s="28"/>
    </row>
    <row r="678" spans="1:19" ht="12.75" customHeight="1" x14ac:dyDescent="0.25">
      <c r="A678" s="28"/>
      <c r="B678" s="28"/>
      <c r="C678" s="28"/>
      <c r="D678" s="28"/>
      <c r="E678" s="28"/>
      <c r="F678" s="28"/>
      <c r="G678" s="28"/>
      <c r="H678" s="28"/>
      <c r="I678" s="28"/>
      <c r="J678" s="28"/>
      <c r="K678" s="28"/>
      <c r="L678" s="28"/>
      <c r="M678" s="28"/>
      <c r="N678" s="28"/>
      <c r="O678" s="28"/>
      <c r="P678" s="28"/>
      <c r="Q678" s="28"/>
      <c r="R678" s="28"/>
      <c r="S678" s="28"/>
    </row>
    <row r="679" spans="1:19" ht="12.75" customHeight="1" x14ac:dyDescent="0.25">
      <c r="A679" s="28"/>
      <c r="B679" s="28"/>
      <c r="C679" s="28"/>
      <c r="D679" s="28"/>
      <c r="E679" s="28"/>
      <c r="F679" s="28"/>
      <c r="G679" s="28"/>
      <c r="H679" s="28"/>
      <c r="I679" s="28"/>
      <c r="J679" s="28"/>
      <c r="K679" s="28"/>
      <c r="L679" s="28"/>
      <c r="M679" s="28"/>
      <c r="N679" s="28"/>
      <c r="O679" s="28"/>
      <c r="P679" s="28"/>
      <c r="Q679" s="28"/>
      <c r="R679" s="28"/>
      <c r="S679" s="28"/>
    </row>
    <row r="680" spans="1:19" ht="12.75" customHeight="1" x14ac:dyDescent="0.25">
      <c r="A680" s="28"/>
      <c r="B680" s="28"/>
      <c r="C680" s="28"/>
      <c r="D680" s="28"/>
      <c r="E680" s="28"/>
      <c r="F680" s="28"/>
      <c r="G680" s="28"/>
      <c r="H680" s="28"/>
      <c r="I680" s="28"/>
      <c r="J680" s="28"/>
      <c r="K680" s="28"/>
      <c r="L680" s="28"/>
      <c r="M680" s="28"/>
      <c r="N680" s="28"/>
      <c r="O680" s="28"/>
      <c r="P680" s="28"/>
      <c r="Q680" s="28"/>
      <c r="R680" s="28"/>
      <c r="S680" s="28"/>
    </row>
    <row r="681" spans="1:19" ht="12.75" customHeight="1" x14ac:dyDescent="0.25">
      <c r="A681" s="28"/>
      <c r="B681" s="28"/>
      <c r="C681" s="28"/>
      <c r="D681" s="28"/>
      <c r="E681" s="28"/>
      <c r="F681" s="28"/>
      <c r="G681" s="28"/>
      <c r="H681" s="28"/>
      <c r="I681" s="28"/>
      <c r="J681" s="28"/>
      <c r="K681" s="28"/>
      <c r="L681" s="28"/>
      <c r="M681" s="28"/>
      <c r="N681" s="28"/>
      <c r="O681" s="28"/>
      <c r="P681" s="28"/>
      <c r="Q681" s="28"/>
      <c r="R681" s="28"/>
      <c r="S681" s="28"/>
    </row>
    <row r="682" spans="1:19" ht="12.75" customHeight="1" x14ac:dyDescent="0.25">
      <c r="A682" s="28"/>
      <c r="B682" s="28"/>
      <c r="C682" s="28"/>
      <c r="D682" s="28"/>
      <c r="E682" s="28"/>
      <c r="F682" s="28"/>
      <c r="G682" s="28"/>
      <c r="H682" s="28"/>
      <c r="I682" s="28"/>
      <c r="J682" s="28"/>
      <c r="K682" s="28"/>
      <c r="L682" s="28"/>
      <c r="M682" s="28"/>
      <c r="N682" s="28"/>
      <c r="O682" s="28"/>
      <c r="P682" s="28"/>
      <c r="Q682" s="28"/>
      <c r="R682" s="28"/>
      <c r="S682" s="28"/>
    </row>
    <row r="683" spans="1:19" ht="12.75" customHeight="1" x14ac:dyDescent="0.25">
      <c r="A683" s="28"/>
      <c r="B683" s="28"/>
      <c r="C683" s="28"/>
      <c r="D683" s="28"/>
      <c r="E683" s="28"/>
      <c r="F683" s="28"/>
      <c r="G683" s="28"/>
      <c r="H683" s="28"/>
      <c r="I683" s="28"/>
      <c r="J683" s="28"/>
      <c r="K683" s="28"/>
      <c r="L683" s="28"/>
      <c r="M683" s="28"/>
      <c r="N683" s="28"/>
      <c r="O683" s="28"/>
      <c r="P683" s="28"/>
      <c r="Q683" s="28"/>
      <c r="R683" s="28"/>
      <c r="S683" s="28"/>
    </row>
    <row r="684" spans="1:19" ht="12.75" customHeight="1" x14ac:dyDescent="0.25">
      <c r="A684" s="28"/>
      <c r="B684" s="28"/>
      <c r="C684" s="28"/>
      <c r="D684" s="28"/>
      <c r="E684" s="28"/>
      <c r="F684" s="28"/>
      <c r="G684" s="28"/>
      <c r="H684" s="28"/>
      <c r="I684" s="28"/>
      <c r="J684" s="28"/>
      <c r="K684" s="28"/>
      <c r="L684" s="28"/>
      <c r="M684" s="28"/>
      <c r="N684" s="28"/>
      <c r="O684" s="28"/>
      <c r="P684" s="28"/>
      <c r="Q684" s="28"/>
      <c r="R684" s="28"/>
      <c r="S684" s="28"/>
    </row>
    <row r="685" spans="1:19" ht="12.75" customHeight="1" x14ac:dyDescent="0.25">
      <c r="A685" s="28"/>
      <c r="B685" s="28"/>
      <c r="C685" s="28"/>
      <c r="D685" s="28"/>
      <c r="E685" s="28"/>
      <c r="F685" s="28"/>
      <c r="G685" s="28"/>
      <c r="H685" s="28"/>
      <c r="I685" s="28"/>
      <c r="J685" s="28"/>
      <c r="K685" s="28"/>
      <c r="L685" s="28"/>
      <c r="M685" s="28"/>
      <c r="N685" s="28"/>
      <c r="O685" s="28"/>
      <c r="P685" s="28"/>
      <c r="Q685" s="28"/>
      <c r="R685" s="28"/>
      <c r="S685" s="28"/>
    </row>
    <row r="686" spans="1:19" ht="12.75" customHeight="1" x14ac:dyDescent="0.25">
      <c r="A686" s="28"/>
      <c r="B686" s="28"/>
      <c r="C686" s="28"/>
      <c r="D686" s="28"/>
      <c r="E686" s="28"/>
      <c r="F686" s="28"/>
      <c r="G686" s="28"/>
      <c r="H686" s="28"/>
      <c r="I686" s="28"/>
      <c r="J686" s="28"/>
      <c r="K686" s="28"/>
      <c r="L686" s="28"/>
      <c r="M686" s="28"/>
      <c r="N686" s="28"/>
      <c r="O686" s="28"/>
      <c r="P686" s="28"/>
      <c r="Q686" s="28"/>
      <c r="R686" s="28"/>
      <c r="S686" s="28"/>
    </row>
    <row r="687" spans="1:19" ht="12.75" customHeight="1" x14ac:dyDescent="0.25">
      <c r="A687" s="28"/>
      <c r="B687" s="28"/>
      <c r="C687" s="28"/>
      <c r="D687" s="28"/>
      <c r="E687" s="28"/>
      <c r="F687" s="28"/>
      <c r="G687" s="28"/>
      <c r="H687" s="28"/>
      <c r="I687" s="28"/>
      <c r="J687" s="28"/>
      <c r="K687" s="28"/>
      <c r="L687" s="28"/>
      <c r="M687" s="28"/>
      <c r="N687" s="28"/>
      <c r="O687" s="28"/>
      <c r="P687" s="28"/>
      <c r="Q687" s="28"/>
      <c r="R687" s="28"/>
      <c r="S687" s="28"/>
    </row>
    <row r="688" spans="1:19" ht="12.75" customHeight="1" x14ac:dyDescent="0.25">
      <c r="A688" s="28"/>
      <c r="B688" s="28"/>
      <c r="C688" s="28"/>
      <c r="D688" s="28"/>
      <c r="E688" s="28"/>
      <c r="F688" s="28"/>
      <c r="G688" s="28"/>
      <c r="H688" s="28"/>
      <c r="I688" s="28"/>
      <c r="J688" s="28"/>
      <c r="K688" s="28"/>
      <c r="L688" s="28"/>
      <c r="M688" s="28"/>
      <c r="N688" s="28"/>
      <c r="O688" s="28"/>
      <c r="P688" s="28"/>
      <c r="Q688" s="28"/>
      <c r="R688" s="28"/>
      <c r="S688" s="28"/>
    </row>
    <row r="689" spans="1:19" ht="12.75" customHeight="1" x14ac:dyDescent="0.25">
      <c r="A689" s="28"/>
      <c r="B689" s="28"/>
      <c r="C689" s="28"/>
      <c r="D689" s="28"/>
      <c r="E689" s="28"/>
      <c r="F689" s="28"/>
      <c r="G689" s="28"/>
      <c r="H689" s="28"/>
      <c r="I689" s="28"/>
      <c r="J689" s="28"/>
      <c r="K689" s="28"/>
      <c r="L689" s="28"/>
      <c r="M689" s="28"/>
      <c r="N689" s="28"/>
      <c r="O689" s="28"/>
      <c r="P689" s="28"/>
      <c r="Q689" s="28"/>
      <c r="R689" s="28"/>
      <c r="S689" s="28"/>
    </row>
    <row r="690" spans="1:19" ht="12.75" customHeight="1" x14ac:dyDescent="0.25">
      <c r="A690" s="28"/>
      <c r="B690" s="28"/>
      <c r="C690" s="28"/>
      <c r="D690" s="28"/>
      <c r="E690" s="28"/>
      <c r="F690" s="28"/>
      <c r="G690" s="28"/>
      <c r="H690" s="28"/>
      <c r="I690" s="28"/>
      <c r="J690" s="28"/>
      <c r="K690" s="28"/>
      <c r="L690" s="28"/>
      <c r="M690" s="28"/>
      <c r="N690" s="28"/>
      <c r="O690" s="28"/>
      <c r="P690" s="28"/>
      <c r="Q690" s="28"/>
      <c r="R690" s="28"/>
      <c r="S690" s="28"/>
    </row>
    <row r="691" spans="1:19" ht="12.75" customHeight="1" x14ac:dyDescent="0.25">
      <c r="A691" s="28"/>
      <c r="B691" s="28"/>
      <c r="C691" s="28"/>
      <c r="D691" s="28"/>
      <c r="E691" s="28"/>
      <c r="F691" s="28"/>
      <c r="G691" s="28"/>
      <c r="H691" s="28"/>
      <c r="I691" s="28"/>
      <c r="J691" s="28"/>
      <c r="K691" s="28"/>
      <c r="L691" s="28"/>
      <c r="M691" s="28"/>
      <c r="N691" s="28"/>
      <c r="O691" s="28"/>
      <c r="P691" s="28"/>
      <c r="Q691" s="28"/>
      <c r="R691" s="28"/>
      <c r="S691" s="28"/>
    </row>
    <row r="692" spans="1:19" ht="12.75" customHeight="1" x14ac:dyDescent="0.25">
      <c r="A692" s="28"/>
      <c r="B692" s="28"/>
      <c r="C692" s="28"/>
      <c r="D692" s="28"/>
      <c r="E692" s="28"/>
      <c r="F692" s="28"/>
      <c r="G692" s="28"/>
      <c r="H692" s="28"/>
      <c r="I692" s="28"/>
      <c r="J692" s="28"/>
      <c r="K692" s="28"/>
      <c r="L692" s="28"/>
      <c r="M692" s="28"/>
      <c r="N692" s="28"/>
      <c r="O692" s="28"/>
      <c r="P692" s="28"/>
      <c r="Q692" s="28"/>
      <c r="R692" s="28"/>
      <c r="S692" s="28"/>
    </row>
    <row r="693" spans="1:19" ht="12.75" customHeight="1" x14ac:dyDescent="0.25">
      <c r="A693" s="28"/>
      <c r="B693" s="28"/>
      <c r="C693" s="28"/>
      <c r="D693" s="28"/>
      <c r="E693" s="28"/>
      <c r="F693" s="28"/>
      <c r="G693" s="28"/>
      <c r="H693" s="28"/>
      <c r="I693" s="28"/>
      <c r="J693" s="28"/>
      <c r="K693" s="28"/>
      <c r="L693" s="28"/>
      <c r="M693" s="28"/>
      <c r="N693" s="28"/>
      <c r="O693" s="28"/>
      <c r="P693" s="28"/>
      <c r="Q693" s="28"/>
      <c r="R693" s="28"/>
      <c r="S693" s="28"/>
    </row>
    <row r="694" spans="1:19" ht="12.75" customHeight="1" x14ac:dyDescent="0.25">
      <c r="A694" s="28"/>
      <c r="B694" s="28"/>
      <c r="C694" s="28"/>
      <c r="D694" s="28"/>
      <c r="E694" s="28"/>
      <c r="F694" s="28"/>
      <c r="G694" s="28"/>
      <c r="H694" s="28"/>
      <c r="I694" s="28"/>
      <c r="J694" s="28"/>
      <c r="K694" s="28"/>
      <c r="L694" s="28"/>
      <c r="M694" s="28"/>
      <c r="N694" s="28"/>
      <c r="O694" s="28"/>
      <c r="P694" s="28"/>
      <c r="Q694" s="28"/>
      <c r="R694" s="28"/>
      <c r="S694" s="28"/>
    </row>
    <row r="695" spans="1:19" ht="12.75" customHeight="1" x14ac:dyDescent="0.25">
      <c r="A695" s="28"/>
      <c r="B695" s="28"/>
      <c r="C695" s="28"/>
      <c r="D695" s="28"/>
      <c r="E695" s="28"/>
      <c r="F695" s="28"/>
      <c r="G695" s="28"/>
      <c r="H695" s="28"/>
      <c r="I695" s="28"/>
      <c r="J695" s="28"/>
      <c r="K695" s="28"/>
      <c r="L695" s="28"/>
      <c r="M695" s="28"/>
      <c r="N695" s="28"/>
      <c r="O695" s="28"/>
      <c r="P695" s="28"/>
      <c r="Q695" s="28"/>
      <c r="R695" s="28"/>
      <c r="S695" s="28"/>
    </row>
    <row r="696" spans="1:19" ht="12.75" customHeight="1" x14ac:dyDescent="0.25">
      <c r="A696" s="28"/>
      <c r="B696" s="28"/>
      <c r="C696" s="28"/>
      <c r="D696" s="28"/>
      <c r="E696" s="28"/>
      <c r="F696" s="28"/>
      <c r="G696" s="28"/>
      <c r="H696" s="28"/>
      <c r="I696" s="28"/>
      <c r="J696" s="28"/>
      <c r="K696" s="28"/>
      <c r="L696" s="28"/>
      <c r="M696" s="28"/>
      <c r="N696" s="28"/>
      <c r="O696" s="28"/>
      <c r="P696" s="28"/>
      <c r="Q696" s="28"/>
      <c r="R696" s="28"/>
      <c r="S696" s="28"/>
    </row>
    <row r="697" spans="1:19" ht="12.75" customHeight="1" x14ac:dyDescent="0.25">
      <c r="A697" s="28"/>
      <c r="B697" s="28"/>
      <c r="C697" s="28"/>
      <c r="D697" s="28"/>
      <c r="E697" s="28"/>
      <c r="F697" s="28"/>
      <c r="G697" s="28"/>
      <c r="H697" s="28"/>
      <c r="I697" s="28"/>
      <c r="J697" s="28"/>
      <c r="K697" s="28"/>
      <c r="L697" s="28"/>
      <c r="M697" s="28"/>
      <c r="N697" s="28"/>
      <c r="O697" s="28"/>
      <c r="P697" s="28"/>
      <c r="Q697" s="28"/>
      <c r="R697" s="28"/>
      <c r="S697" s="28"/>
    </row>
    <row r="698" spans="1:19" ht="12.75" customHeight="1" x14ac:dyDescent="0.25">
      <c r="A698" s="28"/>
      <c r="B698" s="28"/>
      <c r="C698" s="28"/>
      <c r="D698" s="28"/>
      <c r="E698" s="28"/>
      <c r="F698" s="28"/>
      <c r="G698" s="28"/>
      <c r="H698" s="28"/>
      <c r="I698" s="28"/>
      <c r="J698" s="28"/>
      <c r="K698" s="28"/>
      <c r="L698" s="28"/>
      <c r="M698" s="28"/>
      <c r="N698" s="28"/>
      <c r="O698" s="28"/>
      <c r="P698" s="28"/>
      <c r="Q698" s="28"/>
      <c r="R698" s="28"/>
      <c r="S698" s="28"/>
    </row>
    <row r="699" spans="1:19" ht="12.75" customHeight="1" x14ac:dyDescent="0.25">
      <c r="A699" s="28"/>
      <c r="B699" s="28"/>
      <c r="C699" s="28"/>
      <c r="D699" s="28"/>
      <c r="E699" s="28"/>
      <c r="F699" s="28"/>
      <c r="G699" s="28"/>
      <c r="H699" s="28"/>
      <c r="I699" s="28"/>
      <c r="J699" s="28"/>
      <c r="K699" s="28"/>
      <c r="L699" s="28"/>
      <c r="M699" s="28"/>
      <c r="N699" s="28"/>
      <c r="O699" s="28"/>
      <c r="P699" s="28"/>
      <c r="Q699" s="28"/>
      <c r="R699" s="28"/>
      <c r="S699" s="28"/>
    </row>
    <row r="700" spans="1:19" ht="12.75" customHeight="1" x14ac:dyDescent="0.25">
      <c r="A700" s="28"/>
      <c r="B700" s="28"/>
      <c r="C700" s="28"/>
      <c r="D700" s="28"/>
      <c r="E700" s="28"/>
      <c r="F700" s="28"/>
      <c r="G700" s="28"/>
      <c r="H700" s="28"/>
      <c r="I700" s="28"/>
      <c r="J700" s="28"/>
      <c r="K700" s="28"/>
      <c r="L700" s="28"/>
      <c r="M700" s="28"/>
      <c r="N700" s="28"/>
      <c r="O700" s="28"/>
      <c r="P700" s="28"/>
      <c r="Q700" s="28"/>
      <c r="R700" s="28"/>
      <c r="S700" s="28"/>
    </row>
    <row r="701" spans="1:19" ht="12.75" customHeight="1" x14ac:dyDescent="0.25">
      <c r="A701" s="28"/>
      <c r="B701" s="28"/>
      <c r="C701" s="28"/>
      <c r="D701" s="28"/>
      <c r="E701" s="28"/>
      <c r="F701" s="28"/>
      <c r="G701" s="28"/>
      <c r="H701" s="28"/>
      <c r="I701" s="28"/>
      <c r="J701" s="28"/>
      <c r="K701" s="28"/>
      <c r="L701" s="28"/>
      <c r="M701" s="28"/>
      <c r="N701" s="28"/>
      <c r="O701" s="28"/>
      <c r="P701" s="28"/>
      <c r="Q701" s="28"/>
      <c r="R701" s="28"/>
      <c r="S701" s="28"/>
    </row>
    <row r="702" spans="1:19" ht="12.75" customHeight="1" x14ac:dyDescent="0.25">
      <c r="A702" s="28"/>
      <c r="B702" s="28"/>
      <c r="C702" s="28"/>
      <c r="D702" s="28"/>
      <c r="E702" s="28"/>
      <c r="F702" s="28"/>
      <c r="G702" s="28"/>
      <c r="H702" s="28"/>
      <c r="I702" s="28"/>
      <c r="J702" s="28"/>
      <c r="K702" s="28"/>
      <c r="L702" s="28"/>
      <c r="M702" s="28"/>
      <c r="N702" s="28"/>
      <c r="O702" s="28"/>
      <c r="P702" s="28"/>
      <c r="Q702" s="28"/>
      <c r="R702" s="28"/>
      <c r="S702" s="28"/>
    </row>
    <row r="703" spans="1:19" ht="12.75" customHeight="1" x14ac:dyDescent="0.25">
      <c r="A703" s="28"/>
      <c r="B703" s="28"/>
      <c r="C703" s="28"/>
      <c r="D703" s="28"/>
      <c r="E703" s="28"/>
      <c r="F703" s="28"/>
      <c r="G703" s="28"/>
      <c r="H703" s="28"/>
      <c r="I703" s="28"/>
      <c r="J703" s="28"/>
      <c r="K703" s="28"/>
      <c r="L703" s="28"/>
      <c r="M703" s="28"/>
      <c r="N703" s="28"/>
      <c r="O703" s="28"/>
      <c r="P703" s="28"/>
      <c r="Q703" s="28"/>
      <c r="R703" s="28"/>
      <c r="S703" s="28"/>
    </row>
    <row r="704" spans="1:19" ht="12.75" customHeight="1" x14ac:dyDescent="0.25">
      <c r="A704" s="28"/>
      <c r="B704" s="28"/>
      <c r="C704" s="28"/>
      <c r="D704" s="28"/>
      <c r="E704" s="28"/>
      <c r="F704" s="28"/>
      <c r="G704" s="28"/>
      <c r="H704" s="28"/>
      <c r="I704" s="28"/>
      <c r="J704" s="28"/>
      <c r="K704" s="28"/>
      <c r="L704" s="28"/>
      <c r="M704" s="28"/>
      <c r="N704" s="28"/>
      <c r="O704" s="28"/>
      <c r="P704" s="28"/>
      <c r="Q704" s="28"/>
      <c r="R704" s="28"/>
      <c r="S704" s="28"/>
    </row>
    <row r="705" spans="1:19" ht="12.75" customHeight="1" x14ac:dyDescent="0.25">
      <c r="A705" s="28"/>
      <c r="B705" s="28"/>
      <c r="C705" s="28"/>
      <c r="D705" s="28"/>
      <c r="E705" s="28"/>
      <c r="F705" s="28"/>
      <c r="G705" s="28"/>
      <c r="H705" s="28"/>
      <c r="I705" s="28"/>
      <c r="J705" s="28"/>
      <c r="K705" s="28"/>
      <c r="L705" s="28"/>
      <c r="M705" s="28"/>
      <c r="N705" s="28"/>
      <c r="O705" s="28"/>
      <c r="P705" s="28"/>
      <c r="Q705" s="28"/>
      <c r="R705" s="28"/>
      <c r="S705" s="28"/>
    </row>
    <row r="706" spans="1:19" ht="12.75" customHeight="1" x14ac:dyDescent="0.25">
      <c r="A706" s="28"/>
      <c r="B706" s="28"/>
      <c r="C706" s="28"/>
      <c r="D706" s="28"/>
      <c r="E706" s="28"/>
      <c r="F706" s="28"/>
      <c r="G706" s="28"/>
      <c r="H706" s="28"/>
      <c r="I706" s="28"/>
      <c r="J706" s="28"/>
      <c r="K706" s="28"/>
      <c r="L706" s="28"/>
      <c r="M706" s="28"/>
      <c r="N706" s="28"/>
      <c r="O706" s="28"/>
      <c r="P706" s="28"/>
      <c r="Q706" s="28"/>
      <c r="R706" s="28"/>
      <c r="S706" s="28"/>
    </row>
    <row r="707" spans="1:19" ht="12.75" customHeight="1" x14ac:dyDescent="0.25">
      <c r="A707" s="28"/>
      <c r="B707" s="28"/>
      <c r="C707" s="28"/>
      <c r="D707" s="28"/>
      <c r="E707" s="28"/>
      <c r="F707" s="28"/>
      <c r="G707" s="28"/>
      <c r="H707" s="28"/>
      <c r="I707" s="28"/>
      <c r="J707" s="28"/>
      <c r="K707" s="28"/>
      <c r="L707" s="28"/>
      <c r="M707" s="28"/>
      <c r="N707" s="28"/>
      <c r="O707" s="28"/>
      <c r="P707" s="28"/>
      <c r="Q707" s="28"/>
      <c r="R707" s="28"/>
      <c r="S707" s="28"/>
    </row>
    <row r="708" spans="1:19" ht="12.75" customHeight="1" x14ac:dyDescent="0.25">
      <c r="A708" s="28"/>
      <c r="B708" s="28"/>
      <c r="C708" s="28"/>
      <c r="D708" s="28"/>
      <c r="E708" s="28"/>
      <c r="F708" s="28"/>
      <c r="G708" s="28"/>
      <c r="H708" s="28"/>
      <c r="I708" s="28"/>
      <c r="J708" s="28"/>
      <c r="K708" s="28"/>
      <c r="L708" s="28"/>
      <c r="M708" s="28"/>
      <c r="N708" s="28"/>
      <c r="O708" s="28"/>
      <c r="P708" s="28"/>
      <c r="Q708" s="28"/>
      <c r="R708" s="28"/>
      <c r="S708" s="28"/>
    </row>
    <row r="709" spans="1:19" ht="12.75" customHeight="1" x14ac:dyDescent="0.25">
      <c r="A709" s="28"/>
      <c r="B709" s="28"/>
      <c r="C709" s="28"/>
      <c r="D709" s="28"/>
      <c r="E709" s="28"/>
      <c r="F709" s="28"/>
      <c r="G709" s="28"/>
      <c r="H709" s="28"/>
      <c r="I709" s="28"/>
      <c r="J709" s="28"/>
      <c r="K709" s="28"/>
      <c r="L709" s="28"/>
      <c r="M709" s="28"/>
      <c r="N709" s="28"/>
      <c r="O709" s="28"/>
      <c r="P709" s="28"/>
      <c r="Q709" s="28"/>
      <c r="R709" s="28"/>
      <c r="S709" s="28"/>
    </row>
    <row r="710" spans="1:19" ht="12.75" customHeight="1" x14ac:dyDescent="0.25">
      <c r="A710" s="28"/>
      <c r="B710" s="28"/>
      <c r="C710" s="28"/>
      <c r="D710" s="28"/>
      <c r="E710" s="28"/>
      <c r="F710" s="28"/>
      <c r="G710" s="28"/>
      <c r="H710" s="28"/>
      <c r="I710" s="28"/>
      <c r="J710" s="28"/>
      <c r="K710" s="28"/>
      <c r="L710" s="28"/>
      <c r="M710" s="28"/>
      <c r="N710" s="28"/>
      <c r="O710" s="28"/>
      <c r="P710" s="28"/>
      <c r="Q710" s="28"/>
      <c r="R710" s="28"/>
      <c r="S710" s="28"/>
    </row>
    <row r="711" spans="1:19" ht="12.75" customHeight="1" x14ac:dyDescent="0.25">
      <c r="A711" s="28"/>
      <c r="B711" s="28"/>
      <c r="C711" s="28"/>
      <c r="D711" s="28"/>
      <c r="E711" s="28"/>
      <c r="F711" s="28"/>
      <c r="G711" s="28"/>
      <c r="H711" s="28"/>
      <c r="I711" s="28"/>
      <c r="J711" s="28"/>
      <c r="K711" s="28"/>
      <c r="L711" s="28"/>
      <c r="M711" s="28"/>
      <c r="N711" s="28"/>
      <c r="O711" s="28"/>
      <c r="P711" s="28"/>
      <c r="Q711" s="28"/>
      <c r="R711" s="28"/>
      <c r="S711" s="28"/>
    </row>
    <row r="712" spans="1:19" ht="12.75" customHeight="1" x14ac:dyDescent="0.25">
      <c r="A712" s="28"/>
      <c r="B712" s="28"/>
      <c r="C712" s="28"/>
      <c r="D712" s="28"/>
      <c r="E712" s="28"/>
      <c r="F712" s="28"/>
      <c r="G712" s="28"/>
      <c r="H712" s="28"/>
      <c r="I712" s="28"/>
      <c r="J712" s="28"/>
      <c r="K712" s="28"/>
      <c r="L712" s="28"/>
      <c r="M712" s="28"/>
      <c r="N712" s="28"/>
      <c r="O712" s="28"/>
      <c r="P712" s="28"/>
      <c r="Q712" s="28"/>
      <c r="R712" s="28"/>
      <c r="S712" s="28"/>
    </row>
    <row r="713" spans="1:19" ht="12.75" customHeight="1" x14ac:dyDescent="0.25">
      <c r="A713" s="28"/>
      <c r="B713" s="28"/>
      <c r="C713" s="28"/>
      <c r="D713" s="28"/>
      <c r="E713" s="28"/>
      <c r="F713" s="28"/>
      <c r="G713" s="28"/>
      <c r="H713" s="28"/>
      <c r="I713" s="28"/>
      <c r="J713" s="28"/>
      <c r="K713" s="28"/>
      <c r="L713" s="28"/>
      <c r="M713" s="28"/>
      <c r="N713" s="28"/>
      <c r="O713" s="28"/>
      <c r="P713" s="28"/>
      <c r="Q713" s="28"/>
      <c r="R713" s="28"/>
      <c r="S713" s="28"/>
    </row>
    <row r="714" spans="1:19" ht="12.75" customHeight="1" x14ac:dyDescent="0.25">
      <c r="A714" s="28"/>
      <c r="B714" s="28"/>
      <c r="C714" s="28"/>
      <c r="D714" s="28"/>
      <c r="E714" s="28"/>
      <c r="F714" s="28"/>
      <c r="G714" s="28"/>
      <c r="H714" s="28"/>
      <c r="I714" s="28"/>
      <c r="J714" s="28"/>
      <c r="K714" s="28"/>
      <c r="L714" s="28"/>
      <c r="M714" s="28"/>
      <c r="N714" s="28"/>
      <c r="O714" s="28"/>
      <c r="P714" s="28"/>
      <c r="Q714" s="28"/>
      <c r="R714" s="28"/>
      <c r="S714" s="28"/>
    </row>
    <row r="715" spans="1:19" ht="12.75" customHeight="1" x14ac:dyDescent="0.25">
      <c r="A715" s="28"/>
      <c r="B715" s="28"/>
      <c r="C715" s="28"/>
      <c r="D715" s="28"/>
      <c r="E715" s="28"/>
      <c r="F715" s="28"/>
      <c r="G715" s="28"/>
      <c r="H715" s="28"/>
      <c r="I715" s="28"/>
      <c r="J715" s="28"/>
      <c r="K715" s="28"/>
      <c r="L715" s="28"/>
      <c r="M715" s="28"/>
      <c r="N715" s="28"/>
      <c r="O715" s="28"/>
      <c r="P715" s="28"/>
      <c r="Q715" s="28"/>
      <c r="R715" s="28"/>
      <c r="S715" s="28"/>
    </row>
    <row r="716" spans="1:19" ht="12.75" customHeight="1" x14ac:dyDescent="0.25">
      <c r="A716" s="28"/>
      <c r="B716" s="28"/>
      <c r="C716" s="28"/>
      <c r="D716" s="28"/>
      <c r="E716" s="28"/>
      <c r="F716" s="28"/>
      <c r="G716" s="28"/>
      <c r="H716" s="28"/>
      <c r="I716" s="28"/>
      <c r="J716" s="28"/>
      <c r="K716" s="28"/>
      <c r="L716" s="28"/>
      <c r="M716" s="28"/>
      <c r="N716" s="28"/>
      <c r="O716" s="28"/>
      <c r="P716" s="28"/>
      <c r="Q716" s="28"/>
      <c r="R716" s="28"/>
      <c r="S716" s="28"/>
    </row>
    <row r="717" spans="1:19" ht="12.75" customHeight="1" x14ac:dyDescent="0.25">
      <c r="A717" s="28"/>
      <c r="B717" s="28"/>
      <c r="C717" s="28"/>
      <c r="D717" s="28"/>
      <c r="E717" s="28"/>
      <c r="F717" s="28"/>
      <c r="G717" s="28"/>
      <c r="H717" s="28"/>
      <c r="I717" s="28"/>
      <c r="J717" s="28"/>
      <c r="K717" s="28"/>
      <c r="L717" s="28"/>
      <c r="M717" s="28"/>
      <c r="N717" s="28"/>
      <c r="O717" s="28"/>
      <c r="P717" s="28"/>
      <c r="Q717" s="28"/>
      <c r="R717" s="28"/>
      <c r="S717" s="28"/>
    </row>
    <row r="718" spans="1:19" ht="12.75" customHeight="1" x14ac:dyDescent="0.25">
      <c r="A718" s="28"/>
      <c r="B718" s="28"/>
      <c r="C718" s="28"/>
      <c r="D718" s="28"/>
      <c r="E718" s="28"/>
      <c r="F718" s="28"/>
      <c r="G718" s="28"/>
      <c r="H718" s="28"/>
      <c r="I718" s="28"/>
      <c r="J718" s="28"/>
      <c r="K718" s="28"/>
      <c r="L718" s="28"/>
      <c r="M718" s="28"/>
      <c r="N718" s="28"/>
      <c r="O718" s="28"/>
      <c r="P718" s="28"/>
      <c r="Q718" s="28"/>
      <c r="R718" s="28"/>
      <c r="S718" s="28"/>
    </row>
    <row r="719" spans="1:19" ht="12.75" customHeight="1" x14ac:dyDescent="0.25">
      <c r="A719" s="28"/>
      <c r="B719" s="28"/>
      <c r="C719" s="28"/>
      <c r="D719" s="28"/>
      <c r="E719" s="28"/>
      <c r="F719" s="28"/>
      <c r="G719" s="28"/>
      <c r="H719" s="28"/>
      <c r="I719" s="28"/>
      <c r="J719" s="28"/>
      <c r="K719" s="28"/>
      <c r="L719" s="28"/>
      <c r="M719" s="28"/>
      <c r="N719" s="28"/>
      <c r="O719" s="28"/>
      <c r="P719" s="28"/>
      <c r="Q719" s="28"/>
      <c r="R719" s="28"/>
      <c r="S719" s="28"/>
    </row>
    <row r="720" spans="1:19" ht="12.75" customHeight="1" x14ac:dyDescent="0.25">
      <c r="A720" s="28"/>
      <c r="B720" s="28"/>
      <c r="C720" s="28"/>
      <c r="D720" s="28"/>
      <c r="E720" s="28"/>
      <c r="F720" s="28"/>
      <c r="G720" s="28"/>
      <c r="H720" s="28"/>
      <c r="I720" s="28"/>
      <c r="J720" s="28"/>
      <c r="K720" s="28"/>
      <c r="L720" s="28"/>
      <c r="M720" s="28"/>
      <c r="N720" s="28"/>
      <c r="O720" s="28"/>
      <c r="P720" s="28"/>
      <c r="Q720" s="28"/>
      <c r="R720" s="28"/>
      <c r="S720" s="28"/>
    </row>
    <row r="721" spans="1:19" ht="12.75" customHeight="1" x14ac:dyDescent="0.25">
      <c r="A721" s="28"/>
      <c r="B721" s="28"/>
      <c r="C721" s="28"/>
      <c r="D721" s="28"/>
      <c r="E721" s="28"/>
      <c r="F721" s="28"/>
      <c r="G721" s="28"/>
      <c r="H721" s="28"/>
      <c r="I721" s="28"/>
      <c r="J721" s="28"/>
      <c r="K721" s="28"/>
      <c r="L721" s="28"/>
      <c r="M721" s="28"/>
      <c r="N721" s="28"/>
      <c r="O721" s="28"/>
      <c r="P721" s="28"/>
      <c r="Q721" s="28"/>
      <c r="R721" s="28"/>
      <c r="S721" s="28"/>
    </row>
    <row r="722" spans="1:19" ht="12.75" customHeight="1" x14ac:dyDescent="0.25">
      <c r="A722" s="28"/>
      <c r="B722" s="28"/>
      <c r="C722" s="28"/>
      <c r="D722" s="28"/>
      <c r="E722" s="28"/>
      <c r="F722" s="28"/>
      <c r="G722" s="28"/>
      <c r="H722" s="28"/>
      <c r="I722" s="28"/>
      <c r="J722" s="28"/>
      <c r="K722" s="28"/>
      <c r="L722" s="28"/>
      <c r="M722" s="28"/>
      <c r="N722" s="28"/>
      <c r="O722" s="28"/>
      <c r="P722" s="28"/>
      <c r="Q722" s="28"/>
      <c r="R722" s="28"/>
      <c r="S722" s="28"/>
    </row>
    <row r="723" spans="1:19" ht="12.75" customHeight="1" x14ac:dyDescent="0.25">
      <c r="A723" s="28"/>
      <c r="B723" s="28"/>
      <c r="C723" s="28"/>
      <c r="D723" s="28"/>
      <c r="E723" s="28"/>
      <c r="F723" s="28"/>
      <c r="G723" s="28"/>
      <c r="H723" s="28"/>
      <c r="I723" s="28"/>
      <c r="J723" s="28"/>
      <c r="K723" s="28"/>
      <c r="L723" s="28"/>
      <c r="M723" s="28"/>
      <c r="N723" s="28"/>
      <c r="O723" s="28"/>
      <c r="P723" s="28"/>
      <c r="Q723" s="28"/>
      <c r="R723" s="28"/>
      <c r="S723" s="28"/>
    </row>
    <row r="724" spans="1:19" ht="12.75" customHeight="1" x14ac:dyDescent="0.25">
      <c r="A724" s="28"/>
      <c r="B724" s="28"/>
      <c r="C724" s="28"/>
      <c r="D724" s="28"/>
      <c r="E724" s="28"/>
      <c r="F724" s="28"/>
      <c r="G724" s="28"/>
      <c r="H724" s="28"/>
      <c r="I724" s="28"/>
      <c r="J724" s="28"/>
      <c r="K724" s="28"/>
      <c r="L724" s="28"/>
      <c r="M724" s="28"/>
      <c r="N724" s="28"/>
      <c r="O724" s="28"/>
      <c r="P724" s="28"/>
      <c r="Q724" s="28"/>
      <c r="R724" s="28"/>
      <c r="S724" s="28"/>
    </row>
    <row r="725" spans="1:19" ht="12.75" customHeight="1" x14ac:dyDescent="0.25">
      <c r="A725" s="28"/>
      <c r="B725" s="28"/>
      <c r="C725" s="28"/>
      <c r="D725" s="28"/>
      <c r="E725" s="28"/>
      <c r="F725" s="28"/>
      <c r="G725" s="28"/>
      <c r="H725" s="28"/>
      <c r="I725" s="28"/>
      <c r="J725" s="28"/>
      <c r="K725" s="28"/>
      <c r="L725" s="28"/>
      <c r="M725" s="28"/>
      <c r="N725" s="28"/>
      <c r="O725" s="28"/>
      <c r="P725" s="28"/>
      <c r="Q725" s="28"/>
      <c r="R725" s="28"/>
      <c r="S725" s="28"/>
    </row>
    <row r="726" spans="1:19" ht="12.75" customHeight="1" x14ac:dyDescent="0.25">
      <c r="A726" s="28"/>
      <c r="B726" s="28"/>
      <c r="C726" s="28"/>
      <c r="D726" s="28"/>
      <c r="E726" s="28"/>
      <c r="F726" s="28"/>
      <c r="G726" s="28"/>
      <c r="H726" s="28"/>
      <c r="I726" s="28"/>
      <c r="J726" s="28"/>
      <c r="K726" s="28"/>
      <c r="L726" s="28"/>
      <c r="M726" s="28"/>
      <c r="N726" s="28"/>
      <c r="O726" s="28"/>
      <c r="P726" s="28"/>
      <c r="Q726" s="28"/>
      <c r="R726" s="28"/>
      <c r="S726" s="28"/>
    </row>
    <row r="727" spans="1:19" ht="12.75" customHeight="1" x14ac:dyDescent="0.25">
      <c r="A727" s="28"/>
      <c r="B727" s="28"/>
      <c r="C727" s="28"/>
      <c r="D727" s="28"/>
      <c r="E727" s="28"/>
      <c r="F727" s="28"/>
      <c r="G727" s="28"/>
      <c r="H727" s="28"/>
      <c r="I727" s="28"/>
      <c r="J727" s="28"/>
      <c r="K727" s="28"/>
      <c r="L727" s="28"/>
      <c r="M727" s="28"/>
      <c r="N727" s="28"/>
      <c r="O727" s="28"/>
      <c r="P727" s="28"/>
      <c r="Q727" s="28"/>
      <c r="R727" s="28"/>
      <c r="S727" s="28"/>
    </row>
    <row r="728" spans="1:19" ht="12.75" customHeight="1" x14ac:dyDescent="0.25">
      <c r="A728" s="28"/>
      <c r="B728" s="28"/>
      <c r="C728" s="28"/>
      <c r="D728" s="28"/>
      <c r="E728" s="28"/>
      <c r="F728" s="28"/>
      <c r="G728" s="28"/>
      <c r="H728" s="28"/>
      <c r="I728" s="28"/>
      <c r="J728" s="28"/>
      <c r="K728" s="28"/>
      <c r="L728" s="28"/>
      <c r="M728" s="28"/>
      <c r="N728" s="28"/>
      <c r="O728" s="28"/>
      <c r="P728" s="28"/>
      <c r="Q728" s="28"/>
      <c r="R728" s="28"/>
      <c r="S728" s="28"/>
    </row>
    <row r="729" spans="1:19" ht="12.75" customHeight="1" x14ac:dyDescent="0.25">
      <c r="A729" s="28"/>
      <c r="B729" s="28"/>
      <c r="C729" s="28"/>
      <c r="D729" s="28"/>
      <c r="E729" s="28"/>
      <c r="F729" s="28"/>
      <c r="G729" s="28"/>
      <c r="H729" s="28"/>
      <c r="I729" s="28"/>
      <c r="J729" s="28"/>
      <c r="K729" s="28"/>
      <c r="L729" s="28"/>
      <c r="M729" s="28"/>
      <c r="N729" s="28"/>
      <c r="O729" s="28"/>
      <c r="P729" s="28"/>
      <c r="Q729" s="28"/>
      <c r="R729" s="28"/>
      <c r="S729" s="28"/>
    </row>
    <row r="730" spans="1:19" ht="12.75" customHeight="1" x14ac:dyDescent="0.25">
      <c r="A730" s="28"/>
      <c r="B730" s="28"/>
      <c r="C730" s="28"/>
      <c r="D730" s="28"/>
      <c r="E730" s="28"/>
      <c r="F730" s="28"/>
      <c r="G730" s="28"/>
      <c r="H730" s="28"/>
      <c r="I730" s="28"/>
      <c r="J730" s="28"/>
      <c r="K730" s="28"/>
      <c r="L730" s="28"/>
      <c r="M730" s="28"/>
      <c r="N730" s="28"/>
      <c r="O730" s="28"/>
      <c r="P730" s="28"/>
      <c r="Q730" s="28"/>
      <c r="R730" s="28"/>
      <c r="S730" s="28"/>
    </row>
    <row r="731" spans="1:19" ht="12.75" customHeight="1" x14ac:dyDescent="0.25">
      <c r="A731" s="28"/>
      <c r="B731" s="28"/>
      <c r="C731" s="28"/>
      <c r="D731" s="28"/>
      <c r="E731" s="28"/>
      <c r="F731" s="28"/>
      <c r="G731" s="28"/>
      <c r="H731" s="28"/>
      <c r="I731" s="28"/>
      <c r="J731" s="28"/>
      <c r="K731" s="28"/>
      <c r="L731" s="28"/>
      <c r="M731" s="28"/>
      <c r="N731" s="28"/>
      <c r="O731" s="28"/>
      <c r="P731" s="28"/>
      <c r="Q731" s="28"/>
      <c r="R731" s="28"/>
      <c r="S731" s="28"/>
    </row>
    <row r="732" spans="1:19" ht="12.75" customHeight="1" x14ac:dyDescent="0.25">
      <c r="A732" s="28"/>
      <c r="B732" s="28"/>
      <c r="C732" s="28"/>
      <c r="D732" s="28"/>
      <c r="E732" s="28"/>
      <c r="F732" s="28"/>
      <c r="G732" s="28"/>
      <c r="H732" s="28"/>
      <c r="I732" s="28"/>
      <c r="J732" s="28"/>
      <c r="K732" s="28"/>
      <c r="L732" s="28"/>
      <c r="M732" s="28"/>
      <c r="N732" s="28"/>
      <c r="O732" s="28"/>
      <c r="P732" s="28"/>
      <c r="Q732" s="28"/>
      <c r="R732" s="28"/>
      <c r="S732" s="28"/>
    </row>
    <row r="733" spans="1:19" ht="12.75" customHeight="1" x14ac:dyDescent="0.25">
      <c r="A733" s="28"/>
      <c r="B733" s="28"/>
      <c r="C733" s="28"/>
      <c r="D733" s="28"/>
      <c r="E733" s="28"/>
      <c r="F733" s="28"/>
      <c r="G733" s="28"/>
      <c r="H733" s="28"/>
      <c r="I733" s="28"/>
      <c r="J733" s="28"/>
      <c r="K733" s="28"/>
      <c r="L733" s="28"/>
      <c r="M733" s="28"/>
      <c r="N733" s="28"/>
      <c r="O733" s="28"/>
      <c r="P733" s="28"/>
      <c r="Q733" s="28"/>
      <c r="R733" s="28"/>
      <c r="S733" s="28"/>
    </row>
    <row r="734" spans="1:19" ht="12.75" customHeight="1" x14ac:dyDescent="0.25">
      <c r="A734" s="28"/>
      <c r="B734" s="28"/>
      <c r="C734" s="28"/>
      <c r="D734" s="28"/>
      <c r="E734" s="28"/>
      <c r="F734" s="28"/>
      <c r="G734" s="28"/>
      <c r="H734" s="28"/>
      <c r="I734" s="28"/>
      <c r="J734" s="28"/>
      <c r="K734" s="28"/>
      <c r="L734" s="28"/>
      <c r="M734" s="28"/>
      <c r="N734" s="28"/>
      <c r="O734" s="28"/>
      <c r="P734" s="28"/>
      <c r="Q734" s="28"/>
      <c r="R734" s="28"/>
      <c r="S734" s="28"/>
    </row>
    <row r="735" spans="1:19" ht="12.75" customHeight="1" x14ac:dyDescent="0.25">
      <c r="A735" s="28"/>
      <c r="B735" s="28"/>
      <c r="C735" s="28"/>
      <c r="D735" s="28"/>
      <c r="E735" s="28"/>
      <c r="F735" s="28"/>
      <c r="G735" s="28"/>
      <c r="H735" s="28"/>
      <c r="I735" s="28"/>
      <c r="J735" s="28"/>
      <c r="K735" s="28"/>
      <c r="L735" s="28"/>
      <c r="M735" s="28"/>
      <c r="N735" s="28"/>
      <c r="O735" s="28"/>
      <c r="P735" s="28"/>
      <c r="Q735" s="28"/>
      <c r="R735" s="28"/>
      <c r="S735" s="28"/>
    </row>
    <row r="736" spans="1:19" ht="12.75" customHeight="1" x14ac:dyDescent="0.25">
      <c r="A736" s="28"/>
      <c r="B736" s="28"/>
      <c r="C736" s="28"/>
      <c r="D736" s="28"/>
      <c r="E736" s="28"/>
      <c r="F736" s="28"/>
      <c r="G736" s="28"/>
      <c r="H736" s="28"/>
      <c r="I736" s="28"/>
      <c r="J736" s="28"/>
      <c r="K736" s="28"/>
      <c r="L736" s="28"/>
      <c r="M736" s="28"/>
      <c r="N736" s="28"/>
      <c r="O736" s="28"/>
      <c r="P736" s="28"/>
      <c r="Q736" s="28"/>
      <c r="R736" s="28"/>
      <c r="S736" s="28"/>
    </row>
    <row r="737" spans="1:19" ht="12.75" customHeight="1" x14ac:dyDescent="0.25">
      <c r="A737" s="28"/>
      <c r="B737" s="28"/>
      <c r="C737" s="28"/>
      <c r="D737" s="28"/>
      <c r="E737" s="28"/>
      <c r="F737" s="28"/>
      <c r="G737" s="28"/>
      <c r="H737" s="28"/>
      <c r="I737" s="28"/>
      <c r="J737" s="28"/>
      <c r="K737" s="28"/>
      <c r="L737" s="28"/>
      <c r="M737" s="28"/>
      <c r="N737" s="28"/>
      <c r="O737" s="28"/>
      <c r="P737" s="28"/>
      <c r="Q737" s="28"/>
      <c r="R737" s="28"/>
      <c r="S737" s="28"/>
    </row>
    <row r="738" spans="1:19" ht="12.75" customHeight="1" x14ac:dyDescent="0.25">
      <c r="A738" s="28"/>
      <c r="B738" s="28"/>
      <c r="C738" s="28"/>
      <c r="D738" s="28"/>
      <c r="E738" s="28"/>
      <c r="F738" s="28"/>
      <c r="G738" s="28"/>
      <c r="H738" s="28"/>
      <c r="I738" s="28"/>
      <c r="J738" s="28"/>
      <c r="K738" s="28"/>
      <c r="L738" s="28"/>
      <c r="M738" s="28"/>
      <c r="N738" s="28"/>
      <c r="O738" s="28"/>
      <c r="P738" s="28"/>
      <c r="Q738" s="28"/>
      <c r="R738" s="28"/>
      <c r="S738" s="28"/>
    </row>
    <row r="739" spans="1:19" ht="12.75" customHeight="1" x14ac:dyDescent="0.25">
      <c r="A739" s="28"/>
      <c r="B739" s="28"/>
      <c r="C739" s="28"/>
      <c r="D739" s="28"/>
      <c r="E739" s="28"/>
      <c r="F739" s="28"/>
      <c r="G739" s="28"/>
      <c r="H739" s="28"/>
      <c r="I739" s="28"/>
      <c r="J739" s="28"/>
      <c r="K739" s="28"/>
      <c r="L739" s="28"/>
      <c r="M739" s="28"/>
      <c r="N739" s="28"/>
      <c r="O739" s="28"/>
      <c r="P739" s="28"/>
      <c r="Q739" s="28"/>
      <c r="R739" s="28"/>
      <c r="S739" s="28"/>
    </row>
    <row r="740" spans="1:19" ht="12.75" customHeight="1" x14ac:dyDescent="0.25">
      <c r="A740" s="28"/>
      <c r="B740" s="28"/>
      <c r="C740" s="28"/>
      <c r="D740" s="28"/>
      <c r="E740" s="28"/>
      <c r="F740" s="28"/>
      <c r="G740" s="28"/>
      <c r="H740" s="28"/>
      <c r="I740" s="28"/>
      <c r="J740" s="28"/>
      <c r="K740" s="28"/>
      <c r="L740" s="28"/>
      <c r="M740" s="28"/>
      <c r="N740" s="28"/>
      <c r="O740" s="28"/>
      <c r="P740" s="28"/>
      <c r="Q740" s="28"/>
      <c r="R740" s="28"/>
      <c r="S740" s="28"/>
    </row>
    <row r="741" spans="1:19" ht="12.75" customHeight="1" x14ac:dyDescent="0.25">
      <c r="A741" s="28"/>
      <c r="B741" s="28"/>
      <c r="C741" s="28"/>
      <c r="D741" s="28"/>
      <c r="E741" s="28"/>
      <c r="F741" s="28"/>
      <c r="G741" s="28"/>
      <c r="H741" s="28"/>
      <c r="I741" s="28"/>
      <c r="J741" s="28"/>
      <c r="K741" s="28"/>
      <c r="L741" s="28"/>
      <c r="M741" s="28"/>
      <c r="N741" s="28"/>
      <c r="O741" s="28"/>
      <c r="P741" s="28"/>
      <c r="Q741" s="28"/>
      <c r="R741" s="28"/>
      <c r="S741" s="28"/>
    </row>
    <row r="742" spans="1:19" ht="12.75" customHeight="1" x14ac:dyDescent="0.25">
      <c r="A742" s="28"/>
      <c r="B742" s="28"/>
      <c r="C742" s="28"/>
      <c r="D742" s="28"/>
      <c r="E742" s="28"/>
      <c r="F742" s="28"/>
      <c r="G742" s="28"/>
      <c r="H742" s="28"/>
      <c r="I742" s="28"/>
      <c r="J742" s="28"/>
      <c r="K742" s="28"/>
      <c r="L742" s="28"/>
      <c r="M742" s="28"/>
      <c r="N742" s="28"/>
      <c r="O742" s="28"/>
      <c r="P742" s="28"/>
      <c r="Q742" s="28"/>
      <c r="R742" s="28"/>
      <c r="S742" s="28"/>
    </row>
    <row r="743" spans="1:19" ht="12.75" customHeight="1" x14ac:dyDescent="0.25">
      <c r="A743" s="28"/>
      <c r="B743" s="28"/>
      <c r="C743" s="28"/>
      <c r="D743" s="28"/>
      <c r="E743" s="28"/>
      <c r="F743" s="28"/>
      <c r="G743" s="28"/>
      <c r="H743" s="28"/>
      <c r="I743" s="28"/>
      <c r="J743" s="28"/>
      <c r="K743" s="28"/>
      <c r="L743" s="28"/>
      <c r="M743" s="28"/>
      <c r="N743" s="28"/>
      <c r="O743" s="28"/>
      <c r="P743" s="28"/>
      <c r="Q743" s="28"/>
      <c r="R743" s="28"/>
      <c r="S743" s="28"/>
    </row>
    <row r="744" spans="1:19" ht="12.75" customHeight="1" x14ac:dyDescent="0.25">
      <c r="A744" s="28"/>
      <c r="B744" s="28"/>
      <c r="C744" s="28"/>
      <c r="D744" s="28"/>
      <c r="E744" s="28"/>
      <c r="F744" s="28"/>
      <c r="G744" s="28"/>
      <c r="H744" s="28"/>
      <c r="I744" s="28"/>
      <c r="J744" s="28"/>
      <c r="K744" s="28"/>
      <c r="L744" s="28"/>
      <c r="M744" s="28"/>
      <c r="N744" s="28"/>
      <c r="O744" s="28"/>
      <c r="P744" s="28"/>
      <c r="Q744" s="28"/>
      <c r="R744" s="28"/>
      <c r="S744" s="28"/>
    </row>
    <row r="745" spans="1:19" ht="12.75" customHeight="1" x14ac:dyDescent="0.25">
      <c r="A745" s="28"/>
      <c r="B745" s="28"/>
      <c r="C745" s="28"/>
      <c r="D745" s="28"/>
      <c r="E745" s="28"/>
      <c r="F745" s="28"/>
      <c r="G745" s="28"/>
      <c r="H745" s="28"/>
      <c r="I745" s="28"/>
      <c r="J745" s="28"/>
      <c r="K745" s="28"/>
      <c r="L745" s="28"/>
      <c r="M745" s="28"/>
      <c r="N745" s="28"/>
      <c r="O745" s="28"/>
      <c r="P745" s="28"/>
      <c r="Q745" s="28"/>
      <c r="R745" s="28"/>
      <c r="S745" s="28"/>
    </row>
    <row r="746" spans="1:19" ht="12.75" customHeight="1" x14ac:dyDescent="0.25">
      <c r="A746" s="28"/>
      <c r="B746" s="28"/>
      <c r="C746" s="28"/>
      <c r="D746" s="28"/>
      <c r="E746" s="28"/>
      <c r="F746" s="28"/>
      <c r="G746" s="28"/>
      <c r="H746" s="28"/>
      <c r="I746" s="28"/>
      <c r="J746" s="28"/>
      <c r="K746" s="28"/>
      <c r="L746" s="28"/>
      <c r="M746" s="28"/>
      <c r="N746" s="28"/>
      <c r="O746" s="28"/>
      <c r="P746" s="28"/>
      <c r="Q746" s="28"/>
      <c r="R746" s="28"/>
      <c r="S746" s="28"/>
    </row>
    <row r="747" spans="1:19" ht="12.75" customHeight="1" x14ac:dyDescent="0.25">
      <c r="A747" s="28"/>
      <c r="B747" s="28"/>
      <c r="C747" s="28"/>
      <c r="D747" s="28"/>
      <c r="E747" s="28"/>
      <c r="F747" s="28"/>
      <c r="G747" s="28"/>
      <c r="H747" s="28"/>
      <c r="I747" s="28"/>
      <c r="J747" s="28"/>
      <c r="K747" s="28"/>
      <c r="L747" s="28"/>
      <c r="M747" s="28"/>
      <c r="N747" s="28"/>
      <c r="O747" s="28"/>
      <c r="P747" s="28"/>
      <c r="Q747" s="28"/>
      <c r="R747" s="28"/>
      <c r="S747" s="28"/>
    </row>
    <row r="748" spans="1:19" ht="12.75" customHeight="1" x14ac:dyDescent="0.25">
      <c r="A748" s="28"/>
      <c r="B748" s="28"/>
      <c r="C748" s="28"/>
      <c r="D748" s="28"/>
      <c r="E748" s="28"/>
      <c r="F748" s="28"/>
      <c r="G748" s="28"/>
      <c r="H748" s="28"/>
      <c r="I748" s="28"/>
      <c r="J748" s="28"/>
      <c r="K748" s="28"/>
      <c r="L748" s="28"/>
      <c r="M748" s="28"/>
      <c r="N748" s="28"/>
      <c r="O748" s="28"/>
      <c r="P748" s="28"/>
      <c r="Q748" s="28"/>
      <c r="R748" s="28"/>
      <c r="S748" s="28"/>
    </row>
    <row r="749" spans="1:19" ht="12.75" customHeight="1" x14ac:dyDescent="0.25">
      <c r="A749" s="28"/>
      <c r="B749" s="28"/>
      <c r="C749" s="28"/>
      <c r="D749" s="28"/>
      <c r="E749" s="28"/>
      <c r="F749" s="28"/>
      <c r="G749" s="28"/>
      <c r="H749" s="28"/>
      <c r="I749" s="28"/>
      <c r="J749" s="28"/>
      <c r="K749" s="28"/>
      <c r="L749" s="28"/>
      <c r="M749" s="28"/>
      <c r="N749" s="28"/>
      <c r="O749" s="28"/>
      <c r="P749" s="28"/>
      <c r="Q749" s="28"/>
      <c r="R749" s="28"/>
      <c r="S749" s="28"/>
    </row>
    <row r="750" spans="1:19" ht="12.75" customHeight="1" x14ac:dyDescent="0.25">
      <c r="A750" s="28"/>
      <c r="B750" s="28"/>
      <c r="C750" s="28"/>
      <c r="D750" s="28"/>
      <c r="E750" s="28"/>
      <c r="F750" s="28"/>
      <c r="G750" s="28"/>
      <c r="H750" s="28"/>
      <c r="I750" s="28"/>
      <c r="J750" s="28"/>
      <c r="K750" s="28"/>
      <c r="L750" s="28"/>
      <c r="M750" s="28"/>
      <c r="N750" s="28"/>
      <c r="O750" s="28"/>
      <c r="P750" s="28"/>
      <c r="Q750" s="28"/>
      <c r="R750" s="28"/>
      <c r="S750" s="28"/>
    </row>
    <row r="751" spans="1:19" ht="12.75" customHeight="1" x14ac:dyDescent="0.25">
      <c r="A751" s="28"/>
      <c r="B751" s="28"/>
      <c r="C751" s="28"/>
      <c r="D751" s="28"/>
      <c r="E751" s="28"/>
      <c r="F751" s="28"/>
      <c r="G751" s="28"/>
      <c r="H751" s="28"/>
      <c r="I751" s="28"/>
      <c r="J751" s="28"/>
      <c r="K751" s="28"/>
      <c r="L751" s="28"/>
      <c r="M751" s="28"/>
      <c r="N751" s="28"/>
      <c r="O751" s="28"/>
      <c r="P751" s="28"/>
      <c r="Q751" s="28"/>
      <c r="R751" s="28"/>
      <c r="S751" s="28"/>
    </row>
    <row r="752" spans="1:19" ht="12.75" customHeight="1" x14ac:dyDescent="0.25">
      <c r="A752" s="28"/>
      <c r="B752" s="28"/>
      <c r="C752" s="28"/>
      <c r="D752" s="28"/>
      <c r="E752" s="28"/>
      <c r="F752" s="28"/>
      <c r="G752" s="28"/>
      <c r="H752" s="28"/>
      <c r="I752" s="28"/>
      <c r="J752" s="28"/>
      <c r="K752" s="28"/>
      <c r="L752" s="28"/>
      <c r="M752" s="28"/>
      <c r="N752" s="28"/>
      <c r="O752" s="28"/>
      <c r="P752" s="28"/>
      <c r="Q752" s="28"/>
      <c r="R752" s="28"/>
      <c r="S752" s="28"/>
    </row>
    <row r="753" spans="1:19" ht="12.75" customHeight="1" x14ac:dyDescent="0.25">
      <c r="A753" s="28"/>
      <c r="B753" s="28"/>
      <c r="C753" s="28"/>
      <c r="D753" s="28"/>
      <c r="E753" s="28"/>
      <c r="F753" s="28"/>
      <c r="G753" s="28"/>
      <c r="H753" s="28"/>
      <c r="I753" s="28"/>
      <c r="J753" s="28"/>
      <c r="K753" s="28"/>
      <c r="L753" s="28"/>
      <c r="M753" s="28"/>
      <c r="N753" s="28"/>
      <c r="O753" s="28"/>
      <c r="P753" s="28"/>
      <c r="Q753" s="28"/>
      <c r="R753" s="28"/>
      <c r="S753" s="28"/>
    </row>
    <row r="754" spans="1:19" ht="12.75" customHeight="1" x14ac:dyDescent="0.25">
      <c r="A754" s="28"/>
      <c r="B754" s="28"/>
      <c r="C754" s="28"/>
      <c r="D754" s="28"/>
      <c r="E754" s="28"/>
      <c r="F754" s="28"/>
      <c r="G754" s="28"/>
      <c r="H754" s="28"/>
      <c r="I754" s="28"/>
      <c r="J754" s="28"/>
      <c r="K754" s="28"/>
      <c r="L754" s="28"/>
      <c r="M754" s="28"/>
      <c r="N754" s="28"/>
      <c r="O754" s="28"/>
      <c r="P754" s="28"/>
      <c r="Q754" s="28"/>
      <c r="R754" s="28"/>
      <c r="S754" s="28"/>
    </row>
    <row r="755" spans="1:19" ht="12.75" customHeight="1" x14ac:dyDescent="0.25">
      <c r="A755" s="28"/>
      <c r="B755" s="28"/>
      <c r="C755" s="28"/>
      <c r="D755" s="28"/>
      <c r="E755" s="28"/>
      <c r="F755" s="28"/>
      <c r="G755" s="28"/>
      <c r="H755" s="28"/>
      <c r="I755" s="28"/>
      <c r="J755" s="28"/>
      <c r="K755" s="28"/>
      <c r="L755" s="28"/>
      <c r="M755" s="28"/>
      <c r="N755" s="28"/>
      <c r="O755" s="28"/>
      <c r="P755" s="28"/>
      <c r="Q755" s="28"/>
      <c r="R755" s="28"/>
      <c r="S755" s="28"/>
    </row>
    <row r="756" spans="1:19" ht="12.75" customHeight="1" x14ac:dyDescent="0.25">
      <c r="A756" s="28"/>
      <c r="B756" s="28"/>
      <c r="C756" s="28"/>
      <c r="D756" s="28"/>
      <c r="E756" s="28"/>
      <c r="F756" s="28"/>
      <c r="G756" s="28"/>
      <c r="H756" s="28"/>
      <c r="I756" s="28"/>
      <c r="J756" s="28"/>
      <c r="K756" s="28"/>
      <c r="L756" s="28"/>
      <c r="M756" s="28"/>
      <c r="N756" s="28"/>
      <c r="O756" s="28"/>
      <c r="P756" s="28"/>
      <c r="Q756" s="28"/>
      <c r="R756" s="28"/>
      <c r="S756" s="28"/>
    </row>
    <row r="757" spans="1:19" ht="12.75" customHeight="1" x14ac:dyDescent="0.25">
      <c r="A757" s="28"/>
      <c r="B757" s="28"/>
      <c r="C757" s="28"/>
      <c r="D757" s="28"/>
      <c r="E757" s="28"/>
      <c r="F757" s="28"/>
      <c r="G757" s="28"/>
      <c r="H757" s="28"/>
      <c r="I757" s="28"/>
      <c r="J757" s="28"/>
      <c r="K757" s="28"/>
      <c r="L757" s="28"/>
      <c r="M757" s="28"/>
      <c r="N757" s="28"/>
      <c r="O757" s="28"/>
      <c r="P757" s="28"/>
      <c r="Q757" s="28"/>
      <c r="R757" s="28"/>
      <c r="S757" s="28"/>
    </row>
    <row r="758" spans="1:19" ht="12.75" customHeight="1" x14ac:dyDescent="0.25">
      <c r="A758" s="28"/>
      <c r="B758" s="28"/>
      <c r="C758" s="28"/>
      <c r="D758" s="28"/>
      <c r="E758" s="28"/>
      <c r="F758" s="28"/>
      <c r="G758" s="28"/>
      <c r="H758" s="28"/>
      <c r="I758" s="28"/>
      <c r="J758" s="28"/>
      <c r="K758" s="28"/>
      <c r="L758" s="28"/>
      <c r="M758" s="28"/>
      <c r="N758" s="28"/>
      <c r="O758" s="28"/>
      <c r="P758" s="28"/>
      <c r="Q758" s="28"/>
      <c r="R758" s="28"/>
      <c r="S758" s="28"/>
    </row>
    <row r="759" spans="1:19" ht="12.75" customHeight="1" x14ac:dyDescent="0.25">
      <c r="A759" s="28"/>
      <c r="B759" s="28"/>
      <c r="C759" s="28"/>
      <c r="D759" s="28"/>
      <c r="E759" s="28"/>
      <c r="F759" s="28"/>
      <c r="G759" s="28"/>
      <c r="H759" s="28"/>
      <c r="I759" s="28"/>
      <c r="J759" s="28"/>
      <c r="K759" s="28"/>
      <c r="L759" s="28"/>
      <c r="M759" s="28"/>
      <c r="N759" s="28"/>
      <c r="O759" s="28"/>
      <c r="P759" s="28"/>
      <c r="Q759" s="28"/>
      <c r="R759" s="28"/>
      <c r="S759" s="28"/>
    </row>
    <row r="760" spans="1:19" ht="12.75" customHeight="1" x14ac:dyDescent="0.25">
      <c r="A760" s="28"/>
      <c r="B760" s="28"/>
      <c r="C760" s="28"/>
      <c r="D760" s="28"/>
      <c r="E760" s="28"/>
      <c r="F760" s="28"/>
      <c r="G760" s="28"/>
      <c r="H760" s="28"/>
      <c r="I760" s="28"/>
      <c r="J760" s="28"/>
      <c r="K760" s="28"/>
      <c r="L760" s="28"/>
      <c r="M760" s="28"/>
      <c r="N760" s="28"/>
      <c r="O760" s="28"/>
      <c r="P760" s="28"/>
      <c r="Q760" s="28"/>
      <c r="R760" s="28"/>
      <c r="S760" s="28"/>
    </row>
    <row r="761" spans="1:19" ht="12.75" customHeight="1" x14ac:dyDescent="0.25">
      <c r="A761" s="28"/>
      <c r="B761" s="28"/>
      <c r="C761" s="28"/>
      <c r="D761" s="28"/>
      <c r="E761" s="28"/>
      <c r="F761" s="28"/>
      <c r="G761" s="28"/>
      <c r="H761" s="28"/>
      <c r="I761" s="28"/>
      <c r="J761" s="28"/>
      <c r="K761" s="28"/>
      <c r="L761" s="28"/>
      <c r="M761" s="28"/>
      <c r="N761" s="28"/>
      <c r="O761" s="28"/>
      <c r="P761" s="28"/>
      <c r="Q761" s="28"/>
      <c r="R761" s="28"/>
      <c r="S761" s="28"/>
    </row>
    <row r="762" spans="1:19" ht="12.75" customHeight="1" x14ac:dyDescent="0.25">
      <c r="A762" s="28"/>
      <c r="B762" s="28"/>
      <c r="C762" s="28"/>
      <c r="D762" s="28"/>
      <c r="E762" s="28"/>
      <c r="F762" s="28"/>
      <c r="G762" s="28"/>
      <c r="H762" s="28"/>
      <c r="I762" s="28"/>
      <c r="J762" s="28"/>
      <c r="K762" s="28"/>
      <c r="L762" s="28"/>
      <c r="M762" s="28"/>
      <c r="N762" s="28"/>
      <c r="O762" s="28"/>
      <c r="P762" s="28"/>
      <c r="Q762" s="28"/>
      <c r="R762" s="28"/>
      <c r="S762" s="28"/>
    </row>
    <row r="763" spans="1:19" ht="12.75" customHeight="1" x14ac:dyDescent="0.25">
      <c r="A763" s="28"/>
      <c r="B763" s="28"/>
      <c r="C763" s="28"/>
      <c r="D763" s="28"/>
      <c r="E763" s="28"/>
      <c r="F763" s="28"/>
      <c r="G763" s="28"/>
      <c r="H763" s="28"/>
      <c r="I763" s="28"/>
      <c r="J763" s="28"/>
      <c r="K763" s="28"/>
      <c r="L763" s="28"/>
      <c r="M763" s="28"/>
      <c r="N763" s="28"/>
      <c r="O763" s="28"/>
      <c r="P763" s="28"/>
      <c r="Q763" s="28"/>
      <c r="R763" s="28"/>
      <c r="S763" s="28"/>
    </row>
    <row r="764" spans="1:19" ht="12.75" customHeight="1" x14ac:dyDescent="0.25">
      <c r="A764" s="28"/>
      <c r="B764" s="28"/>
      <c r="C764" s="28"/>
      <c r="D764" s="28"/>
      <c r="E764" s="28"/>
      <c r="F764" s="28"/>
      <c r="G764" s="28"/>
      <c r="H764" s="28"/>
      <c r="I764" s="28"/>
      <c r="J764" s="28"/>
      <c r="K764" s="28"/>
      <c r="L764" s="28"/>
      <c r="M764" s="28"/>
      <c r="N764" s="28"/>
      <c r="O764" s="28"/>
      <c r="P764" s="28"/>
      <c r="Q764" s="28"/>
      <c r="R764" s="28"/>
      <c r="S764" s="28"/>
    </row>
    <row r="765" spans="1:19" ht="12.75" customHeight="1" x14ac:dyDescent="0.25">
      <c r="A765" s="28"/>
      <c r="B765" s="28"/>
      <c r="C765" s="28"/>
      <c r="D765" s="28"/>
      <c r="E765" s="28"/>
      <c r="F765" s="28"/>
      <c r="G765" s="28"/>
      <c r="H765" s="28"/>
      <c r="I765" s="28"/>
      <c r="J765" s="28"/>
      <c r="K765" s="28"/>
      <c r="L765" s="28"/>
      <c r="M765" s="28"/>
      <c r="N765" s="28"/>
      <c r="O765" s="28"/>
      <c r="P765" s="28"/>
      <c r="Q765" s="28"/>
      <c r="R765" s="28"/>
      <c r="S765" s="28"/>
    </row>
    <row r="766" spans="1:19" ht="12.75" customHeight="1" x14ac:dyDescent="0.25">
      <c r="A766" s="28"/>
      <c r="B766" s="28"/>
      <c r="C766" s="28"/>
      <c r="D766" s="28"/>
      <c r="E766" s="28"/>
      <c r="F766" s="28"/>
      <c r="G766" s="28"/>
      <c r="H766" s="28"/>
      <c r="I766" s="28"/>
      <c r="J766" s="28"/>
      <c r="K766" s="28"/>
      <c r="L766" s="28"/>
      <c r="M766" s="28"/>
      <c r="N766" s="28"/>
      <c r="O766" s="28"/>
      <c r="P766" s="28"/>
      <c r="Q766" s="28"/>
      <c r="R766" s="28"/>
      <c r="S766" s="28"/>
    </row>
    <row r="767" spans="1:19" ht="12.75" customHeight="1" x14ac:dyDescent="0.25">
      <c r="A767" s="28"/>
      <c r="B767" s="28"/>
      <c r="C767" s="28"/>
      <c r="D767" s="28"/>
      <c r="E767" s="28"/>
      <c r="F767" s="28"/>
      <c r="G767" s="28"/>
      <c r="H767" s="28"/>
      <c r="I767" s="28"/>
      <c r="J767" s="28"/>
      <c r="K767" s="28"/>
      <c r="L767" s="28"/>
      <c r="M767" s="28"/>
      <c r="N767" s="28"/>
      <c r="O767" s="28"/>
      <c r="P767" s="28"/>
      <c r="Q767" s="28"/>
      <c r="R767" s="28"/>
      <c r="S767" s="28"/>
    </row>
    <row r="768" spans="1:19" ht="12.75" customHeight="1" x14ac:dyDescent="0.25">
      <c r="A768" s="28"/>
      <c r="B768" s="28"/>
      <c r="C768" s="28"/>
      <c r="D768" s="28"/>
      <c r="E768" s="28"/>
      <c r="F768" s="28"/>
      <c r="G768" s="28"/>
      <c r="H768" s="28"/>
      <c r="I768" s="28"/>
      <c r="J768" s="28"/>
      <c r="K768" s="28"/>
      <c r="L768" s="28"/>
      <c r="M768" s="28"/>
      <c r="N768" s="28"/>
      <c r="O768" s="28"/>
      <c r="P768" s="28"/>
      <c r="Q768" s="28"/>
      <c r="R768" s="28"/>
      <c r="S768" s="28"/>
    </row>
    <row r="769" spans="1:19" ht="12.75" customHeight="1" x14ac:dyDescent="0.25">
      <c r="A769" s="28"/>
      <c r="B769" s="28"/>
      <c r="C769" s="28"/>
      <c r="D769" s="28"/>
      <c r="E769" s="28"/>
      <c r="F769" s="28"/>
      <c r="G769" s="28"/>
      <c r="H769" s="28"/>
      <c r="I769" s="28"/>
      <c r="J769" s="28"/>
      <c r="K769" s="28"/>
      <c r="L769" s="28"/>
      <c r="M769" s="28"/>
      <c r="N769" s="28"/>
      <c r="O769" s="28"/>
      <c r="P769" s="28"/>
      <c r="Q769" s="28"/>
      <c r="R769" s="28"/>
      <c r="S769" s="28"/>
    </row>
    <row r="770" spans="1:19" ht="12.75" customHeight="1" x14ac:dyDescent="0.25">
      <c r="A770" s="28"/>
      <c r="B770" s="28"/>
      <c r="C770" s="28"/>
      <c r="D770" s="28"/>
      <c r="E770" s="28"/>
      <c r="F770" s="28"/>
      <c r="G770" s="28"/>
      <c r="H770" s="28"/>
      <c r="I770" s="28"/>
      <c r="J770" s="28"/>
      <c r="K770" s="28"/>
      <c r="L770" s="28"/>
      <c r="M770" s="28"/>
      <c r="N770" s="28"/>
      <c r="O770" s="28"/>
      <c r="P770" s="28"/>
      <c r="Q770" s="28"/>
      <c r="R770" s="28"/>
      <c r="S770" s="28"/>
    </row>
    <row r="771" spans="1:19" ht="12.75" customHeight="1" x14ac:dyDescent="0.25">
      <c r="A771" s="28"/>
      <c r="B771" s="28"/>
      <c r="C771" s="28"/>
      <c r="D771" s="28"/>
      <c r="E771" s="28"/>
      <c r="F771" s="28"/>
      <c r="G771" s="28"/>
      <c r="H771" s="28"/>
      <c r="I771" s="28"/>
      <c r="J771" s="28"/>
      <c r="K771" s="28"/>
      <c r="L771" s="28"/>
      <c r="M771" s="28"/>
      <c r="N771" s="28"/>
      <c r="O771" s="28"/>
      <c r="P771" s="28"/>
      <c r="Q771" s="28"/>
      <c r="R771" s="28"/>
      <c r="S771" s="28"/>
    </row>
    <row r="772" spans="1:19" ht="12.75" customHeight="1" x14ac:dyDescent="0.25">
      <c r="A772" s="28"/>
      <c r="B772" s="28"/>
      <c r="C772" s="28"/>
      <c r="D772" s="28"/>
      <c r="E772" s="28"/>
      <c r="F772" s="28"/>
      <c r="G772" s="28"/>
      <c r="H772" s="28"/>
      <c r="I772" s="28"/>
      <c r="J772" s="28"/>
      <c r="K772" s="28"/>
      <c r="L772" s="28"/>
      <c r="M772" s="28"/>
      <c r="N772" s="28"/>
      <c r="O772" s="28"/>
      <c r="P772" s="28"/>
      <c r="Q772" s="28"/>
      <c r="R772" s="28"/>
      <c r="S772" s="28"/>
    </row>
    <row r="773" spans="1:19" ht="12.75" customHeight="1" x14ac:dyDescent="0.25">
      <c r="A773" s="28"/>
      <c r="B773" s="28"/>
      <c r="C773" s="28"/>
      <c r="D773" s="28"/>
      <c r="E773" s="28"/>
      <c r="F773" s="28"/>
      <c r="G773" s="28"/>
      <c r="H773" s="28"/>
      <c r="I773" s="28"/>
      <c r="J773" s="28"/>
      <c r="K773" s="28"/>
      <c r="L773" s="28"/>
      <c r="M773" s="28"/>
      <c r="N773" s="28"/>
      <c r="O773" s="28"/>
      <c r="P773" s="28"/>
      <c r="Q773" s="28"/>
      <c r="R773" s="28"/>
      <c r="S773" s="28"/>
    </row>
    <row r="774" spans="1:19" ht="12.75" customHeight="1" x14ac:dyDescent="0.25">
      <c r="A774" s="28"/>
      <c r="B774" s="28"/>
      <c r="C774" s="28"/>
      <c r="D774" s="28"/>
      <c r="E774" s="28"/>
      <c r="F774" s="28"/>
      <c r="G774" s="28"/>
      <c r="H774" s="28"/>
      <c r="I774" s="28"/>
      <c r="J774" s="28"/>
      <c r="K774" s="28"/>
      <c r="L774" s="28"/>
      <c r="M774" s="28"/>
      <c r="N774" s="28"/>
      <c r="O774" s="28"/>
      <c r="P774" s="28"/>
      <c r="Q774" s="28"/>
      <c r="R774" s="28"/>
      <c r="S774" s="28"/>
    </row>
    <row r="775" spans="1:19" ht="12.75" customHeight="1" x14ac:dyDescent="0.25">
      <c r="A775" s="28"/>
      <c r="B775" s="28"/>
      <c r="C775" s="28"/>
      <c r="D775" s="28"/>
      <c r="E775" s="28"/>
      <c r="F775" s="28"/>
      <c r="G775" s="28"/>
      <c r="H775" s="28"/>
      <c r="I775" s="28"/>
      <c r="J775" s="28"/>
      <c r="K775" s="28"/>
      <c r="L775" s="28"/>
      <c r="M775" s="28"/>
      <c r="N775" s="28"/>
      <c r="O775" s="28"/>
      <c r="P775" s="28"/>
      <c r="Q775" s="28"/>
      <c r="R775" s="28"/>
      <c r="S775" s="28"/>
    </row>
    <row r="776" spans="1:19" ht="12.75" customHeight="1" x14ac:dyDescent="0.25">
      <c r="A776" s="28"/>
      <c r="B776" s="28"/>
      <c r="C776" s="28"/>
      <c r="D776" s="28"/>
      <c r="E776" s="28"/>
      <c r="F776" s="28"/>
      <c r="G776" s="28"/>
      <c r="H776" s="28"/>
      <c r="I776" s="28"/>
      <c r="J776" s="28"/>
      <c r="K776" s="28"/>
      <c r="L776" s="28"/>
      <c r="M776" s="28"/>
      <c r="N776" s="28"/>
      <c r="O776" s="28"/>
      <c r="P776" s="28"/>
      <c r="Q776" s="28"/>
      <c r="R776" s="28"/>
      <c r="S776" s="28"/>
    </row>
    <row r="777" spans="1:19" ht="12.75" customHeight="1" x14ac:dyDescent="0.25">
      <c r="A777" s="28"/>
      <c r="B777" s="28"/>
      <c r="C777" s="28"/>
      <c r="D777" s="28"/>
      <c r="E777" s="28"/>
      <c r="F777" s="28"/>
      <c r="G777" s="28"/>
      <c r="H777" s="28"/>
      <c r="I777" s="28"/>
      <c r="J777" s="28"/>
      <c r="K777" s="28"/>
      <c r="L777" s="28"/>
      <c r="M777" s="28"/>
      <c r="N777" s="28"/>
      <c r="O777" s="28"/>
      <c r="P777" s="28"/>
      <c r="Q777" s="28"/>
      <c r="R777" s="28"/>
      <c r="S777" s="28"/>
    </row>
    <row r="778" spans="1:19" ht="12.75" customHeight="1" x14ac:dyDescent="0.25">
      <c r="A778" s="28"/>
      <c r="B778" s="28"/>
      <c r="C778" s="28"/>
      <c r="D778" s="28"/>
      <c r="E778" s="28"/>
      <c r="F778" s="28"/>
      <c r="G778" s="28"/>
      <c r="H778" s="28"/>
      <c r="I778" s="28"/>
      <c r="J778" s="28"/>
      <c r="K778" s="28"/>
      <c r="L778" s="28"/>
      <c r="M778" s="28"/>
      <c r="N778" s="28"/>
      <c r="O778" s="28"/>
      <c r="P778" s="28"/>
      <c r="Q778" s="28"/>
      <c r="R778" s="28"/>
      <c r="S778" s="28"/>
    </row>
    <row r="779" spans="1:19" ht="12.75" customHeight="1" x14ac:dyDescent="0.25">
      <c r="A779" s="28"/>
      <c r="B779" s="28"/>
      <c r="C779" s="28"/>
      <c r="D779" s="28"/>
      <c r="E779" s="28"/>
      <c r="F779" s="28"/>
      <c r="G779" s="28"/>
      <c r="H779" s="28"/>
      <c r="I779" s="28"/>
      <c r="J779" s="28"/>
      <c r="K779" s="28"/>
      <c r="L779" s="28"/>
      <c r="M779" s="28"/>
      <c r="N779" s="28"/>
      <c r="O779" s="28"/>
      <c r="P779" s="28"/>
      <c r="Q779" s="28"/>
      <c r="R779" s="28"/>
      <c r="S779" s="28"/>
    </row>
    <row r="780" spans="1:19" ht="12.75" customHeight="1" x14ac:dyDescent="0.25">
      <c r="A780" s="28"/>
      <c r="B780" s="28"/>
      <c r="C780" s="28"/>
      <c r="D780" s="28"/>
      <c r="E780" s="28"/>
      <c r="F780" s="28"/>
      <c r="G780" s="28"/>
      <c r="H780" s="28"/>
      <c r="I780" s="28"/>
      <c r="J780" s="28"/>
      <c r="K780" s="28"/>
      <c r="L780" s="28"/>
      <c r="M780" s="28"/>
      <c r="N780" s="28"/>
      <c r="O780" s="28"/>
      <c r="P780" s="28"/>
      <c r="Q780" s="28"/>
      <c r="R780" s="28"/>
      <c r="S780" s="28"/>
    </row>
    <row r="781" spans="1:19" ht="12.75" customHeight="1" x14ac:dyDescent="0.25">
      <c r="A781" s="28"/>
      <c r="B781" s="28"/>
      <c r="C781" s="28"/>
      <c r="D781" s="28"/>
      <c r="E781" s="28"/>
      <c r="F781" s="28"/>
      <c r="G781" s="28"/>
      <c r="H781" s="28"/>
      <c r="I781" s="28"/>
      <c r="J781" s="28"/>
      <c r="K781" s="28"/>
      <c r="L781" s="28"/>
      <c r="M781" s="28"/>
      <c r="N781" s="28"/>
      <c r="O781" s="28"/>
      <c r="P781" s="28"/>
      <c r="Q781" s="28"/>
      <c r="R781" s="28"/>
      <c r="S781" s="28"/>
    </row>
    <row r="782" spans="1:19" ht="12.75" customHeight="1" x14ac:dyDescent="0.25">
      <c r="A782" s="28"/>
      <c r="B782" s="28"/>
      <c r="C782" s="28"/>
      <c r="D782" s="28"/>
      <c r="E782" s="28"/>
      <c r="F782" s="28"/>
      <c r="G782" s="28"/>
      <c r="H782" s="28"/>
      <c r="I782" s="28"/>
      <c r="J782" s="28"/>
      <c r="K782" s="28"/>
      <c r="L782" s="28"/>
      <c r="M782" s="28"/>
      <c r="N782" s="28"/>
      <c r="O782" s="28"/>
      <c r="P782" s="28"/>
      <c r="Q782" s="28"/>
      <c r="R782" s="28"/>
      <c r="S782" s="28"/>
    </row>
    <row r="783" spans="1:19" ht="12.75" customHeight="1" x14ac:dyDescent="0.25">
      <c r="A783" s="28"/>
      <c r="B783" s="28"/>
      <c r="C783" s="28"/>
      <c r="D783" s="28"/>
      <c r="E783" s="28"/>
      <c r="F783" s="28"/>
      <c r="G783" s="28"/>
      <c r="H783" s="28"/>
      <c r="I783" s="28"/>
      <c r="J783" s="28"/>
      <c r="K783" s="28"/>
      <c r="L783" s="28"/>
      <c r="M783" s="28"/>
      <c r="N783" s="28"/>
      <c r="O783" s="28"/>
      <c r="P783" s="28"/>
      <c r="Q783" s="28"/>
      <c r="R783" s="28"/>
      <c r="S783" s="28"/>
    </row>
    <row r="784" spans="1:19" ht="12.75" customHeight="1" x14ac:dyDescent="0.25">
      <c r="A784" s="28"/>
      <c r="B784" s="28"/>
      <c r="C784" s="28"/>
      <c r="D784" s="28"/>
      <c r="E784" s="28"/>
      <c r="F784" s="28"/>
      <c r="G784" s="28"/>
      <c r="H784" s="28"/>
      <c r="I784" s="28"/>
      <c r="J784" s="28"/>
      <c r="K784" s="28"/>
      <c r="L784" s="28"/>
      <c r="M784" s="28"/>
      <c r="N784" s="28"/>
      <c r="O784" s="28"/>
      <c r="P784" s="28"/>
      <c r="Q784" s="28"/>
      <c r="R784" s="28"/>
      <c r="S784" s="28"/>
    </row>
    <row r="785" spans="1:19" ht="12.75" customHeight="1" x14ac:dyDescent="0.25">
      <c r="A785" s="28"/>
      <c r="B785" s="28"/>
      <c r="C785" s="28"/>
      <c r="D785" s="28"/>
      <c r="E785" s="28"/>
      <c r="F785" s="28"/>
      <c r="G785" s="28"/>
      <c r="H785" s="28"/>
      <c r="I785" s="28"/>
      <c r="J785" s="28"/>
      <c r="K785" s="28"/>
      <c r="L785" s="28"/>
      <c r="M785" s="28"/>
      <c r="N785" s="28"/>
      <c r="O785" s="28"/>
      <c r="P785" s="28"/>
      <c r="Q785" s="28"/>
      <c r="R785" s="28"/>
      <c r="S785" s="28"/>
    </row>
    <row r="786" spans="1:19" ht="12.75" customHeight="1" x14ac:dyDescent="0.25">
      <c r="A786" s="28"/>
      <c r="B786" s="28"/>
      <c r="C786" s="28"/>
      <c r="D786" s="28"/>
      <c r="E786" s="28"/>
      <c r="F786" s="28"/>
      <c r="G786" s="28"/>
      <c r="H786" s="28"/>
      <c r="I786" s="28"/>
      <c r="J786" s="28"/>
      <c r="K786" s="28"/>
      <c r="L786" s="28"/>
      <c r="M786" s="28"/>
      <c r="N786" s="28"/>
      <c r="O786" s="28"/>
      <c r="P786" s="28"/>
      <c r="Q786" s="28"/>
      <c r="R786" s="28"/>
      <c r="S786" s="28"/>
    </row>
    <row r="787" spans="1:19" ht="12.75" customHeight="1" x14ac:dyDescent="0.25">
      <c r="A787" s="28"/>
      <c r="B787" s="28"/>
      <c r="C787" s="28"/>
      <c r="D787" s="28"/>
      <c r="E787" s="28"/>
      <c r="F787" s="28"/>
      <c r="G787" s="28"/>
      <c r="H787" s="28"/>
      <c r="I787" s="28"/>
      <c r="J787" s="28"/>
      <c r="K787" s="28"/>
      <c r="L787" s="28"/>
      <c r="M787" s="28"/>
      <c r="N787" s="28"/>
      <c r="O787" s="28"/>
      <c r="P787" s="28"/>
      <c r="Q787" s="28"/>
      <c r="R787" s="28"/>
      <c r="S787" s="28"/>
    </row>
    <row r="788" spans="1:19" ht="12.75" customHeight="1" x14ac:dyDescent="0.25">
      <c r="A788" s="28"/>
      <c r="B788" s="28"/>
      <c r="C788" s="28"/>
      <c r="D788" s="28"/>
      <c r="E788" s="28"/>
      <c r="F788" s="28"/>
      <c r="G788" s="28"/>
      <c r="H788" s="28"/>
      <c r="I788" s="28"/>
      <c r="J788" s="28"/>
      <c r="K788" s="28"/>
      <c r="L788" s="28"/>
      <c r="M788" s="28"/>
      <c r="N788" s="28"/>
      <c r="O788" s="28"/>
      <c r="P788" s="28"/>
      <c r="Q788" s="28"/>
      <c r="R788" s="28"/>
      <c r="S788" s="28"/>
    </row>
    <row r="789" spans="1:19" ht="12.75" customHeight="1" x14ac:dyDescent="0.25">
      <c r="A789" s="28"/>
      <c r="B789" s="28"/>
      <c r="C789" s="28"/>
      <c r="D789" s="28"/>
      <c r="E789" s="28"/>
      <c r="F789" s="28"/>
      <c r="G789" s="28"/>
      <c r="H789" s="28"/>
      <c r="I789" s="28"/>
      <c r="J789" s="28"/>
      <c r="K789" s="28"/>
      <c r="L789" s="28"/>
      <c r="M789" s="28"/>
      <c r="N789" s="28"/>
      <c r="O789" s="28"/>
      <c r="P789" s="28"/>
      <c r="Q789" s="28"/>
      <c r="R789" s="28"/>
      <c r="S789" s="28"/>
    </row>
    <row r="790" spans="1:19" ht="12.75" customHeight="1" x14ac:dyDescent="0.25">
      <c r="A790" s="28"/>
      <c r="B790" s="28"/>
      <c r="C790" s="28"/>
      <c r="D790" s="28"/>
      <c r="E790" s="28"/>
      <c r="F790" s="28"/>
      <c r="G790" s="28"/>
      <c r="H790" s="28"/>
      <c r="I790" s="28"/>
      <c r="J790" s="28"/>
      <c r="K790" s="28"/>
      <c r="L790" s="28"/>
      <c r="M790" s="28"/>
      <c r="N790" s="28"/>
      <c r="O790" s="28"/>
      <c r="P790" s="28"/>
      <c r="Q790" s="28"/>
      <c r="R790" s="28"/>
      <c r="S790" s="28"/>
    </row>
    <row r="791" spans="1:19" ht="12.75" customHeight="1" x14ac:dyDescent="0.25">
      <c r="A791" s="28"/>
      <c r="B791" s="28"/>
      <c r="C791" s="28"/>
      <c r="D791" s="28"/>
      <c r="E791" s="28"/>
      <c r="F791" s="28"/>
      <c r="G791" s="28"/>
      <c r="H791" s="28"/>
      <c r="I791" s="28"/>
      <c r="J791" s="28"/>
      <c r="K791" s="28"/>
      <c r="L791" s="28"/>
      <c r="M791" s="28"/>
      <c r="N791" s="28"/>
      <c r="O791" s="28"/>
      <c r="P791" s="28"/>
      <c r="Q791" s="28"/>
      <c r="R791" s="28"/>
      <c r="S791" s="28"/>
    </row>
    <row r="792" spans="1:19" ht="12.75" customHeight="1" x14ac:dyDescent="0.25">
      <c r="A792" s="28"/>
      <c r="B792" s="28"/>
      <c r="C792" s="28"/>
      <c r="D792" s="28"/>
      <c r="E792" s="28"/>
      <c r="F792" s="28"/>
      <c r="G792" s="28"/>
      <c r="H792" s="28"/>
      <c r="I792" s="28"/>
      <c r="J792" s="28"/>
      <c r="K792" s="28"/>
      <c r="L792" s="28"/>
      <c r="M792" s="28"/>
      <c r="N792" s="28"/>
      <c r="O792" s="28"/>
      <c r="P792" s="28"/>
      <c r="Q792" s="28"/>
      <c r="R792" s="28"/>
      <c r="S792" s="28"/>
    </row>
    <row r="793" spans="1:19" ht="12.75" customHeight="1" x14ac:dyDescent="0.25">
      <c r="A793" s="28"/>
      <c r="B793" s="28"/>
      <c r="C793" s="28"/>
      <c r="D793" s="28"/>
      <c r="E793" s="28"/>
      <c r="F793" s="28"/>
      <c r="G793" s="28"/>
      <c r="H793" s="28"/>
      <c r="I793" s="28"/>
      <c r="J793" s="28"/>
      <c r="K793" s="28"/>
      <c r="L793" s="28"/>
      <c r="M793" s="28"/>
      <c r="N793" s="28"/>
      <c r="O793" s="28"/>
      <c r="P793" s="28"/>
      <c r="Q793" s="28"/>
      <c r="R793" s="28"/>
      <c r="S793" s="28"/>
    </row>
    <row r="794" spans="1:19" ht="12.75" customHeight="1" x14ac:dyDescent="0.25">
      <c r="A794" s="28"/>
      <c r="B794" s="28"/>
      <c r="C794" s="28"/>
      <c r="D794" s="28"/>
      <c r="E794" s="28"/>
      <c r="F794" s="28"/>
      <c r="G794" s="28"/>
      <c r="H794" s="28"/>
      <c r="I794" s="28"/>
      <c r="J794" s="28"/>
      <c r="K794" s="28"/>
      <c r="L794" s="28"/>
      <c r="M794" s="28"/>
      <c r="N794" s="28"/>
      <c r="O794" s="28"/>
      <c r="P794" s="28"/>
      <c r="Q794" s="28"/>
      <c r="R794" s="28"/>
      <c r="S794" s="28"/>
    </row>
    <row r="795" spans="1:19" ht="12.75" customHeight="1" x14ac:dyDescent="0.25">
      <c r="A795" s="28"/>
      <c r="B795" s="28"/>
      <c r="C795" s="28"/>
      <c r="D795" s="28"/>
      <c r="E795" s="28"/>
      <c r="F795" s="28"/>
      <c r="G795" s="28"/>
      <c r="H795" s="28"/>
      <c r="I795" s="28"/>
      <c r="J795" s="28"/>
      <c r="K795" s="28"/>
      <c r="L795" s="28"/>
      <c r="M795" s="28"/>
      <c r="N795" s="28"/>
      <c r="O795" s="28"/>
      <c r="P795" s="28"/>
      <c r="Q795" s="28"/>
      <c r="R795" s="28"/>
      <c r="S795" s="28"/>
    </row>
    <row r="796" spans="1:19" ht="12.75" customHeight="1" x14ac:dyDescent="0.25">
      <c r="A796" s="28"/>
      <c r="B796" s="28"/>
      <c r="C796" s="28"/>
      <c r="D796" s="28"/>
      <c r="E796" s="28"/>
      <c r="F796" s="28"/>
      <c r="G796" s="28"/>
      <c r="H796" s="28"/>
      <c r="I796" s="28"/>
      <c r="J796" s="28"/>
      <c r="K796" s="28"/>
      <c r="L796" s="28"/>
      <c r="M796" s="28"/>
      <c r="N796" s="28"/>
      <c r="O796" s="28"/>
      <c r="P796" s="28"/>
      <c r="Q796" s="28"/>
      <c r="R796" s="28"/>
      <c r="S796" s="28"/>
    </row>
    <row r="797" spans="1:19" ht="12.75" customHeight="1" x14ac:dyDescent="0.25">
      <c r="A797" s="28"/>
      <c r="B797" s="28"/>
      <c r="C797" s="28"/>
      <c r="D797" s="28"/>
      <c r="E797" s="28"/>
      <c r="F797" s="28"/>
      <c r="G797" s="28"/>
      <c r="H797" s="28"/>
      <c r="I797" s="28"/>
      <c r="J797" s="28"/>
      <c r="K797" s="28"/>
      <c r="L797" s="28"/>
      <c r="M797" s="28"/>
      <c r="N797" s="28"/>
      <c r="O797" s="28"/>
      <c r="P797" s="28"/>
      <c r="Q797" s="28"/>
      <c r="R797" s="28"/>
      <c r="S797" s="28"/>
    </row>
    <row r="798" spans="1:19" ht="12.75" customHeight="1" x14ac:dyDescent="0.25">
      <c r="A798" s="28"/>
      <c r="B798" s="28"/>
      <c r="C798" s="28"/>
      <c r="D798" s="28"/>
      <c r="E798" s="28"/>
      <c r="F798" s="28"/>
      <c r="G798" s="28"/>
      <c r="H798" s="28"/>
      <c r="I798" s="28"/>
      <c r="J798" s="28"/>
      <c r="K798" s="28"/>
      <c r="L798" s="28"/>
      <c r="M798" s="28"/>
      <c r="N798" s="28"/>
      <c r="O798" s="28"/>
      <c r="P798" s="28"/>
      <c r="Q798" s="28"/>
      <c r="R798" s="28"/>
      <c r="S798" s="28"/>
    </row>
    <row r="799" spans="1:19" ht="12.75" customHeight="1" x14ac:dyDescent="0.25">
      <c r="A799" s="28"/>
      <c r="B799" s="28"/>
      <c r="C799" s="28"/>
      <c r="D799" s="28"/>
      <c r="E799" s="28"/>
      <c r="F799" s="28"/>
      <c r="G799" s="28"/>
      <c r="H799" s="28"/>
      <c r="I799" s="28"/>
      <c r="J799" s="28"/>
      <c r="K799" s="28"/>
      <c r="L799" s="28"/>
      <c r="M799" s="28"/>
      <c r="N799" s="28"/>
      <c r="O799" s="28"/>
      <c r="P799" s="28"/>
      <c r="Q799" s="28"/>
      <c r="R799" s="28"/>
      <c r="S799" s="28"/>
    </row>
    <row r="800" spans="1:19" ht="12.75" customHeight="1" x14ac:dyDescent="0.25">
      <c r="A800" s="28"/>
      <c r="B800" s="28"/>
      <c r="C800" s="28"/>
      <c r="D800" s="28"/>
      <c r="E800" s="28"/>
      <c r="F800" s="28"/>
      <c r="G800" s="28"/>
      <c r="H800" s="28"/>
      <c r="I800" s="28"/>
      <c r="J800" s="28"/>
      <c r="K800" s="28"/>
      <c r="L800" s="28"/>
      <c r="M800" s="28"/>
      <c r="N800" s="28"/>
      <c r="O800" s="28"/>
      <c r="P800" s="28"/>
      <c r="Q800" s="28"/>
      <c r="R800" s="28"/>
      <c r="S800" s="28"/>
    </row>
    <row r="801" spans="1:19" ht="12.75" customHeight="1" x14ac:dyDescent="0.25">
      <c r="A801" s="28"/>
      <c r="B801" s="28"/>
      <c r="C801" s="28"/>
      <c r="D801" s="28"/>
      <c r="E801" s="28"/>
      <c r="F801" s="28"/>
      <c r="G801" s="28"/>
      <c r="H801" s="28"/>
      <c r="I801" s="28"/>
      <c r="J801" s="28"/>
      <c r="K801" s="28"/>
      <c r="L801" s="28"/>
      <c r="M801" s="28"/>
      <c r="N801" s="28"/>
      <c r="O801" s="28"/>
      <c r="P801" s="28"/>
      <c r="Q801" s="28"/>
      <c r="R801" s="28"/>
      <c r="S801" s="28"/>
    </row>
    <row r="802" spans="1:19" ht="12.75" customHeight="1" x14ac:dyDescent="0.25">
      <c r="A802" s="28"/>
      <c r="B802" s="28"/>
      <c r="C802" s="28"/>
      <c r="D802" s="28"/>
      <c r="E802" s="28"/>
      <c r="F802" s="28"/>
      <c r="G802" s="28"/>
      <c r="H802" s="28"/>
      <c r="I802" s="28"/>
      <c r="J802" s="28"/>
      <c r="K802" s="28"/>
      <c r="L802" s="28"/>
      <c r="M802" s="28"/>
      <c r="N802" s="28"/>
      <c r="O802" s="28"/>
      <c r="P802" s="28"/>
      <c r="Q802" s="28"/>
      <c r="R802" s="28"/>
      <c r="S802" s="28"/>
    </row>
    <row r="803" spans="1:19" ht="12.75" customHeight="1" x14ac:dyDescent="0.25">
      <c r="A803" s="28"/>
      <c r="B803" s="28"/>
      <c r="C803" s="28"/>
      <c r="D803" s="28"/>
      <c r="E803" s="28"/>
      <c r="F803" s="28"/>
      <c r="G803" s="28"/>
      <c r="H803" s="28"/>
      <c r="I803" s="28"/>
      <c r="J803" s="28"/>
      <c r="K803" s="28"/>
      <c r="L803" s="28"/>
      <c r="M803" s="28"/>
      <c r="N803" s="28"/>
      <c r="O803" s="28"/>
      <c r="P803" s="28"/>
      <c r="Q803" s="28"/>
      <c r="R803" s="28"/>
      <c r="S803" s="28"/>
    </row>
    <row r="804" spans="1:19" ht="12.75" customHeight="1" x14ac:dyDescent="0.25">
      <c r="A804" s="28"/>
      <c r="B804" s="28"/>
      <c r="C804" s="28"/>
      <c r="D804" s="28"/>
      <c r="E804" s="28"/>
      <c r="F804" s="28"/>
      <c r="G804" s="28"/>
      <c r="H804" s="28"/>
      <c r="I804" s="28"/>
      <c r="J804" s="28"/>
      <c r="K804" s="28"/>
      <c r="L804" s="28"/>
      <c r="M804" s="28"/>
      <c r="N804" s="28"/>
      <c r="O804" s="28"/>
      <c r="P804" s="28"/>
      <c r="Q804" s="28"/>
      <c r="R804" s="28"/>
      <c r="S804" s="28"/>
    </row>
    <row r="805" spans="1:19" ht="12.75" customHeight="1" x14ac:dyDescent="0.25">
      <c r="A805" s="28"/>
      <c r="B805" s="28"/>
      <c r="C805" s="28"/>
      <c r="D805" s="28"/>
      <c r="E805" s="28"/>
      <c r="F805" s="28"/>
      <c r="G805" s="28"/>
      <c r="H805" s="28"/>
      <c r="I805" s="28"/>
      <c r="J805" s="28"/>
      <c r="K805" s="28"/>
      <c r="L805" s="28"/>
      <c r="M805" s="28"/>
      <c r="N805" s="28"/>
      <c r="O805" s="28"/>
      <c r="P805" s="28"/>
      <c r="Q805" s="28"/>
      <c r="R805" s="28"/>
      <c r="S805" s="28"/>
    </row>
    <row r="806" spans="1:19" ht="12.75" customHeight="1" x14ac:dyDescent="0.25">
      <c r="A806" s="28"/>
      <c r="B806" s="28"/>
      <c r="C806" s="28"/>
      <c r="D806" s="28"/>
      <c r="E806" s="28"/>
      <c r="F806" s="28"/>
      <c r="G806" s="28"/>
      <c r="H806" s="28"/>
      <c r="I806" s="28"/>
      <c r="J806" s="28"/>
      <c r="K806" s="28"/>
      <c r="L806" s="28"/>
      <c r="M806" s="28"/>
      <c r="N806" s="28"/>
      <c r="O806" s="28"/>
      <c r="P806" s="28"/>
      <c r="Q806" s="28"/>
      <c r="R806" s="28"/>
      <c r="S806" s="28"/>
    </row>
    <row r="807" spans="1:19" ht="12.75" customHeight="1" x14ac:dyDescent="0.25">
      <c r="A807" s="28"/>
      <c r="B807" s="28"/>
      <c r="C807" s="28"/>
      <c r="D807" s="28"/>
      <c r="E807" s="28"/>
      <c r="F807" s="28"/>
      <c r="G807" s="28"/>
      <c r="H807" s="28"/>
      <c r="I807" s="28"/>
      <c r="J807" s="28"/>
      <c r="K807" s="28"/>
      <c r="L807" s="28"/>
      <c r="M807" s="28"/>
      <c r="N807" s="28"/>
      <c r="O807" s="28"/>
      <c r="P807" s="28"/>
      <c r="Q807" s="28"/>
      <c r="R807" s="28"/>
      <c r="S807" s="28"/>
    </row>
    <row r="808" spans="1:19" ht="12.75" customHeight="1" x14ac:dyDescent="0.25">
      <c r="A808" s="28"/>
      <c r="B808" s="28"/>
      <c r="C808" s="28"/>
      <c r="D808" s="28"/>
      <c r="E808" s="28"/>
      <c r="F808" s="28"/>
      <c r="G808" s="28"/>
      <c r="H808" s="28"/>
      <c r="I808" s="28"/>
      <c r="J808" s="28"/>
      <c r="K808" s="28"/>
      <c r="L808" s="28"/>
      <c r="M808" s="28"/>
      <c r="N808" s="28"/>
      <c r="O808" s="28"/>
      <c r="P808" s="28"/>
      <c r="Q808" s="28"/>
      <c r="R808" s="28"/>
      <c r="S808" s="28"/>
    </row>
    <row r="809" spans="1:19" ht="12.75" customHeight="1" x14ac:dyDescent="0.25">
      <c r="A809" s="28"/>
      <c r="B809" s="28"/>
      <c r="C809" s="28"/>
      <c r="D809" s="28"/>
      <c r="E809" s="28"/>
      <c r="F809" s="28"/>
      <c r="G809" s="28"/>
      <c r="H809" s="28"/>
      <c r="I809" s="28"/>
      <c r="J809" s="28"/>
      <c r="K809" s="28"/>
      <c r="L809" s="28"/>
      <c r="M809" s="28"/>
      <c r="N809" s="28"/>
      <c r="O809" s="28"/>
      <c r="P809" s="28"/>
      <c r="Q809" s="28"/>
      <c r="R809" s="28"/>
      <c r="S809" s="28"/>
    </row>
    <row r="810" spans="1:19" ht="12.75" customHeight="1" x14ac:dyDescent="0.25">
      <c r="A810" s="28"/>
      <c r="B810" s="28"/>
      <c r="C810" s="28"/>
      <c r="D810" s="28"/>
      <c r="E810" s="28"/>
      <c r="F810" s="28"/>
      <c r="G810" s="28"/>
      <c r="H810" s="28"/>
      <c r="I810" s="28"/>
      <c r="J810" s="28"/>
      <c r="K810" s="28"/>
      <c r="L810" s="28"/>
      <c r="M810" s="28"/>
      <c r="N810" s="28"/>
      <c r="O810" s="28"/>
      <c r="P810" s="28"/>
      <c r="Q810" s="28"/>
      <c r="R810" s="28"/>
      <c r="S810" s="28"/>
    </row>
    <row r="811" spans="1:19" ht="12.75" customHeight="1" x14ac:dyDescent="0.25">
      <c r="A811" s="28"/>
      <c r="B811" s="28"/>
      <c r="C811" s="28"/>
      <c r="D811" s="28"/>
      <c r="E811" s="28"/>
      <c r="F811" s="28"/>
      <c r="G811" s="28"/>
      <c r="H811" s="28"/>
      <c r="I811" s="28"/>
      <c r="J811" s="28"/>
      <c r="K811" s="28"/>
      <c r="L811" s="28"/>
      <c r="M811" s="28"/>
      <c r="N811" s="28"/>
      <c r="O811" s="28"/>
      <c r="P811" s="28"/>
      <c r="Q811" s="28"/>
      <c r="R811" s="28"/>
      <c r="S811" s="28"/>
    </row>
    <row r="812" spans="1:19" ht="12.75" customHeight="1" x14ac:dyDescent="0.25">
      <c r="A812" s="28"/>
      <c r="B812" s="28"/>
      <c r="C812" s="28"/>
      <c r="D812" s="28"/>
      <c r="E812" s="28"/>
      <c r="F812" s="28"/>
      <c r="G812" s="28"/>
      <c r="H812" s="28"/>
      <c r="I812" s="28"/>
      <c r="J812" s="28"/>
      <c r="K812" s="28"/>
      <c r="L812" s="28"/>
      <c r="M812" s="28"/>
      <c r="N812" s="28"/>
      <c r="O812" s="28"/>
      <c r="P812" s="28"/>
      <c r="Q812" s="28"/>
      <c r="R812" s="28"/>
      <c r="S812" s="28"/>
    </row>
    <row r="813" spans="1:19" ht="12.75" customHeight="1" x14ac:dyDescent="0.25">
      <c r="A813" s="28"/>
      <c r="B813" s="28"/>
      <c r="C813" s="28"/>
      <c r="D813" s="28"/>
      <c r="E813" s="28"/>
      <c r="F813" s="28"/>
      <c r="G813" s="28"/>
      <c r="H813" s="28"/>
      <c r="I813" s="28"/>
      <c r="J813" s="28"/>
      <c r="K813" s="28"/>
      <c r="L813" s="28"/>
      <c r="M813" s="28"/>
      <c r="N813" s="28"/>
      <c r="O813" s="28"/>
      <c r="P813" s="28"/>
      <c r="Q813" s="28"/>
      <c r="R813" s="28"/>
      <c r="S813" s="28"/>
    </row>
    <row r="814" spans="1:19" ht="12.75" customHeight="1" x14ac:dyDescent="0.25">
      <c r="A814" s="28"/>
      <c r="B814" s="28"/>
      <c r="C814" s="28"/>
      <c r="D814" s="28"/>
      <c r="E814" s="28"/>
      <c r="F814" s="28"/>
      <c r="G814" s="28"/>
      <c r="H814" s="28"/>
      <c r="I814" s="28"/>
      <c r="J814" s="28"/>
      <c r="K814" s="28"/>
      <c r="L814" s="28"/>
      <c r="M814" s="28"/>
      <c r="N814" s="28"/>
      <c r="O814" s="28"/>
      <c r="P814" s="28"/>
      <c r="Q814" s="28"/>
      <c r="R814" s="28"/>
      <c r="S814" s="28"/>
    </row>
    <row r="815" spans="1:19" ht="12.75" customHeight="1" x14ac:dyDescent="0.25">
      <c r="A815" s="28"/>
      <c r="B815" s="28"/>
      <c r="C815" s="28"/>
      <c r="D815" s="28"/>
      <c r="E815" s="28"/>
      <c r="F815" s="28"/>
      <c r="G815" s="28"/>
      <c r="H815" s="28"/>
      <c r="I815" s="28"/>
      <c r="J815" s="28"/>
      <c r="K815" s="28"/>
      <c r="L815" s="28"/>
      <c r="M815" s="28"/>
      <c r="N815" s="28"/>
      <c r="O815" s="28"/>
      <c r="P815" s="28"/>
      <c r="Q815" s="28"/>
      <c r="R815" s="28"/>
      <c r="S815" s="28"/>
    </row>
    <row r="816" spans="1:19" ht="12.75" customHeight="1" x14ac:dyDescent="0.25">
      <c r="A816" s="28"/>
      <c r="B816" s="28"/>
      <c r="C816" s="28"/>
      <c r="D816" s="28"/>
      <c r="E816" s="28"/>
      <c r="F816" s="28"/>
      <c r="G816" s="28"/>
      <c r="H816" s="28"/>
      <c r="I816" s="28"/>
      <c r="J816" s="28"/>
      <c r="K816" s="28"/>
      <c r="L816" s="28"/>
      <c r="M816" s="28"/>
      <c r="N816" s="28"/>
      <c r="O816" s="28"/>
      <c r="P816" s="28"/>
      <c r="Q816" s="28"/>
      <c r="R816" s="28"/>
      <c r="S816" s="28"/>
    </row>
    <row r="817" spans="1:19" ht="12.75" customHeight="1" x14ac:dyDescent="0.25">
      <c r="A817" s="28"/>
      <c r="B817" s="28"/>
      <c r="C817" s="28"/>
      <c r="D817" s="28"/>
      <c r="E817" s="28"/>
      <c r="F817" s="28"/>
      <c r="G817" s="28"/>
      <c r="H817" s="28"/>
      <c r="I817" s="28"/>
      <c r="J817" s="28"/>
      <c r="K817" s="28"/>
      <c r="L817" s="28"/>
      <c r="M817" s="28"/>
      <c r="N817" s="28"/>
      <c r="O817" s="28"/>
      <c r="P817" s="28"/>
      <c r="Q817" s="28"/>
      <c r="R817" s="28"/>
      <c r="S817" s="28"/>
    </row>
    <row r="818" spans="1:19" ht="12.75" customHeight="1" x14ac:dyDescent="0.25">
      <c r="A818" s="28"/>
      <c r="B818" s="28"/>
      <c r="C818" s="28"/>
      <c r="D818" s="28"/>
      <c r="E818" s="28"/>
      <c r="F818" s="28"/>
      <c r="G818" s="28"/>
      <c r="H818" s="28"/>
      <c r="I818" s="28"/>
      <c r="J818" s="28"/>
      <c r="K818" s="28"/>
      <c r="L818" s="28"/>
      <c r="M818" s="28"/>
      <c r="N818" s="28"/>
      <c r="O818" s="28"/>
      <c r="P818" s="28"/>
      <c r="Q818" s="28"/>
      <c r="R818" s="28"/>
      <c r="S818" s="28"/>
    </row>
    <row r="819" spans="1:19" ht="12.75" customHeight="1" x14ac:dyDescent="0.25">
      <c r="A819" s="28"/>
      <c r="B819" s="28"/>
      <c r="C819" s="28"/>
      <c r="D819" s="28"/>
      <c r="E819" s="28"/>
      <c r="F819" s="28"/>
      <c r="G819" s="28"/>
      <c r="H819" s="28"/>
      <c r="I819" s="28"/>
      <c r="J819" s="28"/>
      <c r="K819" s="28"/>
      <c r="L819" s="28"/>
      <c r="M819" s="28"/>
      <c r="N819" s="28"/>
      <c r="O819" s="28"/>
      <c r="P819" s="28"/>
      <c r="Q819" s="28"/>
      <c r="R819" s="28"/>
      <c r="S819" s="28"/>
    </row>
    <row r="820" spans="1:19" ht="12.75" customHeight="1" x14ac:dyDescent="0.25">
      <c r="A820" s="28"/>
      <c r="B820" s="28"/>
      <c r="C820" s="28"/>
      <c r="D820" s="28"/>
      <c r="E820" s="28"/>
      <c r="F820" s="28"/>
      <c r="G820" s="28"/>
      <c r="H820" s="28"/>
      <c r="I820" s="28"/>
      <c r="J820" s="28"/>
      <c r="K820" s="28"/>
      <c r="L820" s="28"/>
      <c r="M820" s="28"/>
      <c r="N820" s="28"/>
      <c r="O820" s="28"/>
      <c r="P820" s="28"/>
      <c r="Q820" s="28"/>
      <c r="R820" s="28"/>
      <c r="S820" s="28"/>
    </row>
    <row r="821" spans="1:19" ht="12.75" customHeight="1" x14ac:dyDescent="0.25">
      <c r="A821" s="28"/>
      <c r="B821" s="28"/>
      <c r="C821" s="28"/>
      <c r="D821" s="28"/>
      <c r="E821" s="28"/>
      <c r="F821" s="28"/>
      <c r="G821" s="28"/>
      <c r="H821" s="28"/>
      <c r="I821" s="28"/>
      <c r="J821" s="28"/>
      <c r="K821" s="28"/>
      <c r="L821" s="28"/>
      <c r="M821" s="28"/>
      <c r="N821" s="28"/>
      <c r="O821" s="28"/>
      <c r="P821" s="28"/>
      <c r="Q821" s="28"/>
      <c r="R821" s="28"/>
      <c r="S821" s="28"/>
    </row>
    <row r="822" spans="1:19" ht="12.75" customHeight="1" x14ac:dyDescent="0.25">
      <c r="A822" s="28"/>
      <c r="B822" s="28"/>
      <c r="C822" s="28"/>
      <c r="D822" s="28"/>
      <c r="E822" s="28"/>
      <c r="F822" s="28"/>
      <c r="G822" s="28"/>
      <c r="H822" s="28"/>
      <c r="I822" s="28"/>
      <c r="J822" s="28"/>
      <c r="K822" s="28"/>
      <c r="L822" s="28"/>
      <c r="M822" s="28"/>
      <c r="N822" s="28"/>
      <c r="O822" s="28"/>
      <c r="P822" s="28"/>
      <c r="Q822" s="28"/>
      <c r="R822" s="28"/>
      <c r="S822" s="28"/>
    </row>
    <row r="823" spans="1:19" ht="12.75" customHeight="1" x14ac:dyDescent="0.25">
      <c r="A823" s="28"/>
      <c r="B823" s="28"/>
      <c r="C823" s="28"/>
      <c r="D823" s="28"/>
      <c r="E823" s="28"/>
      <c r="F823" s="28"/>
      <c r="G823" s="28"/>
      <c r="H823" s="28"/>
      <c r="I823" s="28"/>
      <c r="J823" s="28"/>
      <c r="K823" s="28"/>
      <c r="L823" s="28"/>
      <c r="M823" s="28"/>
      <c r="N823" s="28"/>
      <c r="O823" s="28"/>
      <c r="P823" s="28"/>
      <c r="Q823" s="28"/>
      <c r="R823" s="28"/>
      <c r="S823" s="28"/>
    </row>
    <row r="824" spans="1:19" ht="12.75" customHeight="1" x14ac:dyDescent="0.25">
      <c r="A824" s="28"/>
      <c r="B824" s="28"/>
      <c r="C824" s="28"/>
      <c r="D824" s="28"/>
      <c r="E824" s="28"/>
      <c r="F824" s="28"/>
      <c r="G824" s="28"/>
      <c r="H824" s="28"/>
      <c r="I824" s="28"/>
      <c r="J824" s="28"/>
      <c r="K824" s="28"/>
      <c r="L824" s="28"/>
      <c r="M824" s="28"/>
      <c r="N824" s="28"/>
      <c r="O824" s="28"/>
      <c r="P824" s="28"/>
      <c r="Q824" s="28"/>
      <c r="R824" s="28"/>
      <c r="S824" s="28"/>
    </row>
    <row r="825" spans="1:19" ht="12.75" customHeight="1" x14ac:dyDescent="0.25">
      <c r="A825" s="28"/>
      <c r="B825" s="28"/>
      <c r="C825" s="28"/>
      <c r="D825" s="28"/>
      <c r="E825" s="28"/>
      <c r="F825" s="28"/>
      <c r="G825" s="28"/>
      <c r="H825" s="28"/>
      <c r="I825" s="28"/>
      <c r="J825" s="28"/>
      <c r="K825" s="28"/>
      <c r="L825" s="28"/>
      <c r="M825" s="28"/>
      <c r="N825" s="28"/>
      <c r="O825" s="28"/>
      <c r="P825" s="28"/>
      <c r="Q825" s="28"/>
      <c r="R825" s="28"/>
      <c r="S825" s="28"/>
    </row>
    <row r="826" spans="1:19" ht="12.75" customHeight="1" x14ac:dyDescent="0.25">
      <c r="A826" s="28"/>
      <c r="B826" s="28"/>
      <c r="C826" s="28"/>
      <c r="D826" s="28"/>
      <c r="E826" s="28"/>
      <c r="F826" s="28"/>
      <c r="G826" s="28"/>
      <c r="H826" s="28"/>
      <c r="I826" s="28"/>
      <c r="J826" s="28"/>
      <c r="K826" s="28"/>
      <c r="L826" s="28"/>
      <c r="M826" s="28"/>
      <c r="N826" s="28"/>
      <c r="O826" s="28"/>
      <c r="P826" s="28"/>
      <c r="Q826" s="28"/>
      <c r="R826" s="28"/>
      <c r="S826" s="28"/>
    </row>
    <row r="827" spans="1:19" ht="12.75" customHeight="1" x14ac:dyDescent="0.25">
      <c r="A827" s="28"/>
      <c r="B827" s="28"/>
      <c r="C827" s="28"/>
      <c r="D827" s="28"/>
      <c r="E827" s="28"/>
      <c r="F827" s="28"/>
      <c r="G827" s="28"/>
      <c r="H827" s="28"/>
      <c r="I827" s="28"/>
      <c r="J827" s="28"/>
      <c r="K827" s="28"/>
      <c r="L827" s="28"/>
      <c r="M827" s="28"/>
      <c r="N827" s="28"/>
      <c r="O827" s="28"/>
      <c r="P827" s="28"/>
      <c r="Q827" s="28"/>
      <c r="R827" s="28"/>
      <c r="S827" s="28"/>
    </row>
    <row r="828" spans="1:19" ht="12.75" customHeight="1" x14ac:dyDescent="0.25">
      <c r="A828" s="28"/>
      <c r="B828" s="28"/>
      <c r="C828" s="28"/>
      <c r="D828" s="28"/>
      <c r="E828" s="28"/>
      <c r="F828" s="28"/>
      <c r="G828" s="28"/>
      <c r="H828" s="28"/>
      <c r="I828" s="28"/>
      <c r="J828" s="28"/>
      <c r="K828" s="28"/>
      <c r="L828" s="28"/>
      <c r="M828" s="28"/>
      <c r="N828" s="28"/>
      <c r="O828" s="28"/>
      <c r="P828" s="28"/>
      <c r="Q828" s="28"/>
      <c r="R828" s="28"/>
      <c r="S828" s="28"/>
    </row>
    <row r="829" spans="1:19" ht="12.75" customHeight="1" x14ac:dyDescent="0.25">
      <c r="A829" s="28"/>
      <c r="B829" s="28"/>
      <c r="C829" s="28"/>
      <c r="D829" s="28"/>
      <c r="E829" s="28"/>
      <c r="F829" s="28"/>
      <c r="G829" s="28"/>
      <c r="H829" s="28"/>
      <c r="I829" s="28"/>
      <c r="J829" s="28"/>
      <c r="K829" s="28"/>
      <c r="L829" s="28"/>
      <c r="M829" s="28"/>
      <c r="N829" s="28"/>
      <c r="O829" s="28"/>
      <c r="P829" s="28"/>
      <c r="Q829" s="28"/>
      <c r="R829" s="28"/>
      <c r="S829" s="28"/>
    </row>
    <row r="830" spans="1:19" ht="12.75" customHeight="1" x14ac:dyDescent="0.25">
      <c r="A830" s="28"/>
      <c r="B830" s="28"/>
      <c r="C830" s="28"/>
      <c r="D830" s="28"/>
      <c r="E830" s="28"/>
      <c r="F830" s="28"/>
      <c r="G830" s="28"/>
      <c r="H830" s="28"/>
      <c r="I830" s="28"/>
      <c r="J830" s="28"/>
      <c r="K830" s="28"/>
      <c r="L830" s="28"/>
      <c r="M830" s="28"/>
      <c r="N830" s="28"/>
      <c r="O830" s="28"/>
      <c r="P830" s="28"/>
      <c r="Q830" s="28"/>
      <c r="R830" s="28"/>
      <c r="S830" s="28"/>
    </row>
    <row r="831" spans="1:19" ht="12.75" customHeight="1" x14ac:dyDescent="0.25">
      <c r="A831" s="28"/>
      <c r="B831" s="28"/>
      <c r="C831" s="28"/>
      <c r="D831" s="28"/>
      <c r="E831" s="28"/>
      <c r="F831" s="28"/>
      <c r="G831" s="28"/>
      <c r="H831" s="28"/>
      <c r="I831" s="28"/>
      <c r="J831" s="28"/>
      <c r="K831" s="28"/>
      <c r="L831" s="28"/>
      <c r="M831" s="28"/>
      <c r="N831" s="28"/>
      <c r="O831" s="28"/>
      <c r="P831" s="28"/>
      <c r="Q831" s="28"/>
      <c r="R831" s="28"/>
      <c r="S831" s="28"/>
    </row>
    <row r="832" spans="1:19" ht="12.75" customHeight="1" x14ac:dyDescent="0.25">
      <c r="A832" s="28"/>
      <c r="B832" s="28"/>
      <c r="C832" s="28"/>
      <c r="D832" s="28"/>
      <c r="E832" s="28"/>
      <c r="F832" s="28"/>
      <c r="G832" s="28"/>
      <c r="H832" s="28"/>
      <c r="I832" s="28"/>
      <c r="J832" s="28"/>
      <c r="K832" s="28"/>
      <c r="L832" s="28"/>
      <c r="M832" s="28"/>
      <c r="N832" s="28"/>
      <c r="O832" s="28"/>
      <c r="P832" s="28"/>
      <c r="Q832" s="28"/>
      <c r="R832" s="28"/>
      <c r="S832" s="28"/>
    </row>
    <row r="833" spans="1:19" ht="12.75" customHeight="1" x14ac:dyDescent="0.25">
      <c r="A833" s="28"/>
      <c r="B833" s="28"/>
      <c r="C833" s="28"/>
      <c r="D833" s="28"/>
      <c r="E833" s="28"/>
      <c r="F833" s="28"/>
      <c r="G833" s="28"/>
      <c r="H833" s="28"/>
      <c r="I833" s="28"/>
      <c r="J833" s="28"/>
      <c r="K833" s="28"/>
      <c r="L833" s="28"/>
      <c r="M833" s="28"/>
      <c r="N833" s="28"/>
      <c r="O833" s="28"/>
      <c r="P833" s="28"/>
      <c r="Q833" s="28"/>
      <c r="R833" s="28"/>
      <c r="S833" s="28"/>
    </row>
    <row r="834" spans="1:19" ht="12.75" customHeight="1" x14ac:dyDescent="0.25">
      <c r="A834" s="28"/>
      <c r="B834" s="28"/>
      <c r="C834" s="28"/>
      <c r="D834" s="28"/>
      <c r="E834" s="28"/>
      <c r="F834" s="28"/>
      <c r="G834" s="28"/>
      <c r="H834" s="28"/>
      <c r="I834" s="28"/>
      <c r="J834" s="28"/>
      <c r="K834" s="28"/>
      <c r="L834" s="28"/>
      <c r="M834" s="28"/>
      <c r="N834" s="28"/>
      <c r="O834" s="28"/>
      <c r="P834" s="28"/>
      <c r="Q834" s="28"/>
      <c r="R834" s="28"/>
      <c r="S834" s="28"/>
    </row>
    <row r="835" spans="1:19" ht="12.75" customHeight="1" x14ac:dyDescent="0.25">
      <c r="A835" s="28"/>
      <c r="B835" s="28"/>
      <c r="C835" s="28"/>
      <c r="D835" s="28"/>
      <c r="E835" s="28"/>
      <c r="F835" s="28"/>
      <c r="G835" s="28"/>
      <c r="H835" s="28"/>
      <c r="I835" s="28"/>
      <c r="J835" s="28"/>
      <c r="K835" s="28"/>
      <c r="L835" s="28"/>
      <c r="M835" s="28"/>
      <c r="N835" s="28"/>
      <c r="O835" s="28"/>
      <c r="P835" s="28"/>
      <c r="Q835" s="28"/>
      <c r="R835" s="28"/>
      <c r="S835" s="28"/>
    </row>
    <row r="836" spans="1:19" ht="12.75" customHeight="1" x14ac:dyDescent="0.25">
      <c r="A836" s="28"/>
      <c r="B836" s="28"/>
      <c r="C836" s="28"/>
      <c r="D836" s="28"/>
      <c r="E836" s="28"/>
      <c r="F836" s="28"/>
      <c r="G836" s="28"/>
      <c r="H836" s="28"/>
      <c r="I836" s="28"/>
      <c r="J836" s="28"/>
      <c r="K836" s="28"/>
      <c r="L836" s="28"/>
      <c r="M836" s="28"/>
      <c r="N836" s="28"/>
      <c r="O836" s="28"/>
      <c r="P836" s="28"/>
      <c r="Q836" s="28"/>
      <c r="R836" s="28"/>
      <c r="S836" s="28"/>
    </row>
    <row r="837" spans="1:19" ht="12.75" customHeight="1" x14ac:dyDescent="0.25">
      <c r="A837" s="28"/>
      <c r="B837" s="28"/>
      <c r="C837" s="28"/>
      <c r="D837" s="28"/>
      <c r="E837" s="28"/>
      <c r="F837" s="28"/>
      <c r="G837" s="28"/>
      <c r="H837" s="28"/>
      <c r="I837" s="28"/>
      <c r="J837" s="28"/>
      <c r="K837" s="28"/>
      <c r="L837" s="28"/>
      <c r="M837" s="28"/>
      <c r="N837" s="28"/>
      <c r="O837" s="28"/>
      <c r="P837" s="28"/>
      <c r="Q837" s="28"/>
      <c r="R837" s="28"/>
      <c r="S837" s="28"/>
    </row>
    <row r="838" spans="1:19" ht="12.75" customHeight="1" x14ac:dyDescent="0.25">
      <c r="A838" s="28"/>
      <c r="B838" s="28"/>
      <c r="C838" s="28"/>
      <c r="D838" s="28"/>
      <c r="E838" s="28"/>
      <c r="F838" s="28"/>
      <c r="G838" s="28"/>
      <c r="H838" s="28"/>
      <c r="I838" s="28"/>
      <c r="J838" s="28"/>
      <c r="K838" s="28"/>
      <c r="L838" s="28"/>
      <c r="M838" s="28"/>
      <c r="N838" s="28"/>
      <c r="O838" s="28"/>
      <c r="P838" s="28"/>
      <c r="Q838" s="28"/>
      <c r="R838" s="28"/>
      <c r="S838" s="28"/>
    </row>
    <row r="839" spans="1:19" ht="12.75" customHeight="1" x14ac:dyDescent="0.25">
      <c r="A839" s="28"/>
      <c r="B839" s="28"/>
      <c r="C839" s="28"/>
      <c r="D839" s="28"/>
      <c r="E839" s="28"/>
      <c r="F839" s="28"/>
      <c r="G839" s="28"/>
      <c r="H839" s="28"/>
      <c r="I839" s="28"/>
      <c r="J839" s="28"/>
      <c r="K839" s="28"/>
      <c r="L839" s="28"/>
      <c r="M839" s="28"/>
      <c r="N839" s="28"/>
      <c r="O839" s="28"/>
      <c r="P839" s="28"/>
      <c r="Q839" s="28"/>
      <c r="R839" s="28"/>
      <c r="S839" s="28"/>
    </row>
    <row r="840" spans="1:19" ht="12.75" customHeight="1" x14ac:dyDescent="0.25">
      <c r="A840" s="28"/>
      <c r="B840" s="28"/>
      <c r="C840" s="28"/>
      <c r="D840" s="28"/>
      <c r="E840" s="28"/>
      <c r="F840" s="28"/>
      <c r="G840" s="28"/>
      <c r="H840" s="28"/>
      <c r="I840" s="28"/>
      <c r="J840" s="28"/>
      <c r="K840" s="28"/>
      <c r="L840" s="28"/>
      <c r="M840" s="28"/>
      <c r="N840" s="28"/>
      <c r="O840" s="28"/>
      <c r="P840" s="28"/>
      <c r="Q840" s="28"/>
      <c r="R840" s="28"/>
      <c r="S840" s="28"/>
    </row>
    <row r="841" spans="1:19" ht="12.75" customHeight="1" x14ac:dyDescent="0.25">
      <c r="A841" s="28"/>
      <c r="B841" s="28"/>
      <c r="C841" s="28"/>
      <c r="D841" s="28"/>
      <c r="E841" s="28"/>
      <c r="F841" s="28"/>
      <c r="G841" s="28"/>
      <c r="H841" s="28"/>
      <c r="I841" s="28"/>
      <c r="J841" s="28"/>
      <c r="K841" s="28"/>
      <c r="L841" s="28"/>
      <c r="M841" s="28"/>
      <c r="N841" s="28"/>
      <c r="O841" s="28"/>
      <c r="P841" s="28"/>
      <c r="Q841" s="28"/>
      <c r="R841" s="28"/>
      <c r="S841" s="28"/>
    </row>
    <row r="842" spans="1:19" ht="12.75" customHeight="1" x14ac:dyDescent="0.25">
      <c r="A842" s="28"/>
      <c r="B842" s="28"/>
      <c r="C842" s="28"/>
      <c r="D842" s="28"/>
      <c r="E842" s="28"/>
      <c r="F842" s="28"/>
      <c r="G842" s="28"/>
      <c r="H842" s="28"/>
      <c r="I842" s="28"/>
      <c r="J842" s="28"/>
      <c r="K842" s="28"/>
      <c r="L842" s="28"/>
      <c r="M842" s="28"/>
      <c r="N842" s="28"/>
      <c r="O842" s="28"/>
      <c r="P842" s="28"/>
      <c r="Q842" s="28"/>
      <c r="R842" s="28"/>
      <c r="S842" s="28"/>
    </row>
    <row r="843" spans="1:19" ht="12.75" customHeight="1" x14ac:dyDescent="0.25">
      <c r="A843" s="28"/>
      <c r="B843" s="28"/>
      <c r="C843" s="28"/>
      <c r="D843" s="28"/>
      <c r="E843" s="28"/>
      <c r="F843" s="28"/>
      <c r="G843" s="28"/>
      <c r="H843" s="28"/>
      <c r="I843" s="28"/>
      <c r="J843" s="28"/>
      <c r="K843" s="28"/>
      <c r="L843" s="28"/>
      <c r="M843" s="28"/>
      <c r="N843" s="28"/>
      <c r="O843" s="28"/>
      <c r="P843" s="28"/>
      <c r="Q843" s="28"/>
      <c r="R843" s="28"/>
      <c r="S843" s="28"/>
    </row>
    <row r="844" spans="1:19" ht="12.75" customHeight="1" x14ac:dyDescent="0.25">
      <c r="A844" s="28"/>
      <c r="B844" s="28"/>
      <c r="C844" s="28"/>
      <c r="D844" s="28"/>
      <c r="E844" s="28"/>
      <c r="F844" s="28"/>
      <c r="G844" s="28"/>
      <c r="H844" s="28"/>
      <c r="I844" s="28"/>
      <c r="J844" s="28"/>
      <c r="K844" s="28"/>
      <c r="L844" s="28"/>
      <c r="M844" s="28"/>
      <c r="N844" s="28"/>
      <c r="O844" s="28"/>
      <c r="P844" s="28"/>
      <c r="Q844" s="28"/>
      <c r="R844" s="28"/>
      <c r="S844" s="28"/>
    </row>
    <row r="845" spans="1:19" ht="12.75" customHeight="1" x14ac:dyDescent="0.25">
      <c r="A845" s="28"/>
      <c r="B845" s="28"/>
      <c r="C845" s="28"/>
      <c r="D845" s="28"/>
      <c r="E845" s="28"/>
      <c r="F845" s="28"/>
      <c r="G845" s="28"/>
      <c r="H845" s="28"/>
      <c r="I845" s="28"/>
      <c r="J845" s="28"/>
      <c r="K845" s="28"/>
      <c r="L845" s="28"/>
      <c r="M845" s="28"/>
      <c r="N845" s="28"/>
      <c r="O845" s="28"/>
      <c r="P845" s="28"/>
      <c r="Q845" s="28"/>
      <c r="R845" s="28"/>
      <c r="S845" s="28"/>
    </row>
    <row r="846" spans="1:19" ht="12.75" customHeight="1" x14ac:dyDescent="0.25">
      <c r="A846" s="28"/>
      <c r="B846" s="28"/>
      <c r="C846" s="28"/>
      <c r="D846" s="28"/>
      <c r="E846" s="28"/>
      <c r="F846" s="28"/>
      <c r="G846" s="28"/>
      <c r="H846" s="28"/>
      <c r="I846" s="28"/>
      <c r="J846" s="28"/>
      <c r="K846" s="28"/>
      <c r="L846" s="28"/>
      <c r="M846" s="28"/>
      <c r="N846" s="28"/>
      <c r="O846" s="28"/>
      <c r="P846" s="28"/>
      <c r="Q846" s="28"/>
      <c r="R846" s="28"/>
      <c r="S846" s="28"/>
    </row>
    <row r="847" spans="1:19" ht="12.75" customHeight="1" x14ac:dyDescent="0.25">
      <c r="A847" s="28"/>
      <c r="B847" s="28"/>
      <c r="C847" s="28"/>
      <c r="D847" s="28"/>
      <c r="E847" s="28"/>
      <c r="F847" s="28"/>
      <c r="G847" s="28"/>
      <c r="H847" s="28"/>
      <c r="I847" s="28"/>
      <c r="J847" s="28"/>
      <c r="K847" s="28"/>
      <c r="L847" s="28"/>
      <c r="M847" s="28"/>
      <c r="N847" s="28"/>
      <c r="O847" s="28"/>
      <c r="P847" s="28"/>
      <c r="Q847" s="28"/>
      <c r="R847" s="28"/>
      <c r="S847" s="28"/>
    </row>
    <row r="848" spans="1:19" ht="12.75" customHeight="1" x14ac:dyDescent="0.25">
      <c r="A848" s="28"/>
      <c r="B848" s="28"/>
      <c r="C848" s="28"/>
      <c r="D848" s="28"/>
      <c r="E848" s="28"/>
      <c r="F848" s="28"/>
      <c r="G848" s="28"/>
      <c r="H848" s="28"/>
      <c r="I848" s="28"/>
      <c r="J848" s="28"/>
      <c r="K848" s="28"/>
      <c r="L848" s="28"/>
      <c r="M848" s="28"/>
      <c r="N848" s="28"/>
      <c r="O848" s="28"/>
      <c r="P848" s="28"/>
      <c r="Q848" s="28"/>
      <c r="R848" s="28"/>
      <c r="S848" s="28"/>
    </row>
    <row r="849" spans="1:19" ht="12.75" customHeight="1" x14ac:dyDescent="0.25">
      <c r="A849" s="28"/>
      <c r="B849" s="28"/>
      <c r="C849" s="28"/>
      <c r="D849" s="28"/>
      <c r="E849" s="28"/>
      <c r="F849" s="28"/>
      <c r="G849" s="28"/>
      <c r="H849" s="28"/>
      <c r="I849" s="28"/>
      <c r="J849" s="28"/>
      <c r="K849" s="28"/>
      <c r="L849" s="28"/>
      <c r="M849" s="28"/>
      <c r="N849" s="28"/>
      <c r="O849" s="28"/>
      <c r="P849" s="28"/>
      <c r="Q849" s="28"/>
      <c r="R849" s="28"/>
      <c r="S849" s="28"/>
    </row>
    <row r="850" spans="1:19" ht="12.75" customHeight="1" x14ac:dyDescent="0.25">
      <c r="A850" s="28"/>
      <c r="B850" s="28"/>
      <c r="C850" s="28"/>
      <c r="D850" s="28"/>
      <c r="E850" s="28"/>
      <c r="F850" s="28"/>
      <c r="G850" s="28"/>
      <c r="H850" s="28"/>
      <c r="I850" s="28"/>
      <c r="J850" s="28"/>
      <c r="K850" s="28"/>
      <c r="L850" s="28"/>
      <c r="M850" s="28"/>
      <c r="N850" s="28"/>
      <c r="O850" s="28"/>
      <c r="P850" s="28"/>
      <c r="Q850" s="28"/>
      <c r="R850" s="28"/>
      <c r="S850" s="28"/>
    </row>
    <row r="851" spans="1:19" ht="12.75" customHeight="1" x14ac:dyDescent="0.25">
      <c r="A851" s="28"/>
      <c r="B851" s="28"/>
      <c r="C851" s="28"/>
      <c r="D851" s="28"/>
      <c r="E851" s="28"/>
      <c r="F851" s="28"/>
      <c r="G851" s="28"/>
      <c r="H851" s="28"/>
      <c r="I851" s="28"/>
      <c r="J851" s="28"/>
      <c r="K851" s="28"/>
      <c r="L851" s="28"/>
      <c r="M851" s="28"/>
      <c r="N851" s="28"/>
      <c r="O851" s="28"/>
      <c r="P851" s="28"/>
      <c r="Q851" s="28"/>
      <c r="R851" s="28"/>
      <c r="S851" s="28"/>
    </row>
    <row r="852" spans="1:19" ht="12.75" customHeight="1" x14ac:dyDescent="0.25">
      <c r="A852" s="28"/>
      <c r="B852" s="28"/>
      <c r="C852" s="28"/>
      <c r="D852" s="28"/>
      <c r="E852" s="28"/>
      <c r="F852" s="28"/>
      <c r="G852" s="28"/>
      <c r="H852" s="28"/>
      <c r="I852" s="28"/>
      <c r="J852" s="28"/>
      <c r="K852" s="28"/>
      <c r="L852" s="28"/>
      <c r="M852" s="28"/>
      <c r="N852" s="28"/>
      <c r="O852" s="28"/>
      <c r="P852" s="28"/>
      <c r="Q852" s="28"/>
      <c r="R852" s="28"/>
      <c r="S852" s="28"/>
    </row>
    <row r="853" spans="1:19" ht="12.75" customHeight="1" x14ac:dyDescent="0.25">
      <c r="A853" s="28"/>
      <c r="B853" s="28"/>
      <c r="C853" s="28"/>
      <c r="D853" s="28"/>
      <c r="E853" s="28"/>
      <c r="F853" s="28"/>
      <c r="G853" s="28"/>
      <c r="H853" s="28"/>
      <c r="I853" s="28"/>
      <c r="J853" s="28"/>
      <c r="K853" s="28"/>
      <c r="L853" s="28"/>
      <c r="M853" s="28"/>
      <c r="N853" s="28"/>
      <c r="O853" s="28"/>
      <c r="P853" s="28"/>
      <c r="Q853" s="28"/>
      <c r="R853" s="28"/>
      <c r="S853" s="28"/>
    </row>
    <row r="854" spans="1:19" ht="12.75" customHeight="1" x14ac:dyDescent="0.25">
      <c r="A854" s="28"/>
      <c r="B854" s="28"/>
      <c r="C854" s="28"/>
      <c r="D854" s="28"/>
      <c r="E854" s="28"/>
      <c r="F854" s="28"/>
      <c r="G854" s="28"/>
      <c r="H854" s="28"/>
      <c r="I854" s="28"/>
      <c r="J854" s="28"/>
      <c r="K854" s="28"/>
      <c r="L854" s="28"/>
      <c r="M854" s="28"/>
      <c r="N854" s="28"/>
      <c r="O854" s="28"/>
      <c r="P854" s="28"/>
      <c r="Q854" s="28"/>
      <c r="R854" s="28"/>
      <c r="S854" s="28"/>
    </row>
    <row r="855" spans="1:19" ht="12.75" customHeight="1" x14ac:dyDescent="0.25">
      <c r="A855" s="28"/>
      <c r="B855" s="28"/>
      <c r="C855" s="28"/>
      <c r="D855" s="28"/>
      <c r="E855" s="28"/>
      <c r="F855" s="28"/>
      <c r="G855" s="28"/>
      <c r="H855" s="28"/>
      <c r="I855" s="28"/>
      <c r="J855" s="28"/>
      <c r="K855" s="28"/>
      <c r="L855" s="28"/>
      <c r="M855" s="28"/>
      <c r="N855" s="28"/>
      <c r="O855" s="28"/>
      <c r="P855" s="28"/>
      <c r="Q855" s="28"/>
      <c r="R855" s="28"/>
      <c r="S855" s="28"/>
    </row>
    <row r="856" spans="1:19" ht="12.75" customHeight="1" x14ac:dyDescent="0.25">
      <c r="A856" s="28"/>
      <c r="B856" s="28"/>
      <c r="C856" s="28"/>
      <c r="D856" s="28"/>
      <c r="E856" s="28"/>
      <c r="F856" s="28"/>
      <c r="G856" s="28"/>
      <c r="H856" s="28"/>
      <c r="I856" s="28"/>
      <c r="J856" s="28"/>
      <c r="K856" s="28"/>
      <c r="L856" s="28"/>
      <c r="M856" s="28"/>
      <c r="N856" s="28"/>
      <c r="O856" s="28"/>
      <c r="P856" s="28"/>
      <c r="Q856" s="28"/>
      <c r="R856" s="28"/>
      <c r="S856" s="28"/>
    </row>
    <row r="857" spans="1:19" ht="12.75" customHeight="1" x14ac:dyDescent="0.25">
      <c r="A857" s="28"/>
      <c r="B857" s="28"/>
      <c r="C857" s="28"/>
      <c r="D857" s="28"/>
      <c r="E857" s="28"/>
      <c r="F857" s="28"/>
      <c r="G857" s="28"/>
      <c r="H857" s="28"/>
      <c r="I857" s="28"/>
      <c r="J857" s="28"/>
      <c r="K857" s="28"/>
      <c r="L857" s="28"/>
      <c r="M857" s="28"/>
      <c r="N857" s="28"/>
      <c r="O857" s="28"/>
      <c r="P857" s="28"/>
      <c r="Q857" s="28"/>
      <c r="R857" s="28"/>
      <c r="S857" s="28"/>
    </row>
    <row r="858" spans="1:19" ht="12.75" customHeight="1" x14ac:dyDescent="0.25">
      <c r="A858" s="28"/>
      <c r="B858" s="28"/>
      <c r="C858" s="28"/>
      <c r="D858" s="28"/>
      <c r="E858" s="28"/>
      <c r="F858" s="28"/>
      <c r="G858" s="28"/>
      <c r="H858" s="28"/>
      <c r="I858" s="28"/>
      <c r="J858" s="28"/>
      <c r="K858" s="28"/>
      <c r="L858" s="28"/>
      <c r="M858" s="28"/>
      <c r="N858" s="28"/>
      <c r="O858" s="28"/>
      <c r="P858" s="28"/>
      <c r="Q858" s="28"/>
      <c r="R858" s="28"/>
      <c r="S858" s="28"/>
    </row>
    <row r="859" spans="1:19" ht="12.75" customHeight="1" x14ac:dyDescent="0.25">
      <c r="A859" s="28"/>
      <c r="B859" s="28"/>
      <c r="C859" s="28"/>
      <c r="D859" s="28"/>
      <c r="E859" s="28"/>
      <c r="F859" s="28"/>
      <c r="G859" s="28"/>
      <c r="H859" s="28"/>
      <c r="I859" s="28"/>
      <c r="J859" s="28"/>
      <c r="K859" s="28"/>
      <c r="L859" s="28"/>
      <c r="M859" s="28"/>
      <c r="N859" s="28"/>
      <c r="O859" s="28"/>
      <c r="P859" s="28"/>
      <c r="Q859" s="28"/>
      <c r="R859" s="28"/>
      <c r="S859" s="28"/>
    </row>
    <row r="860" spans="1:19" ht="12.75" customHeight="1" x14ac:dyDescent="0.25">
      <c r="A860" s="28"/>
      <c r="B860" s="28"/>
      <c r="C860" s="28"/>
      <c r="D860" s="28"/>
      <c r="E860" s="28"/>
      <c r="F860" s="28"/>
      <c r="G860" s="28"/>
      <c r="H860" s="28"/>
      <c r="I860" s="28"/>
      <c r="J860" s="28"/>
      <c r="K860" s="28"/>
      <c r="L860" s="28"/>
      <c r="M860" s="28"/>
      <c r="N860" s="28"/>
      <c r="O860" s="28"/>
      <c r="P860" s="28"/>
      <c r="Q860" s="28"/>
      <c r="R860" s="28"/>
      <c r="S860" s="28"/>
    </row>
    <row r="861" spans="1:19" ht="12.75" customHeight="1" x14ac:dyDescent="0.25">
      <c r="A861" s="28"/>
      <c r="B861" s="28"/>
      <c r="C861" s="28"/>
      <c r="D861" s="28"/>
      <c r="E861" s="28"/>
      <c r="F861" s="28"/>
      <c r="G861" s="28"/>
      <c r="H861" s="28"/>
      <c r="I861" s="28"/>
      <c r="J861" s="28"/>
      <c r="K861" s="28"/>
      <c r="L861" s="28"/>
      <c r="M861" s="28"/>
      <c r="N861" s="28"/>
      <c r="O861" s="28"/>
      <c r="P861" s="28"/>
      <c r="Q861" s="28"/>
      <c r="R861" s="28"/>
      <c r="S861" s="28"/>
    </row>
    <row r="862" spans="1:19" ht="12.75" customHeight="1" x14ac:dyDescent="0.25">
      <c r="A862" s="28"/>
      <c r="B862" s="28"/>
      <c r="C862" s="28"/>
      <c r="D862" s="28"/>
      <c r="E862" s="28"/>
      <c r="F862" s="28"/>
      <c r="G862" s="28"/>
      <c r="H862" s="28"/>
      <c r="I862" s="28"/>
      <c r="J862" s="28"/>
      <c r="K862" s="28"/>
      <c r="L862" s="28"/>
      <c r="M862" s="28"/>
      <c r="N862" s="28"/>
      <c r="O862" s="28"/>
      <c r="P862" s="28"/>
      <c r="Q862" s="28"/>
      <c r="R862" s="28"/>
      <c r="S862" s="28"/>
    </row>
    <row r="863" spans="1:19" ht="12.75" customHeight="1" x14ac:dyDescent="0.25">
      <c r="A863" s="28"/>
      <c r="B863" s="28"/>
      <c r="C863" s="28"/>
      <c r="D863" s="28"/>
      <c r="E863" s="28"/>
      <c r="F863" s="28"/>
      <c r="G863" s="28"/>
      <c r="H863" s="28"/>
      <c r="I863" s="28"/>
      <c r="J863" s="28"/>
      <c r="K863" s="28"/>
      <c r="L863" s="28"/>
      <c r="M863" s="28"/>
      <c r="N863" s="28"/>
      <c r="O863" s="28"/>
      <c r="P863" s="28"/>
      <c r="Q863" s="28"/>
      <c r="R863" s="28"/>
      <c r="S863" s="28"/>
    </row>
    <row r="864" spans="1:19" ht="12.75" customHeight="1" x14ac:dyDescent="0.25">
      <c r="A864" s="28"/>
      <c r="B864" s="28"/>
      <c r="C864" s="28"/>
      <c r="D864" s="28"/>
      <c r="E864" s="28"/>
      <c r="F864" s="28"/>
      <c r="G864" s="28"/>
      <c r="H864" s="28"/>
      <c r="I864" s="28"/>
      <c r="J864" s="28"/>
      <c r="K864" s="28"/>
      <c r="L864" s="28"/>
      <c r="M864" s="28"/>
      <c r="N864" s="28"/>
      <c r="O864" s="28"/>
      <c r="P864" s="28"/>
      <c r="Q864" s="28"/>
      <c r="R864" s="28"/>
      <c r="S864" s="28"/>
    </row>
    <row r="865" spans="1:19" ht="12.75" customHeight="1" x14ac:dyDescent="0.25">
      <c r="A865" s="28"/>
      <c r="B865" s="28"/>
      <c r="C865" s="28"/>
      <c r="D865" s="28"/>
      <c r="E865" s="28"/>
      <c r="F865" s="28"/>
      <c r="G865" s="28"/>
      <c r="H865" s="28"/>
      <c r="I865" s="28"/>
      <c r="J865" s="28"/>
      <c r="K865" s="28"/>
      <c r="L865" s="28"/>
      <c r="M865" s="28"/>
      <c r="N865" s="28"/>
      <c r="O865" s="28"/>
      <c r="P865" s="28"/>
      <c r="Q865" s="28"/>
      <c r="R865" s="28"/>
      <c r="S865" s="28"/>
    </row>
    <row r="866" spans="1:19" ht="12.75" customHeight="1" x14ac:dyDescent="0.25">
      <c r="A866" s="28"/>
      <c r="B866" s="28"/>
      <c r="C866" s="28"/>
      <c r="D866" s="28"/>
      <c r="E866" s="28"/>
      <c r="F866" s="28"/>
      <c r="G866" s="28"/>
      <c r="H866" s="28"/>
      <c r="I866" s="28"/>
      <c r="J866" s="28"/>
      <c r="K866" s="28"/>
      <c r="L866" s="28"/>
      <c r="M866" s="28"/>
      <c r="N866" s="28"/>
      <c r="O866" s="28"/>
      <c r="P866" s="28"/>
      <c r="Q866" s="28"/>
      <c r="R866" s="28"/>
      <c r="S866" s="28"/>
    </row>
    <row r="867" spans="1:19" ht="12.75" customHeight="1" x14ac:dyDescent="0.25">
      <c r="A867" s="28"/>
      <c r="B867" s="28"/>
      <c r="C867" s="28"/>
      <c r="D867" s="28"/>
      <c r="E867" s="28"/>
      <c r="F867" s="28"/>
      <c r="G867" s="28"/>
      <c r="H867" s="28"/>
      <c r="I867" s="28"/>
      <c r="J867" s="28"/>
      <c r="K867" s="28"/>
      <c r="L867" s="28"/>
      <c r="M867" s="28"/>
      <c r="N867" s="28"/>
      <c r="O867" s="28"/>
      <c r="P867" s="28"/>
      <c r="Q867" s="28"/>
      <c r="R867" s="28"/>
      <c r="S867" s="28"/>
    </row>
    <row r="868" spans="1:19" ht="12.75" customHeight="1" x14ac:dyDescent="0.25">
      <c r="A868" s="28"/>
      <c r="B868" s="28"/>
      <c r="C868" s="28"/>
      <c r="D868" s="28"/>
      <c r="E868" s="28"/>
      <c r="F868" s="28"/>
      <c r="G868" s="28"/>
      <c r="H868" s="28"/>
      <c r="I868" s="28"/>
      <c r="J868" s="28"/>
      <c r="K868" s="28"/>
      <c r="L868" s="28"/>
      <c r="M868" s="28"/>
      <c r="N868" s="28"/>
      <c r="O868" s="28"/>
      <c r="P868" s="28"/>
      <c r="Q868" s="28"/>
      <c r="R868" s="28"/>
      <c r="S868" s="28"/>
    </row>
    <row r="869" spans="1:19" ht="12.75" customHeight="1" x14ac:dyDescent="0.25">
      <c r="A869" s="28"/>
      <c r="B869" s="28"/>
      <c r="C869" s="28"/>
      <c r="D869" s="28"/>
      <c r="E869" s="28"/>
      <c r="F869" s="28"/>
      <c r="G869" s="28"/>
      <c r="H869" s="28"/>
      <c r="I869" s="28"/>
      <c r="J869" s="28"/>
      <c r="K869" s="28"/>
      <c r="L869" s="28"/>
      <c r="M869" s="28"/>
      <c r="N869" s="28"/>
      <c r="O869" s="28"/>
      <c r="P869" s="28"/>
      <c r="Q869" s="28"/>
      <c r="R869" s="28"/>
      <c r="S869" s="28"/>
    </row>
    <row r="870" spans="1:19" ht="12.75" customHeight="1" x14ac:dyDescent="0.25">
      <c r="A870" s="28"/>
      <c r="B870" s="28"/>
      <c r="C870" s="28"/>
      <c r="D870" s="28"/>
      <c r="E870" s="28"/>
      <c r="F870" s="28"/>
      <c r="G870" s="28"/>
      <c r="H870" s="28"/>
      <c r="I870" s="28"/>
      <c r="J870" s="28"/>
      <c r="K870" s="28"/>
      <c r="L870" s="28"/>
      <c r="M870" s="28"/>
      <c r="N870" s="28"/>
      <c r="O870" s="28"/>
      <c r="P870" s="28"/>
      <c r="Q870" s="28"/>
      <c r="R870" s="28"/>
      <c r="S870" s="28"/>
    </row>
    <row r="871" spans="1:19" ht="12.75" customHeight="1" x14ac:dyDescent="0.25">
      <c r="A871" s="28"/>
      <c r="B871" s="28"/>
      <c r="C871" s="28"/>
      <c r="D871" s="28"/>
      <c r="E871" s="28"/>
      <c r="F871" s="28"/>
      <c r="G871" s="28"/>
      <c r="H871" s="28"/>
      <c r="I871" s="28"/>
      <c r="J871" s="28"/>
      <c r="K871" s="28"/>
      <c r="L871" s="28"/>
      <c r="M871" s="28"/>
      <c r="N871" s="28"/>
      <c r="O871" s="28"/>
      <c r="P871" s="28"/>
      <c r="Q871" s="28"/>
      <c r="R871" s="28"/>
      <c r="S871" s="28"/>
    </row>
    <row r="872" spans="1:19" ht="12.75" customHeight="1" x14ac:dyDescent="0.25">
      <c r="A872" s="28"/>
      <c r="B872" s="28"/>
      <c r="C872" s="28"/>
      <c r="D872" s="28"/>
      <c r="E872" s="28"/>
      <c r="F872" s="28"/>
      <c r="G872" s="28"/>
      <c r="H872" s="28"/>
      <c r="I872" s="28"/>
      <c r="J872" s="28"/>
      <c r="K872" s="28"/>
      <c r="L872" s="28"/>
      <c r="M872" s="28"/>
      <c r="N872" s="28"/>
      <c r="O872" s="28"/>
      <c r="P872" s="28"/>
      <c r="Q872" s="28"/>
      <c r="R872" s="28"/>
      <c r="S872" s="28"/>
    </row>
    <row r="873" spans="1:19" ht="12.75" customHeight="1" x14ac:dyDescent="0.25">
      <c r="A873" s="28"/>
      <c r="B873" s="28"/>
      <c r="C873" s="28"/>
      <c r="D873" s="28"/>
      <c r="E873" s="28"/>
      <c r="F873" s="28"/>
      <c r="G873" s="28"/>
      <c r="H873" s="28"/>
      <c r="I873" s="28"/>
      <c r="J873" s="28"/>
      <c r="K873" s="28"/>
      <c r="L873" s="28"/>
      <c r="M873" s="28"/>
      <c r="N873" s="28"/>
      <c r="O873" s="28"/>
      <c r="P873" s="28"/>
      <c r="Q873" s="28"/>
      <c r="R873" s="28"/>
      <c r="S873" s="28"/>
    </row>
    <row r="874" spans="1:19" ht="12.75" customHeight="1" x14ac:dyDescent="0.25">
      <c r="A874" s="28"/>
      <c r="B874" s="28"/>
      <c r="C874" s="28"/>
      <c r="D874" s="28"/>
      <c r="E874" s="28"/>
      <c r="F874" s="28"/>
      <c r="G874" s="28"/>
      <c r="H874" s="28"/>
      <c r="I874" s="28"/>
      <c r="J874" s="28"/>
      <c r="K874" s="28"/>
      <c r="L874" s="28"/>
      <c r="M874" s="28"/>
      <c r="N874" s="28"/>
      <c r="O874" s="28"/>
      <c r="P874" s="28"/>
      <c r="Q874" s="28"/>
      <c r="R874" s="28"/>
      <c r="S874" s="28"/>
    </row>
    <row r="875" spans="1:19" ht="12.75" customHeight="1" x14ac:dyDescent="0.25">
      <c r="A875" s="28"/>
      <c r="B875" s="28"/>
      <c r="C875" s="28"/>
      <c r="D875" s="28"/>
      <c r="E875" s="28"/>
      <c r="F875" s="28"/>
      <c r="G875" s="28"/>
      <c r="H875" s="28"/>
      <c r="I875" s="28"/>
      <c r="J875" s="28"/>
      <c r="K875" s="28"/>
      <c r="L875" s="28"/>
      <c r="M875" s="28"/>
      <c r="N875" s="28"/>
      <c r="O875" s="28"/>
      <c r="P875" s="28"/>
      <c r="Q875" s="28"/>
      <c r="R875" s="28"/>
      <c r="S875" s="28"/>
    </row>
    <row r="876" spans="1:19" ht="12.75" customHeight="1" x14ac:dyDescent="0.25">
      <c r="A876" s="28"/>
      <c r="B876" s="28"/>
      <c r="C876" s="28"/>
      <c r="D876" s="28"/>
      <c r="E876" s="28"/>
      <c r="F876" s="28"/>
      <c r="G876" s="28"/>
      <c r="H876" s="28"/>
      <c r="I876" s="28"/>
      <c r="J876" s="28"/>
      <c r="K876" s="28"/>
      <c r="L876" s="28"/>
      <c r="M876" s="28"/>
      <c r="N876" s="28"/>
      <c r="O876" s="28"/>
      <c r="P876" s="28"/>
      <c r="Q876" s="28"/>
      <c r="R876" s="28"/>
      <c r="S876" s="28"/>
    </row>
    <row r="877" spans="1:19" ht="12.75" customHeight="1" x14ac:dyDescent="0.25">
      <c r="A877" s="28"/>
      <c r="B877" s="28"/>
      <c r="C877" s="28"/>
      <c r="D877" s="28"/>
      <c r="E877" s="28"/>
      <c r="F877" s="28"/>
      <c r="G877" s="28"/>
      <c r="H877" s="28"/>
      <c r="I877" s="28"/>
      <c r="J877" s="28"/>
      <c r="K877" s="28"/>
      <c r="L877" s="28"/>
      <c r="M877" s="28"/>
      <c r="N877" s="28"/>
      <c r="O877" s="28"/>
      <c r="P877" s="28"/>
      <c r="Q877" s="28"/>
      <c r="R877" s="28"/>
      <c r="S877" s="28"/>
    </row>
    <row r="878" spans="1:19" ht="12.75" customHeight="1" x14ac:dyDescent="0.25">
      <c r="A878" s="28"/>
      <c r="B878" s="28"/>
      <c r="C878" s="28"/>
      <c r="D878" s="28"/>
      <c r="E878" s="28"/>
      <c r="F878" s="28"/>
      <c r="G878" s="28"/>
      <c r="H878" s="28"/>
      <c r="I878" s="28"/>
      <c r="J878" s="28"/>
      <c r="K878" s="28"/>
      <c r="L878" s="28"/>
      <c r="M878" s="28"/>
      <c r="N878" s="28"/>
      <c r="O878" s="28"/>
      <c r="P878" s="28"/>
      <c r="Q878" s="28"/>
      <c r="R878" s="28"/>
      <c r="S878" s="28"/>
    </row>
    <row r="879" spans="1:19" ht="12.75" customHeight="1" x14ac:dyDescent="0.25">
      <c r="A879" s="28"/>
      <c r="B879" s="28"/>
      <c r="C879" s="28"/>
      <c r="D879" s="28"/>
      <c r="E879" s="28"/>
      <c r="F879" s="28"/>
      <c r="G879" s="28"/>
      <c r="H879" s="28"/>
      <c r="I879" s="28"/>
      <c r="J879" s="28"/>
      <c r="K879" s="28"/>
      <c r="L879" s="28"/>
      <c r="M879" s="28"/>
      <c r="N879" s="28"/>
      <c r="O879" s="28"/>
      <c r="P879" s="28"/>
      <c r="Q879" s="28"/>
      <c r="R879" s="28"/>
      <c r="S879" s="28"/>
    </row>
    <row r="880" spans="1:19" ht="12.75" customHeight="1" x14ac:dyDescent="0.25">
      <c r="A880" s="28"/>
      <c r="B880" s="28"/>
      <c r="C880" s="28"/>
      <c r="D880" s="28"/>
      <c r="E880" s="28"/>
      <c r="F880" s="28"/>
      <c r="G880" s="28"/>
      <c r="H880" s="28"/>
      <c r="I880" s="28"/>
      <c r="J880" s="28"/>
      <c r="K880" s="28"/>
      <c r="L880" s="28"/>
      <c r="M880" s="28"/>
      <c r="N880" s="28"/>
      <c r="O880" s="28"/>
      <c r="P880" s="28"/>
      <c r="Q880" s="28"/>
      <c r="R880" s="28"/>
      <c r="S880" s="28"/>
    </row>
    <row r="881" spans="1:19" ht="12.75" customHeight="1" x14ac:dyDescent="0.25">
      <c r="A881" s="28"/>
      <c r="B881" s="28"/>
      <c r="C881" s="28"/>
      <c r="D881" s="28"/>
      <c r="E881" s="28"/>
      <c r="F881" s="28"/>
      <c r="G881" s="28"/>
      <c r="H881" s="28"/>
      <c r="I881" s="28"/>
      <c r="J881" s="28"/>
      <c r="K881" s="28"/>
      <c r="L881" s="28"/>
      <c r="M881" s="28"/>
      <c r="N881" s="28"/>
      <c r="O881" s="28"/>
      <c r="P881" s="28"/>
      <c r="Q881" s="28"/>
      <c r="R881" s="28"/>
      <c r="S881" s="28"/>
    </row>
    <row r="882" spans="1:19" ht="12.75" customHeight="1" x14ac:dyDescent="0.25">
      <c r="A882" s="28"/>
      <c r="B882" s="28"/>
      <c r="C882" s="28"/>
      <c r="D882" s="28"/>
      <c r="E882" s="28"/>
      <c r="F882" s="28"/>
      <c r="G882" s="28"/>
      <c r="H882" s="28"/>
      <c r="I882" s="28"/>
      <c r="J882" s="28"/>
      <c r="K882" s="28"/>
      <c r="L882" s="28"/>
      <c r="M882" s="28"/>
      <c r="N882" s="28"/>
      <c r="O882" s="28"/>
      <c r="P882" s="28"/>
      <c r="Q882" s="28"/>
      <c r="R882" s="28"/>
      <c r="S882" s="28"/>
    </row>
    <row r="883" spans="1:19" ht="12.75" customHeight="1" x14ac:dyDescent="0.25">
      <c r="A883" s="28"/>
      <c r="B883" s="28"/>
      <c r="C883" s="28"/>
      <c r="D883" s="28"/>
      <c r="E883" s="28"/>
      <c r="F883" s="28"/>
      <c r="G883" s="28"/>
      <c r="H883" s="28"/>
      <c r="I883" s="28"/>
      <c r="J883" s="28"/>
      <c r="K883" s="28"/>
      <c r="L883" s="28"/>
      <c r="M883" s="28"/>
      <c r="N883" s="28"/>
      <c r="O883" s="28"/>
      <c r="P883" s="28"/>
      <c r="Q883" s="28"/>
      <c r="R883" s="28"/>
      <c r="S883" s="28"/>
    </row>
    <row r="884" spans="1:19" ht="12.75" customHeight="1" x14ac:dyDescent="0.25">
      <c r="A884" s="28"/>
      <c r="B884" s="28"/>
      <c r="C884" s="28"/>
      <c r="D884" s="28"/>
      <c r="E884" s="28"/>
      <c r="F884" s="28"/>
      <c r="G884" s="28"/>
      <c r="H884" s="28"/>
      <c r="I884" s="28"/>
      <c r="J884" s="28"/>
      <c r="K884" s="28"/>
      <c r="L884" s="28"/>
      <c r="M884" s="28"/>
      <c r="N884" s="28"/>
      <c r="O884" s="28"/>
      <c r="P884" s="28"/>
      <c r="Q884" s="28"/>
      <c r="R884" s="28"/>
      <c r="S884" s="28"/>
    </row>
    <row r="885" spans="1:19" ht="12.75" customHeight="1" x14ac:dyDescent="0.25">
      <c r="A885" s="28"/>
      <c r="B885" s="28"/>
      <c r="C885" s="28"/>
      <c r="D885" s="28"/>
      <c r="E885" s="28"/>
      <c r="F885" s="28"/>
      <c r="G885" s="28"/>
      <c r="H885" s="28"/>
      <c r="I885" s="28"/>
      <c r="J885" s="28"/>
      <c r="K885" s="28"/>
      <c r="L885" s="28"/>
      <c r="M885" s="28"/>
      <c r="N885" s="28"/>
      <c r="O885" s="28"/>
      <c r="P885" s="28"/>
      <c r="Q885" s="28"/>
      <c r="R885" s="28"/>
      <c r="S885" s="28"/>
    </row>
    <row r="886" spans="1:19" ht="12.75" customHeight="1" x14ac:dyDescent="0.25">
      <c r="A886" s="28"/>
      <c r="B886" s="28"/>
      <c r="C886" s="28"/>
      <c r="D886" s="28"/>
      <c r="E886" s="28"/>
      <c r="F886" s="28"/>
      <c r="G886" s="28"/>
      <c r="H886" s="28"/>
      <c r="I886" s="28"/>
      <c r="J886" s="28"/>
      <c r="K886" s="28"/>
      <c r="L886" s="28"/>
      <c r="M886" s="28"/>
      <c r="N886" s="28"/>
      <c r="O886" s="28"/>
      <c r="P886" s="28"/>
      <c r="Q886" s="28"/>
      <c r="R886" s="28"/>
      <c r="S886" s="28"/>
    </row>
    <row r="887" spans="1:19" ht="12.75" customHeight="1" x14ac:dyDescent="0.25">
      <c r="A887" s="28"/>
      <c r="B887" s="28"/>
      <c r="C887" s="28"/>
      <c r="D887" s="28"/>
      <c r="E887" s="28"/>
      <c r="F887" s="28"/>
      <c r="G887" s="28"/>
      <c r="H887" s="28"/>
      <c r="I887" s="28"/>
      <c r="J887" s="28"/>
      <c r="K887" s="28"/>
      <c r="L887" s="28"/>
      <c r="M887" s="28"/>
      <c r="N887" s="28"/>
      <c r="O887" s="28"/>
      <c r="P887" s="28"/>
      <c r="Q887" s="28"/>
      <c r="R887" s="28"/>
      <c r="S887" s="28"/>
    </row>
    <row r="888" spans="1:19" ht="12.75" customHeight="1" x14ac:dyDescent="0.25">
      <c r="A888" s="28"/>
      <c r="B888" s="28"/>
      <c r="C888" s="28"/>
      <c r="D888" s="28"/>
      <c r="E888" s="28"/>
      <c r="F888" s="28"/>
      <c r="G888" s="28"/>
      <c r="H888" s="28"/>
      <c r="I888" s="28"/>
      <c r="J888" s="28"/>
      <c r="K888" s="28"/>
      <c r="L888" s="28"/>
      <c r="M888" s="28"/>
      <c r="N888" s="28"/>
      <c r="O888" s="28"/>
      <c r="P888" s="28"/>
      <c r="Q888" s="28"/>
      <c r="R888" s="28"/>
      <c r="S888" s="28"/>
    </row>
    <row r="889" spans="1:19" ht="12.75" customHeight="1" x14ac:dyDescent="0.25">
      <c r="A889" s="28"/>
      <c r="B889" s="28"/>
      <c r="C889" s="28"/>
      <c r="D889" s="28"/>
      <c r="E889" s="28"/>
      <c r="F889" s="28"/>
      <c r="G889" s="28"/>
      <c r="H889" s="28"/>
      <c r="I889" s="28"/>
      <c r="J889" s="28"/>
      <c r="K889" s="28"/>
      <c r="L889" s="28"/>
      <c r="M889" s="28"/>
      <c r="N889" s="28"/>
      <c r="O889" s="28"/>
      <c r="P889" s="28"/>
      <c r="Q889" s="28"/>
      <c r="R889" s="28"/>
      <c r="S889" s="28"/>
    </row>
    <row r="890" spans="1:19" ht="12.75" customHeight="1" x14ac:dyDescent="0.25">
      <c r="A890" s="28"/>
      <c r="B890" s="28"/>
      <c r="C890" s="28"/>
      <c r="D890" s="28"/>
      <c r="E890" s="28"/>
      <c r="F890" s="28"/>
      <c r="G890" s="28"/>
      <c r="H890" s="28"/>
      <c r="I890" s="28"/>
      <c r="J890" s="28"/>
      <c r="K890" s="28"/>
      <c r="L890" s="28"/>
      <c r="M890" s="28"/>
      <c r="N890" s="28"/>
      <c r="O890" s="28"/>
      <c r="P890" s="28"/>
      <c r="Q890" s="28"/>
      <c r="R890" s="28"/>
      <c r="S890" s="28"/>
    </row>
    <row r="891" spans="1:19" ht="12.75" customHeight="1" x14ac:dyDescent="0.25">
      <c r="A891" s="28"/>
      <c r="B891" s="28"/>
      <c r="C891" s="28"/>
      <c r="D891" s="28"/>
      <c r="E891" s="28"/>
      <c r="F891" s="28"/>
      <c r="G891" s="28"/>
      <c r="H891" s="28"/>
      <c r="I891" s="28"/>
      <c r="J891" s="28"/>
      <c r="K891" s="28"/>
      <c r="L891" s="28"/>
      <c r="M891" s="28"/>
      <c r="N891" s="28"/>
      <c r="O891" s="28"/>
      <c r="P891" s="28"/>
      <c r="Q891" s="28"/>
      <c r="R891" s="28"/>
      <c r="S891" s="28"/>
    </row>
    <row r="892" spans="1:19" ht="12.75" customHeight="1" x14ac:dyDescent="0.25">
      <c r="A892" s="28"/>
      <c r="B892" s="28"/>
      <c r="C892" s="28"/>
      <c r="D892" s="28"/>
      <c r="E892" s="28"/>
      <c r="F892" s="28"/>
      <c r="G892" s="28"/>
      <c r="H892" s="28"/>
      <c r="I892" s="28"/>
      <c r="J892" s="28"/>
      <c r="K892" s="28"/>
      <c r="L892" s="28"/>
      <c r="M892" s="28"/>
      <c r="N892" s="28"/>
      <c r="O892" s="28"/>
      <c r="P892" s="28"/>
      <c r="Q892" s="28"/>
      <c r="R892" s="28"/>
      <c r="S892" s="28"/>
    </row>
    <row r="893" spans="1:19" ht="12.75" customHeight="1" x14ac:dyDescent="0.25">
      <c r="A893" s="28"/>
      <c r="B893" s="28"/>
      <c r="C893" s="28"/>
      <c r="D893" s="28"/>
      <c r="E893" s="28"/>
      <c r="F893" s="28"/>
      <c r="G893" s="28"/>
      <c r="H893" s="28"/>
      <c r="I893" s="28"/>
      <c r="J893" s="28"/>
      <c r="K893" s="28"/>
      <c r="L893" s="28"/>
      <c r="M893" s="28"/>
      <c r="N893" s="28"/>
      <c r="O893" s="28"/>
      <c r="P893" s="28"/>
      <c r="Q893" s="28"/>
      <c r="R893" s="28"/>
      <c r="S893" s="28"/>
    </row>
    <row r="894" spans="1:19" ht="12.75" customHeight="1" x14ac:dyDescent="0.25">
      <c r="A894" s="28"/>
      <c r="B894" s="28"/>
      <c r="C894" s="28"/>
      <c r="D894" s="28"/>
      <c r="E894" s="28"/>
      <c r="F894" s="28"/>
      <c r="G894" s="28"/>
      <c r="H894" s="28"/>
      <c r="I894" s="28"/>
      <c r="J894" s="28"/>
      <c r="K894" s="28"/>
      <c r="L894" s="28"/>
      <c r="M894" s="28"/>
      <c r="N894" s="28"/>
      <c r="O894" s="28"/>
      <c r="P894" s="28"/>
      <c r="Q894" s="28"/>
      <c r="R894" s="28"/>
      <c r="S894" s="28"/>
    </row>
    <row r="895" spans="1:19" ht="12.75" customHeight="1" x14ac:dyDescent="0.25">
      <c r="A895" s="28"/>
      <c r="B895" s="28"/>
      <c r="C895" s="28"/>
      <c r="D895" s="28"/>
      <c r="E895" s="28"/>
      <c r="F895" s="28"/>
      <c r="G895" s="28"/>
      <c r="H895" s="28"/>
      <c r="I895" s="28"/>
      <c r="J895" s="28"/>
      <c r="K895" s="28"/>
      <c r="L895" s="28"/>
      <c r="M895" s="28"/>
      <c r="N895" s="28"/>
      <c r="O895" s="28"/>
      <c r="P895" s="28"/>
      <c r="Q895" s="28"/>
      <c r="R895" s="28"/>
      <c r="S895" s="28"/>
    </row>
    <row r="896" spans="1:19" ht="12.75" customHeight="1" x14ac:dyDescent="0.25">
      <c r="A896" s="28"/>
      <c r="B896" s="28"/>
      <c r="C896" s="28"/>
      <c r="D896" s="28"/>
      <c r="E896" s="28"/>
      <c r="F896" s="28"/>
      <c r="G896" s="28"/>
      <c r="H896" s="28"/>
      <c r="I896" s="28"/>
      <c r="J896" s="28"/>
      <c r="K896" s="28"/>
      <c r="L896" s="28"/>
      <c r="M896" s="28"/>
      <c r="N896" s="28"/>
      <c r="O896" s="28"/>
      <c r="P896" s="28"/>
      <c r="Q896" s="28"/>
      <c r="R896" s="28"/>
      <c r="S896" s="28"/>
    </row>
    <row r="897" spans="1:19" ht="12.75" customHeight="1" x14ac:dyDescent="0.25">
      <c r="A897" s="28"/>
      <c r="B897" s="28"/>
      <c r="C897" s="28"/>
      <c r="D897" s="28"/>
      <c r="E897" s="28"/>
      <c r="F897" s="28"/>
      <c r="G897" s="28"/>
      <c r="H897" s="28"/>
      <c r="I897" s="28"/>
      <c r="J897" s="28"/>
      <c r="K897" s="28"/>
      <c r="L897" s="28"/>
      <c r="M897" s="28"/>
      <c r="N897" s="28"/>
      <c r="O897" s="28"/>
      <c r="P897" s="28"/>
      <c r="Q897" s="28"/>
      <c r="R897" s="28"/>
      <c r="S897" s="28"/>
    </row>
    <row r="898" spans="1:19" ht="12.75" customHeight="1" x14ac:dyDescent="0.25">
      <c r="A898" s="28"/>
      <c r="B898" s="28"/>
      <c r="C898" s="28"/>
      <c r="D898" s="28"/>
      <c r="E898" s="28"/>
      <c r="F898" s="28"/>
      <c r="G898" s="28"/>
      <c r="H898" s="28"/>
      <c r="I898" s="28"/>
      <c r="J898" s="28"/>
      <c r="K898" s="28"/>
      <c r="L898" s="28"/>
      <c r="M898" s="28"/>
      <c r="N898" s="28"/>
      <c r="O898" s="28"/>
      <c r="P898" s="28"/>
      <c r="Q898" s="28"/>
      <c r="R898" s="28"/>
      <c r="S898" s="28"/>
    </row>
    <row r="899" spans="1:19" ht="12.75" customHeight="1" x14ac:dyDescent="0.25">
      <c r="A899" s="28"/>
      <c r="B899" s="28"/>
      <c r="C899" s="28"/>
      <c r="D899" s="28"/>
      <c r="E899" s="28"/>
      <c r="F899" s="28"/>
      <c r="G899" s="28"/>
      <c r="H899" s="28"/>
      <c r="I899" s="28"/>
      <c r="J899" s="28"/>
      <c r="K899" s="28"/>
      <c r="L899" s="28"/>
      <c r="M899" s="28"/>
      <c r="N899" s="28"/>
      <c r="O899" s="28"/>
      <c r="P899" s="28"/>
      <c r="Q899" s="28"/>
      <c r="R899" s="28"/>
      <c r="S899" s="28"/>
    </row>
    <row r="900" spans="1:19" ht="12.75" customHeight="1" x14ac:dyDescent="0.25">
      <c r="A900" s="28"/>
      <c r="B900" s="28"/>
      <c r="C900" s="28"/>
      <c r="D900" s="28"/>
      <c r="E900" s="28"/>
      <c r="F900" s="28"/>
      <c r="G900" s="28"/>
      <c r="H900" s="28"/>
      <c r="I900" s="28"/>
      <c r="J900" s="28"/>
      <c r="K900" s="28"/>
      <c r="L900" s="28"/>
      <c r="M900" s="28"/>
      <c r="N900" s="28"/>
      <c r="O900" s="28"/>
      <c r="P900" s="28"/>
      <c r="Q900" s="28"/>
      <c r="R900" s="28"/>
      <c r="S900" s="28"/>
    </row>
    <row r="901" spans="1:19" ht="12.75" customHeight="1" x14ac:dyDescent="0.25">
      <c r="A901" s="28"/>
      <c r="B901" s="28"/>
      <c r="C901" s="28"/>
      <c r="D901" s="28"/>
      <c r="E901" s="28"/>
      <c r="F901" s="28"/>
      <c r="G901" s="28"/>
      <c r="H901" s="28"/>
      <c r="I901" s="28"/>
      <c r="J901" s="28"/>
      <c r="K901" s="28"/>
      <c r="L901" s="28"/>
      <c r="M901" s="28"/>
      <c r="N901" s="28"/>
      <c r="O901" s="28"/>
      <c r="P901" s="28"/>
      <c r="Q901" s="28"/>
      <c r="R901" s="28"/>
      <c r="S901" s="28"/>
    </row>
    <row r="902" spans="1:19" ht="12.75" customHeight="1" x14ac:dyDescent="0.25">
      <c r="A902" s="28"/>
      <c r="B902" s="28"/>
      <c r="C902" s="28"/>
      <c r="D902" s="28"/>
      <c r="E902" s="28"/>
      <c r="F902" s="28"/>
      <c r="G902" s="28"/>
      <c r="H902" s="28"/>
      <c r="I902" s="28"/>
      <c r="J902" s="28"/>
      <c r="K902" s="28"/>
      <c r="L902" s="28"/>
      <c r="M902" s="28"/>
      <c r="N902" s="28"/>
      <c r="O902" s="28"/>
      <c r="P902" s="28"/>
      <c r="Q902" s="28"/>
      <c r="R902" s="28"/>
      <c r="S902" s="28"/>
    </row>
    <row r="903" spans="1:19" ht="12.75" customHeight="1" x14ac:dyDescent="0.25">
      <c r="A903" s="28"/>
      <c r="B903" s="28"/>
      <c r="C903" s="28"/>
      <c r="D903" s="28"/>
      <c r="E903" s="28"/>
      <c r="F903" s="28"/>
      <c r="G903" s="28"/>
      <c r="H903" s="28"/>
      <c r="I903" s="28"/>
      <c r="J903" s="28"/>
      <c r="K903" s="28"/>
      <c r="L903" s="28"/>
      <c r="M903" s="28"/>
      <c r="N903" s="28"/>
      <c r="O903" s="28"/>
      <c r="P903" s="28"/>
      <c r="Q903" s="28"/>
      <c r="R903" s="28"/>
      <c r="S903" s="28"/>
    </row>
    <row r="904" spans="1:19" ht="12.75" customHeight="1" x14ac:dyDescent="0.25">
      <c r="A904" s="28"/>
      <c r="B904" s="28"/>
      <c r="C904" s="28"/>
      <c r="D904" s="28"/>
      <c r="E904" s="28"/>
      <c r="F904" s="28"/>
      <c r="G904" s="28"/>
      <c r="H904" s="28"/>
      <c r="I904" s="28"/>
      <c r="J904" s="28"/>
      <c r="K904" s="28"/>
      <c r="L904" s="28"/>
      <c r="M904" s="28"/>
      <c r="N904" s="28"/>
      <c r="O904" s="28"/>
      <c r="P904" s="28"/>
      <c r="Q904" s="28"/>
      <c r="R904" s="28"/>
      <c r="S904" s="28"/>
    </row>
    <row r="905" spans="1:19" ht="12.75" customHeight="1" x14ac:dyDescent="0.25">
      <c r="A905" s="28"/>
      <c r="B905" s="28"/>
      <c r="C905" s="28"/>
      <c r="D905" s="28"/>
      <c r="E905" s="28"/>
      <c r="F905" s="28"/>
      <c r="G905" s="28"/>
      <c r="H905" s="28"/>
      <c r="I905" s="28"/>
      <c r="J905" s="28"/>
      <c r="K905" s="28"/>
      <c r="L905" s="28"/>
      <c r="M905" s="28"/>
      <c r="N905" s="28"/>
      <c r="O905" s="28"/>
      <c r="P905" s="28"/>
      <c r="Q905" s="28"/>
      <c r="R905" s="28"/>
      <c r="S905" s="28"/>
    </row>
    <row r="906" spans="1:19" ht="12.75" customHeight="1" x14ac:dyDescent="0.25">
      <c r="A906" s="28"/>
      <c r="B906" s="28"/>
      <c r="C906" s="28"/>
      <c r="D906" s="28"/>
      <c r="E906" s="28"/>
      <c r="F906" s="28"/>
      <c r="G906" s="28"/>
      <c r="H906" s="28"/>
      <c r="I906" s="28"/>
      <c r="J906" s="28"/>
      <c r="K906" s="28"/>
      <c r="L906" s="28"/>
      <c r="M906" s="28"/>
      <c r="N906" s="28"/>
      <c r="O906" s="28"/>
      <c r="P906" s="28"/>
      <c r="Q906" s="28"/>
      <c r="R906" s="28"/>
      <c r="S906" s="28"/>
    </row>
    <row r="907" spans="1:19" ht="12.75" customHeight="1" x14ac:dyDescent="0.25">
      <c r="A907" s="28"/>
      <c r="B907" s="28"/>
      <c r="C907" s="28"/>
      <c r="D907" s="28"/>
      <c r="E907" s="28"/>
      <c r="F907" s="28"/>
      <c r="G907" s="28"/>
      <c r="H907" s="28"/>
      <c r="I907" s="28"/>
      <c r="J907" s="28"/>
      <c r="K907" s="28"/>
      <c r="L907" s="28"/>
      <c r="M907" s="28"/>
      <c r="N907" s="28"/>
      <c r="O907" s="28"/>
      <c r="P907" s="28"/>
      <c r="Q907" s="28"/>
      <c r="R907" s="28"/>
      <c r="S907" s="28"/>
    </row>
    <row r="908" spans="1:19" ht="12.75" customHeight="1" x14ac:dyDescent="0.25">
      <c r="A908" s="28"/>
      <c r="B908" s="28"/>
      <c r="C908" s="28"/>
      <c r="D908" s="28"/>
      <c r="E908" s="28"/>
      <c r="F908" s="28"/>
      <c r="G908" s="28"/>
      <c r="H908" s="28"/>
      <c r="I908" s="28"/>
      <c r="J908" s="28"/>
      <c r="K908" s="28"/>
      <c r="L908" s="28"/>
      <c r="M908" s="28"/>
      <c r="N908" s="28"/>
      <c r="O908" s="28"/>
      <c r="P908" s="28"/>
      <c r="Q908" s="28"/>
      <c r="R908" s="28"/>
      <c r="S908" s="28"/>
    </row>
    <row r="909" spans="1:19" ht="12.75" customHeight="1" x14ac:dyDescent="0.25">
      <c r="A909" s="28"/>
      <c r="B909" s="28"/>
      <c r="C909" s="28"/>
      <c r="D909" s="28"/>
      <c r="E909" s="28"/>
      <c r="F909" s="28"/>
      <c r="G909" s="28"/>
      <c r="H909" s="28"/>
      <c r="I909" s="28"/>
      <c r="J909" s="28"/>
      <c r="K909" s="28"/>
      <c r="L909" s="28"/>
      <c r="M909" s="28"/>
      <c r="N909" s="28"/>
      <c r="O909" s="28"/>
      <c r="P909" s="28"/>
      <c r="Q909" s="28"/>
      <c r="R909" s="28"/>
      <c r="S909" s="28"/>
    </row>
    <row r="910" spans="1:19" ht="12.75" customHeight="1" x14ac:dyDescent="0.25">
      <c r="A910" s="28"/>
      <c r="B910" s="28"/>
      <c r="C910" s="28"/>
      <c r="D910" s="28"/>
      <c r="E910" s="28"/>
      <c r="F910" s="28"/>
      <c r="G910" s="28"/>
      <c r="H910" s="28"/>
      <c r="I910" s="28"/>
      <c r="J910" s="28"/>
      <c r="K910" s="28"/>
      <c r="L910" s="28"/>
      <c r="M910" s="28"/>
      <c r="N910" s="28"/>
      <c r="O910" s="28"/>
      <c r="P910" s="28"/>
      <c r="Q910" s="28"/>
      <c r="R910" s="28"/>
      <c r="S910" s="28"/>
    </row>
    <row r="911" spans="1:19" ht="12.75" customHeight="1" x14ac:dyDescent="0.25">
      <c r="A911" s="28"/>
      <c r="B911" s="28"/>
      <c r="C911" s="28"/>
      <c r="D911" s="28"/>
      <c r="E911" s="28"/>
      <c r="F911" s="28"/>
      <c r="G911" s="28"/>
      <c r="H911" s="28"/>
      <c r="I911" s="28"/>
      <c r="J911" s="28"/>
      <c r="K911" s="28"/>
      <c r="L911" s="28"/>
      <c r="M911" s="28"/>
      <c r="N911" s="28"/>
      <c r="O911" s="28"/>
      <c r="P911" s="28"/>
      <c r="Q911" s="28"/>
      <c r="R911" s="28"/>
      <c r="S911" s="28"/>
    </row>
    <row r="912" spans="1:19" ht="12.75" customHeight="1" x14ac:dyDescent="0.25">
      <c r="A912" s="28"/>
      <c r="B912" s="28"/>
      <c r="C912" s="28"/>
      <c r="D912" s="28"/>
      <c r="E912" s="28"/>
      <c r="F912" s="28"/>
      <c r="G912" s="28"/>
      <c r="H912" s="28"/>
      <c r="I912" s="28"/>
      <c r="J912" s="28"/>
      <c r="K912" s="28"/>
      <c r="L912" s="28"/>
      <c r="M912" s="28"/>
      <c r="N912" s="28"/>
      <c r="O912" s="28"/>
      <c r="P912" s="28"/>
      <c r="Q912" s="28"/>
      <c r="R912" s="28"/>
      <c r="S912" s="28"/>
    </row>
    <row r="913" spans="1:19" ht="12.75" customHeight="1" x14ac:dyDescent="0.25">
      <c r="A913" s="28"/>
      <c r="B913" s="28"/>
      <c r="C913" s="28"/>
      <c r="D913" s="28"/>
      <c r="E913" s="28"/>
      <c r="F913" s="28"/>
      <c r="G913" s="28"/>
      <c r="H913" s="28"/>
      <c r="I913" s="28"/>
      <c r="J913" s="28"/>
      <c r="K913" s="28"/>
      <c r="L913" s="28"/>
      <c r="M913" s="28"/>
      <c r="N913" s="28"/>
      <c r="O913" s="28"/>
      <c r="P913" s="28"/>
      <c r="Q913" s="28"/>
      <c r="R913" s="28"/>
      <c r="S913" s="28"/>
    </row>
    <row r="914" spans="1:19" ht="12.75" customHeight="1" x14ac:dyDescent="0.25">
      <c r="A914" s="28"/>
      <c r="B914" s="28"/>
      <c r="C914" s="28"/>
      <c r="D914" s="28"/>
      <c r="E914" s="28"/>
      <c r="F914" s="28"/>
      <c r="G914" s="28"/>
      <c r="H914" s="28"/>
      <c r="I914" s="28"/>
      <c r="J914" s="28"/>
      <c r="K914" s="28"/>
      <c r="L914" s="28"/>
      <c r="M914" s="28"/>
      <c r="N914" s="28"/>
      <c r="O914" s="28"/>
      <c r="P914" s="28"/>
      <c r="Q914" s="28"/>
      <c r="R914" s="28"/>
      <c r="S914" s="28"/>
    </row>
    <row r="915" spans="1:19" ht="12.75" customHeight="1" x14ac:dyDescent="0.25">
      <c r="A915" s="28"/>
      <c r="B915" s="28"/>
      <c r="C915" s="28"/>
      <c r="D915" s="28"/>
      <c r="E915" s="28"/>
      <c r="F915" s="28"/>
      <c r="G915" s="28"/>
      <c r="H915" s="28"/>
      <c r="I915" s="28"/>
      <c r="J915" s="28"/>
      <c r="K915" s="28"/>
      <c r="L915" s="28"/>
      <c r="M915" s="28"/>
      <c r="N915" s="28"/>
      <c r="O915" s="28"/>
      <c r="P915" s="28"/>
      <c r="Q915" s="28"/>
      <c r="R915" s="28"/>
      <c r="S915" s="28"/>
    </row>
    <row r="916" spans="1:19" ht="12.75" customHeight="1" x14ac:dyDescent="0.25">
      <c r="A916" s="28"/>
      <c r="B916" s="28"/>
      <c r="C916" s="28"/>
      <c r="D916" s="28"/>
      <c r="E916" s="28"/>
      <c r="F916" s="28"/>
      <c r="G916" s="28"/>
      <c r="H916" s="28"/>
      <c r="I916" s="28"/>
      <c r="J916" s="28"/>
      <c r="K916" s="28"/>
      <c r="L916" s="28"/>
      <c r="M916" s="28"/>
      <c r="N916" s="28"/>
      <c r="O916" s="28"/>
      <c r="P916" s="28"/>
      <c r="Q916" s="28"/>
      <c r="R916" s="28"/>
      <c r="S916" s="28"/>
    </row>
    <row r="917" spans="1:19" ht="12.75" customHeight="1" x14ac:dyDescent="0.25">
      <c r="A917" s="28"/>
      <c r="B917" s="28"/>
      <c r="C917" s="28"/>
      <c r="D917" s="28"/>
      <c r="E917" s="28"/>
      <c r="F917" s="28"/>
      <c r="G917" s="28"/>
      <c r="H917" s="28"/>
      <c r="I917" s="28"/>
      <c r="J917" s="28"/>
      <c r="K917" s="28"/>
      <c r="L917" s="28"/>
      <c r="M917" s="28"/>
      <c r="N917" s="28"/>
      <c r="O917" s="28"/>
      <c r="P917" s="28"/>
      <c r="Q917" s="28"/>
      <c r="R917" s="28"/>
      <c r="S917" s="28"/>
    </row>
    <row r="918" spans="1:19" ht="12.75" customHeight="1" x14ac:dyDescent="0.25">
      <c r="A918" s="28"/>
      <c r="B918" s="28"/>
      <c r="C918" s="28"/>
      <c r="D918" s="28"/>
      <c r="E918" s="28"/>
      <c r="F918" s="28"/>
      <c r="G918" s="28"/>
      <c r="H918" s="28"/>
      <c r="I918" s="28"/>
      <c r="J918" s="28"/>
      <c r="K918" s="28"/>
      <c r="L918" s="28"/>
      <c r="M918" s="28"/>
      <c r="N918" s="28"/>
      <c r="O918" s="28"/>
      <c r="P918" s="28"/>
      <c r="Q918" s="28"/>
      <c r="R918" s="28"/>
      <c r="S918" s="28"/>
    </row>
    <row r="919" spans="1:19" ht="12.75" customHeight="1" x14ac:dyDescent="0.25">
      <c r="A919" s="28"/>
      <c r="B919" s="28"/>
      <c r="C919" s="28"/>
      <c r="D919" s="28"/>
      <c r="E919" s="28"/>
      <c r="F919" s="28"/>
      <c r="G919" s="28"/>
      <c r="H919" s="28"/>
      <c r="I919" s="28"/>
      <c r="J919" s="28"/>
      <c r="K919" s="28"/>
      <c r="L919" s="28"/>
      <c r="M919" s="28"/>
      <c r="N919" s="28"/>
      <c r="O919" s="28"/>
      <c r="P919" s="28"/>
      <c r="Q919" s="28"/>
      <c r="R919" s="28"/>
      <c r="S919" s="28"/>
    </row>
    <row r="920" spans="1:19" ht="12.75" customHeight="1" x14ac:dyDescent="0.25">
      <c r="A920" s="28"/>
      <c r="B920" s="28"/>
      <c r="C920" s="28"/>
      <c r="D920" s="28"/>
      <c r="E920" s="28"/>
      <c r="F920" s="28"/>
      <c r="G920" s="28"/>
      <c r="H920" s="28"/>
      <c r="I920" s="28"/>
      <c r="J920" s="28"/>
      <c r="K920" s="28"/>
      <c r="L920" s="28"/>
      <c r="M920" s="28"/>
      <c r="N920" s="28"/>
      <c r="O920" s="28"/>
      <c r="P920" s="28"/>
      <c r="Q920" s="28"/>
      <c r="R920" s="28"/>
      <c r="S920" s="28"/>
    </row>
    <row r="921" spans="1:19" ht="12.75" customHeight="1" x14ac:dyDescent="0.25">
      <c r="A921" s="28"/>
      <c r="B921" s="28"/>
      <c r="C921" s="28"/>
      <c r="D921" s="28"/>
      <c r="E921" s="28"/>
      <c r="F921" s="28"/>
      <c r="G921" s="28"/>
      <c r="H921" s="28"/>
      <c r="I921" s="28"/>
      <c r="J921" s="28"/>
      <c r="K921" s="28"/>
      <c r="L921" s="28"/>
      <c r="M921" s="28"/>
      <c r="N921" s="28"/>
      <c r="O921" s="28"/>
      <c r="P921" s="28"/>
      <c r="Q921" s="28"/>
      <c r="R921" s="28"/>
      <c r="S921" s="28"/>
    </row>
    <row r="922" spans="1:19" ht="12.75" customHeight="1" x14ac:dyDescent="0.25">
      <c r="A922" s="28"/>
      <c r="B922" s="28"/>
      <c r="C922" s="28"/>
      <c r="D922" s="28"/>
      <c r="E922" s="28"/>
      <c r="F922" s="28"/>
      <c r="G922" s="28"/>
      <c r="H922" s="28"/>
      <c r="I922" s="28"/>
      <c r="J922" s="28"/>
      <c r="K922" s="28"/>
      <c r="L922" s="28"/>
      <c r="M922" s="28"/>
      <c r="N922" s="28"/>
      <c r="O922" s="28"/>
      <c r="P922" s="28"/>
      <c r="Q922" s="28"/>
      <c r="R922" s="28"/>
      <c r="S922" s="28"/>
    </row>
    <row r="923" spans="1:19" ht="12.75" customHeight="1" x14ac:dyDescent="0.25">
      <c r="A923" s="28"/>
      <c r="B923" s="28"/>
      <c r="C923" s="28"/>
      <c r="D923" s="28"/>
      <c r="E923" s="28"/>
      <c r="F923" s="28"/>
      <c r="G923" s="28"/>
      <c r="H923" s="28"/>
      <c r="I923" s="28"/>
      <c r="J923" s="28"/>
      <c r="K923" s="28"/>
      <c r="L923" s="28"/>
      <c r="M923" s="28"/>
      <c r="N923" s="28"/>
      <c r="O923" s="28"/>
      <c r="P923" s="28"/>
      <c r="Q923" s="28"/>
      <c r="R923" s="28"/>
      <c r="S923" s="28"/>
    </row>
    <row r="924" spans="1:19" ht="12.75" customHeight="1" x14ac:dyDescent="0.25">
      <c r="A924" s="28"/>
      <c r="B924" s="28"/>
      <c r="C924" s="28"/>
      <c r="D924" s="28"/>
      <c r="E924" s="28"/>
      <c r="F924" s="28"/>
      <c r="G924" s="28"/>
      <c r="H924" s="28"/>
      <c r="I924" s="28"/>
      <c r="J924" s="28"/>
      <c r="K924" s="28"/>
      <c r="L924" s="28"/>
      <c r="M924" s="28"/>
      <c r="N924" s="28"/>
      <c r="O924" s="28"/>
      <c r="P924" s="28"/>
      <c r="Q924" s="28"/>
      <c r="R924" s="28"/>
      <c r="S924" s="28"/>
    </row>
    <row r="925" spans="1:19" ht="12.75" customHeight="1" x14ac:dyDescent="0.25">
      <c r="A925" s="28"/>
      <c r="B925" s="28"/>
      <c r="C925" s="28"/>
      <c r="D925" s="28"/>
      <c r="E925" s="28"/>
      <c r="F925" s="28"/>
      <c r="G925" s="28"/>
      <c r="H925" s="28"/>
      <c r="I925" s="28"/>
      <c r="J925" s="28"/>
      <c r="K925" s="28"/>
      <c r="L925" s="28"/>
      <c r="M925" s="28"/>
      <c r="N925" s="28"/>
      <c r="O925" s="28"/>
      <c r="P925" s="28"/>
      <c r="Q925" s="28"/>
      <c r="R925" s="28"/>
      <c r="S925" s="28"/>
    </row>
    <row r="926" spans="1:19" ht="12.75" customHeight="1" x14ac:dyDescent="0.25">
      <c r="A926" s="28"/>
      <c r="B926" s="28"/>
      <c r="C926" s="28"/>
      <c r="D926" s="28"/>
      <c r="E926" s="28"/>
      <c r="F926" s="28"/>
      <c r="G926" s="28"/>
      <c r="H926" s="28"/>
      <c r="I926" s="28"/>
      <c r="J926" s="28"/>
      <c r="K926" s="28"/>
      <c r="L926" s="28"/>
      <c r="M926" s="28"/>
      <c r="N926" s="28"/>
      <c r="O926" s="28"/>
      <c r="P926" s="28"/>
      <c r="Q926" s="28"/>
      <c r="R926" s="28"/>
      <c r="S926" s="28"/>
    </row>
    <row r="927" spans="1:19" ht="12.75" customHeight="1" x14ac:dyDescent="0.25">
      <c r="A927" s="28"/>
      <c r="B927" s="28"/>
      <c r="C927" s="28"/>
      <c r="D927" s="28"/>
      <c r="E927" s="28"/>
      <c r="F927" s="28"/>
      <c r="G927" s="28"/>
      <c r="H927" s="28"/>
      <c r="I927" s="28"/>
      <c r="J927" s="28"/>
      <c r="K927" s="28"/>
      <c r="L927" s="28"/>
      <c r="M927" s="28"/>
      <c r="N927" s="28"/>
      <c r="O927" s="28"/>
      <c r="P927" s="28"/>
      <c r="Q927" s="28"/>
      <c r="R927" s="28"/>
      <c r="S927" s="28"/>
    </row>
    <row r="928" spans="1:19" ht="12.75" customHeight="1" x14ac:dyDescent="0.25">
      <c r="A928" s="28"/>
      <c r="B928" s="28"/>
      <c r="C928" s="28"/>
      <c r="D928" s="28"/>
      <c r="E928" s="28"/>
      <c r="F928" s="28"/>
      <c r="G928" s="28"/>
      <c r="H928" s="28"/>
      <c r="I928" s="28"/>
      <c r="J928" s="28"/>
      <c r="K928" s="28"/>
      <c r="L928" s="28"/>
      <c r="M928" s="28"/>
      <c r="N928" s="28"/>
      <c r="O928" s="28"/>
      <c r="P928" s="28"/>
      <c r="Q928" s="28"/>
      <c r="R928" s="28"/>
      <c r="S928" s="28"/>
    </row>
    <row r="929" spans="1:19" ht="12.75" customHeight="1" x14ac:dyDescent="0.25">
      <c r="A929" s="28"/>
      <c r="B929" s="28"/>
      <c r="C929" s="28"/>
      <c r="D929" s="28"/>
      <c r="E929" s="28"/>
      <c r="F929" s="28"/>
      <c r="G929" s="28"/>
      <c r="H929" s="28"/>
      <c r="I929" s="28"/>
      <c r="J929" s="28"/>
      <c r="K929" s="28"/>
      <c r="L929" s="28"/>
      <c r="M929" s="28"/>
      <c r="N929" s="28"/>
      <c r="O929" s="28"/>
      <c r="P929" s="28"/>
      <c r="Q929" s="28"/>
      <c r="R929" s="28"/>
      <c r="S929" s="28"/>
    </row>
    <row r="930" spans="1:19" ht="12.75" customHeight="1" x14ac:dyDescent="0.25">
      <c r="A930" s="28"/>
      <c r="B930" s="28"/>
      <c r="C930" s="28"/>
      <c r="D930" s="28"/>
      <c r="E930" s="28"/>
      <c r="F930" s="28"/>
      <c r="G930" s="28"/>
      <c r="H930" s="28"/>
      <c r="I930" s="28"/>
      <c r="J930" s="28"/>
      <c r="K930" s="28"/>
      <c r="L930" s="28"/>
      <c r="M930" s="28"/>
      <c r="N930" s="28"/>
      <c r="O930" s="28"/>
      <c r="P930" s="28"/>
      <c r="Q930" s="28"/>
      <c r="R930" s="28"/>
      <c r="S930" s="28"/>
    </row>
    <row r="931" spans="1:19" ht="12.75" customHeight="1" x14ac:dyDescent="0.25">
      <c r="A931" s="28"/>
      <c r="B931" s="28"/>
      <c r="C931" s="28"/>
      <c r="D931" s="28"/>
      <c r="E931" s="28"/>
      <c r="F931" s="28"/>
      <c r="G931" s="28"/>
      <c r="H931" s="28"/>
      <c r="I931" s="28"/>
      <c r="J931" s="28"/>
      <c r="K931" s="28"/>
      <c r="L931" s="28"/>
      <c r="M931" s="28"/>
      <c r="N931" s="28"/>
      <c r="O931" s="28"/>
      <c r="P931" s="28"/>
      <c r="Q931" s="28"/>
      <c r="R931" s="28"/>
      <c r="S931" s="28"/>
    </row>
    <row r="932" spans="1:19" ht="12.75" customHeight="1" x14ac:dyDescent="0.25">
      <c r="A932" s="28"/>
      <c r="B932" s="28"/>
      <c r="C932" s="28"/>
      <c r="D932" s="28"/>
      <c r="E932" s="28"/>
      <c r="F932" s="28"/>
      <c r="G932" s="28"/>
      <c r="H932" s="28"/>
      <c r="I932" s="28"/>
      <c r="J932" s="28"/>
      <c r="K932" s="28"/>
      <c r="L932" s="28"/>
      <c r="M932" s="28"/>
      <c r="N932" s="28"/>
      <c r="O932" s="28"/>
      <c r="P932" s="28"/>
      <c r="Q932" s="28"/>
      <c r="R932" s="28"/>
      <c r="S932" s="28"/>
    </row>
    <row r="933" spans="1:19" ht="12.75" customHeight="1" x14ac:dyDescent="0.25">
      <c r="A933" s="28"/>
      <c r="B933" s="28"/>
      <c r="C933" s="28"/>
      <c r="D933" s="28"/>
      <c r="E933" s="28"/>
      <c r="F933" s="28"/>
      <c r="G933" s="28"/>
      <c r="H933" s="28"/>
      <c r="I933" s="28"/>
      <c r="J933" s="28"/>
      <c r="K933" s="28"/>
      <c r="L933" s="28"/>
      <c r="M933" s="28"/>
      <c r="N933" s="28"/>
      <c r="O933" s="28"/>
      <c r="P933" s="28"/>
      <c r="Q933" s="28"/>
      <c r="R933" s="28"/>
      <c r="S933" s="28"/>
    </row>
    <row r="934" spans="1:19" ht="12.75" customHeight="1" x14ac:dyDescent="0.25">
      <c r="A934" s="28"/>
      <c r="B934" s="28"/>
      <c r="C934" s="28"/>
      <c r="D934" s="28"/>
      <c r="E934" s="28"/>
      <c r="F934" s="28"/>
      <c r="G934" s="28"/>
      <c r="H934" s="28"/>
      <c r="I934" s="28"/>
      <c r="J934" s="28"/>
      <c r="K934" s="28"/>
      <c r="L934" s="28"/>
      <c r="M934" s="28"/>
      <c r="N934" s="28"/>
      <c r="O934" s="28"/>
      <c r="P934" s="28"/>
      <c r="Q934" s="28"/>
      <c r="R934" s="28"/>
      <c r="S934" s="28"/>
    </row>
    <row r="935" spans="1:19" ht="12.75" customHeight="1" x14ac:dyDescent="0.25">
      <c r="A935" s="28"/>
      <c r="B935" s="28"/>
      <c r="C935" s="28"/>
      <c r="D935" s="28"/>
      <c r="E935" s="28"/>
      <c r="F935" s="28"/>
      <c r="G935" s="28"/>
      <c r="H935" s="28"/>
      <c r="I935" s="28"/>
      <c r="J935" s="28"/>
      <c r="K935" s="28"/>
      <c r="L935" s="28"/>
      <c r="M935" s="28"/>
      <c r="N935" s="28"/>
      <c r="O935" s="28"/>
      <c r="P935" s="28"/>
      <c r="Q935" s="28"/>
      <c r="R935" s="28"/>
      <c r="S935" s="28"/>
    </row>
    <row r="936" spans="1:19" ht="12.75" customHeight="1" x14ac:dyDescent="0.25">
      <c r="A936" s="28"/>
      <c r="B936" s="28"/>
      <c r="C936" s="28"/>
      <c r="D936" s="28"/>
      <c r="E936" s="28"/>
      <c r="F936" s="28"/>
      <c r="G936" s="28"/>
      <c r="H936" s="28"/>
      <c r="I936" s="28"/>
      <c r="J936" s="28"/>
      <c r="K936" s="28"/>
      <c r="L936" s="28"/>
      <c r="M936" s="28"/>
      <c r="N936" s="28"/>
      <c r="O936" s="28"/>
      <c r="P936" s="28"/>
      <c r="Q936" s="28"/>
      <c r="R936" s="28"/>
      <c r="S936" s="28"/>
    </row>
    <row r="937" spans="1:19" ht="12.75" customHeight="1" x14ac:dyDescent="0.25">
      <c r="A937" s="28"/>
      <c r="B937" s="28"/>
      <c r="C937" s="28"/>
      <c r="D937" s="28"/>
      <c r="E937" s="28"/>
      <c r="F937" s="28"/>
      <c r="G937" s="28"/>
      <c r="H937" s="28"/>
      <c r="I937" s="28"/>
      <c r="J937" s="28"/>
      <c r="K937" s="28"/>
      <c r="L937" s="28"/>
      <c r="M937" s="28"/>
      <c r="N937" s="28"/>
      <c r="O937" s="28"/>
      <c r="P937" s="28"/>
      <c r="Q937" s="28"/>
      <c r="R937" s="28"/>
      <c r="S937" s="28"/>
    </row>
    <row r="938" spans="1:19" ht="12.75" customHeight="1" x14ac:dyDescent="0.25">
      <c r="A938" s="28"/>
      <c r="B938" s="28"/>
      <c r="C938" s="28"/>
      <c r="D938" s="28"/>
      <c r="E938" s="28"/>
      <c r="F938" s="28"/>
      <c r="G938" s="28"/>
      <c r="H938" s="28"/>
      <c r="I938" s="28"/>
      <c r="J938" s="28"/>
      <c r="K938" s="28"/>
      <c r="L938" s="28"/>
      <c r="M938" s="28"/>
      <c r="N938" s="28"/>
      <c r="O938" s="28"/>
      <c r="P938" s="28"/>
      <c r="Q938" s="28"/>
      <c r="R938" s="28"/>
      <c r="S938" s="28"/>
    </row>
    <row r="939" spans="1:19" ht="12.75" customHeight="1" x14ac:dyDescent="0.25">
      <c r="A939" s="28"/>
      <c r="B939" s="28"/>
      <c r="C939" s="28"/>
      <c r="D939" s="28"/>
      <c r="E939" s="28"/>
      <c r="F939" s="28"/>
      <c r="G939" s="28"/>
      <c r="H939" s="28"/>
      <c r="I939" s="28"/>
      <c r="J939" s="28"/>
      <c r="K939" s="28"/>
      <c r="L939" s="28"/>
      <c r="M939" s="28"/>
      <c r="N939" s="28"/>
      <c r="O939" s="28"/>
      <c r="P939" s="28"/>
      <c r="Q939" s="28"/>
      <c r="R939" s="28"/>
      <c r="S939" s="28"/>
    </row>
    <row r="940" spans="1:19" ht="12.75" customHeight="1" x14ac:dyDescent="0.25">
      <c r="A940" s="28"/>
      <c r="B940" s="28"/>
      <c r="C940" s="28"/>
      <c r="D940" s="28"/>
      <c r="E940" s="28"/>
      <c r="F940" s="28"/>
      <c r="G940" s="28"/>
      <c r="H940" s="28"/>
      <c r="I940" s="28"/>
      <c r="J940" s="28"/>
      <c r="K940" s="28"/>
      <c r="L940" s="28"/>
      <c r="M940" s="28"/>
      <c r="N940" s="28"/>
      <c r="O940" s="28"/>
      <c r="P940" s="28"/>
      <c r="Q940" s="28"/>
      <c r="R940" s="28"/>
      <c r="S940" s="28"/>
    </row>
    <row r="941" spans="1:19" ht="12.75" customHeight="1" x14ac:dyDescent="0.25">
      <c r="A941" s="28"/>
      <c r="B941" s="28"/>
      <c r="C941" s="28"/>
      <c r="D941" s="28"/>
      <c r="E941" s="28"/>
      <c r="F941" s="28"/>
      <c r="G941" s="28"/>
      <c r="H941" s="28"/>
      <c r="I941" s="28"/>
      <c r="J941" s="28"/>
      <c r="K941" s="28"/>
      <c r="L941" s="28"/>
      <c r="M941" s="28"/>
      <c r="N941" s="28"/>
      <c r="O941" s="28"/>
      <c r="P941" s="28"/>
      <c r="Q941" s="28"/>
      <c r="R941" s="28"/>
      <c r="S941" s="28"/>
    </row>
    <row r="942" spans="1:19" ht="12.75" customHeight="1" x14ac:dyDescent="0.25">
      <c r="A942" s="28"/>
      <c r="B942" s="28"/>
      <c r="C942" s="28"/>
      <c r="D942" s="28"/>
      <c r="E942" s="28"/>
      <c r="F942" s="28"/>
      <c r="G942" s="28"/>
      <c r="H942" s="28"/>
      <c r="I942" s="28"/>
      <c r="J942" s="28"/>
      <c r="K942" s="28"/>
      <c r="L942" s="28"/>
      <c r="M942" s="28"/>
      <c r="N942" s="28"/>
      <c r="O942" s="28"/>
      <c r="P942" s="28"/>
      <c r="Q942" s="28"/>
      <c r="R942" s="28"/>
      <c r="S942" s="28"/>
    </row>
    <row r="943" spans="1:19" ht="12.75" customHeight="1" x14ac:dyDescent="0.25">
      <c r="A943" s="28"/>
      <c r="B943" s="28"/>
      <c r="C943" s="28"/>
      <c r="D943" s="28"/>
      <c r="E943" s="28"/>
      <c r="F943" s="28"/>
      <c r="G943" s="28"/>
      <c r="H943" s="28"/>
      <c r="I943" s="28"/>
      <c r="J943" s="28"/>
      <c r="K943" s="28"/>
      <c r="L943" s="28"/>
      <c r="M943" s="28"/>
      <c r="N943" s="28"/>
      <c r="O943" s="28"/>
      <c r="P943" s="28"/>
      <c r="Q943" s="28"/>
      <c r="R943" s="28"/>
      <c r="S943" s="28"/>
    </row>
    <row r="944" spans="1:19" ht="12.75" customHeight="1" x14ac:dyDescent="0.25">
      <c r="A944" s="28"/>
      <c r="B944" s="28"/>
      <c r="C944" s="28"/>
      <c r="D944" s="28"/>
      <c r="E944" s="28"/>
      <c r="F944" s="28"/>
      <c r="G944" s="28"/>
      <c r="H944" s="28"/>
      <c r="I944" s="28"/>
      <c r="J944" s="28"/>
      <c r="K944" s="28"/>
      <c r="L944" s="28"/>
      <c r="M944" s="28"/>
      <c r="N944" s="28"/>
      <c r="O944" s="28"/>
      <c r="P944" s="28"/>
      <c r="Q944" s="28"/>
      <c r="R944" s="28"/>
      <c r="S944" s="28"/>
    </row>
    <row r="945" spans="1:19" ht="12.75" customHeight="1" x14ac:dyDescent="0.25">
      <c r="A945" s="28"/>
      <c r="B945" s="28"/>
      <c r="C945" s="28"/>
      <c r="D945" s="28"/>
      <c r="E945" s="28"/>
      <c r="F945" s="28"/>
      <c r="G945" s="28"/>
      <c r="H945" s="28"/>
      <c r="I945" s="28"/>
      <c r="J945" s="28"/>
      <c r="K945" s="28"/>
      <c r="L945" s="28"/>
      <c r="M945" s="28"/>
      <c r="N945" s="28"/>
      <c r="O945" s="28"/>
      <c r="P945" s="28"/>
      <c r="Q945" s="28"/>
      <c r="R945" s="28"/>
      <c r="S945" s="28"/>
    </row>
    <row r="946" spans="1:19" ht="12.75" customHeight="1" x14ac:dyDescent="0.25">
      <c r="A946" s="28"/>
      <c r="B946" s="28"/>
      <c r="C946" s="28"/>
      <c r="D946" s="28"/>
      <c r="E946" s="28"/>
      <c r="F946" s="28"/>
      <c r="G946" s="28"/>
      <c r="H946" s="28"/>
      <c r="I946" s="28"/>
      <c r="J946" s="28"/>
      <c r="K946" s="28"/>
      <c r="L946" s="28"/>
      <c r="M946" s="28"/>
      <c r="N946" s="28"/>
      <c r="O946" s="28"/>
      <c r="P946" s="28"/>
      <c r="Q946" s="28"/>
      <c r="R946" s="28"/>
      <c r="S946" s="28"/>
    </row>
    <row r="947" spans="1:19" ht="12.75" customHeight="1" x14ac:dyDescent="0.25">
      <c r="A947" s="28"/>
      <c r="B947" s="28"/>
      <c r="C947" s="28"/>
      <c r="D947" s="28"/>
      <c r="E947" s="28"/>
      <c r="F947" s="28"/>
      <c r="G947" s="28"/>
      <c r="H947" s="28"/>
      <c r="I947" s="28"/>
      <c r="J947" s="28"/>
      <c r="K947" s="28"/>
      <c r="L947" s="28"/>
      <c r="M947" s="28"/>
      <c r="N947" s="28"/>
      <c r="O947" s="28"/>
      <c r="P947" s="28"/>
      <c r="Q947" s="28"/>
      <c r="R947" s="28"/>
      <c r="S947" s="28"/>
    </row>
    <row r="948" spans="1:19" ht="12.75" customHeight="1" x14ac:dyDescent="0.25">
      <c r="A948" s="28"/>
      <c r="B948" s="28"/>
      <c r="C948" s="28"/>
      <c r="D948" s="28"/>
      <c r="E948" s="28"/>
      <c r="F948" s="28"/>
      <c r="G948" s="28"/>
      <c r="H948" s="28"/>
      <c r="I948" s="28"/>
      <c r="J948" s="28"/>
      <c r="K948" s="28"/>
      <c r="L948" s="28"/>
      <c r="M948" s="28"/>
      <c r="N948" s="28"/>
      <c r="O948" s="28"/>
      <c r="P948" s="28"/>
      <c r="Q948" s="28"/>
      <c r="R948" s="28"/>
      <c r="S948" s="28"/>
    </row>
    <row r="949" spans="1:19" ht="12.75" customHeight="1" x14ac:dyDescent="0.25">
      <c r="A949" s="28"/>
      <c r="B949" s="28"/>
      <c r="C949" s="28"/>
      <c r="D949" s="28"/>
      <c r="E949" s="28"/>
      <c r="F949" s="28"/>
      <c r="G949" s="28"/>
      <c r="H949" s="28"/>
      <c r="I949" s="28"/>
      <c r="J949" s="28"/>
      <c r="K949" s="28"/>
      <c r="L949" s="28"/>
      <c r="M949" s="28"/>
      <c r="N949" s="28"/>
      <c r="O949" s="28"/>
      <c r="P949" s="28"/>
      <c r="Q949" s="28"/>
      <c r="R949" s="28"/>
      <c r="S949" s="28"/>
    </row>
    <row r="950" spans="1:19" ht="12.75" customHeight="1" x14ac:dyDescent="0.25">
      <c r="A950" s="28"/>
      <c r="B950" s="28"/>
      <c r="C950" s="28"/>
      <c r="D950" s="28"/>
      <c r="E950" s="28"/>
      <c r="F950" s="28"/>
      <c r="G950" s="28"/>
      <c r="H950" s="28"/>
      <c r="I950" s="28"/>
      <c r="J950" s="28"/>
      <c r="K950" s="28"/>
      <c r="L950" s="28"/>
      <c r="M950" s="28"/>
      <c r="N950" s="28"/>
      <c r="O950" s="28"/>
      <c r="P950" s="28"/>
      <c r="Q950" s="28"/>
      <c r="R950" s="28"/>
      <c r="S950" s="28"/>
    </row>
    <row r="951" spans="1:19" ht="12.75" customHeight="1" x14ac:dyDescent="0.25">
      <c r="A951" s="28"/>
      <c r="B951" s="28"/>
      <c r="C951" s="28"/>
      <c r="D951" s="28"/>
      <c r="E951" s="28"/>
      <c r="F951" s="28"/>
      <c r="G951" s="28"/>
      <c r="H951" s="28"/>
      <c r="I951" s="28"/>
      <c r="J951" s="28"/>
      <c r="K951" s="28"/>
      <c r="L951" s="28"/>
      <c r="M951" s="28"/>
      <c r="N951" s="28"/>
      <c r="O951" s="28"/>
      <c r="P951" s="28"/>
      <c r="Q951" s="28"/>
      <c r="R951" s="28"/>
      <c r="S951" s="28"/>
    </row>
    <row r="952" spans="1:19" ht="12.75" customHeight="1" x14ac:dyDescent="0.25">
      <c r="A952" s="28"/>
      <c r="B952" s="28"/>
      <c r="C952" s="28"/>
      <c r="D952" s="28"/>
      <c r="E952" s="28"/>
      <c r="F952" s="28"/>
      <c r="G952" s="28"/>
      <c r="H952" s="28"/>
      <c r="I952" s="28"/>
      <c r="J952" s="28"/>
      <c r="K952" s="28"/>
      <c r="L952" s="28"/>
      <c r="M952" s="28"/>
      <c r="N952" s="28"/>
      <c r="O952" s="28"/>
      <c r="P952" s="28"/>
      <c r="Q952" s="28"/>
      <c r="R952" s="28"/>
      <c r="S952" s="28"/>
    </row>
    <row r="953" spans="1:19" ht="12.75" customHeight="1" x14ac:dyDescent="0.25">
      <c r="A953" s="28"/>
      <c r="B953" s="28"/>
      <c r="C953" s="28"/>
      <c r="D953" s="28"/>
      <c r="E953" s="28"/>
      <c r="F953" s="28"/>
      <c r="G953" s="28"/>
      <c r="H953" s="28"/>
      <c r="I953" s="28"/>
      <c r="J953" s="28"/>
      <c r="K953" s="28"/>
      <c r="L953" s="28"/>
      <c r="M953" s="28"/>
      <c r="N953" s="28"/>
      <c r="O953" s="28"/>
      <c r="P953" s="28"/>
      <c r="Q953" s="28"/>
      <c r="R953" s="28"/>
      <c r="S953" s="28"/>
    </row>
    <row r="954" spans="1:19" ht="12.75" customHeight="1" x14ac:dyDescent="0.25">
      <c r="A954" s="28"/>
      <c r="B954" s="28"/>
      <c r="C954" s="28"/>
      <c r="D954" s="28"/>
      <c r="E954" s="28"/>
      <c r="F954" s="28"/>
      <c r="G954" s="28"/>
      <c r="H954" s="28"/>
      <c r="I954" s="28"/>
      <c r="J954" s="28"/>
      <c r="K954" s="28"/>
      <c r="L954" s="28"/>
      <c r="M954" s="28"/>
      <c r="N954" s="28"/>
      <c r="O954" s="28"/>
      <c r="P954" s="28"/>
      <c r="Q954" s="28"/>
      <c r="R954" s="28"/>
      <c r="S954" s="28"/>
    </row>
    <row r="955" spans="1:19" ht="12.75" customHeight="1" x14ac:dyDescent="0.25">
      <c r="A955" s="28"/>
      <c r="B955" s="28"/>
      <c r="C955" s="28"/>
      <c r="D955" s="28"/>
      <c r="E955" s="28"/>
      <c r="F955" s="28"/>
      <c r="G955" s="28"/>
      <c r="H955" s="28"/>
      <c r="I955" s="28"/>
      <c r="J955" s="28"/>
      <c r="K955" s="28"/>
      <c r="L955" s="28"/>
      <c r="M955" s="28"/>
      <c r="N955" s="28"/>
      <c r="O955" s="28"/>
      <c r="P955" s="28"/>
      <c r="Q955" s="28"/>
      <c r="R955" s="28"/>
      <c r="S955" s="28"/>
    </row>
    <row r="956" spans="1:19" ht="12.75" customHeight="1" x14ac:dyDescent="0.25">
      <c r="A956" s="28"/>
      <c r="B956" s="28"/>
      <c r="C956" s="28"/>
      <c r="D956" s="28"/>
      <c r="E956" s="28"/>
      <c r="F956" s="28"/>
      <c r="G956" s="28"/>
      <c r="H956" s="28"/>
      <c r="I956" s="28"/>
      <c r="J956" s="28"/>
      <c r="K956" s="28"/>
      <c r="L956" s="28"/>
      <c r="M956" s="28"/>
      <c r="N956" s="28"/>
      <c r="O956" s="28"/>
      <c r="P956" s="28"/>
      <c r="Q956" s="28"/>
      <c r="R956" s="28"/>
      <c r="S956" s="28"/>
    </row>
    <row r="957" spans="1:19" ht="12.75" customHeight="1" x14ac:dyDescent="0.25">
      <c r="A957" s="28"/>
      <c r="B957" s="28"/>
      <c r="C957" s="28"/>
      <c r="D957" s="28"/>
      <c r="E957" s="28"/>
      <c r="F957" s="28"/>
      <c r="G957" s="28"/>
      <c r="H957" s="28"/>
      <c r="I957" s="28"/>
      <c r="J957" s="28"/>
      <c r="K957" s="28"/>
      <c r="L957" s="28"/>
      <c r="M957" s="28"/>
      <c r="N957" s="28"/>
      <c r="O957" s="28"/>
      <c r="P957" s="28"/>
      <c r="Q957" s="28"/>
      <c r="R957" s="28"/>
      <c r="S957" s="28"/>
    </row>
    <row r="958" spans="1:19" ht="12.75" customHeight="1" x14ac:dyDescent="0.25">
      <c r="A958" s="28"/>
      <c r="B958" s="28"/>
      <c r="C958" s="28"/>
      <c r="D958" s="28"/>
      <c r="E958" s="28"/>
      <c r="F958" s="28"/>
      <c r="G958" s="28"/>
      <c r="H958" s="28"/>
      <c r="I958" s="28"/>
      <c r="J958" s="28"/>
      <c r="K958" s="28"/>
      <c r="L958" s="28"/>
      <c r="M958" s="28"/>
      <c r="N958" s="28"/>
      <c r="O958" s="28"/>
      <c r="P958" s="28"/>
      <c r="Q958" s="28"/>
      <c r="R958" s="28"/>
      <c r="S958" s="28"/>
    </row>
    <row r="959" spans="1:19" ht="12.75" customHeight="1" x14ac:dyDescent="0.25">
      <c r="A959" s="28"/>
      <c r="B959" s="28"/>
      <c r="C959" s="28"/>
      <c r="D959" s="28"/>
      <c r="E959" s="28"/>
      <c r="F959" s="28"/>
      <c r="G959" s="28"/>
      <c r="H959" s="28"/>
      <c r="I959" s="28"/>
      <c r="J959" s="28"/>
      <c r="K959" s="28"/>
      <c r="L959" s="28"/>
      <c r="M959" s="28"/>
      <c r="N959" s="28"/>
      <c r="O959" s="28"/>
      <c r="P959" s="28"/>
      <c r="Q959" s="28"/>
      <c r="R959" s="28"/>
      <c r="S959" s="28"/>
    </row>
    <row r="960" spans="1:19" ht="12.75" customHeight="1" x14ac:dyDescent="0.25">
      <c r="A960" s="28"/>
      <c r="B960" s="28"/>
      <c r="C960" s="28"/>
      <c r="D960" s="28"/>
      <c r="E960" s="28"/>
      <c r="F960" s="28"/>
      <c r="G960" s="28"/>
      <c r="H960" s="28"/>
      <c r="I960" s="28"/>
      <c r="J960" s="28"/>
      <c r="K960" s="28"/>
      <c r="L960" s="28"/>
      <c r="M960" s="28"/>
      <c r="N960" s="28"/>
      <c r="O960" s="28"/>
      <c r="P960" s="28"/>
      <c r="Q960" s="28"/>
      <c r="R960" s="28"/>
      <c r="S960" s="28"/>
    </row>
    <row r="961" spans="1:19" ht="12.75" customHeight="1" x14ac:dyDescent="0.25">
      <c r="A961" s="28"/>
      <c r="B961" s="28"/>
      <c r="C961" s="28"/>
      <c r="D961" s="28"/>
      <c r="E961" s="28"/>
      <c r="F961" s="28"/>
      <c r="G961" s="28"/>
      <c r="H961" s="28"/>
      <c r="I961" s="28"/>
      <c r="J961" s="28"/>
      <c r="K961" s="28"/>
      <c r="L961" s="28"/>
      <c r="M961" s="28"/>
      <c r="N961" s="28"/>
      <c r="O961" s="28"/>
      <c r="P961" s="28"/>
      <c r="Q961" s="28"/>
      <c r="R961" s="28"/>
      <c r="S961" s="28"/>
    </row>
    <row r="962" spans="1:19" ht="12.75" customHeight="1" x14ac:dyDescent="0.25">
      <c r="A962" s="28"/>
      <c r="B962" s="28"/>
      <c r="C962" s="28"/>
      <c r="D962" s="28"/>
      <c r="E962" s="28"/>
      <c r="F962" s="28"/>
      <c r="G962" s="28"/>
      <c r="H962" s="28"/>
      <c r="I962" s="28"/>
      <c r="J962" s="28"/>
      <c r="K962" s="28"/>
      <c r="L962" s="28"/>
      <c r="M962" s="28"/>
      <c r="N962" s="28"/>
      <c r="O962" s="28"/>
      <c r="P962" s="28"/>
      <c r="Q962" s="28"/>
      <c r="R962" s="28"/>
      <c r="S962" s="28"/>
    </row>
    <row r="963" spans="1:19" ht="12.75" customHeight="1" x14ac:dyDescent="0.25">
      <c r="A963" s="28"/>
      <c r="B963" s="28"/>
      <c r="C963" s="28"/>
      <c r="D963" s="28"/>
      <c r="E963" s="28"/>
      <c r="F963" s="28"/>
      <c r="G963" s="28"/>
      <c r="H963" s="28"/>
      <c r="I963" s="28"/>
      <c r="J963" s="28"/>
      <c r="K963" s="28"/>
      <c r="L963" s="28"/>
      <c r="M963" s="28"/>
      <c r="N963" s="28"/>
      <c r="O963" s="28"/>
      <c r="P963" s="28"/>
      <c r="Q963" s="28"/>
      <c r="R963" s="28"/>
      <c r="S963" s="28"/>
    </row>
    <row r="964" spans="1:19" ht="12.75" customHeight="1" x14ac:dyDescent="0.25">
      <c r="A964" s="28"/>
      <c r="B964" s="28"/>
      <c r="C964" s="28"/>
      <c r="D964" s="28"/>
      <c r="E964" s="28"/>
      <c r="F964" s="28"/>
      <c r="G964" s="28"/>
      <c r="H964" s="28"/>
      <c r="I964" s="28"/>
      <c r="J964" s="28"/>
      <c r="K964" s="28"/>
      <c r="L964" s="28"/>
      <c r="M964" s="28"/>
      <c r="N964" s="28"/>
      <c r="O964" s="28"/>
      <c r="P964" s="28"/>
      <c r="Q964" s="28"/>
      <c r="R964" s="28"/>
      <c r="S964" s="28"/>
    </row>
    <row r="965" spans="1:19" ht="12.75" customHeight="1" x14ac:dyDescent="0.25">
      <c r="A965" s="28"/>
      <c r="B965" s="28"/>
      <c r="C965" s="28"/>
      <c r="D965" s="28"/>
      <c r="E965" s="28"/>
      <c r="F965" s="28"/>
      <c r="G965" s="28"/>
      <c r="H965" s="28"/>
      <c r="I965" s="28"/>
      <c r="J965" s="28"/>
      <c r="K965" s="28"/>
      <c r="L965" s="28"/>
      <c r="M965" s="28"/>
      <c r="N965" s="28"/>
      <c r="O965" s="28"/>
      <c r="P965" s="28"/>
      <c r="Q965" s="28"/>
      <c r="R965" s="28"/>
      <c r="S965" s="28"/>
    </row>
    <row r="966" spans="1:19" ht="12.75" customHeight="1" x14ac:dyDescent="0.25">
      <c r="A966" s="28"/>
      <c r="B966" s="28"/>
      <c r="C966" s="28"/>
      <c r="D966" s="28"/>
      <c r="E966" s="28"/>
      <c r="F966" s="28"/>
      <c r="G966" s="28"/>
      <c r="H966" s="28"/>
      <c r="I966" s="28"/>
      <c r="J966" s="28"/>
      <c r="K966" s="28"/>
      <c r="L966" s="28"/>
      <c r="M966" s="28"/>
      <c r="N966" s="28"/>
      <c r="O966" s="28"/>
      <c r="P966" s="28"/>
      <c r="Q966" s="28"/>
      <c r="R966" s="28"/>
      <c r="S966" s="28"/>
    </row>
    <row r="967" spans="1:19" ht="12.75" customHeight="1" x14ac:dyDescent="0.25">
      <c r="A967" s="28"/>
      <c r="B967" s="28"/>
      <c r="C967" s="28"/>
      <c r="D967" s="28"/>
      <c r="E967" s="28"/>
      <c r="F967" s="28"/>
      <c r="G967" s="28"/>
      <c r="H967" s="28"/>
      <c r="I967" s="28"/>
      <c r="J967" s="28"/>
      <c r="K967" s="28"/>
      <c r="L967" s="28"/>
      <c r="M967" s="28"/>
      <c r="N967" s="28"/>
      <c r="O967" s="28"/>
      <c r="P967" s="28"/>
      <c r="Q967" s="28"/>
      <c r="R967" s="28"/>
      <c r="S967" s="28"/>
    </row>
    <row r="968" spans="1:19" ht="12.75" customHeight="1" x14ac:dyDescent="0.25">
      <c r="A968" s="28"/>
      <c r="B968" s="28"/>
      <c r="C968" s="28"/>
      <c r="D968" s="28"/>
      <c r="E968" s="28"/>
      <c r="F968" s="28"/>
      <c r="G968" s="28"/>
      <c r="H968" s="28"/>
      <c r="I968" s="28"/>
      <c r="J968" s="28"/>
      <c r="K968" s="28"/>
      <c r="L968" s="28"/>
      <c r="M968" s="28"/>
      <c r="N968" s="28"/>
      <c r="O968" s="28"/>
      <c r="P968" s="28"/>
      <c r="Q968" s="28"/>
      <c r="R968" s="28"/>
      <c r="S968" s="28"/>
    </row>
    <row r="969" spans="1:19" ht="12.75" customHeight="1" x14ac:dyDescent="0.25">
      <c r="A969" s="28"/>
      <c r="B969" s="28"/>
      <c r="C969" s="28"/>
      <c r="D969" s="28"/>
      <c r="E969" s="28"/>
      <c r="F969" s="28"/>
      <c r="G969" s="28"/>
      <c r="H969" s="28"/>
      <c r="I969" s="28"/>
      <c r="J969" s="28"/>
      <c r="K969" s="28"/>
      <c r="L969" s="28"/>
      <c r="M969" s="28"/>
      <c r="N969" s="28"/>
      <c r="O969" s="28"/>
      <c r="P969" s="28"/>
      <c r="Q969" s="28"/>
      <c r="R969" s="28"/>
      <c r="S969" s="28"/>
    </row>
    <row r="970" spans="1:19" ht="12.75" customHeight="1" x14ac:dyDescent="0.25">
      <c r="A970" s="28"/>
      <c r="B970" s="28"/>
      <c r="C970" s="28"/>
      <c r="D970" s="28"/>
      <c r="E970" s="28"/>
      <c r="F970" s="28"/>
      <c r="G970" s="28"/>
      <c r="H970" s="28"/>
      <c r="I970" s="28"/>
      <c r="J970" s="28"/>
      <c r="K970" s="28"/>
      <c r="L970" s="28"/>
      <c r="M970" s="28"/>
      <c r="N970" s="28"/>
      <c r="O970" s="28"/>
      <c r="P970" s="28"/>
      <c r="Q970" s="28"/>
      <c r="R970" s="28"/>
      <c r="S970" s="28"/>
    </row>
    <row r="971" spans="1:19" ht="12.75" customHeight="1" x14ac:dyDescent="0.25">
      <c r="A971" s="28"/>
      <c r="B971" s="28"/>
      <c r="C971" s="28"/>
      <c r="D971" s="28"/>
      <c r="E971" s="28"/>
      <c r="F971" s="28"/>
      <c r="G971" s="28"/>
      <c r="H971" s="28"/>
      <c r="I971" s="28"/>
      <c r="J971" s="28"/>
      <c r="K971" s="28"/>
      <c r="L971" s="28"/>
      <c r="M971" s="28"/>
      <c r="N971" s="28"/>
      <c r="O971" s="28"/>
      <c r="P971" s="28"/>
      <c r="Q971" s="28"/>
      <c r="R971" s="28"/>
      <c r="S971" s="28"/>
    </row>
    <row r="972" spans="1:19" ht="12.75" customHeight="1" x14ac:dyDescent="0.25">
      <c r="A972" s="28"/>
      <c r="B972" s="28"/>
      <c r="C972" s="28"/>
      <c r="D972" s="28"/>
      <c r="E972" s="28"/>
      <c r="F972" s="28"/>
      <c r="G972" s="28"/>
      <c r="H972" s="28"/>
      <c r="I972" s="28"/>
      <c r="J972" s="28"/>
      <c r="K972" s="28"/>
      <c r="L972" s="28"/>
      <c r="M972" s="28"/>
      <c r="N972" s="28"/>
      <c r="O972" s="28"/>
      <c r="P972" s="28"/>
      <c r="Q972" s="28"/>
      <c r="R972" s="28"/>
      <c r="S972" s="28"/>
    </row>
    <row r="973" spans="1:19" ht="12.75" customHeight="1" x14ac:dyDescent="0.25">
      <c r="A973" s="28"/>
      <c r="B973" s="28"/>
      <c r="C973" s="28"/>
      <c r="D973" s="28"/>
      <c r="E973" s="28"/>
      <c r="F973" s="28"/>
      <c r="G973" s="28"/>
      <c r="H973" s="28"/>
      <c r="I973" s="28"/>
      <c r="J973" s="28"/>
      <c r="K973" s="28"/>
      <c r="L973" s="28"/>
      <c r="M973" s="28"/>
      <c r="N973" s="28"/>
      <c r="O973" s="28"/>
      <c r="P973" s="28"/>
      <c r="Q973" s="28"/>
      <c r="R973" s="28"/>
      <c r="S973" s="28"/>
    </row>
    <row r="974" spans="1:19" ht="12.75" customHeight="1" x14ac:dyDescent="0.25">
      <c r="A974" s="28"/>
      <c r="B974" s="28"/>
      <c r="C974" s="28"/>
      <c r="D974" s="28"/>
      <c r="E974" s="28"/>
      <c r="F974" s="28"/>
      <c r="G974" s="28"/>
      <c r="H974" s="28"/>
      <c r="I974" s="28"/>
      <c r="J974" s="28"/>
      <c r="K974" s="28"/>
      <c r="L974" s="28"/>
      <c r="M974" s="28"/>
      <c r="N974" s="28"/>
      <c r="O974" s="28"/>
      <c r="P974" s="28"/>
      <c r="Q974" s="28"/>
      <c r="R974" s="28"/>
      <c r="S974" s="28"/>
    </row>
    <row r="975" spans="1:19" ht="12.75" customHeight="1" x14ac:dyDescent="0.25">
      <c r="A975" s="28"/>
      <c r="B975" s="28"/>
      <c r="C975" s="28"/>
      <c r="D975" s="28"/>
      <c r="E975" s="28"/>
      <c r="F975" s="28"/>
      <c r="G975" s="28"/>
      <c r="H975" s="28"/>
      <c r="I975" s="28"/>
      <c r="J975" s="28"/>
      <c r="K975" s="28"/>
      <c r="L975" s="28"/>
      <c r="M975" s="28"/>
      <c r="N975" s="28"/>
      <c r="O975" s="28"/>
      <c r="P975" s="28"/>
      <c r="Q975" s="28"/>
      <c r="R975" s="28"/>
      <c r="S975" s="28"/>
    </row>
    <row r="976" spans="1:19" ht="12.75" customHeight="1" x14ac:dyDescent="0.25">
      <c r="A976" s="28"/>
      <c r="B976" s="28"/>
      <c r="C976" s="28"/>
      <c r="D976" s="28"/>
      <c r="E976" s="28"/>
      <c r="F976" s="28"/>
      <c r="G976" s="28"/>
      <c r="H976" s="28"/>
      <c r="I976" s="28"/>
      <c r="J976" s="28"/>
      <c r="K976" s="28"/>
      <c r="L976" s="28"/>
      <c r="M976" s="28"/>
      <c r="N976" s="28"/>
      <c r="O976" s="28"/>
      <c r="P976" s="28"/>
      <c r="Q976" s="28"/>
      <c r="R976" s="28"/>
      <c r="S976" s="28"/>
    </row>
    <row r="977" spans="1:19" ht="12.75" customHeight="1" x14ac:dyDescent="0.25">
      <c r="A977" s="28"/>
      <c r="B977" s="28"/>
      <c r="C977" s="28"/>
      <c r="D977" s="28"/>
      <c r="E977" s="28"/>
      <c r="F977" s="28"/>
      <c r="G977" s="28"/>
      <c r="H977" s="28"/>
      <c r="I977" s="28"/>
      <c r="J977" s="28"/>
      <c r="K977" s="28"/>
      <c r="L977" s="28"/>
      <c r="M977" s="28"/>
      <c r="N977" s="28"/>
      <c r="O977" s="28"/>
      <c r="P977" s="28"/>
      <c r="Q977" s="28"/>
      <c r="R977" s="28"/>
      <c r="S977" s="28"/>
    </row>
    <row r="978" spans="1:19" ht="12.75" customHeight="1" x14ac:dyDescent="0.25">
      <c r="A978" s="28"/>
      <c r="B978" s="28"/>
      <c r="C978" s="28"/>
      <c r="D978" s="28"/>
      <c r="E978" s="28"/>
      <c r="F978" s="28"/>
      <c r="G978" s="28"/>
      <c r="H978" s="28"/>
      <c r="I978" s="28"/>
      <c r="J978" s="28"/>
      <c r="K978" s="28"/>
      <c r="L978" s="28"/>
      <c r="M978" s="28"/>
      <c r="N978" s="28"/>
      <c r="O978" s="28"/>
      <c r="P978" s="28"/>
      <c r="Q978" s="28"/>
      <c r="R978" s="28"/>
      <c r="S978" s="28"/>
    </row>
    <row r="979" spans="1:19" ht="12.75" customHeight="1" x14ac:dyDescent="0.25">
      <c r="A979" s="28"/>
      <c r="B979" s="28"/>
      <c r="C979" s="28"/>
      <c r="D979" s="28"/>
      <c r="E979" s="28"/>
      <c r="F979" s="28"/>
      <c r="G979" s="28"/>
      <c r="H979" s="28"/>
      <c r="I979" s="28"/>
      <c r="J979" s="28"/>
      <c r="K979" s="28"/>
      <c r="L979" s="28"/>
      <c r="M979" s="28"/>
      <c r="N979" s="28"/>
      <c r="O979" s="28"/>
      <c r="P979" s="28"/>
      <c r="Q979" s="28"/>
      <c r="R979" s="28"/>
      <c r="S979" s="28"/>
    </row>
    <row r="980" spans="1:19" ht="12.75" customHeight="1" x14ac:dyDescent="0.25">
      <c r="A980" s="28"/>
      <c r="B980" s="28"/>
      <c r="C980" s="28"/>
      <c r="D980" s="28"/>
      <c r="E980" s="28"/>
      <c r="F980" s="28"/>
      <c r="G980" s="28"/>
      <c r="H980" s="28"/>
      <c r="I980" s="28"/>
      <c r="J980" s="28"/>
      <c r="K980" s="28"/>
      <c r="L980" s="28"/>
      <c r="M980" s="28"/>
      <c r="N980" s="28"/>
      <c r="O980" s="28"/>
      <c r="P980" s="28"/>
      <c r="Q980" s="28"/>
      <c r="R980" s="28"/>
      <c r="S980" s="28"/>
    </row>
    <row r="981" spans="1:19" ht="12.75" customHeight="1" x14ac:dyDescent="0.25">
      <c r="A981" s="28"/>
      <c r="B981" s="28"/>
      <c r="C981" s="28"/>
      <c r="D981" s="28"/>
      <c r="E981" s="28"/>
      <c r="F981" s="28"/>
      <c r="G981" s="28"/>
      <c r="H981" s="28"/>
      <c r="I981" s="28"/>
      <c r="J981" s="28"/>
      <c r="K981" s="28"/>
      <c r="L981" s="28"/>
      <c r="M981" s="28"/>
      <c r="N981" s="28"/>
      <c r="O981" s="28"/>
      <c r="P981" s="28"/>
      <c r="Q981" s="28"/>
      <c r="R981" s="28"/>
      <c r="S981" s="28"/>
    </row>
    <row r="982" spans="1:19" ht="12.75" customHeight="1" x14ac:dyDescent="0.25">
      <c r="A982" s="28"/>
      <c r="B982" s="28"/>
      <c r="C982" s="28"/>
      <c r="D982" s="28"/>
      <c r="E982" s="28"/>
      <c r="F982" s="28"/>
      <c r="G982" s="28"/>
      <c r="H982" s="28"/>
      <c r="I982" s="28"/>
      <c r="J982" s="28"/>
      <c r="K982" s="28"/>
      <c r="L982" s="28"/>
      <c r="M982" s="28"/>
      <c r="N982" s="28"/>
      <c r="O982" s="28"/>
      <c r="P982" s="28"/>
      <c r="Q982" s="28"/>
      <c r="R982" s="28"/>
      <c r="S982" s="28"/>
    </row>
    <row r="983" spans="1:19" ht="12.75" customHeight="1" x14ac:dyDescent="0.25">
      <c r="A983" s="28"/>
      <c r="B983" s="28"/>
      <c r="C983" s="28"/>
      <c r="D983" s="28"/>
      <c r="E983" s="28"/>
      <c r="F983" s="28"/>
      <c r="G983" s="28"/>
      <c r="H983" s="28"/>
      <c r="I983" s="28"/>
      <c r="J983" s="28"/>
      <c r="K983" s="28"/>
      <c r="L983" s="28"/>
      <c r="M983" s="28"/>
      <c r="N983" s="28"/>
      <c r="O983" s="28"/>
      <c r="P983" s="28"/>
      <c r="Q983" s="28"/>
      <c r="R983" s="28"/>
      <c r="S983" s="28"/>
    </row>
    <row r="984" spans="1:19" ht="12.75" customHeight="1" x14ac:dyDescent="0.25">
      <c r="A984" s="28"/>
      <c r="B984" s="28"/>
      <c r="C984" s="28"/>
      <c r="D984" s="28"/>
      <c r="E984" s="28"/>
      <c r="F984" s="28"/>
      <c r="G984" s="28"/>
      <c r="H984" s="28"/>
      <c r="I984" s="28"/>
      <c r="J984" s="28"/>
      <c r="K984" s="28"/>
      <c r="L984" s="28"/>
      <c r="M984" s="28"/>
      <c r="N984" s="28"/>
      <c r="O984" s="28"/>
      <c r="P984" s="28"/>
      <c r="Q984" s="28"/>
      <c r="R984" s="28"/>
      <c r="S984" s="28"/>
    </row>
    <row r="985" spans="1:19" ht="12.75" customHeight="1" x14ac:dyDescent="0.25">
      <c r="A985" s="28"/>
      <c r="B985" s="28"/>
      <c r="C985" s="28"/>
      <c r="D985" s="28"/>
      <c r="E985" s="28"/>
      <c r="F985" s="28"/>
      <c r="G985" s="28"/>
      <c r="H985" s="28"/>
      <c r="I985" s="28"/>
      <c r="J985" s="28"/>
      <c r="K985" s="28"/>
      <c r="L985" s="28"/>
      <c r="M985" s="28"/>
      <c r="N985" s="28"/>
      <c r="O985" s="28"/>
      <c r="P985" s="28"/>
      <c r="Q985" s="28"/>
      <c r="R985" s="28"/>
      <c r="S985" s="28"/>
    </row>
    <row r="986" spans="1:19" ht="12.75" customHeight="1" x14ac:dyDescent="0.25">
      <c r="A986" s="28"/>
      <c r="B986" s="28"/>
      <c r="C986" s="28"/>
      <c r="D986" s="28"/>
      <c r="E986" s="28"/>
      <c r="F986" s="28"/>
      <c r="G986" s="28"/>
      <c r="H986" s="28"/>
      <c r="I986" s="28"/>
      <c r="J986" s="28"/>
      <c r="K986" s="28"/>
      <c r="L986" s="28"/>
      <c r="M986" s="28"/>
      <c r="N986" s="28"/>
      <c r="O986" s="28"/>
      <c r="P986" s="28"/>
      <c r="Q986" s="28"/>
      <c r="R986" s="28"/>
      <c r="S986" s="28"/>
    </row>
    <row r="987" spans="1:19" ht="12.75" customHeight="1" x14ac:dyDescent="0.25">
      <c r="A987" s="28"/>
      <c r="B987" s="28"/>
      <c r="C987" s="28"/>
      <c r="D987" s="28"/>
      <c r="E987" s="28"/>
      <c r="F987" s="28"/>
      <c r="G987" s="28"/>
      <c r="H987" s="28"/>
      <c r="I987" s="28"/>
      <c r="J987" s="28"/>
      <c r="K987" s="28"/>
      <c r="L987" s="28"/>
      <c r="M987" s="28"/>
      <c r="N987" s="28"/>
      <c r="O987" s="28"/>
      <c r="P987" s="28"/>
      <c r="Q987" s="28"/>
      <c r="R987" s="28"/>
      <c r="S987" s="28"/>
    </row>
    <row r="988" spans="1:19" ht="12.75" customHeight="1" x14ac:dyDescent="0.25">
      <c r="A988" s="28"/>
      <c r="B988" s="28"/>
      <c r="C988" s="28"/>
      <c r="D988" s="28"/>
      <c r="E988" s="28"/>
      <c r="F988" s="28"/>
      <c r="G988" s="28"/>
      <c r="H988" s="28"/>
      <c r="I988" s="28"/>
      <c r="J988" s="28"/>
      <c r="K988" s="28"/>
      <c r="L988" s="28"/>
      <c r="M988" s="28"/>
      <c r="N988" s="28"/>
      <c r="O988" s="28"/>
      <c r="P988" s="28"/>
      <c r="Q988" s="28"/>
      <c r="R988" s="28"/>
      <c r="S988" s="28"/>
    </row>
    <row r="989" spans="1:19" ht="12.75" customHeight="1" x14ac:dyDescent="0.25">
      <c r="A989" s="28"/>
      <c r="B989" s="28"/>
      <c r="C989" s="28"/>
      <c r="D989" s="28"/>
      <c r="E989" s="28"/>
      <c r="F989" s="28"/>
      <c r="G989" s="28"/>
      <c r="H989" s="28"/>
      <c r="I989" s="28"/>
      <c r="J989" s="28"/>
      <c r="K989" s="28"/>
      <c r="L989" s="28"/>
      <c r="M989" s="28"/>
      <c r="N989" s="28"/>
      <c r="O989" s="28"/>
      <c r="P989" s="28"/>
      <c r="Q989" s="28"/>
      <c r="R989" s="28"/>
      <c r="S989" s="28"/>
    </row>
    <row r="990" spans="1:19" ht="12.75" customHeight="1" x14ac:dyDescent="0.25">
      <c r="A990" s="28"/>
      <c r="B990" s="28"/>
      <c r="C990" s="28"/>
      <c r="D990" s="28"/>
      <c r="E990" s="28"/>
      <c r="F990" s="28"/>
      <c r="G990" s="28"/>
      <c r="H990" s="28"/>
      <c r="I990" s="28"/>
      <c r="J990" s="28"/>
      <c r="K990" s="28"/>
      <c r="L990" s="28"/>
      <c r="M990" s="28"/>
      <c r="N990" s="28"/>
      <c r="O990" s="28"/>
      <c r="P990" s="28"/>
      <c r="Q990" s="28"/>
      <c r="R990" s="28"/>
      <c r="S990" s="28"/>
    </row>
    <row r="991" spans="1:19" ht="12.75" customHeight="1" x14ac:dyDescent="0.25">
      <c r="A991" s="28"/>
      <c r="B991" s="28"/>
      <c r="C991" s="28"/>
      <c r="D991" s="28"/>
      <c r="E991" s="28"/>
      <c r="F991" s="28"/>
      <c r="G991" s="28"/>
      <c r="H991" s="28"/>
      <c r="I991" s="28"/>
      <c r="J991" s="28"/>
      <c r="K991" s="28"/>
      <c r="L991" s="28"/>
      <c r="M991" s="28"/>
      <c r="N991" s="28"/>
      <c r="O991" s="28"/>
      <c r="P991" s="28"/>
      <c r="Q991" s="28"/>
      <c r="R991" s="28"/>
      <c r="S991" s="28"/>
    </row>
    <row r="992" spans="1:19" ht="12.75" customHeight="1" x14ac:dyDescent="0.25">
      <c r="A992" s="28"/>
      <c r="B992" s="28"/>
      <c r="C992" s="28"/>
      <c r="D992" s="28"/>
      <c r="E992" s="28"/>
      <c r="F992" s="28"/>
      <c r="G992" s="28"/>
      <c r="H992" s="28"/>
      <c r="I992" s="28"/>
      <c r="J992" s="28"/>
      <c r="K992" s="28"/>
      <c r="L992" s="28"/>
      <c r="M992" s="28"/>
      <c r="N992" s="28"/>
      <c r="O992" s="28"/>
      <c r="P992" s="28"/>
      <c r="Q992" s="28"/>
      <c r="R992" s="28"/>
      <c r="S992" s="28"/>
    </row>
    <row r="993" spans="1:19" ht="12.75" customHeight="1" x14ac:dyDescent="0.25">
      <c r="A993" s="28"/>
      <c r="B993" s="28"/>
      <c r="C993" s="28"/>
      <c r="D993" s="28"/>
      <c r="E993" s="28"/>
      <c r="F993" s="28"/>
      <c r="G993" s="28"/>
      <c r="H993" s="28"/>
      <c r="I993" s="28"/>
      <c r="J993" s="28"/>
      <c r="K993" s="28"/>
      <c r="L993" s="28"/>
      <c r="M993" s="28"/>
      <c r="N993" s="28"/>
      <c r="O993" s="28"/>
      <c r="P993" s="28"/>
      <c r="Q993" s="28"/>
      <c r="R993" s="28"/>
      <c r="S993" s="28"/>
    </row>
    <row r="994" spans="1:19" ht="12.75" customHeight="1" x14ac:dyDescent="0.25">
      <c r="A994" s="28"/>
      <c r="B994" s="28"/>
      <c r="C994" s="28"/>
      <c r="D994" s="28"/>
      <c r="E994" s="28"/>
      <c r="F994" s="28"/>
      <c r="G994" s="28"/>
      <c r="H994" s="28"/>
      <c r="I994" s="28"/>
      <c r="J994" s="28"/>
      <c r="K994" s="28"/>
      <c r="L994" s="28"/>
      <c r="M994" s="28"/>
      <c r="N994" s="28"/>
      <c r="O994" s="28"/>
      <c r="P994" s="28"/>
      <c r="Q994" s="28"/>
      <c r="R994" s="28"/>
      <c r="S994" s="28"/>
    </row>
    <row r="995" spans="1:19" ht="12.75" customHeight="1" x14ac:dyDescent="0.25">
      <c r="A995" s="28"/>
      <c r="B995" s="28"/>
      <c r="C995" s="28"/>
      <c r="D995" s="28"/>
      <c r="E995" s="28"/>
      <c r="F995" s="28"/>
      <c r="G995" s="28"/>
      <c r="H995" s="28"/>
      <c r="I995" s="28"/>
      <c r="J995" s="28"/>
      <c r="K995" s="28"/>
      <c r="L995" s="28"/>
      <c r="M995" s="28"/>
      <c r="N995" s="28"/>
      <c r="O995" s="28"/>
      <c r="P995" s="28"/>
      <c r="Q995" s="28"/>
      <c r="R995" s="28"/>
      <c r="S995" s="28"/>
    </row>
    <row r="996" spans="1:19" ht="12.75" customHeight="1" x14ac:dyDescent="0.25">
      <c r="A996" s="28"/>
      <c r="B996" s="28"/>
      <c r="C996" s="28"/>
      <c r="D996" s="28"/>
      <c r="E996" s="28"/>
      <c r="F996" s="28"/>
      <c r="G996" s="28"/>
      <c r="H996" s="28"/>
      <c r="I996" s="28"/>
      <c r="J996" s="28"/>
      <c r="K996" s="28"/>
      <c r="L996" s="28"/>
      <c r="M996" s="28"/>
      <c r="N996" s="28"/>
      <c r="O996" s="28"/>
      <c r="P996" s="28"/>
      <c r="Q996" s="28"/>
      <c r="R996" s="28"/>
      <c r="S996" s="28"/>
    </row>
    <row r="997" spans="1:19" ht="12.75" customHeight="1" x14ac:dyDescent="0.25">
      <c r="A997" s="28"/>
      <c r="B997" s="28"/>
      <c r="C997" s="28"/>
      <c r="D997" s="28"/>
      <c r="E997" s="28"/>
      <c r="F997" s="28"/>
      <c r="G997" s="28"/>
      <c r="H997" s="28"/>
      <c r="I997" s="28"/>
      <c r="J997" s="28"/>
      <c r="K997" s="28"/>
      <c r="L997" s="28"/>
      <c r="M997" s="28"/>
      <c r="N997" s="28"/>
      <c r="O997" s="28"/>
      <c r="P997" s="28"/>
      <c r="Q997" s="28"/>
      <c r="R997" s="28"/>
      <c r="S997" s="28"/>
    </row>
    <row r="998" spans="1:19" ht="12.75" customHeight="1" x14ac:dyDescent="0.25">
      <c r="A998" s="28"/>
      <c r="B998" s="28"/>
      <c r="C998" s="28"/>
      <c r="D998" s="28"/>
      <c r="E998" s="28"/>
      <c r="F998" s="28"/>
      <c r="G998" s="28"/>
      <c r="H998" s="28"/>
      <c r="I998" s="28"/>
      <c r="J998" s="28"/>
      <c r="K998" s="28"/>
      <c r="L998" s="28"/>
      <c r="M998" s="28"/>
      <c r="N998" s="28"/>
      <c r="O998" s="28"/>
      <c r="P998" s="28"/>
      <c r="Q998" s="28"/>
      <c r="R998" s="28"/>
      <c r="S998" s="28"/>
    </row>
    <row r="999" spans="1:19" ht="12.75" customHeight="1" x14ac:dyDescent="0.25">
      <c r="A999" s="28"/>
      <c r="B999" s="28"/>
      <c r="C999" s="28"/>
      <c r="D999" s="28"/>
      <c r="E999" s="28"/>
      <c r="F999" s="28"/>
      <c r="G999" s="28"/>
      <c r="H999" s="28"/>
      <c r="I999" s="28"/>
      <c r="J999" s="28"/>
      <c r="K999" s="28"/>
      <c r="L999" s="28"/>
      <c r="M999" s="28"/>
      <c r="N999" s="28"/>
      <c r="O999" s="28"/>
      <c r="P999" s="28"/>
      <c r="Q999" s="28"/>
      <c r="R999" s="28"/>
      <c r="S999" s="28"/>
    </row>
    <row r="1000" spans="1:19" ht="12.75" customHeight="1" x14ac:dyDescent="0.25">
      <c r="A1000" s="28"/>
      <c r="B1000" s="28"/>
      <c r="C1000" s="28"/>
      <c r="D1000" s="28"/>
      <c r="E1000" s="28"/>
      <c r="F1000" s="28"/>
      <c r="G1000" s="28"/>
      <c r="H1000" s="28"/>
      <c r="I1000" s="28"/>
      <c r="J1000" s="28"/>
      <c r="K1000" s="28"/>
      <c r="L1000" s="28"/>
      <c r="M1000" s="28"/>
      <c r="N1000" s="28"/>
      <c r="O1000" s="28"/>
      <c r="P1000" s="28"/>
      <c r="Q1000" s="28"/>
      <c r="R1000" s="28"/>
      <c r="S1000" s="28"/>
    </row>
    <row r="1001" spans="1:19" ht="12.75" customHeight="1" x14ac:dyDescent="0.25">
      <c r="A1001" s="28"/>
      <c r="B1001" s="28"/>
      <c r="C1001" s="28"/>
      <c r="D1001" s="28"/>
      <c r="E1001" s="28"/>
      <c r="F1001" s="28"/>
      <c r="G1001" s="28"/>
      <c r="H1001" s="28"/>
      <c r="I1001" s="28"/>
      <c r="J1001" s="28"/>
      <c r="K1001" s="28"/>
      <c r="L1001" s="28"/>
      <c r="M1001" s="28"/>
      <c r="N1001" s="28"/>
      <c r="O1001" s="28"/>
      <c r="P1001" s="28"/>
      <c r="Q1001" s="28"/>
      <c r="R1001" s="28"/>
      <c r="S1001" s="28"/>
    </row>
    <row r="1002" spans="1:19" ht="12.75" customHeight="1" x14ac:dyDescent="0.25">
      <c r="A1002" s="28"/>
      <c r="B1002" s="28"/>
      <c r="C1002" s="28"/>
      <c r="D1002" s="28"/>
      <c r="E1002" s="28"/>
      <c r="F1002" s="28"/>
      <c r="G1002" s="28"/>
      <c r="H1002" s="28"/>
      <c r="I1002" s="28"/>
      <c r="J1002" s="28"/>
      <c r="K1002" s="28"/>
      <c r="L1002" s="28"/>
      <c r="M1002" s="28"/>
      <c r="N1002" s="28"/>
      <c r="O1002" s="28"/>
      <c r="P1002" s="28"/>
      <c r="Q1002" s="28"/>
      <c r="R1002" s="28"/>
      <c r="S1002" s="28"/>
    </row>
    <row r="1003" spans="1:19" ht="12.75" customHeight="1" x14ac:dyDescent="0.25">
      <c r="A1003" s="28"/>
      <c r="B1003" s="28"/>
      <c r="C1003" s="28"/>
      <c r="D1003" s="28"/>
      <c r="E1003" s="28"/>
      <c r="F1003" s="28"/>
      <c r="G1003" s="28"/>
      <c r="H1003" s="28"/>
      <c r="I1003" s="28"/>
      <c r="J1003" s="28"/>
      <c r="K1003" s="28"/>
      <c r="L1003" s="28"/>
      <c r="M1003" s="28"/>
      <c r="N1003" s="28"/>
      <c r="O1003" s="28"/>
      <c r="P1003" s="28"/>
      <c r="Q1003" s="28"/>
      <c r="R1003" s="28"/>
      <c r="S1003" s="28"/>
    </row>
    <row r="1004" spans="1:19" ht="12.75" customHeight="1" x14ac:dyDescent="0.25">
      <c r="A1004" s="28"/>
      <c r="B1004" s="28"/>
      <c r="C1004" s="28"/>
      <c r="D1004" s="28"/>
      <c r="E1004" s="28"/>
      <c r="F1004" s="28"/>
      <c r="G1004" s="28"/>
      <c r="H1004" s="28"/>
      <c r="I1004" s="28"/>
      <c r="J1004" s="28"/>
      <c r="K1004" s="28"/>
      <c r="L1004" s="28"/>
      <c r="M1004" s="28"/>
      <c r="N1004" s="28"/>
      <c r="O1004" s="28"/>
      <c r="P1004" s="28"/>
      <c r="Q1004" s="28"/>
      <c r="R1004" s="28"/>
      <c r="S1004" s="28"/>
    </row>
    <row r="1005" spans="1:19" ht="12.75" customHeight="1" x14ac:dyDescent="0.25">
      <c r="A1005" s="28"/>
      <c r="B1005" s="28"/>
      <c r="C1005" s="28"/>
      <c r="D1005" s="28"/>
      <c r="E1005" s="28"/>
      <c r="F1005" s="28"/>
      <c r="G1005" s="28"/>
      <c r="H1005" s="28"/>
      <c r="I1005" s="28"/>
      <c r="J1005" s="28"/>
      <c r="K1005" s="28"/>
      <c r="L1005" s="28"/>
      <c r="M1005" s="28"/>
      <c r="N1005" s="28"/>
      <c r="O1005" s="28"/>
      <c r="P1005" s="28"/>
      <c r="Q1005" s="28"/>
      <c r="R1005" s="28"/>
      <c r="S1005" s="28"/>
    </row>
    <row r="1006" spans="1:19" ht="12.75" customHeight="1" x14ac:dyDescent="0.25">
      <c r="A1006" s="28"/>
      <c r="B1006" s="28"/>
      <c r="C1006" s="28"/>
      <c r="D1006" s="28"/>
      <c r="E1006" s="28"/>
      <c r="F1006" s="28"/>
      <c r="G1006" s="28"/>
      <c r="H1006" s="28"/>
      <c r="I1006" s="28"/>
      <c r="J1006" s="28"/>
      <c r="K1006" s="28"/>
      <c r="L1006" s="28"/>
      <c r="M1006" s="28"/>
      <c r="N1006" s="28"/>
      <c r="O1006" s="28"/>
      <c r="P1006" s="28"/>
      <c r="Q1006" s="28"/>
      <c r="R1006" s="28"/>
      <c r="S1006" s="28"/>
    </row>
    <row r="1007" spans="1:19" ht="15" customHeight="1" x14ac:dyDescent="0.25">
      <c r="A1007" s="28"/>
      <c r="B1007" s="28"/>
      <c r="C1007" s="28"/>
      <c r="D1007" s="28"/>
      <c r="E1007" s="28"/>
      <c r="F1007" s="28"/>
      <c r="G1007" s="28"/>
    </row>
    <row r="1008" spans="1:19" ht="15" customHeight="1" x14ac:dyDescent="0.25">
      <c r="A1008" s="28"/>
      <c r="B1008" s="28"/>
      <c r="C1008" s="28"/>
    </row>
  </sheetData>
  <mergeCells count="50">
    <mergeCell ref="H35:H36"/>
    <mergeCell ref="A30:A31"/>
    <mergeCell ref="B30:B31"/>
    <mergeCell ref="C30:C31"/>
    <mergeCell ref="D30:D31"/>
    <mergeCell ref="E40:G40"/>
    <mergeCell ref="E35:E36"/>
    <mergeCell ref="F35:F36"/>
    <mergeCell ref="G35:G36"/>
    <mergeCell ref="A26:A27"/>
    <mergeCell ref="B26:B27"/>
    <mergeCell ref="C26:C27"/>
    <mergeCell ref="D26:D27"/>
    <mergeCell ref="A28:A29"/>
    <mergeCell ref="B28:B29"/>
    <mergeCell ref="C28:C29"/>
    <mergeCell ref="D28:D29"/>
    <mergeCell ref="A22:A23"/>
    <mergeCell ref="B22:B23"/>
    <mergeCell ref="C22:C23"/>
    <mergeCell ref="D22:D23"/>
    <mergeCell ref="A24:A25"/>
    <mergeCell ref="B24:B25"/>
    <mergeCell ref="C24:C25"/>
    <mergeCell ref="D24:D25"/>
    <mergeCell ref="A1:H8"/>
    <mergeCell ref="A11:F11"/>
    <mergeCell ref="A13:G13"/>
    <mergeCell ref="A16:A17"/>
    <mergeCell ref="B16:B17"/>
    <mergeCell ref="C16:C17"/>
    <mergeCell ref="D16:D17"/>
    <mergeCell ref="A18:A19"/>
    <mergeCell ref="B18:B19"/>
    <mergeCell ref="C18:C19"/>
    <mergeCell ref="D18:D19"/>
    <mergeCell ref="A20:A21"/>
    <mergeCell ref="B20:B21"/>
    <mergeCell ref="C20:C21"/>
    <mergeCell ref="D20:D21"/>
    <mergeCell ref="B42:C42"/>
    <mergeCell ref="A32:A33"/>
    <mergeCell ref="B32:B33"/>
    <mergeCell ref="C32:C33"/>
    <mergeCell ref="D32:D33"/>
    <mergeCell ref="A37:B37"/>
    <mergeCell ref="A34:B34"/>
    <mergeCell ref="D34:D36"/>
    <mergeCell ref="A35:B36"/>
    <mergeCell ref="C35:C36"/>
  </mergeCells>
  <pageMargins left="0.25" right="0.25" top="0.75" bottom="0.75" header="0.3" footer="0.3"/>
  <pageSetup paperSize="9" scale="8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3"/>
  <sheetViews>
    <sheetView workbookViewId="0">
      <selection activeCell="A28" sqref="A1:C28"/>
    </sheetView>
  </sheetViews>
  <sheetFormatPr defaultRowHeight="15" x14ac:dyDescent="0.25"/>
  <cols>
    <col min="1" max="1" width="88.42578125" customWidth="1"/>
    <col min="2" max="2" width="15" customWidth="1"/>
    <col min="3" max="3" width="19.5703125" customWidth="1"/>
  </cols>
  <sheetData>
    <row r="1" spans="1:3" ht="103.9" customHeight="1" x14ac:dyDescent="0.25">
      <c r="A1" s="786" t="s">
        <v>353</v>
      </c>
      <c r="B1" s="787"/>
      <c r="C1" s="788"/>
    </row>
    <row r="2" spans="1:3" ht="15.75" x14ac:dyDescent="0.25">
      <c r="A2" s="412" t="s">
        <v>243</v>
      </c>
      <c r="B2" s="380" t="s">
        <v>244</v>
      </c>
      <c r="C2" s="413" t="s">
        <v>245</v>
      </c>
    </row>
    <row r="3" spans="1:3" x14ac:dyDescent="0.25">
      <c r="A3" s="414" t="s">
        <v>246</v>
      </c>
      <c r="B3" s="65" t="s">
        <v>247</v>
      </c>
      <c r="C3" s="415">
        <v>0.04</v>
      </c>
    </row>
    <row r="4" spans="1:3" x14ac:dyDescent="0.25">
      <c r="A4" s="414" t="s">
        <v>248</v>
      </c>
      <c r="B4" s="65" t="s">
        <v>249</v>
      </c>
      <c r="C4" s="415">
        <v>8.0000000000000002E-3</v>
      </c>
    </row>
    <row r="5" spans="1:3" x14ac:dyDescent="0.25">
      <c r="A5" s="414" t="s">
        <v>250</v>
      </c>
      <c r="B5" s="65" t="s">
        <v>251</v>
      </c>
      <c r="C5" s="415">
        <v>1.2699999999999999E-2</v>
      </c>
    </row>
    <row r="6" spans="1:3" x14ac:dyDescent="0.25">
      <c r="A6" s="414" t="s">
        <v>252</v>
      </c>
      <c r="B6" s="65" t="s">
        <v>253</v>
      </c>
      <c r="C6" s="415">
        <v>1.23E-2</v>
      </c>
    </row>
    <row r="7" spans="1:3" x14ac:dyDescent="0.25">
      <c r="A7" s="414" t="s">
        <v>254</v>
      </c>
      <c r="B7" s="65" t="s">
        <v>255</v>
      </c>
      <c r="C7" s="415">
        <v>7.3999999999999996E-2</v>
      </c>
    </row>
    <row r="8" spans="1:3" x14ac:dyDescent="0.25">
      <c r="A8" s="414" t="s">
        <v>256</v>
      </c>
      <c r="B8" s="65" t="s">
        <v>257</v>
      </c>
      <c r="C8" s="415">
        <v>3.6499999999999998E-2</v>
      </c>
    </row>
    <row r="9" spans="1:3" x14ac:dyDescent="0.25">
      <c r="A9" s="414" t="s">
        <v>258</v>
      </c>
      <c r="B9" s="65" t="s">
        <v>259</v>
      </c>
      <c r="C9" s="415">
        <f>B12*B13</f>
        <v>1.4999999999999999E-2</v>
      </c>
    </row>
    <row r="10" spans="1:3" x14ac:dyDescent="0.25">
      <c r="A10" s="414" t="s">
        <v>260</v>
      </c>
      <c r="B10" s="65" t="s">
        <v>261</v>
      </c>
      <c r="C10" s="415">
        <v>4.4999999999999998E-2</v>
      </c>
    </row>
    <row r="11" spans="1:3" x14ac:dyDescent="0.25">
      <c r="A11" s="416" t="s">
        <v>262</v>
      </c>
      <c r="B11" s="381" t="s">
        <v>263</v>
      </c>
      <c r="C11" s="417">
        <f>(((1+C3+C4+C5)*(1+C6)*(1+C7))/(1-C8-C9-C10))-1</f>
        <v>0.27637394481460986</v>
      </c>
    </row>
    <row r="12" spans="1:3" x14ac:dyDescent="0.25">
      <c r="A12" s="418" t="s">
        <v>264</v>
      </c>
      <c r="B12" s="381">
        <v>0.5</v>
      </c>
      <c r="C12" s="419"/>
    </row>
    <row r="13" spans="1:3" x14ac:dyDescent="0.25">
      <c r="A13" s="418" t="s">
        <v>265</v>
      </c>
      <c r="B13" s="381">
        <v>0.03</v>
      </c>
      <c r="C13" s="419"/>
    </row>
    <row r="14" spans="1:3" x14ac:dyDescent="0.25">
      <c r="A14" s="420" t="s">
        <v>266</v>
      </c>
      <c r="B14" s="421"/>
      <c r="C14" s="419"/>
    </row>
    <row r="15" spans="1:3" x14ac:dyDescent="0.25">
      <c r="A15" s="422" t="s">
        <v>267</v>
      </c>
      <c r="B15" s="421"/>
      <c r="C15" s="419"/>
    </row>
    <row r="16" spans="1:3" x14ac:dyDescent="0.25">
      <c r="A16" s="403"/>
      <c r="B16" s="421"/>
      <c r="C16" s="419"/>
    </row>
    <row r="17" spans="1:3" ht="15.75" x14ac:dyDescent="0.25">
      <c r="A17" s="803" t="s">
        <v>427</v>
      </c>
      <c r="B17" s="804"/>
      <c r="C17" s="805"/>
    </row>
    <row r="18" spans="1:3" x14ac:dyDescent="0.25">
      <c r="A18" s="423"/>
      <c r="B18" s="408"/>
      <c r="C18" s="424"/>
    </row>
    <row r="19" spans="1:3" ht="13.5" customHeight="1" x14ac:dyDescent="0.25">
      <c r="A19" s="795"/>
      <c r="B19" s="796"/>
      <c r="C19" s="797"/>
    </row>
    <row r="20" spans="1:3" hidden="1" x14ac:dyDescent="0.25">
      <c r="A20" s="425"/>
      <c r="B20" s="408"/>
      <c r="C20" s="426"/>
    </row>
    <row r="21" spans="1:3" x14ac:dyDescent="0.25">
      <c r="A21" s="789" t="s">
        <v>268</v>
      </c>
      <c r="B21" s="790"/>
      <c r="C21" s="791"/>
    </row>
    <row r="22" spans="1:3" x14ac:dyDescent="0.25">
      <c r="A22" s="798" t="s">
        <v>345</v>
      </c>
      <c r="B22" s="799"/>
      <c r="C22" s="791"/>
    </row>
    <row r="23" spans="1:3" x14ac:dyDescent="0.25">
      <c r="A23" s="792"/>
      <c r="B23" s="793"/>
      <c r="C23" s="794"/>
    </row>
    <row r="24" spans="1:3" x14ac:dyDescent="0.25">
      <c r="A24" s="795"/>
      <c r="B24" s="796"/>
      <c r="C24" s="797"/>
    </row>
    <row r="25" spans="1:3" x14ac:dyDescent="0.25">
      <c r="A25" s="425"/>
      <c r="B25" s="408"/>
      <c r="C25" s="426"/>
    </row>
    <row r="26" spans="1:3" x14ac:dyDescent="0.25">
      <c r="A26" s="789" t="s">
        <v>268</v>
      </c>
      <c r="B26" s="790"/>
      <c r="C26" s="791"/>
    </row>
    <row r="27" spans="1:3" x14ac:dyDescent="0.25">
      <c r="A27" s="798" t="s">
        <v>346</v>
      </c>
      <c r="B27" s="799"/>
      <c r="C27" s="791"/>
    </row>
    <row r="28" spans="1:3" ht="15.75" thickBot="1" x14ac:dyDescent="0.3">
      <c r="A28" s="800"/>
      <c r="B28" s="801"/>
      <c r="C28" s="802"/>
    </row>
    <row r="29" spans="1:3" s="293" customFormat="1" x14ac:dyDescent="0.25">
      <c r="A29" s="410"/>
      <c r="B29" s="409"/>
      <c r="C29" s="409"/>
    </row>
    <row r="30" spans="1:3" s="293" customFormat="1" x14ac:dyDescent="0.25">
      <c r="A30" s="411"/>
      <c r="B30" s="411"/>
      <c r="C30" s="411"/>
    </row>
    <row r="31" spans="1:3" s="293" customFormat="1" x14ac:dyDescent="0.25"/>
    <row r="32" spans="1:3" s="293" customFormat="1" x14ac:dyDescent="0.25"/>
    <row r="33" s="293" customFormat="1" x14ac:dyDescent="0.25"/>
  </sheetData>
  <mergeCells count="10">
    <mergeCell ref="A27:C27"/>
    <mergeCell ref="A28:C28"/>
    <mergeCell ref="A17:C17"/>
    <mergeCell ref="A19:C19"/>
    <mergeCell ref="A22:C22"/>
    <mergeCell ref="A1:C1"/>
    <mergeCell ref="A21:C21"/>
    <mergeCell ref="A23:C23"/>
    <mergeCell ref="A24:C24"/>
    <mergeCell ref="A26:C26"/>
  </mergeCells>
  <pageMargins left="0.511811024" right="0.511811024" top="0.78740157499999996" bottom="0.78740157499999996" header="0.31496062000000002" footer="0.31496062000000002"/>
  <pageSetup paperSize="9"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workbookViewId="0">
      <selection activeCell="D24" sqref="D24"/>
    </sheetView>
  </sheetViews>
  <sheetFormatPr defaultRowHeight="15" x14ac:dyDescent="0.25"/>
  <cols>
    <col min="1" max="1" width="44.140625" customWidth="1"/>
    <col min="2" max="2" width="15.5703125" customWidth="1"/>
    <col min="3" max="3" width="8.85546875" customWidth="1"/>
    <col min="4" max="4" width="43" customWidth="1"/>
    <col min="5" max="5" width="18.140625" customWidth="1"/>
    <col min="6" max="6" width="22.7109375" customWidth="1"/>
    <col min="7" max="7" width="5" customWidth="1"/>
    <col min="8" max="8" width="8.85546875" hidden="1" customWidth="1"/>
    <col min="9" max="9" width="10.5703125" customWidth="1"/>
    <col min="10" max="18" width="8.85546875" customWidth="1"/>
  </cols>
  <sheetData>
    <row r="1" spans="1:6" ht="15.75" thickBot="1" x14ac:dyDescent="0.3"/>
    <row r="2" spans="1:6" ht="15.75" thickBot="1" x14ac:dyDescent="0.3">
      <c r="A2" s="808" t="s">
        <v>210</v>
      </c>
      <c r="B2" s="808"/>
      <c r="D2" s="806" t="s">
        <v>440</v>
      </c>
      <c r="E2" s="807"/>
    </row>
    <row r="3" spans="1:6" ht="16.5" customHeight="1" thickBot="1" x14ac:dyDescent="0.3">
      <c r="A3" s="811" t="s">
        <v>270</v>
      </c>
      <c r="B3" s="812"/>
      <c r="D3" s="66" t="s">
        <v>385</v>
      </c>
      <c r="E3" s="67">
        <v>382</v>
      </c>
      <c r="F3" s="599" t="s">
        <v>441</v>
      </c>
    </row>
    <row r="4" spans="1:6" ht="15.75" thickBot="1" x14ac:dyDescent="0.3">
      <c r="A4" s="66" t="s">
        <v>271</v>
      </c>
      <c r="B4" s="67">
        <v>21350</v>
      </c>
      <c r="D4" s="66" t="s">
        <v>385</v>
      </c>
      <c r="E4" s="67">
        <v>280</v>
      </c>
      <c r="F4" s="584" t="s">
        <v>434</v>
      </c>
    </row>
    <row r="5" spans="1:6" ht="15.75" thickBot="1" x14ac:dyDescent="0.3">
      <c r="A5" s="66" t="s">
        <v>330</v>
      </c>
      <c r="B5" s="67">
        <v>18200</v>
      </c>
      <c r="D5" s="66" t="s">
        <v>436</v>
      </c>
      <c r="E5" s="67">
        <v>459.75</v>
      </c>
      <c r="F5" s="584" t="s">
        <v>435</v>
      </c>
    </row>
    <row r="6" spans="1:6" ht="15.75" thickBot="1" x14ac:dyDescent="0.3">
      <c r="A6" s="66" t="s">
        <v>272</v>
      </c>
      <c r="B6" s="67">
        <v>20850</v>
      </c>
      <c r="D6" s="68"/>
      <c r="E6" s="330">
        <f>AVERAGE(E3:E5)</f>
        <v>373.91666666666669</v>
      </c>
    </row>
    <row r="7" spans="1:6" ht="15.75" thickBot="1" x14ac:dyDescent="0.3">
      <c r="A7" s="68"/>
      <c r="B7" s="331">
        <f>AVERAGE(B4:B6)</f>
        <v>20133.333333333332</v>
      </c>
    </row>
    <row r="8" spans="1:6" ht="15.75" thickBot="1" x14ac:dyDescent="0.3"/>
    <row r="9" spans="1:6" ht="15.75" thickBot="1" x14ac:dyDescent="0.3">
      <c r="A9" s="808" t="s">
        <v>273</v>
      </c>
      <c r="B9" s="808"/>
      <c r="D9" s="806" t="s">
        <v>439</v>
      </c>
      <c r="E9" s="807"/>
    </row>
    <row r="10" spans="1:6" ht="15.75" thickBot="1" x14ac:dyDescent="0.3">
      <c r="A10" s="66" t="s">
        <v>274</v>
      </c>
      <c r="B10" s="67">
        <v>3150</v>
      </c>
      <c r="D10" s="66" t="s">
        <v>389</v>
      </c>
      <c r="E10" s="67">
        <v>9800</v>
      </c>
    </row>
    <row r="11" spans="1:6" ht="15.75" thickBot="1" x14ac:dyDescent="0.3">
      <c r="A11" s="66" t="s">
        <v>332</v>
      </c>
      <c r="B11" s="67">
        <v>2300</v>
      </c>
      <c r="D11" s="66" t="s">
        <v>350</v>
      </c>
      <c r="E11" s="67">
        <v>10200</v>
      </c>
    </row>
    <row r="12" spans="1:6" ht="15.75" thickBot="1" x14ac:dyDescent="0.3">
      <c r="A12" s="66" t="s">
        <v>272</v>
      </c>
      <c r="B12" s="67">
        <v>2910</v>
      </c>
      <c r="D12" s="66" t="s">
        <v>351</v>
      </c>
      <c r="E12" s="67">
        <v>10500</v>
      </c>
    </row>
    <row r="13" spans="1:6" ht="15.75" thickBot="1" x14ac:dyDescent="0.3">
      <c r="A13" s="68"/>
      <c r="B13" s="331">
        <f>AVERAGE(B10:B12)</f>
        <v>2786.6666666666665</v>
      </c>
      <c r="D13" s="68"/>
      <c r="E13" s="330">
        <f>AVERAGE(E10:E12)</f>
        <v>10166.666666666666</v>
      </c>
    </row>
    <row r="14" spans="1:6" ht="15.75" thickBot="1" x14ac:dyDescent="0.3"/>
    <row r="15" spans="1:6" ht="15.75" thickBot="1" x14ac:dyDescent="0.3">
      <c r="A15" s="808" t="s">
        <v>275</v>
      </c>
      <c r="B15" s="808"/>
      <c r="D15" s="813"/>
      <c r="E15" s="813"/>
    </row>
    <row r="16" spans="1:6" ht="15.75" thickBot="1" x14ac:dyDescent="0.3">
      <c r="A16" s="66" t="s">
        <v>274</v>
      </c>
      <c r="B16" s="67">
        <v>4250</v>
      </c>
      <c r="D16" s="596"/>
      <c r="E16" s="597"/>
    </row>
    <row r="17" spans="1:5" ht="15.75" thickBot="1" x14ac:dyDescent="0.3">
      <c r="A17" s="66" t="s">
        <v>437</v>
      </c>
      <c r="B17" s="67">
        <v>2700</v>
      </c>
      <c r="D17" s="596"/>
      <c r="E17" s="597"/>
    </row>
    <row r="18" spans="1:5" ht="15.75" thickBot="1" x14ac:dyDescent="0.3">
      <c r="A18" s="66" t="s">
        <v>272</v>
      </c>
      <c r="B18" s="67">
        <v>3940</v>
      </c>
      <c r="D18" s="596"/>
      <c r="E18" s="597"/>
    </row>
    <row r="19" spans="1:5" ht="15.75" thickBot="1" x14ac:dyDescent="0.3">
      <c r="A19" s="68"/>
      <c r="B19" s="332">
        <f>AVERAGE(B16:B18)</f>
        <v>3630</v>
      </c>
      <c r="D19" s="304"/>
      <c r="E19" s="598"/>
    </row>
    <row r="20" spans="1:5" x14ac:dyDescent="0.25">
      <c r="D20" s="304"/>
      <c r="E20" s="304"/>
    </row>
    <row r="21" spans="1:5" ht="15.75" thickBot="1" x14ac:dyDescent="0.3">
      <c r="A21" s="809"/>
      <c r="B21" s="809"/>
      <c r="D21" s="304"/>
      <c r="E21" s="304"/>
    </row>
    <row r="22" spans="1:5" ht="15.75" thickBot="1" x14ac:dyDescent="0.3">
      <c r="A22" s="810" t="s">
        <v>331</v>
      </c>
      <c r="B22" s="807"/>
      <c r="D22" s="304"/>
      <c r="E22" s="304"/>
    </row>
    <row r="23" spans="1:5" ht="15.75" thickBot="1" x14ac:dyDescent="0.3">
      <c r="A23" s="66" t="s">
        <v>332</v>
      </c>
      <c r="B23" s="67">
        <v>2650</v>
      </c>
      <c r="D23" s="304"/>
      <c r="E23" s="304"/>
    </row>
    <row r="24" spans="1:5" ht="15.75" thickBot="1" x14ac:dyDescent="0.3">
      <c r="A24" s="66" t="s">
        <v>271</v>
      </c>
      <c r="B24" s="67">
        <v>4100</v>
      </c>
    </row>
    <row r="25" spans="1:5" ht="15.75" thickBot="1" x14ac:dyDescent="0.3">
      <c r="A25" s="66" t="s">
        <v>272</v>
      </c>
      <c r="B25" s="67">
        <v>3850</v>
      </c>
    </row>
    <row r="26" spans="1:5" ht="15.75" thickBot="1" x14ac:dyDescent="0.3">
      <c r="A26" s="68"/>
      <c r="B26" s="333">
        <f>AVERAGE(B23:B25)</f>
        <v>3533.3333333333335</v>
      </c>
    </row>
  </sheetData>
  <mergeCells count="9">
    <mergeCell ref="D2:E2"/>
    <mergeCell ref="D9:E9"/>
    <mergeCell ref="A15:B15"/>
    <mergeCell ref="A21:B21"/>
    <mergeCell ref="A22:B22"/>
    <mergeCell ref="A2:B2"/>
    <mergeCell ref="A3:B3"/>
    <mergeCell ref="A9:B9"/>
    <mergeCell ref="D15:E15"/>
  </mergeCells>
  <hyperlinks>
    <hyperlink ref="F3" display="https://www.mercadolivre.com.br/bicicletario-paraciclo-u-invertido-para-chumbar-altmayer/up/MLBU1739110580#polycard_client=recommendations_vpp-pdp-v2p-pom&amp;reco_backend=ranker_retrieval_system_vpp_v2p&amp;reco_model=coldstart_high_exposition&amp;reco_client=vpp-pd"/>
    <hyperlink ref="F4" display="https://www.mercadolivre.com.br/bicicletario-paraciclo-u-invertido-para-chumbar/up/MLBU3433985656#polycard_client=recommendations_vpp-v2p-pom&amp;reco_backend=ranker_retrieval_system_vpp_v2p&amp;reco_model=ranker_entity_v2_retrieval_system_vpp_v2p&amp;reco_client=vpp"/>
    <hyperlink ref="F5" display="https://www.altmayer.com.br/produtos/ver/385/bicicletario-u-invertido-p-chumbar-galvanizado-tracking-google-shopping?gad_source=4&amp;gad_campaignid=19279963601&amp;gbraid=0AAAAAoLul3weeheiBZ_kxxyMZ0L6Jw0AV&amp;gclid=EAIaIQobChMIqbKQqYDNkgMVX2pIAB2wwxnzEAQYCiABEgKref"/>
  </hyperlinks>
  <pageMargins left="0.511811024" right="0.511811024" top="0.78740157499999996" bottom="0.78740157499999996" header="0.31496062000000002" footer="0.31496062000000002"/>
  <pageSetup paperSize="9" orientation="portrait"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5</vt:i4>
      </vt:variant>
    </vt:vector>
  </HeadingPairs>
  <TitlesOfParts>
    <vt:vector size="5" baseType="lpstr">
      <vt:lpstr>Planilha1</vt:lpstr>
      <vt:lpstr>PANILHA </vt:lpstr>
      <vt:lpstr>CRONOGRAMA</vt:lpstr>
      <vt:lpstr>BDI</vt:lpstr>
      <vt:lpstr>COTAÇÕES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FERNANDA GONÇALVES COSTA</dc:creator>
  <cp:lastModifiedBy>ANGELICA CRISTIANE ALVES DE SOUSA</cp:lastModifiedBy>
  <cp:lastPrinted>2026-03-10T17:54:10Z</cp:lastPrinted>
  <dcterms:created xsi:type="dcterms:W3CDTF">2024-07-30T12:56:19Z</dcterms:created>
  <dcterms:modified xsi:type="dcterms:W3CDTF">2026-03-10T18:44:20Z</dcterms:modified>
</cp:coreProperties>
</file>